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5\"/>
    </mc:Choice>
  </mc:AlternateContent>
  <xr:revisionPtr revIDLastSave="0" documentId="13_ncr:1_{895FB8B5-3424-417A-AF7E-614F0191262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Nota ingreso" sheetId="4" r:id="rId1"/>
    <sheet name="Reporte" sheetId="1" r:id="rId2"/>
    <sheet name="Socios" sheetId="2" r:id="rId3"/>
    <sheet name="COMPRA COOPAY" sheetId="10" r:id="rId4"/>
    <sheet name="Hoja1" sheetId="9" r:id="rId5"/>
    <sheet name="ENTREGAS " sheetId="8" r:id="rId6"/>
  </sheets>
  <definedNames>
    <definedName name="_xlnm._FilterDatabase" localSheetId="5" hidden="1">'ENTREGAS '!$B$2:$R$56</definedName>
    <definedName name="_xlnm._FilterDatabase" localSheetId="0" hidden="1">'Nota ingreso'!$A$15:$M$16</definedName>
    <definedName name="_xlnm._FilterDatabase" localSheetId="1" hidden="1">Reporte!$5:$850</definedName>
    <definedName name="_xlnm._FilterDatabase" localSheetId="2" hidden="1">Socios!$A$1:$E$31</definedName>
    <definedName name="bdentregas">OFFSET(Reporte!$A$6,,,COUNTA(Reporte!$A$6:$A$849),24)</definedName>
    <definedName name="bdsocios">OFFSET(Socios!$A$2,,,COUNTA(Socios!$A$2:$A$90),5)</definedName>
    <definedName name="dni">OFFSET(Socios!$A$2,,,COUNTA(Socios!$A$2:$A$25))</definedName>
    <definedName name="list">OFFSET(Reporte!$A$6,,,COUNTA(Reporte!$A$6:$A$849))</definedName>
    <definedName name="_xlnm.Print_Titles" localSheetId="1">Reporte!$1:$5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0" i="1" l="1"/>
  <c r="D11" i="10"/>
  <c r="D5" i="10"/>
  <c r="C6" i="10"/>
  <c r="D13" i="10"/>
  <c r="D10" i="10"/>
  <c r="C4" i="10"/>
  <c r="H3" i="10" s="1"/>
  <c r="H6" i="10" s="1"/>
  <c r="O31" i="1"/>
  <c r="L31" i="1"/>
  <c r="K35" i="1" l="1"/>
  <c r="O29" i="1"/>
  <c r="O27" i="1"/>
  <c r="M27" i="1"/>
  <c r="O28" i="1"/>
  <c r="K28" i="1" l="1"/>
  <c r="L27" i="1"/>
  <c r="K27" i="1"/>
  <c r="C10" i="9"/>
  <c r="H6" i="9"/>
  <c r="C8" i="9" s="1"/>
  <c r="C6" i="9"/>
  <c r="K9" i="1"/>
  <c r="AA14" i="1"/>
  <c r="O20" i="1"/>
  <c r="O7" i="1"/>
  <c r="L7" i="1"/>
  <c r="E806" i="1"/>
  <c r="I55" i="8"/>
  <c r="G778" i="1" l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G775" i="1"/>
  <c r="G776" i="1"/>
  <c r="G777" i="1"/>
  <c r="G797" i="1"/>
  <c r="G798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Q31" i="8" l="1"/>
  <c r="P20" i="8"/>
  <c r="Q20" i="8"/>
  <c r="Q23" i="8"/>
  <c r="H769" i="1" l="1"/>
  <c r="H770" i="1"/>
  <c r="H771" i="1"/>
  <c r="H772" i="1"/>
  <c r="H773" i="1"/>
  <c r="H774" i="1"/>
  <c r="H775" i="1"/>
  <c r="H776" i="1"/>
  <c r="H777" i="1"/>
  <c r="H748" i="1" l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47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N768" i="1" l="1"/>
  <c r="Q768" i="1"/>
  <c r="N760" i="1"/>
  <c r="Q760" i="1"/>
  <c r="N752" i="1"/>
  <c r="Q752" i="1"/>
  <c r="N761" i="1"/>
  <c r="Q761" i="1"/>
  <c r="N767" i="1"/>
  <c r="Q767" i="1"/>
  <c r="N759" i="1"/>
  <c r="Q759" i="1"/>
  <c r="N751" i="1"/>
  <c r="Q751" i="1"/>
  <c r="N769" i="1"/>
  <c r="Q769" i="1"/>
  <c r="N758" i="1"/>
  <c r="Q758" i="1"/>
  <c r="N750" i="1"/>
  <c r="Q750" i="1"/>
  <c r="N753" i="1"/>
  <c r="Q753" i="1"/>
  <c r="N766" i="1"/>
  <c r="Q766" i="1"/>
  <c r="N765" i="1"/>
  <c r="Q765" i="1"/>
  <c r="N757" i="1"/>
  <c r="Q757" i="1"/>
  <c r="N749" i="1"/>
  <c r="Q749" i="1"/>
  <c r="N764" i="1"/>
  <c r="Q764" i="1"/>
  <c r="N756" i="1"/>
  <c r="Q756" i="1"/>
  <c r="N748" i="1"/>
  <c r="Q748" i="1"/>
  <c r="N763" i="1"/>
  <c r="Q763" i="1"/>
  <c r="N755" i="1"/>
  <c r="Q755" i="1"/>
  <c r="N762" i="1"/>
  <c r="Q762" i="1"/>
  <c r="N754" i="1"/>
  <c r="Q754" i="1"/>
  <c r="R748" i="1" l="1"/>
  <c r="V748" i="1" s="1"/>
  <c r="R750" i="1"/>
  <c r="V750" i="1" s="1"/>
  <c r="R767" i="1"/>
  <c r="V767" i="1" s="1"/>
  <c r="R751" i="1"/>
  <c r="V751" i="1" s="1"/>
  <c r="R760" i="1"/>
  <c r="V760" i="1" s="1"/>
  <c r="R753" i="1"/>
  <c r="R749" i="1"/>
  <c r="T749" i="1" s="1"/>
  <c r="R752" i="1"/>
  <c r="R762" i="1"/>
  <c r="V762" i="1" s="1"/>
  <c r="R768" i="1"/>
  <c r="V768" i="1" s="1"/>
  <c r="R755" i="1"/>
  <c r="V755" i="1" s="1"/>
  <c r="R769" i="1"/>
  <c r="V769" i="1" s="1"/>
  <c r="R761" i="1"/>
  <c r="V761" i="1" s="1"/>
  <c r="R758" i="1"/>
  <c r="V758" i="1" s="1"/>
  <c r="R763" i="1"/>
  <c r="V763" i="1" s="1"/>
  <c r="R756" i="1"/>
  <c r="V756" i="1" s="1"/>
  <c r="R764" i="1"/>
  <c r="R766" i="1"/>
  <c r="V766" i="1" s="1"/>
  <c r="R754" i="1"/>
  <c r="V754" i="1" s="1"/>
  <c r="R759" i="1"/>
  <c r="V759" i="1" s="1"/>
  <c r="R765" i="1"/>
  <c r="V765" i="1" s="1"/>
  <c r="R757" i="1"/>
  <c r="V757" i="1" s="1"/>
  <c r="U749" i="1" l="1"/>
  <c r="V749" i="1"/>
  <c r="U753" i="1"/>
  <c r="V753" i="1"/>
  <c r="U764" i="1"/>
  <c r="V764" i="1"/>
  <c r="U752" i="1"/>
  <c r="V752" i="1"/>
  <c r="T752" i="1"/>
  <c r="T753" i="1"/>
  <c r="T767" i="1"/>
  <c r="U767" i="1"/>
  <c r="T763" i="1"/>
  <c r="U763" i="1"/>
  <c r="T758" i="1"/>
  <c r="U758" i="1"/>
  <c r="T759" i="1"/>
  <c r="U759" i="1"/>
  <c r="T756" i="1"/>
  <c r="U756" i="1"/>
  <c r="T757" i="1"/>
  <c r="U757" i="1"/>
  <c r="T750" i="1"/>
  <c r="U750" i="1"/>
  <c r="T748" i="1"/>
  <c r="U748" i="1"/>
  <c r="T761" i="1"/>
  <c r="U761" i="1"/>
  <c r="T754" i="1"/>
  <c r="U754" i="1"/>
  <c r="T769" i="1"/>
  <c r="U769" i="1"/>
  <c r="T766" i="1"/>
  <c r="U766" i="1"/>
  <c r="T755" i="1"/>
  <c r="U755" i="1"/>
  <c r="T764" i="1"/>
  <c r="T768" i="1"/>
  <c r="U768" i="1"/>
  <c r="T760" i="1"/>
  <c r="U760" i="1"/>
  <c r="T765" i="1"/>
  <c r="U765" i="1"/>
  <c r="T762" i="1"/>
  <c r="U762" i="1"/>
  <c r="T751" i="1"/>
  <c r="U751" i="1"/>
  <c r="F551" i="1"/>
  <c r="W767" i="1" l="1"/>
  <c r="W754" i="1"/>
  <c r="W764" i="1"/>
  <c r="W763" i="1"/>
  <c r="W761" i="1"/>
  <c r="W753" i="1"/>
  <c r="W757" i="1"/>
  <c r="W755" i="1"/>
  <c r="W756" i="1"/>
  <c r="W765" i="1"/>
  <c r="W752" i="1"/>
  <c r="W749" i="1"/>
  <c r="W748" i="1"/>
  <c r="W750" i="1"/>
  <c r="W751" i="1"/>
  <c r="W768" i="1"/>
  <c r="W766" i="1"/>
  <c r="W759" i="1"/>
  <c r="W760" i="1"/>
  <c r="W758" i="1"/>
  <c r="W762" i="1"/>
  <c r="W769" i="1"/>
  <c r="Y61" i="8" l="1"/>
  <c r="F520" i="1" l="1"/>
  <c r="J4" i="8"/>
  <c r="R4" i="8" s="1"/>
  <c r="J5" i="8"/>
  <c r="R5" i="8" s="1"/>
  <c r="J6" i="8"/>
  <c r="R6" i="8" s="1"/>
  <c r="X6" i="8" s="1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R23" i="8" s="1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3" i="8"/>
  <c r="R3" i="8" s="1"/>
  <c r="V851" i="1" l="1"/>
  <c r="H673" i="1" l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612" i="1" l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576" i="1" l="1"/>
  <c r="H577" i="1"/>
  <c r="H578" i="1"/>
  <c r="H579" i="1"/>
  <c r="H580" i="1"/>
  <c r="H581" i="1"/>
  <c r="H582" i="1"/>
  <c r="H583" i="1"/>
  <c r="H584" i="1"/>
  <c r="H585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F560" i="1" l="1"/>
  <c r="E471" i="1" l="1"/>
  <c r="E472" i="1"/>
  <c r="E473" i="1"/>
  <c r="E474" i="1"/>
  <c r="E475" i="1"/>
  <c r="E476" i="1"/>
  <c r="E477" i="1"/>
  <c r="E469" i="1"/>
  <c r="E470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E455" i="1"/>
  <c r="E456" i="1"/>
  <c r="E457" i="1"/>
  <c r="E458" i="1"/>
  <c r="E459" i="1"/>
  <c r="E460" i="1"/>
  <c r="E461" i="1"/>
  <c r="G453" i="1"/>
  <c r="H453" i="1"/>
  <c r="F454" i="1"/>
  <c r="G454" i="1"/>
  <c r="H454" i="1"/>
  <c r="F455" i="1"/>
  <c r="G455" i="1"/>
  <c r="H455" i="1"/>
  <c r="F456" i="1"/>
  <c r="G456" i="1"/>
  <c r="H456" i="1"/>
  <c r="F457" i="1"/>
  <c r="G457" i="1"/>
  <c r="H457" i="1"/>
  <c r="F458" i="1"/>
  <c r="G458" i="1"/>
  <c r="H458" i="1"/>
  <c r="F459" i="1"/>
  <c r="G459" i="1"/>
  <c r="H459" i="1"/>
  <c r="F453" i="1"/>
  <c r="F460" i="1"/>
  <c r="F461" i="1"/>
  <c r="F462" i="1"/>
  <c r="E449" i="1"/>
  <c r="E450" i="1"/>
  <c r="E451" i="1"/>
  <c r="E452" i="1"/>
  <c r="E453" i="1"/>
  <c r="E454" i="1"/>
  <c r="E462" i="1"/>
  <c r="E463" i="1"/>
  <c r="E46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02" i="1" l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G445" i="1" l="1"/>
  <c r="G446" i="1"/>
  <c r="G447" i="1"/>
  <c r="H445" i="1" l="1"/>
  <c r="H446" i="1"/>
  <c r="H447" i="1"/>
  <c r="H448" i="1"/>
  <c r="H449" i="1"/>
  <c r="H450" i="1"/>
  <c r="H451" i="1"/>
  <c r="H452" i="1"/>
  <c r="H460" i="1"/>
  <c r="H461" i="1"/>
  <c r="H462" i="1"/>
  <c r="H463" i="1"/>
  <c r="H501" i="1" l="1"/>
  <c r="H468" i="1"/>
  <c r="E468" i="1"/>
  <c r="F468" i="1"/>
  <c r="G468" i="1"/>
  <c r="E467" i="1"/>
  <c r="Q468" i="1" l="1"/>
  <c r="N468" i="1"/>
  <c r="R468" i="1" l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V468" i="1" l="1"/>
  <c r="U468" i="1"/>
  <c r="T468" i="1"/>
  <c r="W468" i="1" l="1"/>
  <c r="N460" i="1"/>
  <c r="F448" i="1"/>
  <c r="F449" i="1"/>
  <c r="F450" i="1"/>
  <c r="F451" i="1"/>
  <c r="F452" i="1"/>
  <c r="E448" i="1"/>
  <c r="J449" i="1"/>
  <c r="J450" i="1"/>
  <c r="J451" i="1"/>
  <c r="J452" i="1"/>
  <c r="J455" i="1"/>
  <c r="J456" i="1"/>
  <c r="F442" i="1"/>
  <c r="F443" i="1"/>
  <c r="F444" i="1"/>
  <c r="F445" i="1"/>
  <c r="F446" i="1"/>
  <c r="F447" i="1"/>
  <c r="J448" i="1" l="1"/>
  <c r="J454" i="1"/>
  <c r="J453" i="1"/>
  <c r="N450" i="1"/>
  <c r="N449" i="1"/>
  <c r="N456" i="1"/>
  <c r="N448" i="1"/>
  <c r="N455" i="1"/>
  <c r="N451" i="1"/>
  <c r="N454" i="1"/>
  <c r="N453" i="1"/>
  <c r="N452" i="1"/>
  <c r="F411" i="1"/>
  <c r="F412" i="1"/>
  <c r="F413" i="1"/>
  <c r="F414" i="1"/>
  <c r="F415" i="1"/>
  <c r="F416" i="1"/>
  <c r="F417" i="1"/>
  <c r="F418" i="1"/>
  <c r="E411" i="1"/>
  <c r="E412" i="1"/>
  <c r="E413" i="1"/>
  <c r="E414" i="1"/>
  <c r="E415" i="1"/>
  <c r="E416" i="1"/>
  <c r="E417" i="1"/>
  <c r="E418" i="1"/>
  <c r="E419" i="1"/>
  <c r="E420" i="1"/>
  <c r="E421" i="1"/>
  <c r="E385" i="1"/>
  <c r="F409" i="1"/>
  <c r="F410" i="1"/>
  <c r="J414" i="1" l="1"/>
  <c r="J421" i="1"/>
  <c r="J417" i="1"/>
  <c r="J413" i="1"/>
  <c r="J418" i="1"/>
  <c r="J416" i="1"/>
  <c r="J412" i="1"/>
  <c r="J420" i="1"/>
  <c r="J419" i="1"/>
  <c r="J415" i="1"/>
  <c r="E6" i="1"/>
  <c r="E7" i="1"/>
  <c r="Q7" i="1" s="1"/>
  <c r="E8" i="1"/>
  <c r="Q8" i="1" s="1"/>
  <c r="E9" i="1"/>
  <c r="Q9" i="1" s="1"/>
  <c r="E10" i="1"/>
  <c r="Q10" i="1" s="1"/>
  <c r="E11" i="1"/>
  <c r="Q11" i="1" s="1"/>
  <c r="E12" i="1"/>
  <c r="Q12" i="1" s="1"/>
  <c r="E13" i="1"/>
  <c r="Q13" i="1" s="1"/>
  <c r="E14" i="1"/>
  <c r="Q14" i="1" s="1"/>
  <c r="E15" i="1"/>
  <c r="Q15" i="1" s="1"/>
  <c r="E16" i="1"/>
  <c r="Q16" i="1" s="1"/>
  <c r="E17" i="1"/>
  <c r="Q17" i="1" s="1"/>
  <c r="E18" i="1"/>
  <c r="Q18" i="1" s="1"/>
  <c r="E19" i="1"/>
  <c r="Q19" i="1" s="1"/>
  <c r="E20" i="1"/>
  <c r="Q20" i="1" s="1"/>
  <c r="E21" i="1"/>
  <c r="E22" i="1"/>
  <c r="E23" i="1"/>
  <c r="E24" i="1"/>
  <c r="E25" i="1"/>
  <c r="E26" i="1"/>
  <c r="E27" i="1"/>
  <c r="E28" i="1"/>
  <c r="E29" i="1"/>
  <c r="E30" i="1"/>
  <c r="E31" i="1"/>
  <c r="E32" i="1"/>
  <c r="Q29" i="1" l="1"/>
  <c r="N8" i="1"/>
  <c r="E384" i="1"/>
  <c r="F384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H382" i="1" l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E313" i="1" l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E330" i="1"/>
  <c r="E331" i="1"/>
  <c r="E332" i="1"/>
  <c r="N332" i="1" l="1"/>
  <c r="P257" i="1"/>
  <c r="P255" i="1"/>
  <c r="P254" i="1"/>
  <c r="P249" i="1"/>
  <c r="P256" i="1" l="1"/>
  <c r="E259" i="1" l="1"/>
  <c r="F259" i="1"/>
  <c r="G259" i="1"/>
  <c r="H259" i="1"/>
  <c r="N259" i="1" l="1"/>
  <c r="Q259" i="1"/>
  <c r="R259" i="1" l="1"/>
  <c r="U259" i="1" s="1"/>
  <c r="W851" i="1"/>
  <c r="V259" i="1" l="1"/>
  <c r="T259" i="1"/>
  <c r="W259" i="1" l="1"/>
  <c r="H248" i="1" l="1"/>
  <c r="H249" i="1"/>
  <c r="H250" i="1"/>
  <c r="H251" i="1"/>
  <c r="H252" i="1"/>
  <c r="H253" i="1"/>
  <c r="H254" i="1"/>
  <c r="H255" i="1"/>
  <c r="H256" i="1"/>
  <c r="H257" i="1"/>
  <c r="H258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G258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R851" i="1"/>
  <c r="F278" i="1"/>
  <c r="F279" i="1"/>
  <c r="F280" i="1"/>
  <c r="F281" i="1"/>
  <c r="F282" i="1"/>
  <c r="F283" i="1"/>
  <c r="F284" i="1"/>
  <c r="F285" i="1"/>
  <c r="F286" i="1"/>
  <c r="F287" i="1"/>
  <c r="F288" i="1"/>
  <c r="E277" i="1"/>
  <c r="E278" i="1"/>
  <c r="Q278" i="1" s="1"/>
  <c r="E279" i="1"/>
  <c r="E280" i="1"/>
  <c r="E281" i="1"/>
  <c r="E282" i="1"/>
  <c r="E283" i="1"/>
  <c r="E284" i="1"/>
  <c r="E285" i="1"/>
  <c r="E286" i="1"/>
  <c r="E287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Q284" i="1" l="1"/>
  <c r="Q271" i="1"/>
  <c r="Q283" i="1"/>
  <c r="Q269" i="1"/>
  <c r="Q280" i="1"/>
  <c r="U267" i="1"/>
  <c r="Q287" i="1"/>
  <c r="Q279" i="1"/>
  <c r="Q272" i="1"/>
  <c r="Q270" i="1"/>
  <c r="U266" i="1"/>
  <c r="Q286" i="1"/>
  <c r="Q264" i="1"/>
  <c r="Q263" i="1"/>
  <c r="U262" i="1"/>
  <c r="Q282" i="1"/>
  <c r="Q281" i="1"/>
  <c r="U268" i="1"/>
  <c r="Q265" i="1"/>
  <c r="Q285" i="1"/>
  <c r="Q277" i="1"/>
  <c r="U261" i="1"/>
  <c r="N284" i="1"/>
  <c r="N280" i="1"/>
  <c r="N272" i="1"/>
  <c r="N268" i="1"/>
  <c r="N264" i="1"/>
  <c r="N287" i="1"/>
  <c r="N283" i="1"/>
  <c r="N279" i="1"/>
  <c r="N271" i="1"/>
  <c r="N267" i="1"/>
  <c r="N263" i="1"/>
  <c r="N286" i="1"/>
  <c r="N282" i="1"/>
  <c r="N278" i="1"/>
  <c r="R278" i="1" s="1"/>
  <c r="N270" i="1"/>
  <c r="N266" i="1"/>
  <c r="N262" i="1"/>
  <c r="N285" i="1"/>
  <c r="N281" i="1"/>
  <c r="N277" i="1"/>
  <c r="N269" i="1"/>
  <c r="N265" i="1"/>
  <c r="N261" i="1"/>
  <c r="Q268" i="1"/>
  <c r="Q267" i="1"/>
  <c r="Q266" i="1"/>
  <c r="Q262" i="1"/>
  <c r="Q261" i="1"/>
  <c r="U263" i="1"/>
  <c r="U265" i="1"/>
  <c r="U264" i="1"/>
  <c r="R281" i="1" l="1"/>
  <c r="V281" i="1" s="1"/>
  <c r="R272" i="1"/>
  <c r="V272" i="1" s="1"/>
  <c r="R262" i="1"/>
  <c r="V262" i="1" s="1"/>
  <c r="R284" i="1"/>
  <c r="V284" i="1" s="1"/>
  <c r="R271" i="1"/>
  <c r="V271" i="1" s="1"/>
  <c r="R285" i="1"/>
  <c r="V285" i="1" s="1"/>
  <c r="R270" i="1"/>
  <c r="V270" i="1" s="1"/>
  <c r="R283" i="1"/>
  <c r="V283" i="1" s="1"/>
  <c r="R269" i="1"/>
  <c r="V269" i="1" s="1"/>
  <c r="R286" i="1"/>
  <c r="V286" i="1" s="1"/>
  <c r="R277" i="1"/>
  <c r="V277" i="1" s="1"/>
  <c r="R267" i="1"/>
  <c r="V267" i="1" s="1"/>
  <c r="R280" i="1"/>
  <c r="V280" i="1" s="1"/>
  <c r="R287" i="1"/>
  <c r="V287" i="1" s="1"/>
  <c r="R266" i="1"/>
  <c r="V266" i="1" s="1"/>
  <c r="R261" i="1"/>
  <c r="V261" i="1" s="1"/>
  <c r="R279" i="1"/>
  <c r="V279" i="1" s="1"/>
  <c r="R282" i="1"/>
  <c r="V282" i="1" s="1"/>
  <c r="R264" i="1"/>
  <c r="V264" i="1" s="1"/>
  <c r="R265" i="1"/>
  <c r="V265" i="1" s="1"/>
  <c r="R268" i="1"/>
  <c r="V268" i="1" s="1"/>
  <c r="R263" i="1"/>
  <c r="V263" i="1" s="1"/>
  <c r="V278" i="1"/>
  <c r="T264" i="1" l="1"/>
  <c r="T263" i="1"/>
  <c r="T265" i="1"/>
  <c r="E186" i="1" l="1"/>
  <c r="N186" i="1" l="1"/>
  <c r="F153" i="1"/>
  <c r="F154" i="1"/>
  <c r="F155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191" i="1" l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E179" i="1"/>
  <c r="E180" i="1"/>
  <c r="E181" i="1"/>
  <c r="F172" i="1"/>
  <c r="F173" i="1"/>
  <c r="F174" i="1"/>
  <c r="F175" i="1"/>
  <c r="F176" i="1"/>
  <c r="F177" i="1"/>
  <c r="E172" i="1"/>
  <c r="E173" i="1"/>
  <c r="E174" i="1"/>
  <c r="E175" i="1"/>
  <c r="E176" i="1"/>
  <c r="E177" i="1"/>
  <c r="E178" i="1"/>
  <c r="F166" i="1"/>
  <c r="F167" i="1"/>
  <c r="F168" i="1"/>
  <c r="F169" i="1"/>
  <c r="F170" i="1"/>
  <c r="F171" i="1"/>
  <c r="N179" i="1" l="1"/>
  <c r="Q179" i="1"/>
  <c r="U843" i="1"/>
  <c r="V843" i="1"/>
  <c r="R179" i="1" l="1"/>
  <c r="T179" i="1" s="1"/>
  <c r="T280" i="1"/>
  <c r="T278" i="1"/>
  <c r="T279" i="1"/>
  <c r="E90" i="1"/>
  <c r="V179" i="1" l="1"/>
  <c r="U179" i="1"/>
  <c r="W179" i="1" l="1"/>
  <c r="H135" i="1" l="1"/>
  <c r="H136" i="1"/>
  <c r="H137" i="1"/>
  <c r="H138" i="1"/>
  <c r="H139" i="1"/>
  <c r="H140" i="1"/>
  <c r="H141" i="1"/>
  <c r="H142" i="1"/>
  <c r="H134" i="1"/>
  <c r="H86" i="1" l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E487" i="1" l="1"/>
  <c r="E483" i="1"/>
  <c r="E844" i="1"/>
  <c r="H843" i="1"/>
  <c r="N483" i="1" l="1"/>
  <c r="N487" i="1"/>
  <c r="V844" i="1"/>
  <c r="U844" i="1"/>
  <c r="H55" i="8" l="1"/>
  <c r="V3" i="8"/>
  <c r="N55" i="8"/>
  <c r="K55" i="8"/>
  <c r="L55" i="8"/>
  <c r="M55" i="8"/>
  <c r="O55" i="8"/>
  <c r="F465" i="1" l="1"/>
  <c r="H472" i="1" l="1"/>
  <c r="H473" i="1"/>
  <c r="H474" i="1"/>
  <c r="H475" i="1"/>
  <c r="H476" i="1"/>
  <c r="H477" i="1"/>
  <c r="H478" i="1"/>
  <c r="H479" i="1"/>
  <c r="H480" i="1"/>
  <c r="H481" i="1"/>
  <c r="E445" i="1" l="1"/>
  <c r="E444" i="1"/>
  <c r="G444" i="1"/>
  <c r="H444" i="1"/>
  <c r="J445" i="1" l="1"/>
  <c r="Q444" i="1"/>
  <c r="Q445" i="1"/>
  <c r="J444" i="1"/>
  <c r="N444" i="1"/>
  <c r="N445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64" i="1"/>
  <c r="H465" i="1"/>
  <c r="H466" i="1"/>
  <c r="H467" i="1"/>
  <c r="H469" i="1"/>
  <c r="H470" i="1"/>
  <c r="H471" i="1"/>
  <c r="H380" i="1"/>
  <c r="H381" i="1"/>
  <c r="R444" i="1" l="1"/>
  <c r="R445" i="1"/>
  <c r="U445" i="1" s="1"/>
  <c r="F360" i="1"/>
  <c r="F361" i="1"/>
  <c r="F362" i="1"/>
  <c r="F363" i="1"/>
  <c r="E360" i="1"/>
  <c r="E361" i="1"/>
  <c r="E362" i="1"/>
  <c r="E363" i="1"/>
  <c r="T444" i="1" l="1"/>
  <c r="U444" i="1"/>
  <c r="T445" i="1"/>
  <c r="V445" i="1"/>
  <c r="V444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W445" i="1" l="1"/>
  <c r="W444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849" i="1" l="1"/>
  <c r="H848" i="1"/>
  <c r="H847" i="1"/>
  <c r="H846" i="1"/>
  <c r="H845" i="1"/>
  <c r="H844" i="1"/>
  <c r="H347" i="1"/>
  <c r="H346" i="1"/>
  <c r="H345" i="1"/>
  <c r="H344" i="1"/>
  <c r="H343" i="1"/>
  <c r="H342" i="1"/>
  <c r="H341" i="1"/>
  <c r="H340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297" i="1" l="1"/>
  <c r="E297" i="1"/>
  <c r="F297" i="1"/>
  <c r="G297" i="1"/>
  <c r="N297" i="1" l="1"/>
  <c r="Q297" i="1"/>
  <c r="H320" i="1"/>
  <c r="H321" i="1"/>
  <c r="H322" i="1"/>
  <c r="H323" i="1"/>
  <c r="H324" i="1"/>
  <c r="H325" i="1"/>
  <c r="H326" i="1"/>
  <c r="H295" i="1"/>
  <c r="H296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R297" i="1" l="1"/>
  <c r="U269" i="1" l="1"/>
  <c r="U278" i="1"/>
  <c r="W278" i="1" s="1"/>
  <c r="U279" i="1"/>
  <c r="W279" i="1" s="1"/>
  <c r="U280" i="1"/>
  <c r="W280" i="1" s="1"/>
  <c r="U281" i="1"/>
  <c r="U282" i="1"/>
  <c r="T281" i="1"/>
  <c r="T282" i="1"/>
  <c r="W263" i="1"/>
  <c r="W264" i="1"/>
  <c r="W282" i="1" l="1"/>
  <c r="W281" i="1"/>
  <c r="W265" i="1"/>
  <c r="T269" i="1" l="1"/>
  <c r="T262" i="1" l="1"/>
  <c r="W262" i="1" s="1"/>
  <c r="T261" i="1"/>
  <c r="W261" i="1" s="1"/>
  <c r="W269" i="1"/>
  <c r="G177" i="1" l="1"/>
  <c r="H177" i="1"/>
  <c r="H237" i="1"/>
  <c r="H238" i="1"/>
  <c r="H239" i="1"/>
  <c r="H240" i="1"/>
  <c r="H241" i="1"/>
  <c r="H242" i="1"/>
  <c r="H243" i="1"/>
  <c r="H244" i="1"/>
  <c r="H245" i="1"/>
  <c r="H246" i="1"/>
  <c r="H247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12" i="1"/>
  <c r="H213" i="1"/>
  <c r="H214" i="1"/>
  <c r="H215" i="1"/>
  <c r="H216" i="1"/>
  <c r="H217" i="1"/>
  <c r="H218" i="1"/>
  <c r="H219" i="1"/>
  <c r="H220" i="1"/>
  <c r="H221" i="1"/>
  <c r="H222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171" i="1"/>
  <c r="H172" i="1"/>
  <c r="H173" i="1"/>
  <c r="H174" i="1"/>
  <c r="H175" i="1"/>
  <c r="H176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N177" i="1" l="1"/>
  <c r="Q177" i="1"/>
  <c r="R177" i="1" l="1"/>
  <c r="T177" i="1" s="1"/>
  <c r="V177" i="1" l="1"/>
  <c r="U177" i="1"/>
  <c r="E106" i="1"/>
  <c r="Q55" i="8"/>
  <c r="P55" i="8"/>
  <c r="R52" i="8"/>
  <c r="R50" i="8"/>
  <c r="R46" i="8"/>
  <c r="R44" i="8"/>
  <c r="R42" i="8"/>
  <c r="R40" i="8"/>
  <c r="R38" i="8"/>
  <c r="R36" i="8"/>
  <c r="R32" i="8"/>
  <c r="R29" i="8"/>
  <c r="R28" i="8"/>
  <c r="R25" i="8"/>
  <c r="R24" i="8"/>
  <c r="R16" i="8"/>
  <c r="R14" i="8"/>
  <c r="R11" i="8"/>
  <c r="R9" i="8"/>
  <c r="W7" i="8"/>
  <c r="R7" i="8"/>
  <c r="W177" i="1" l="1"/>
  <c r="J55" i="8"/>
  <c r="R22" i="8"/>
  <c r="R34" i="8"/>
  <c r="R48" i="8"/>
  <c r="R54" i="8"/>
  <c r="R20" i="8"/>
  <c r="R13" i="8"/>
  <c r="R18" i="8"/>
  <c r="R31" i="8"/>
  <c r="R8" i="8"/>
  <c r="R12" i="8"/>
  <c r="R15" i="8"/>
  <c r="R19" i="8"/>
  <c r="R27" i="8"/>
  <c r="R30" i="8"/>
  <c r="R33" i="8"/>
  <c r="R35" i="8"/>
  <c r="R37" i="8"/>
  <c r="R39" i="8"/>
  <c r="R41" i="8"/>
  <c r="R43" i="8"/>
  <c r="R45" i="8"/>
  <c r="R47" i="8"/>
  <c r="R49" i="8"/>
  <c r="R51" i="8"/>
  <c r="R53" i="8"/>
  <c r="R10" i="8"/>
  <c r="R17" i="8"/>
  <c r="R21" i="8"/>
  <c r="R26" i="8"/>
  <c r="S12" i="8" l="1"/>
  <c r="S54" i="8"/>
  <c r="Y54" i="8" s="1"/>
  <c r="S29" i="8"/>
  <c r="S45" i="8"/>
  <c r="S21" i="8"/>
  <c r="S28" i="8"/>
  <c r="S7" i="8"/>
  <c r="S42" i="8"/>
  <c r="S8" i="8"/>
  <c r="S46" i="8"/>
  <c r="S30" i="8"/>
  <c r="S24" i="8"/>
  <c r="S3" i="8"/>
  <c r="S10" i="8"/>
  <c r="S33" i="8"/>
  <c r="S5" i="8"/>
  <c r="S15" i="8"/>
  <c r="S36" i="8"/>
  <c r="S40" i="8"/>
  <c r="S23" i="8"/>
  <c r="S51" i="8"/>
  <c r="S27" i="8"/>
  <c r="S18" i="8"/>
  <c r="S16" i="8"/>
  <c r="S4" i="8"/>
  <c r="S37" i="8"/>
  <c r="S19" i="8"/>
  <c r="S20" i="8"/>
  <c r="S38" i="8"/>
  <c r="S6" i="8"/>
  <c r="S32" i="8"/>
  <c r="S9" i="8"/>
  <c r="S14" i="8"/>
  <c r="S43" i="8"/>
  <c r="S53" i="8"/>
  <c r="S25" i="8"/>
  <c r="S52" i="8"/>
  <c r="S49" i="8"/>
  <c r="S35" i="8"/>
  <c r="S48" i="8"/>
  <c r="S47" i="8"/>
  <c r="S11" i="8"/>
  <c r="S41" i="8"/>
  <c r="S50" i="8"/>
  <c r="S44" i="8"/>
  <c r="S31" i="8"/>
  <c r="S39" i="8"/>
  <c r="S34" i="8"/>
  <c r="S17" i="8"/>
  <c r="S26" i="8"/>
  <c r="S13" i="8"/>
  <c r="S22" i="8"/>
  <c r="R55" i="8"/>
  <c r="R57" i="8" s="1"/>
  <c r="T54" i="8" l="1"/>
  <c r="U54" i="8" s="1"/>
  <c r="T5" i="8"/>
  <c r="U5" i="8" s="1"/>
  <c r="Y5" i="8"/>
  <c r="T33" i="8"/>
  <c r="U33" i="8" s="1"/>
  <c r="Y33" i="8"/>
  <c r="T9" i="8"/>
  <c r="U9" i="8" s="1"/>
  <c r="Y9" i="8"/>
  <c r="T32" i="8"/>
  <c r="U32" i="8" s="1"/>
  <c r="Y32" i="8"/>
  <c r="T50" i="8"/>
  <c r="U50" i="8" s="1"/>
  <c r="Y50" i="8"/>
  <c r="T34" i="8"/>
  <c r="U34" i="8" s="1"/>
  <c r="Y34" i="8"/>
  <c r="T49" i="8"/>
  <c r="U49" i="8" s="1"/>
  <c r="Y49" i="8"/>
  <c r="T51" i="8"/>
  <c r="U51" i="8" s="1"/>
  <c r="Y51" i="8"/>
  <c r="T21" i="8"/>
  <c r="U21" i="8" s="1"/>
  <c r="Y21" i="8"/>
  <c r="T13" i="8"/>
  <c r="U13" i="8" s="1"/>
  <c r="Y13" i="8"/>
  <c r="T23" i="8"/>
  <c r="U23" i="8" s="1"/>
  <c r="Y23" i="8"/>
  <c r="T41" i="8"/>
  <c r="U41" i="8" s="1"/>
  <c r="Y41" i="8"/>
  <c r="T40" i="8"/>
  <c r="U40" i="8" s="1"/>
  <c r="Y40" i="8"/>
  <c r="T29" i="8"/>
  <c r="U29" i="8" s="1"/>
  <c r="Y29" i="8"/>
  <c r="T42" i="8"/>
  <c r="U42" i="8" s="1"/>
  <c r="Y42" i="8"/>
  <c r="T35" i="8"/>
  <c r="U35" i="8" s="1"/>
  <c r="Y35" i="8"/>
  <c r="T18" i="8"/>
  <c r="U18" i="8" s="1"/>
  <c r="Y18" i="8"/>
  <c r="T31" i="8"/>
  <c r="U31" i="8" s="1"/>
  <c r="Y31" i="8"/>
  <c r="T6" i="8"/>
  <c r="U6" i="8" s="1"/>
  <c r="Y6" i="8"/>
  <c r="T10" i="8"/>
  <c r="U10" i="8" s="1"/>
  <c r="Y10" i="8"/>
  <c r="T28" i="8"/>
  <c r="U28" i="8" s="1"/>
  <c r="Y28" i="8"/>
  <c r="T22" i="8"/>
  <c r="U22" i="8" s="1"/>
  <c r="Y22" i="8"/>
  <c r="T44" i="8"/>
  <c r="U44" i="8" s="1"/>
  <c r="Y44" i="8"/>
  <c r="T38" i="8"/>
  <c r="U38" i="8" s="1"/>
  <c r="Y38" i="8"/>
  <c r="T25" i="8"/>
  <c r="U25" i="8" s="1"/>
  <c r="Y25" i="8"/>
  <c r="T45" i="8"/>
  <c r="U45" i="8" s="1"/>
  <c r="Y45" i="8"/>
  <c r="T53" i="8"/>
  <c r="U53" i="8" s="1"/>
  <c r="Y53" i="8"/>
  <c r="T19" i="8"/>
  <c r="U19" i="8" s="1"/>
  <c r="Y19" i="8"/>
  <c r="T17" i="8"/>
  <c r="U17" i="8" s="1"/>
  <c r="Y17" i="8"/>
  <c r="T11" i="8"/>
  <c r="U11" i="8" s="1"/>
  <c r="Y11" i="8"/>
  <c r="T43" i="8"/>
  <c r="U43" i="8" s="1"/>
  <c r="Y43" i="8"/>
  <c r="T37" i="8"/>
  <c r="U37" i="8" s="1"/>
  <c r="Y37" i="8"/>
  <c r="T36" i="8"/>
  <c r="U36" i="8" s="1"/>
  <c r="Y36" i="8"/>
  <c r="T46" i="8"/>
  <c r="U46" i="8" s="1"/>
  <c r="Y46" i="8"/>
  <c r="T48" i="8"/>
  <c r="U48" i="8" s="1"/>
  <c r="Y48" i="8"/>
  <c r="T16" i="8"/>
  <c r="U16" i="8" s="1"/>
  <c r="Y16" i="8"/>
  <c r="T39" i="8"/>
  <c r="U39" i="8" s="1"/>
  <c r="Y39" i="8"/>
  <c r="T7" i="8"/>
  <c r="U7" i="8" s="1"/>
  <c r="Y7" i="8"/>
  <c r="T27" i="8"/>
  <c r="U27" i="8" s="1"/>
  <c r="Y27" i="8"/>
  <c r="T52" i="8"/>
  <c r="U52" i="8" s="1"/>
  <c r="Y52" i="8"/>
  <c r="T3" i="8"/>
  <c r="U3" i="8" s="1"/>
  <c r="Y3" i="8"/>
  <c r="S55" i="8"/>
  <c r="T20" i="8"/>
  <c r="U20" i="8" s="1"/>
  <c r="Y20" i="8"/>
  <c r="T24" i="8"/>
  <c r="U24" i="8" s="1"/>
  <c r="Y24" i="8"/>
  <c r="T26" i="8"/>
  <c r="U26" i="8" s="1"/>
  <c r="Y26" i="8"/>
  <c r="T30" i="8"/>
  <c r="U30" i="8" s="1"/>
  <c r="Y30" i="8"/>
  <c r="T47" i="8"/>
  <c r="U47" i="8" s="1"/>
  <c r="Y47" i="8"/>
  <c r="T14" i="8"/>
  <c r="U14" i="8" s="1"/>
  <c r="Y14" i="8"/>
  <c r="T4" i="8"/>
  <c r="U4" i="8" s="1"/>
  <c r="Y4" i="8"/>
  <c r="T15" i="8"/>
  <c r="U15" i="8" s="1"/>
  <c r="Y15" i="8"/>
  <c r="T8" i="8"/>
  <c r="U8" i="8" s="1"/>
  <c r="Y8" i="8"/>
  <c r="T12" i="8"/>
  <c r="U12" i="8" s="1"/>
  <c r="Y12" i="8"/>
  <c r="E152" i="1"/>
  <c r="E153" i="1"/>
  <c r="E154" i="1"/>
  <c r="E155" i="1"/>
  <c r="E156" i="1"/>
  <c r="E157" i="1"/>
  <c r="E158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U55" i="8" l="1"/>
  <c r="Y55" i="8"/>
  <c r="T55" i="8"/>
  <c r="Q140" i="1"/>
  <c r="Q139" i="1"/>
  <c r="Q138" i="1"/>
  <c r="Q137" i="1"/>
  <c r="Q136" i="1"/>
  <c r="Q143" i="1"/>
  <c r="N128" i="1"/>
  <c r="N127" i="1"/>
  <c r="Q126" i="1"/>
  <c r="N125" i="1"/>
  <c r="Q158" i="1"/>
  <c r="N157" i="1"/>
  <c r="N155" i="1"/>
  <c r="N153" i="1"/>
  <c r="N137" i="1"/>
  <c r="N136" i="1"/>
  <c r="N135" i="1"/>
  <c r="N134" i="1"/>
  <c r="N133" i="1"/>
  <c r="Q132" i="1"/>
  <c r="N132" i="1"/>
  <c r="N131" i="1"/>
  <c r="N129" i="1"/>
  <c r="N130" i="1"/>
  <c r="Q130" i="1"/>
  <c r="N154" i="1"/>
  <c r="N142" i="1"/>
  <c r="Q128" i="1"/>
  <c r="N156" i="1"/>
  <c r="Q127" i="1"/>
  <c r="N138" i="1"/>
  <c r="Q134" i="1"/>
  <c r="N158" i="1"/>
  <c r="Q133" i="1"/>
  <c r="Q141" i="1"/>
  <c r="N141" i="1"/>
  <c r="Q152" i="1"/>
  <c r="N152" i="1"/>
  <c r="N140" i="1"/>
  <c r="Q157" i="1"/>
  <c r="N139" i="1"/>
  <c r="N124" i="1"/>
  <c r="Q129" i="1"/>
  <c r="Q156" i="1"/>
  <c r="Q135" i="1"/>
  <c r="Q124" i="1"/>
  <c r="N144" i="1"/>
  <c r="Q154" i="1"/>
  <c r="Q155" i="1"/>
  <c r="Q144" i="1"/>
  <c r="N126" i="1"/>
  <c r="Q153" i="1"/>
  <c r="N143" i="1"/>
  <c r="Q142" i="1"/>
  <c r="Q131" i="1"/>
  <c r="H167" i="1"/>
  <c r="H168" i="1"/>
  <c r="H169" i="1"/>
  <c r="H170" i="1"/>
  <c r="F73" i="1"/>
  <c r="F62" i="1"/>
  <c r="R138" i="1" l="1"/>
  <c r="V138" i="1" s="1"/>
  <c r="R144" i="1"/>
  <c r="R141" i="1"/>
  <c r="U141" i="1" s="1"/>
  <c r="R140" i="1"/>
  <c r="U140" i="1" s="1"/>
  <c r="R137" i="1"/>
  <c r="R142" i="1"/>
  <c r="U142" i="1" s="1"/>
  <c r="R155" i="1"/>
  <c r="R139" i="1"/>
  <c r="V139" i="1" s="1"/>
  <c r="R153" i="1"/>
  <c r="R156" i="1"/>
  <c r="R143" i="1"/>
  <c r="V143" i="1" s="1"/>
  <c r="R157" i="1"/>
  <c r="R152" i="1"/>
  <c r="R158" i="1"/>
  <c r="R154" i="1"/>
  <c r="U154" i="1" s="1"/>
  <c r="R136" i="1"/>
  <c r="R127" i="1"/>
  <c r="V127" i="1" s="1"/>
  <c r="R128" i="1"/>
  <c r="V128" i="1" s="1"/>
  <c r="R126" i="1"/>
  <c r="V126" i="1" s="1"/>
  <c r="R124" i="1"/>
  <c r="V124" i="1" s="1"/>
  <c r="R125" i="1"/>
  <c r="V125" i="1" s="1"/>
  <c r="R135" i="1"/>
  <c r="R134" i="1"/>
  <c r="R133" i="1"/>
  <c r="V133" i="1" s="1"/>
  <c r="R129" i="1"/>
  <c r="V129" i="1" s="1"/>
  <c r="R131" i="1"/>
  <c r="V131" i="1" s="1"/>
  <c r="R132" i="1"/>
  <c r="V132" i="1" s="1"/>
  <c r="R130" i="1"/>
  <c r="V130" i="1" s="1"/>
  <c r="E40" i="1"/>
  <c r="V137" i="1" l="1"/>
  <c r="U137" i="1"/>
  <c r="V140" i="1"/>
  <c r="U156" i="1"/>
  <c r="V156" i="1"/>
  <c r="U153" i="1"/>
  <c r="V153" i="1"/>
  <c r="U158" i="1"/>
  <c r="V158" i="1"/>
  <c r="U155" i="1"/>
  <c r="V155" i="1"/>
  <c r="V142" i="1"/>
  <c r="U157" i="1"/>
  <c r="V157" i="1"/>
  <c r="V154" i="1"/>
  <c r="V141" i="1"/>
  <c r="U144" i="1"/>
  <c r="V144" i="1"/>
  <c r="U152" i="1"/>
  <c r="V152" i="1"/>
  <c r="T138" i="1"/>
  <c r="U138" i="1"/>
  <c r="T139" i="1"/>
  <c r="U139" i="1"/>
  <c r="T143" i="1"/>
  <c r="U143" i="1"/>
  <c r="T158" i="1"/>
  <c r="T157" i="1"/>
  <c r="T156" i="1"/>
  <c r="T155" i="1"/>
  <c r="T154" i="1"/>
  <c r="T153" i="1"/>
  <c r="T152" i="1"/>
  <c r="T144" i="1"/>
  <c r="T142" i="1"/>
  <c r="T141" i="1"/>
  <c r="T140" i="1"/>
  <c r="V134" i="1"/>
  <c r="U134" i="1"/>
  <c r="V136" i="1"/>
  <c r="U136" i="1"/>
  <c r="V135" i="1"/>
  <c r="U135" i="1"/>
  <c r="U133" i="1"/>
  <c r="U132" i="1"/>
  <c r="U127" i="1"/>
  <c r="T127" i="1"/>
  <c r="U131" i="1"/>
  <c r="U130" i="1"/>
  <c r="U129" i="1"/>
  <c r="T129" i="1"/>
  <c r="U128" i="1"/>
  <c r="T128" i="1"/>
  <c r="U126" i="1"/>
  <c r="T126" i="1"/>
  <c r="U125" i="1"/>
  <c r="U124" i="1"/>
  <c r="T125" i="1"/>
  <c r="T124" i="1"/>
  <c r="T134" i="1"/>
  <c r="T135" i="1"/>
  <c r="T136" i="1"/>
  <c r="T137" i="1"/>
  <c r="T133" i="1"/>
  <c r="T131" i="1"/>
  <c r="T132" i="1"/>
  <c r="T130" i="1"/>
  <c r="N40" i="1"/>
  <c r="Q40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44" i="1"/>
  <c r="H145" i="1"/>
  <c r="H146" i="1"/>
  <c r="H147" i="1"/>
  <c r="H148" i="1"/>
  <c r="H149" i="1"/>
  <c r="H150" i="1"/>
  <c r="H151" i="1"/>
  <c r="H152" i="1"/>
  <c r="H153" i="1"/>
  <c r="H143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W144" i="1" l="1"/>
  <c r="W143" i="1"/>
  <c r="W142" i="1"/>
  <c r="W141" i="1"/>
  <c r="W140" i="1"/>
  <c r="W138" i="1"/>
  <c r="W139" i="1"/>
  <c r="W137" i="1"/>
  <c r="W136" i="1"/>
  <c r="W135" i="1"/>
  <c r="W134" i="1"/>
  <c r="W124" i="1"/>
  <c r="W128" i="1"/>
  <c r="W132" i="1"/>
  <c r="W125" i="1"/>
  <c r="W129" i="1"/>
  <c r="W126" i="1"/>
  <c r="W131" i="1"/>
  <c r="W133" i="1"/>
  <c r="W127" i="1"/>
  <c r="W130" i="1"/>
  <c r="W158" i="1"/>
  <c r="W157" i="1"/>
  <c r="W153" i="1"/>
  <c r="W152" i="1"/>
  <c r="W156" i="1"/>
  <c r="W154" i="1"/>
  <c r="W155" i="1"/>
  <c r="R40" i="1"/>
  <c r="H115" i="1"/>
  <c r="H116" i="1"/>
  <c r="H117" i="1"/>
  <c r="H118" i="1"/>
  <c r="H119" i="1"/>
  <c r="H120" i="1"/>
  <c r="H121" i="1"/>
  <c r="H114" i="1"/>
  <c r="G114" i="1"/>
  <c r="F114" i="1"/>
  <c r="E114" i="1"/>
  <c r="H113" i="1"/>
  <c r="G113" i="1"/>
  <c r="F113" i="1"/>
  <c r="E113" i="1"/>
  <c r="H112" i="1"/>
  <c r="G112" i="1"/>
  <c r="F112" i="1"/>
  <c r="E112" i="1"/>
  <c r="H111" i="1"/>
  <c r="G111" i="1"/>
  <c r="F111" i="1"/>
  <c r="E111" i="1"/>
  <c r="H110" i="1"/>
  <c r="G110" i="1"/>
  <c r="F110" i="1"/>
  <c r="E110" i="1"/>
  <c r="H109" i="1"/>
  <c r="G109" i="1"/>
  <c r="F109" i="1"/>
  <c r="E109" i="1"/>
  <c r="H108" i="1"/>
  <c r="G108" i="1"/>
  <c r="F108" i="1"/>
  <c r="E108" i="1"/>
  <c r="H107" i="1"/>
  <c r="G107" i="1"/>
  <c r="F107" i="1"/>
  <c r="E107" i="1"/>
  <c r="H106" i="1"/>
  <c r="G106" i="1"/>
  <c r="F106" i="1"/>
  <c r="H105" i="1"/>
  <c r="G105" i="1"/>
  <c r="F105" i="1"/>
  <c r="E105" i="1"/>
  <c r="F667" i="1"/>
  <c r="H100" i="1"/>
  <c r="H101" i="1"/>
  <c r="H102" i="1"/>
  <c r="H103" i="1"/>
  <c r="H104" i="1"/>
  <c r="F85" i="1"/>
  <c r="G85" i="1"/>
  <c r="H85" i="1"/>
  <c r="F86" i="1"/>
  <c r="G86" i="1"/>
  <c r="F87" i="1"/>
  <c r="G87" i="1"/>
  <c r="F88" i="1"/>
  <c r="G88" i="1"/>
  <c r="E89" i="1"/>
  <c r="F89" i="1"/>
  <c r="G89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C47" i="4"/>
  <c r="H67" i="1"/>
  <c r="H68" i="1"/>
  <c r="G67" i="1"/>
  <c r="G68" i="1"/>
  <c r="F67" i="1"/>
  <c r="F68" i="1"/>
  <c r="E67" i="1"/>
  <c r="E68" i="1"/>
  <c r="H62" i="1"/>
  <c r="H63" i="1"/>
  <c r="G62" i="1"/>
  <c r="G63" i="1"/>
  <c r="F63" i="1"/>
  <c r="E62" i="1"/>
  <c r="E63" i="1"/>
  <c r="V40" i="1" l="1"/>
  <c r="U40" i="1"/>
  <c r="T40" i="1"/>
  <c r="N105" i="1"/>
  <c r="N106" i="1"/>
  <c r="Q68" i="1"/>
  <c r="N68" i="1"/>
  <c r="Q97" i="1"/>
  <c r="N97" i="1"/>
  <c r="Q89" i="1"/>
  <c r="N89" i="1"/>
  <c r="N67" i="1"/>
  <c r="Q67" i="1"/>
  <c r="Q102" i="1"/>
  <c r="N102" i="1"/>
  <c r="Q94" i="1"/>
  <c r="N94" i="1"/>
  <c r="Q62" i="1"/>
  <c r="N62" i="1"/>
  <c r="Q99" i="1"/>
  <c r="N99" i="1"/>
  <c r="Q105" i="1"/>
  <c r="Q107" i="1"/>
  <c r="N107" i="1"/>
  <c r="N109" i="1"/>
  <c r="Q109" i="1"/>
  <c r="Q113" i="1"/>
  <c r="N113" i="1"/>
  <c r="Q104" i="1"/>
  <c r="N104" i="1"/>
  <c r="N96" i="1"/>
  <c r="Q96" i="1"/>
  <c r="Q88" i="1"/>
  <c r="N88" i="1"/>
  <c r="Q86" i="1"/>
  <c r="N86" i="1"/>
  <c r="Q101" i="1"/>
  <c r="N101" i="1"/>
  <c r="N93" i="1"/>
  <c r="Q93" i="1"/>
  <c r="N91" i="1"/>
  <c r="Q91" i="1"/>
  <c r="N111" i="1"/>
  <c r="Q111" i="1"/>
  <c r="Q98" i="1"/>
  <c r="N98" i="1"/>
  <c r="Q90" i="1"/>
  <c r="N90" i="1"/>
  <c r="N103" i="1"/>
  <c r="Q103" i="1"/>
  <c r="Q106" i="1"/>
  <c r="Q108" i="1"/>
  <c r="N108" i="1"/>
  <c r="Q110" i="1"/>
  <c r="N110" i="1"/>
  <c r="Q112" i="1"/>
  <c r="N112" i="1"/>
  <c r="Q114" i="1"/>
  <c r="N114" i="1"/>
  <c r="N63" i="1"/>
  <c r="Q63" i="1"/>
  <c r="N95" i="1"/>
  <c r="Q95" i="1"/>
  <c r="Q100" i="1"/>
  <c r="N100" i="1"/>
  <c r="Q92" i="1"/>
  <c r="N92" i="1"/>
  <c r="N87" i="1"/>
  <c r="Q87" i="1"/>
  <c r="N85" i="1"/>
  <c r="Q85" i="1"/>
  <c r="H79" i="1"/>
  <c r="H80" i="1"/>
  <c r="H81" i="1"/>
  <c r="H82" i="1"/>
  <c r="H83" i="1"/>
  <c r="H84" i="1"/>
  <c r="H73" i="1"/>
  <c r="H74" i="1"/>
  <c r="H75" i="1"/>
  <c r="H76" i="1"/>
  <c r="H77" i="1"/>
  <c r="H78" i="1"/>
  <c r="G71" i="1"/>
  <c r="G72" i="1"/>
  <c r="G73" i="1"/>
  <c r="G74" i="1"/>
  <c r="W40" i="1" l="1"/>
  <c r="R111" i="1"/>
  <c r="V111" i="1" s="1"/>
  <c r="R114" i="1"/>
  <c r="V114" i="1" s="1"/>
  <c r="R113" i="1"/>
  <c r="V113" i="1" s="1"/>
  <c r="R112" i="1"/>
  <c r="V112" i="1" s="1"/>
  <c r="R110" i="1"/>
  <c r="V110" i="1" s="1"/>
  <c r="R108" i="1"/>
  <c r="V108" i="1" s="1"/>
  <c r="R106" i="1"/>
  <c r="V106" i="1" s="1"/>
  <c r="R107" i="1"/>
  <c r="V107" i="1" s="1"/>
  <c r="R109" i="1"/>
  <c r="V109" i="1" s="1"/>
  <c r="R104" i="1"/>
  <c r="V104" i="1" s="1"/>
  <c r="R105" i="1"/>
  <c r="V105" i="1" s="1"/>
  <c r="R102" i="1"/>
  <c r="V102" i="1" s="1"/>
  <c r="R103" i="1"/>
  <c r="V103" i="1" s="1"/>
  <c r="R101" i="1"/>
  <c r="V101" i="1" s="1"/>
  <c r="R100" i="1"/>
  <c r="V100" i="1" s="1"/>
  <c r="R95" i="1"/>
  <c r="V95" i="1" s="1"/>
  <c r="R97" i="1"/>
  <c r="V97" i="1" s="1"/>
  <c r="R98" i="1"/>
  <c r="V98" i="1" s="1"/>
  <c r="R99" i="1"/>
  <c r="V99" i="1" s="1"/>
  <c r="R94" i="1"/>
  <c r="V94" i="1" s="1"/>
  <c r="R96" i="1"/>
  <c r="V96" i="1" s="1"/>
  <c r="R91" i="1"/>
  <c r="V91" i="1" s="1"/>
  <c r="R93" i="1"/>
  <c r="V93" i="1" s="1"/>
  <c r="R92" i="1"/>
  <c r="V92" i="1" s="1"/>
  <c r="R89" i="1"/>
  <c r="R90" i="1"/>
  <c r="V90" i="1" s="1"/>
  <c r="R88" i="1"/>
  <c r="R86" i="1"/>
  <c r="R87" i="1"/>
  <c r="R85" i="1"/>
  <c r="R68" i="1"/>
  <c r="R67" i="1"/>
  <c r="R62" i="1"/>
  <c r="R63" i="1"/>
  <c r="H55" i="1"/>
  <c r="H56" i="1"/>
  <c r="H57" i="1"/>
  <c r="H58" i="1"/>
  <c r="H59" i="1"/>
  <c r="H60" i="1"/>
  <c r="H61" i="1"/>
  <c r="H64" i="1"/>
  <c r="H65" i="1"/>
  <c r="H66" i="1"/>
  <c r="H69" i="1"/>
  <c r="H70" i="1"/>
  <c r="H71" i="1"/>
  <c r="H72" i="1"/>
  <c r="U93" i="1" l="1"/>
  <c r="U100" i="1"/>
  <c r="U106" i="1"/>
  <c r="U91" i="1"/>
  <c r="U101" i="1"/>
  <c r="U108" i="1"/>
  <c r="U96" i="1"/>
  <c r="U103" i="1"/>
  <c r="U110" i="1"/>
  <c r="U94" i="1"/>
  <c r="U102" i="1"/>
  <c r="U112" i="1"/>
  <c r="U99" i="1"/>
  <c r="U105" i="1"/>
  <c r="U113" i="1"/>
  <c r="U98" i="1"/>
  <c r="U104" i="1"/>
  <c r="U114" i="1"/>
  <c r="U97" i="1"/>
  <c r="U109" i="1"/>
  <c r="U111" i="1"/>
  <c r="U92" i="1"/>
  <c r="U95" i="1"/>
  <c r="U107" i="1"/>
  <c r="U90" i="1"/>
  <c r="T94" i="1"/>
  <c r="T91" i="1"/>
  <c r="T92" i="1"/>
  <c r="T95" i="1"/>
  <c r="T96" i="1"/>
  <c r="T93" i="1"/>
  <c r="T90" i="1"/>
  <c r="U85" i="1"/>
  <c r="U87" i="1"/>
  <c r="U86" i="1"/>
  <c r="U89" i="1"/>
  <c r="U68" i="1"/>
  <c r="U67" i="1"/>
  <c r="U63" i="1"/>
  <c r="U62" i="1"/>
  <c r="U88" i="1"/>
  <c r="T62" i="1"/>
  <c r="V63" i="1"/>
  <c r="V85" i="1"/>
  <c r="V88" i="1"/>
  <c r="V87" i="1"/>
  <c r="T106" i="1"/>
  <c r="V86" i="1"/>
  <c r="V89" i="1"/>
  <c r="T111" i="1"/>
  <c r="T110" i="1"/>
  <c r="T114" i="1"/>
  <c r="T113" i="1"/>
  <c r="T112" i="1"/>
  <c r="T108" i="1"/>
  <c r="T107" i="1"/>
  <c r="T109" i="1"/>
  <c r="T102" i="1"/>
  <c r="T103" i="1"/>
  <c r="T104" i="1"/>
  <c r="T105" i="1"/>
  <c r="T101" i="1"/>
  <c r="T100" i="1"/>
  <c r="T98" i="1"/>
  <c r="T97" i="1"/>
  <c r="T99" i="1"/>
  <c r="T89" i="1"/>
  <c r="T86" i="1"/>
  <c r="T88" i="1"/>
  <c r="T87" i="1"/>
  <c r="T85" i="1"/>
  <c r="V68" i="1"/>
  <c r="T68" i="1"/>
  <c r="V67" i="1"/>
  <c r="T67" i="1"/>
  <c r="V62" i="1"/>
  <c r="T63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E33" i="1"/>
  <c r="E34" i="1"/>
  <c r="E35" i="1"/>
  <c r="E36" i="1"/>
  <c r="E37" i="1"/>
  <c r="E38" i="1"/>
  <c r="N38" i="1" s="1"/>
  <c r="E39" i="1"/>
  <c r="E41" i="1"/>
  <c r="E42" i="1"/>
  <c r="E43" i="1"/>
  <c r="E44" i="1"/>
  <c r="E45" i="1"/>
  <c r="E46" i="1"/>
  <c r="E47" i="1"/>
  <c r="E48" i="1"/>
  <c r="E49" i="1"/>
  <c r="W95" i="1" l="1"/>
  <c r="W85" i="1"/>
  <c r="W101" i="1"/>
  <c r="W90" i="1"/>
  <c r="W99" i="1"/>
  <c r="W103" i="1"/>
  <c r="W114" i="1"/>
  <c r="W93" i="1"/>
  <c r="W106" i="1"/>
  <c r="W87" i="1"/>
  <c r="W88" i="1"/>
  <c r="W94" i="1"/>
  <c r="W104" i="1"/>
  <c r="W113" i="1"/>
  <c r="W86" i="1"/>
  <c r="W97" i="1"/>
  <c r="W102" i="1"/>
  <c r="W110" i="1"/>
  <c r="W89" i="1"/>
  <c r="W109" i="1"/>
  <c r="W111" i="1"/>
  <c r="W92" i="1"/>
  <c r="W98" i="1"/>
  <c r="W107" i="1"/>
  <c r="W100" i="1"/>
  <c r="W96" i="1"/>
  <c r="W108" i="1"/>
  <c r="W91" i="1"/>
  <c r="W105" i="1"/>
  <c r="W112" i="1"/>
  <c r="W68" i="1"/>
  <c r="W67" i="1"/>
  <c r="W62" i="1"/>
  <c r="W63" i="1"/>
  <c r="N44" i="1"/>
  <c r="Q44" i="1"/>
  <c r="Q42" i="1"/>
  <c r="N42" i="1"/>
  <c r="N49" i="1"/>
  <c r="Q49" i="1"/>
  <c r="N41" i="1"/>
  <c r="Q41" i="1"/>
  <c r="N47" i="1"/>
  <c r="Q47" i="1"/>
  <c r="Q45" i="1"/>
  <c r="N45" i="1"/>
  <c r="N43" i="1"/>
  <c r="Q43" i="1"/>
  <c r="Q48" i="1"/>
  <c r="N48" i="1"/>
  <c r="Q46" i="1"/>
  <c r="N46" i="1"/>
  <c r="N39" i="1"/>
  <c r="Q39" i="1"/>
  <c r="Q38" i="1"/>
  <c r="N37" i="1"/>
  <c r="Q37" i="1"/>
  <c r="Q36" i="1"/>
  <c r="Q35" i="1"/>
  <c r="N35" i="1"/>
  <c r="N34" i="1"/>
  <c r="Q34" i="1"/>
  <c r="Q33" i="1"/>
  <c r="N33" i="1"/>
  <c r="Q32" i="1"/>
  <c r="N32" i="1"/>
  <c r="N31" i="1"/>
  <c r="Q31" i="1"/>
  <c r="Q30" i="1"/>
  <c r="N30" i="1"/>
  <c r="N29" i="1"/>
  <c r="R29" i="1" s="1"/>
  <c r="U29" i="1" s="1"/>
  <c r="N28" i="1"/>
  <c r="Q28" i="1"/>
  <c r="Q27" i="1"/>
  <c r="N27" i="1"/>
  <c r="Q26" i="1"/>
  <c r="N26" i="1"/>
  <c r="Q25" i="1"/>
  <c r="N25" i="1"/>
  <c r="Q24" i="1"/>
  <c r="N24" i="1"/>
  <c r="Q22" i="1"/>
  <c r="N22" i="1"/>
  <c r="Q23" i="1"/>
  <c r="N23" i="1"/>
  <c r="R35" i="1" l="1"/>
  <c r="U35" i="1" s="1"/>
  <c r="V29" i="1"/>
  <c r="R39" i="1"/>
  <c r="R49" i="1"/>
  <c r="R48" i="1"/>
  <c r="R45" i="1"/>
  <c r="R47" i="1"/>
  <c r="R46" i="1"/>
  <c r="R43" i="1"/>
  <c r="R44" i="1"/>
  <c r="R42" i="1"/>
  <c r="R41" i="1"/>
  <c r="R38" i="1"/>
  <c r="R36" i="1"/>
  <c r="R37" i="1"/>
  <c r="R32" i="1"/>
  <c r="U32" i="1" s="1"/>
  <c r="R33" i="1"/>
  <c r="U33" i="1" s="1"/>
  <c r="R34" i="1"/>
  <c r="U34" i="1" s="1"/>
  <c r="R30" i="1"/>
  <c r="U30" i="1" s="1"/>
  <c r="R31" i="1"/>
  <c r="U31" i="1" s="1"/>
  <c r="R28" i="1"/>
  <c r="U28" i="1" s="1"/>
  <c r="R27" i="1"/>
  <c r="U27" i="1" s="1"/>
  <c r="R26" i="1"/>
  <c r="U26" i="1" s="1"/>
  <c r="R25" i="1"/>
  <c r="U25" i="1" s="1"/>
  <c r="R22" i="1"/>
  <c r="U22" i="1" s="1"/>
  <c r="R24" i="1"/>
  <c r="U24" i="1" s="1"/>
  <c r="R23" i="1"/>
  <c r="U23" i="1" s="1"/>
  <c r="H12" i="1"/>
  <c r="H13" i="1"/>
  <c r="H14" i="1"/>
  <c r="H15" i="1"/>
  <c r="H16" i="1"/>
  <c r="H17" i="1"/>
  <c r="H18" i="1"/>
  <c r="H19" i="1"/>
  <c r="H20" i="1"/>
  <c r="H21" i="1"/>
  <c r="H9" i="1"/>
  <c r="H10" i="1"/>
  <c r="H11" i="1"/>
  <c r="H8" i="1"/>
  <c r="H7" i="1"/>
  <c r="V27" i="1" l="1"/>
  <c r="V23" i="1"/>
  <c r="V30" i="1"/>
  <c r="V24" i="1"/>
  <c r="V25" i="1"/>
  <c r="V26" i="1"/>
  <c r="V22" i="1"/>
  <c r="V35" i="1"/>
  <c r="V28" i="1"/>
  <c r="V32" i="1"/>
  <c r="V31" i="1"/>
  <c r="V34" i="1"/>
  <c r="V33" i="1"/>
  <c r="V49" i="1"/>
  <c r="U49" i="1"/>
  <c r="V48" i="1"/>
  <c r="U48" i="1"/>
  <c r="U47" i="1"/>
  <c r="V47" i="1"/>
  <c r="U46" i="1"/>
  <c r="V46" i="1"/>
  <c r="U45" i="1"/>
  <c r="V45" i="1"/>
  <c r="V44" i="1"/>
  <c r="U44" i="1"/>
  <c r="V43" i="1"/>
  <c r="U43" i="1"/>
  <c r="V42" i="1"/>
  <c r="U42" i="1"/>
  <c r="U41" i="1"/>
  <c r="V41" i="1"/>
  <c r="V39" i="1"/>
  <c r="U39" i="1"/>
  <c r="U38" i="1"/>
  <c r="V38" i="1"/>
  <c r="V37" i="1"/>
  <c r="U37" i="1"/>
  <c r="V36" i="1"/>
  <c r="U36" i="1"/>
  <c r="T27" i="1"/>
  <c r="T24" i="1"/>
  <c r="T49" i="1"/>
  <c r="T48" i="1"/>
  <c r="T45" i="1"/>
  <c r="T47" i="1"/>
  <c r="T46" i="1"/>
  <c r="T43" i="1"/>
  <c r="T44" i="1"/>
  <c r="T42" i="1"/>
  <c r="T41" i="1"/>
  <c r="T39" i="1"/>
  <c r="T38" i="1"/>
  <c r="T36" i="1"/>
  <c r="T32" i="1"/>
  <c r="T37" i="1"/>
  <c r="T35" i="1"/>
  <c r="T33" i="1"/>
  <c r="T30" i="1"/>
  <c r="T34" i="1"/>
  <c r="T31" i="1"/>
  <c r="T25" i="1"/>
  <c r="T28" i="1"/>
  <c r="T29" i="1"/>
  <c r="W29" i="1" s="1"/>
  <c r="T26" i="1"/>
  <c r="T22" i="1"/>
  <c r="T23" i="1"/>
  <c r="G7" i="1"/>
  <c r="F7" i="1"/>
  <c r="H6" i="1"/>
  <c r="G841" i="1"/>
  <c r="F841" i="1"/>
  <c r="E841" i="1"/>
  <c r="G842" i="1"/>
  <c r="F842" i="1"/>
  <c r="E842" i="1"/>
  <c r="G6" i="1"/>
  <c r="F6" i="1"/>
  <c r="G849" i="1"/>
  <c r="F849" i="1"/>
  <c r="E849" i="1"/>
  <c r="G848" i="1"/>
  <c r="F848" i="1"/>
  <c r="E848" i="1"/>
  <c r="G847" i="1"/>
  <c r="F847" i="1"/>
  <c r="E847" i="1"/>
  <c r="G846" i="1"/>
  <c r="F846" i="1"/>
  <c r="E846" i="1"/>
  <c r="V846" i="1" s="1"/>
  <c r="G845" i="1"/>
  <c r="F845" i="1"/>
  <c r="E845" i="1"/>
  <c r="V845" i="1" s="1"/>
  <c r="G844" i="1"/>
  <c r="F844" i="1"/>
  <c r="G840" i="1"/>
  <c r="F840" i="1"/>
  <c r="E840" i="1"/>
  <c r="H840" i="1" s="1"/>
  <c r="G839" i="1"/>
  <c r="F839" i="1"/>
  <c r="E839" i="1"/>
  <c r="H839" i="1" s="1"/>
  <c r="G838" i="1"/>
  <c r="F838" i="1"/>
  <c r="E838" i="1"/>
  <c r="H838" i="1" s="1"/>
  <c r="G837" i="1"/>
  <c r="F837" i="1"/>
  <c r="E837" i="1"/>
  <c r="H837" i="1" s="1"/>
  <c r="G836" i="1"/>
  <c r="F836" i="1"/>
  <c r="E836" i="1"/>
  <c r="H836" i="1" s="1"/>
  <c r="G835" i="1"/>
  <c r="F835" i="1"/>
  <c r="E835" i="1"/>
  <c r="H835" i="1" s="1"/>
  <c r="G834" i="1"/>
  <c r="F834" i="1"/>
  <c r="E834" i="1"/>
  <c r="H834" i="1" s="1"/>
  <c r="G833" i="1"/>
  <c r="F833" i="1"/>
  <c r="E833" i="1"/>
  <c r="H833" i="1" s="1"/>
  <c r="G832" i="1"/>
  <c r="F832" i="1"/>
  <c r="E832" i="1"/>
  <c r="G831" i="1"/>
  <c r="F831" i="1"/>
  <c r="E831" i="1"/>
  <c r="G830" i="1"/>
  <c r="F830" i="1"/>
  <c r="E830" i="1"/>
  <c r="G829" i="1"/>
  <c r="F829" i="1"/>
  <c r="E829" i="1"/>
  <c r="G828" i="1"/>
  <c r="F828" i="1"/>
  <c r="E828" i="1"/>
  <c r="G827" i="1"/>
  <c r="F827" i="1"/>
  <c r="E827" i="1"/>
  <c r="G826" i="1"/>
  <c r="F826" i="1"/>
  <c r="E826" i="1"/>
  <c r="G825" i="1"/>
  <c r="F825" i="1"/>
  <c r="E825" i="1"/>
  <c r="G824" i="1"/>
  <c r="F824" i="1"/>
  <c r="E824" i="1"/>
  <c r="G823" i="1"/>
  <c r="F823" i="1"/>
  <c r="E823" i="1"/>
  <c r="G822" i="1"/>
  <c r="F822" i="1"/>
  <c r="E822" i="1"/>
  <c r="G821" i="1"/>
  <c r="F821" i="1"/>
  <c r="E821" i="1"/>
  <c r="G820" i="1"/>
  <c r="F820" i="1"/>
  <c r="E820" i="1"/>
  <c r="G819" i="1"/>
  <c r="F819" i="1"/>
  <c r="E819" i="1"/>
  <c r="G818" i="1"/>
  <c r="F818" i="1"/>
  <c r="E818" i="1"/>
  <c r="G817" i="1"/>
  <c r="F817" i="1"/>
  <c r="E817" i="1"/>
  <c r="G816" i="1"/>
  <c r="F816" i="1"/>
  <c r="E816" i="1"/>
  <c r="G815" i="1"/>
  <c r="F815" i="1"/>
  <c r="E815" i="1"/>
  <c r="G814" i="1"/>
  <c r="F814" i="1"/>
  <c r="E814" i="1"/>
  <c r="G813" i="1"/>
  <c r="F813" i="1"/>
  <c r="E813" i="1"/>
  <c r="G812" i="1"/>
  <c r="F812" i="1"/>
  <c r="E812" i="1"/>
  <c r="G811" i="1"/>
  <c r="F811" i="1"/>
  <c r="E811" i="1"/>
  <c r="G810" i="1"/>
  <c r="F810" i="1"/>
  <c r="E810" i="1"/>
  <c r="G809" i="1"/>
  <c r="F809" i="1"/>
  <c r="E809" i="1"/>
  <c r="G808" i="1"/>
  <c r="E808" i="1"/>
  <c r="G807" i="1"/>
  <c r="F807" i="1"/>
  <c r="E807" i="1"/>
  <c r="G806" i="1"/>
  <c r="F806" i="1"/>
  <c r="G805" i="1"/>
  <c r="F805" i="1"/>
  <c r="E805" i="1"/>
  <c r="G804" i="1"/>
  <c r="F804" i="1"/>
  <c r="E804" i="1"/>
  <c r="G803" i="1"/>
  <c r="F803" i="1"/>
  <c r="E803" i="1"/>
  <c r="G802" i="1"/>
  <c r="F802" i="1"/>
  <c r="E802" i="1"/>
  <c r="G801" i="1"/>
  <c r="F801" i="1"/>
  <c r="E801" i="1"/>
  <c r="G800" i="1"/>
  <c r="F800" i="1"/>
  <c r="E800" i="1"/>
  <c r="G799" i="1"/>
  <c r="F799" i="1"/>
  <c r="E799" i="1"/>
  <c r="F798" i="1"/>
  <c r="E798" i="1"/>
  <c r="F797" i="1"/>
  <c r="E797" i="1"/>
  <c r="F796" i="1"/>
  <c r="E796" i="1"/>
  <c r="F795" i="1"/>
  <c r="E795" i="1"/>
  <c r="F794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F775" i="1"/>
  <c r="E775" i="1"/>
  <c r="G774" i="1"/>
  <c r="F774" i="1"/>
  <c r="E774" i="1"/>
  <c r="G773" i="1"/>
  <c r="F773" i="1"/>
  <c r="E773" i="1"/>
  <c r="G772" i="1"/>
  <c r="F772" i="1"/>
  <c r="E772" i="1"/>
  <c r="G771" i="1"/>
  <c r="F771" i="1"/>
  <c r="E771" i="1"/>
  <c r="G770" i="1"/>
  <c r="E770" i="1"/>
  <c r="G747" i="1"/>
  <c r="F747" i="1"/>
  <c r="G746" i="1"/>
  <c r="F746" i="1"/>
  <c r="E746" i="1"/>
  <c r="G745" i="1"/>
  <c r="F745" i="1"/>
  <c r="E745" i="1"/>
  <c r="G744" i="1"/>
  <c r="F744" i="1"/>
  <c r="E744" i="1"/>
  <c r="G743" i="1"/>
  <c r="F743" i="1"/>
  <c r="E743" i="1"/>
  <c r="G742" i="1"/>
  <c r="F742" i="1"/>
  <c r="E742" i="1"/>
  <c r="G741" i="1"/>
  <c r="F741" i="1"/>
  <c r="E741" i="1"/>
  <c r="G740" i="1"/>
  <c r="F740" i="1"/>
  <c r="E740" i="1"/>
  <c r="G739" i="1"/>
  <c r="F739" i="1"/>
  <c r="E739" i="1"/>
  <c r="G738" i="1"/>
  <c r="F738" i="1"/>
  <c r="E738" i="1"/>
  <c r="G737" i="1"/>
  <c r="F737" i="1"/>
  <c r="E737" i="1"/>
  <c r="G736" i="1"/>
  <c r="F736" i="1"/>
  <c r="E736" i="1"/>
  <c r="G735" i="1"/>
  <c r="F735" i="1"/>
  <c r="E735" i="1"/>
  <c r="G734" i="1"/>
  <c r="F734" i="1"/>
  <c r="E734" i="1"/>
  <c r="G733" i="1"/>
  <c r="F733" i="1"/>
  <c r="E733" i="1"/>
  <c r="G732" i="1"/>
  <c r="F732" i="1"/>
  <c r="E732" i="1"/>
  <c r="G731" i="1"/>
  <c r="F731" i="1"/>
  <c r="E731" i="1"/>
  <c r="G730" i="1"/>
  <c r="F730" i="1"/>
  <c r="E730" i="1"/>
  <c r="G729" i="1"/>
  <c r="F729" i="1"/>
  <c r="E729" i="1"/>
  <c r="G728" i="1"/>
  <c r="F728" i="1"/>
  <c r="E728" i="1"/>
  <c r="G727" i="1"/>
  <c r="F727" i="1"/>
  <c r="E727" i="1"/>
  <c r="G726" i="1"/>
  <c r="F726" i="1"/>
  <c r="E726" i="1"/>
  <c r="G725" i="1"/>
  <c r="F725" i="1"/>
  <c r="E725" i="1"/>
  <c r="G724" i="1"/>
  <c r="F724" i="1"/>
  <c r="E724" i="1"/>
  <c r="G723" i="1"/>
  <c r="F723" i="1"/>
  <c r="E723" i="1"/>
  <c r="G722" i="1"/>
  <c r="F722" i="1"/>
  <c r="E722" i="1"/>
  <c r="G721" i="1"/>
  <c r="F721" i="1"/>
  <c r="E721" i="1"/>
  <c r="G720" i="1"/>
  <c r="F720" i="1"/>
  <c r="E720" i="1"/>
  <c r="G719" i="1"/>
  <c r="F719" i="1"/>
  <c r="E719" i="1"/>
  <c r="G718" i="1"/>
  <c r="F718" i="1"/>
  <c r="E718" i="1"/>
  <c r="G717" i="1"/>
  <c r="F717" i="1"/>
  <c r="E717" i="1"/>
  <c r="G716" i="1"/>
  <c r="F716" i="1"/>
  <c r="E716" i="1"/>
  <c r="G715" i="1"/>
  <c r="F715" i="1"/>
  <c r="E715" i="1"/>
  <c r="G714" i="1"/>
  <c r="F714" i="1"/>
  <c r="E714" i="1"/>
  <c r="G713" i="1"/>
  <c r="F713" i="1"/>
  <c r="E713" i="1"/>
  <c r="G712" i="1"/>
  <c r="F712" i="1"/>
  <c r="E712" i="1"/>
  <c r="G711" i="1"/>
  <c r="F711" i="1"/>
  <c r="E711" i="1"/>
  <c r="G710" i="1"/>
  <c r="F710" i="1"/>
  <c r="E710" i="1"/>
  <c r="G709" i="1"/>
  <c r="F709" i="1"/>
  <c r="E709" i="1"/>
  <c r="G708" i="1"/>
  <c r="F708" i="1"/>
  <c r="E708" i="1"/>
  <c r="G707" i="1"/>
  <c r="F707" i="1"/>
  <c r="E707" i="1"/>
  <c r="G706" i="1"/>
  <c r="F706" i="1"/>
  <c r="E706" i="1"/>
  <c r="G705" i="1"/>
  <c r="F705" i="1"/>
  <c r="E705" i="1"/>
  <c r="G704" i="1"/>
  <c r="F704" i="1"/>
  <c r="E704" i="1"/>
  <c r="G703" i="1"/>
  <c r="F703" i="1"/>
  <c r="E703" i="1"/>
  <c r="G702" i="1"/>
  <c r="F702" i="1"/>
  <c r="E702" i="1"/>
  <c r="G701" i="1"/>
  <c r="F701" i="1"/>
  <c r="E701" i="1"/>
  <c r="G700" i="1"/>
  <c r="F700" i="1"/>
  <c r="E700" i="1"/>
  <c r="G699" i="1"/>
  <c r="F699" i="1"/>
  <c r="E699" i="1"/>
  <c r="G698" i="1"/>
  <c r="F698" i="1"/>
  <c r="E698" i="1"/>
  <c r="G697" i="1"/>
  <c r="F697" i="1"/>
  <c r="E697" i="1"/>
  <c r="G696" i="1"/>
  <c r="F696" i="1"/>
  <c r="E696" i="1"/>
  <c r="G695" i="1"/>
  <c r="F695" i="1"/>
  <c r="E695" i="1"/>
  <c r="G694" i="1"/>
  <c r="F694" i="1"/>
  <c r="E694" i="1"/>
  <c r="G693" i="1"/>
  <c r="F693" i="1"/>
  <c r="E693" i="1"/>
  <c r="G692" i="1"/>
  <c r="F692" i="1"/>
  <c r="E692" i="1"/>
  <c r="G691" i="1"/>
  <c r="F691" i="1"/>
  <c r="E691" i="1"/>
  <c r="G690" i="1"/>
  <c r="F690" i="1"/>
  <c r="E690" i="1"/>
  <c r="G689" i="1"/>
  <c r="F689" i="1"/>
  <c r="E689" i="1"/>
  <c r="G688" i="1"/>
  <c r="F688" i="1"/>
  <c r="E688" i="1"/>
  <c r="G687" i="1"/>
  <c r="F687" i="1"/>
  <c r="E687" i="1"/>
  <c r="G686" i="1"/>
  <c r="F686" i="1"/>
  <c r="E686" i="1"/>
  <c r="G685" i="1"/>
  <c r="F685" i="1"/>
  <c r="E685" i="1"/>
  <c r="G684" i="1"/>
  <c r="F684" i="1"/>
  <c r="E684" i="1"/>
  <c r="G683" i="1"/>
  <c r="F683" i="1"/>
  <c r="E683" i="1"/>
  <c r="G682" i="1"/>
  <c r="F682" i="1"/>
  <c r="E682" i="1"/>
  <c r="G681" i="1"/>
  <c r="F681" i="1"/>
  <c r="E681" i="1"/>
  <c r="G680" i="1"/>
  <c r="F680" i="1"/>
  <c r="E680" i="1"/>
  <c r="G679" i="1"/>
  <c r="F679" i="1"/>
  <c r="E679" i="1"/>
  <c r="G678" i="1"/>
  <c r="F678" i="1"/>
  <c r="E678" i="1"/>
  <c r="G677" i="1"/>
  <c r="F677" i="1"/>
  <c r="E677" i="1"/>
  <c r="G676" i="1"/>
  <c r="F676" i="1"/>
  <c r="E676" i="1"/>
  <c r="G675" i="1"/>
  <c r="F675" i="1"/>
  <c r="E675" i="1"/>
  <c r="G674" i="1"/>
  <c r="F674" i="1"/>
  <c r="E674" i="1"/>
  <c r="G673" i="1"/>
  <c r="F673" i="1"/>
  <c r="E673" i="1"/>
  <c r="G672" i="1"/>
  <c r="F672" i="1"/>
  <c r="E672" i="1"/>
  <c r="G671" i="1"/>
  <c r="F671" i="1"/>
  <c r="E671" i="1"/>
  <c r="G670" i="1"/>
  <c r="F670" i="1"/>
  <c r="E670" i="1"/>
  <c r="G669" i="1"/>
  <c r="F669" i="1"/>
  <c r="E669" i="1"/>
  <c r="G668" i="1"/>
  <c r="F668" i="1"/>
  <c r="E668" i="1"/>
  <c r="G667" i="1"/>
  <c r="E667" i="1"/>
  <c r="G666" i="1"/>
  <c r="F666" i="1"/>
  <c r="E666" i="1"/>
  <c r="G665" i="1"/>
  <c r="F665" i="1"/>
  <c r="E665" i="1"/>
  <c r="G664" i="1"/>
  <c r="F664" i="1"/>
  <c r="E664" i="1"/>
  <c r="G663" i="1"/>
  <c r="F663" i="1"/>
  <c r="E663" i="1"/>
  <c r="G662" i="1"/>
  <c r="F662" i="1"/>
  <c r="E662" i="1"/>
  <c r="G661" i="1"/>
  <c r="F661" i="1"/>
  <c r="E661" i="1"/>
  <c r="G660" i="1"/>
  <c r="F660" i="1"/>
  <c r="E660" i="1"/>
  <c r="G659" i="1"/>
  <c r="F659" i="1"/>
  <c r="E659" i="1"/>
  <c r="G658" i="1"/>
  <c r="F658" i="1"/>
  <c r="E658" i="1"/>
  <c r="G657" i="1"/>
  <c r="F657" i="1"/>
  <c r="E657" i="1"/>
  <c r="G656" i="1"/>
  <c r="F656" i="1"/>
  <c r="E656" i="1"/>
  <c r="G655" i="1"/>
  <c r="F655" i="1"/>
  <c r="E655" i="1"/>
  <c r="G654" i="1"/>
  <c r="F654" i="1"/>
  <c r="E654" i="1"/>
  <c r="G653" i="1"/>
  <c r="F653" i="1"/>
  <c r="E653" i="1"/>
  <c r="G652" i="1"/>
  <c r="F652" i="1"/>
  <c r="E652" i="1"/>
  <c r="G651" i="1"/>
  <c r="F651" i="1"/>
  <c r="E651" i="1"/>
  <c r="G650" i="1"/>
  <c r="F650" i="1"/>
  <c r="E650" i="1"/>
  <c r="G649" i="1"/>
  <c r="F649" i="1"/>
  <c r="E649" i="1"/>
  <c r="G648" i="1"/>
  <c r="F648" i="1"/>
  <c r="E648" i="1"/>
  <c r="G647" i="1"/>
  <c r="F647" i="1"/>
  <c r="E647" i="1"/>
  <c r="G646" i="1"/>
  <c r="F646" i="1"/>
  <c r="E646" i="1"/>
  <c r="G645" i="1"/>
  <c r="F645" i="1"/>
  <c r="E645" i="1"/>
  <c r="G644" i="1"/>
  <c r="F644" i="1"/>
  <c r="E644" i="1"/>
  <c r="G643" i="1"/>
  <c r="F643" i="1"/>
  <c r="E643" i="1"/>
  <c r="G642" i="1"/>
  <c r="F642" i="1"/>
  <c r="E642" i="1"/>
  <c r="G641" i="1"/>
  <c r="F641" i="1"/>
  <c r="E641" i="1"/>
  <c r="G640" i="1"/>
  <c r="F640" i="1"/>
  <c r="E640" i="1"/>
  <c r="G639" i="1"/>
  <c r="F639" i="1"/>
  <c r="E639" i="1"/>
  <c r="G638" i="1"/>
  <c r="F638" i="1"/>
  <c r="E638" i="1"/>
  <c r="G637" i="1"/>
  <c r="F637" i="1"/>
  <c r="E637" i="1"/>
  <c r="G636" i="1"/>
  <c r="F636" i="1"/>
  <c r="E636" i="1"/>
  <c r="G635" i="1"/>
  <c r="F635" i="1"/>
  <c r="E635" i="1"/>
  <c r="G634" i="1"/>
  <c r="F634" i="1"/>
  <c r="E634" i="1"/>
  <c r="G633" i="1"/>
  <c r="F633" i="1"/>
  <c r="E633" i="1"/>
  <c r="G632" i="1"/>
  <c r="F632" i="1"/>
  <c r="E632" i="1"/>
  <c r="G631" i="1"/>
  <c r="F631" i="1"/>
  <c r="E631" i="1"/>
  <c r="G630" i="1"/>
  <c r="F630" i="1"/>
  <c r="E630" i="1"/>
  <c r="G629" i="1"/>
  <c r="F629" i="1"/>
  <c r="E629" i="1"/>
  <c r="G628" i="1"/>
  <c r="F628" i="1"/>
  <c r="E628" i="1"/>
  <c r="G627" i="1"/>
  <c r="F627" i="1"/>
  <c r="E627" i="1"/>
  <c r="G626" i="1"/>
  <c r="F626" i="1"/>
  <c r="E626" i="1"/>
  <c r="G625" i="1"/>
  <c r="F625" i="1"/>
  <c r="E625" i="1"/>
  <c r="G624" i="1"/>
  <c r="F624" i="1"/>
  <c r="E624" i="1"/>
  <c r="G623" i="1"/>
  <c r="F623" i="1"/>
  <c r="E623" i="1"/>
  <c r="G622" i="1"/>
  <c r="F622" i="1"/>
  <c r="E622" i="1"/>
  <c r="G621" i="1"/>
  <c r="F621" i="1"/>
  <c r="E621" i="1"/>
  <c r="G620" i="1"/>
  <c r="F620" i="1"/>
  <c r="E620" i="1"/>
  <c r="G619" i="1"/>
  <c r="F619" i="1"/>
  <c r="E619" i="1"/>
  <c r="G618" i="1"/>
  <c r="F618" i="1"/>
  <c r="E618" i="1"/>
  <c r="G617" i="1"/>
  <c r="F617" i="1"/>
  <c r="E617" i="1"/>
  <c r="G616" i="1"/>
  <c r="F616" i="1"/>
  <c r="E616" i="1"/>
  <c r="G615" i="1"/>
  <c r="F615" i="1"/>
  <c r="E615" i="1"/>
  <c r="G614" i="1"/>
  <c r="F614" i="1"/>
  <c r="E614" i="1"/>
  <c r="G613" i="1"/>
  <c r="F613" i="1"/>
  <c r="E613" i="1"/>
  <c r="G612" i="1"/>
  <c r="F612" i="1"/>
  <c r="E612" i="1"/>
  <c r="G611" i="1"/>
  <c r="F611" i="1"/>
  <c r="E611" i="1"/>
  <c r="G610" i="1"/>
  <c r="F610" i="1"/>
  <c r="E610" i="1"/>
  <c r="G609" i="1"/>
  <c r="F609" i="1"/>
  <c r="E609" i="1"/>
  <c r="G608" i="1"/>
  <c r="F608" i="1"/>
  <c r="E608" i="1"/>
  <c r="G607" i="1"/>
  <c r="F607" i="1"/>
  <c r="E607" i="1"/>
  <c r="G606" i="1"/>
  <c r="F606" i="1"/>
  <c r="E606" i="1"/>
  <c r="G605" i="1"/>
  <c r="F605" i="1"/>
  <c r="E605" i="1"/>
  <c r="G604" i="1"/>
  <c r="F604" i="1"/>
  <c r="E604" i="1"/>
  <c r="G603" i="1"/>
  <c r="F603" i="1"/>
  <c r="E603" i="1"/>
  <c r="G602" i="1"/>
  <c r="F602" i="1"/>
  <c r="E602" i="1"/>
  <c r="G601" i="1"/>
  <c r="F601" i="1"/>
  <c r="E601" i="1"/>
  <c r="G600" i="1"/>
  <c r="F600" i="1"/>
  <c r="E600" i="1"/>
  <c r="G599" i="1"/>
  <c r="F599" i="1"/>
  <c r="E599" i="1"/>
  <c r="G598" i="1"/>
  <c r="F598" i="1"/>
  <c r="E598" i="1"/>
  <c r="G597" i="1"/>
  <c r="F597" i="1"/>
  <c r="E597" i="1"/>
  <c r="G596" i="1"/>
  <c r="F596" i="1"/>
  <c r="E596" i="1"/>
  <c r="G595" i="1"/>
  <c r="F595" i="1"/>
  <c r="E595" i="1"/>
  <c r="G594" i="1"/>
  <c r="F594" i="1"/>
  <c r="E594" i="1"/>
  <c r="G593" i="1"/>
  <c r="F593" i="1"/>
  <c r="E593" i="1"/>
  <c r="G592" i="1"/>
  <c r="F592" i="1"/>
  <c r="E592" i="1"/>
  <c r="G591" i="1"/>
  <c r="F591" i="1"/>
  <c r="E591" i="1"/>
  <c r="G590" i="1"/>
  <c r="F590" i="1"/>
  <c r="E590" i="1"/>
  <c r="G589" i="1"/>
  <c r="F589" i="1"/>
  <c r="E589" i="1"/>
  <c r="G588" i="1"/>
  <c r="F588" i="1"/>
  <c r="E588" i="1"/>
  <c r="G587" i="1"/>
  <c r="F587" i="1"/>
  <c r="E587" i="1"/>
  <c r="G586" i="1"/>
  <c r="F586" i="1"/>
  <c r="E586" i="1"/>
  <c r="G585" i="1"/>
  <c r="F585" i="1"/>
  <c r="E585" i="1"/>
  <c r="G584" i="1"/>
  <c r="F584" i="1"/>
  <c r="E584" i="1"/>
  <c r="G583" i="1"/>
  <c r="F583" i="1"/>
  <c r="E583" i="1"/>
  <c r="G582" i="1"/>
  <c r="F582" i="1"/>
  <c r="E582" i="1"/>
  <c r="G581" i="1"/>
  <c r="F581" i="1"/>
  <c r="E581" i="1"/>
  <c r="G580" i="1"/>
  <c r="F580" i="1"/>
  <c r="E580" i="1"/>
  <c r="G579" i="1"/>
  <c r="F579" i="1"/>
  <c r="E579" i="1"/>
  <c r="G578" i="1"/>
  <c r="F578" i="1"/>
  <c r="E578" i="1"/>
  <c r="G577" i="1"/>
  <c r="F577" i="1"/>
  <c r="E577" i="1"/>
  <c r="G576" i="1"/>
  <c r="F576" i="1"/>
  <c r="E576" i="1"/>
  <c r="G575" i="1"/>
  <c r="F575" i="1"/>
  <c r="E575" i="1"/>
  <c r="G574" i="1"/>
  <c r="F574" i="1"/>
  <c r="E574" i="1"/>
  <c r="G573" i="1"/>
  <c r="F573" i="1"/>
  <c r="E573" i="1"/>
  <c r="G572" i="1"/>
  <c r="F572" i="1"/>
  <c r="E572" i="1"/>
  <c r="G571" i="1"/>
  <c r="F571" i="1"/>
  <c r="E571" i="1"/>
  <c r="G570" i="1"/>
  <c r="F570" i="1"/>
  <c r="E570" i="1"/>
  <c r="G569" i="1"/>
  <c r="F569" i="1"/>
  <c r="E569" i="1"/>
  <c r="G568" i="1"/>
  <c r="F568" i="1"/>
  <c r="E568" i="1"/>
  <c r="G567" i="1"/>
  <c r="F567" i="1"/>
  <c r="E567" i="1"/>
  <c r="G566" i="1"/>
  <c r="F566" i="1"/>
  <c r="E566" i="1"/>
  <c r="G565" i="1"/>
  <c r="F565" i="1"/>
  <c r="E565" i="1"/>
  <c r="G564" i="1"/>
  <c r="F564" i="1"/>
  <c r="E564" i="1"/>
  <c r="G563" i="1"/>
  <c r="F563" i="1"/>
  <c r="E563" i="1"/>
  <c r="G562" i="1"/>
  <c r="F562" i="1"/>
  <c r="E562" i="1"/>
  <c r="G561" i="1"/>
  <c r="F561" i="1"/>
  <c r="E561" i="1"/>
  <c r="G560" i="1"/>
  <c r="E560" i="1"/>
  <c r="G559" i="1"/>
  <c r="F559" i="1"/>
  <c r="E559" i="1"/>
  <c r="G558" i="1"/>
  <c r="F558" i="1"/>
  <c r="E558" i="1"/>
  <c r="G557" i="1"/>
  <c r="F557" i="1"/>
  <c r="E557" i="1"/>
  <c r="G556" i="1"/>
  <c r="F556" i="1"/>
  <c r="E556" i="1"/>
  <c r="G555" i="1"/>
  <c r="F555" i="1"/>
  <c r="E555" i="1"/>
  <c r="G554" i="1"/>
  <c r="F554" i="1"/>
  <c r="E554" i="1"/>
  <c r="G553" i="1"/>
  <c r="F553" i="1"/>
  <c r="E553" i="1"/>
  <c r="G552" i="1"/>
  <c r="F552" i="1"/>
  <c r="E552" i="1"/>
  <c r="G551" i="1"/>
  <c r="E551" i="1"/>
  <c r="G550" i="1"/>
  <c r="F550" i="1"/>
  <c r="E550" i="1"/>
  <c r="G549" i="1"/>
  <c r="F549" i="1"/>
  <c r="E549" i="1"/>
  <c r="G548" i="1"/>
  <c r="F548" i="1"/>
  <c r="E548" i="1"/>
  <c r="G547" i="1"/>
  <c r="F547" i="1"/>
  <c r="E547" i="1"/>
  <c r="G546" i="1"/>
  <c r="F546" i="1"/>
  <c r="E546" i="1"/>
  <c r="G545" i="1"/>
  <c r="F545" i="1"/>
  <c r="E545" i="1"/>
  <c r="G544" i="1"/>
  <c r="F544" i="1"/>
  <c r="E544" i="1"/>
  <c r="G543" i="1"/>
  <c r="F543" i="1"/>
  <c r="E543" i="1"/>
  <c r="G542" i="1"/>
  <c r="F542" i="1"/>
  <c r="E542" i="1"/>
  <c r="G541" i="1"/>
  <c r="F541" i="1"/>
  <c r="E541" i="1"/>
  <c r="G540" i="1"/>
  <c r="F540" i="1"/>
  <c r="E540" i="1"/>
  <c r="G539" i="1"/>
  <c r="F539" i="1"/>
  <c r="E539" i="1"/>
  <c r="G538" i="1"/>
  <c r="F538" i="1"/>
  <c r="E538" i="1"/>
  <c r="G537" i="1"/>
  <c r="F537" i="1"/>
  <c r="E537" i="1"/>
  <c r="G536" i="1"/>
  <c r="F536" i="1"/>
  <c r="E536" i="1"/>
  <c r="G535" i="1"/>
  <c r="F535" i="1"/>
  <c r="E535" i="1"/>
  <c r="G534" i="1"/>
  <c r="F534" i="1"/>
  <c r="E534" i="1"/>
  <c r="G533" i="1"/>
  <c r="F533" i="1"/>
  <c r="E533" i="1"/>
  <c r="G532" i="1"/>
  <c r="F532" i="1"/>
  <c r="E532" i="1"/>
  <c r="G531" i="1"/>
  <c r="F531" i="1"/>
  <c r="E531" i="1"/>
  <c r="G530" i="1"/>
  <c r="F530" i="1"/>
  <c r="E530" i="1"/>
  <c r="G529" i="1"/>
  <c r="F529" i="1"/>
  <c r="E529" i="1"/>
  <c r="G528" i="1"/>
  <c r="F528" i="1"/>
  <c r="E528" i="1"/>
  <c r="G527" i="1"/>
  <c r="F527" i="1"/>
  <c r="E527" i="1"/>
  <c r="G526" i="1"/>
  <c r="F526" i="1"/>
  <c r="E526" i="1"/>
  <c r="G525" i="1"/>
  <c r="F525" i="1"/>
  <c r="E525" i="1"/>
  <c r="G524" i="1"/>
  <c r="F524" i="1"/>
  <c r="E524" i="1"/>
  <c r="G523" i="1"/>
  <c r="F523" i="1"/>
  <c r="E523" i="1"/>
  <c r="G522" i="1"/>
  <c r="F522" i="1"/>
  <c r="E522" i="1"/>
  <c r="G521" i="1"/>
  <c r="F521" i="1"/>
  <c r="E521" i="1"/>
  <c r="G520" i="1"/>
  <c r="E520" i="1"/>
  <c r="G519" i="1"/>
  <c r="F519" i="1"/>
  <c r="E519" i="1"/>
  <c r="G518" i="1"/>
  <c r="F518" i="1"/>
  <c r="E518" i="1"/>
  <c r="G517" i="1"/>
  <c r="F517" i="1"/>
  <c r="E517" i="1"/>
  <c r="G516" i="1"/>
  <c r="F516" i="1"/>
  <c r="E516" i="1"/>
  <c r="G515" i="1"/>
  <c r="F515" i="1"/>
  <c r="E515" i="1"/>
  <c r="G514" i="1"/>
  <c r="F514" i="1"/>
  <c r="E514" i="1"/>
  <c r="G513" i="1"/>
  <c r="F513" i="1"/>
  <c r="E513" i="1"/>
  <c r="G512" i="1"/>
  <c r="F512" i="1"/>
  <c r="E512" i="1"/>
  <c r="G511" i="1"/>
  <c r="F511" i="1"/>
  <c r="E511" i="1"/>
  <c r="G510" i="1"/>
  <c r="F510" i="1"/>
  <c r="E510" i="1"/>
  <c r="G509" i="1"/>
  <c r="F509" i="1"/>
  <c r="E509" i="1"/>
  <c r="G508" i="1"/>
  <c r="F508" i="1"/>
  <c r="E508" i="1"/>
  <c r="G507" i="1"/>
  <c r="F507" i="1"/>
  <c r="E507" i="1"/>
  <c r="G506" i="1"/>
  <c r="F506" i="1"/>
  <c r="E506" i="1"/>
  <c r="G505" i="1"/>
  <c r="F505" i="1"/>
  <c r="E505" i="1"/>
  <c r="G504" i="1"/>
  <c r="F504" i="1"/>
  <c r="E504" i="1"/>
  <c r="G503" i="1"/>
  <c r="F503" i="1"/>
  <c r="E503" i="1"/>
  <c r="G502" i="1"/>
  <c r="F502" i="1"/>
  <c r="E502" i="1"/>
  <c r="G501" i="1"/>
  <c r="F501" i="1"/>
  <c r="E501" i="1"/>
  <c r="G500" i="1"/>
  <c r="F500" i="1"/>
  <c r="E500" i="1"/>
  <c r="G499" i="1"/>
  <c r="F499" i="1"/>
  <c r="E499" i="1"/>
  <c r="G498" i="1"/>
  <c r="F498" i="1"/>
  <c r="E498" i="1"/>
  <c r="G497" i="1"/>
  <c r="F497" i="1"/>
  <c r="E497" i="1"/>
  <c r="G496" i="1"/>
  <c r="F496" i="1"/>
  <c r="E496" i="1"/>
  <c r="G495" i="1"/>
  <c r="F495" i="1"/>
  <c r="E495" i="1"/>
  <c r="G494" i="1"/>
  <c r="F494" i="1"/>
  <c r="E494" i="1"/>
  <c r="G493" i="1"/>
  <c r="F493" i="1"/>
  <c r="E493" i="1"/>
  <c r="G492" i="1"/>
  <c r="F492" i="1"/>
  <c r="E492" i="1"/>
  <c r="G491" i="1"/>
  <c r="F491" i="1"/>
  <c r="E491" i="1"/>
  <c r="G490" i="1"/>
  <c r="F490" i="1"/>
  <c r="E490" i="1"/>
  <c r="G489" i="1"/>
  <c r="F489" i="1"/>
  <c r="E489" i="1"/>
  <c r="G488" i="1"/>
  <c r="F488" i="1"/>
  <c r="E488" i="1"/>
  <c r="G487" i="1"/>
  <c r="F487" i="1"/>
  <c r="G486" i="1"/>
  <c r="F486" i="1"/>
  <c r="E486" i="1"/>
  <c r="G485" i="1"/>
  <c r="F485" i="1"/>
  <c r="E485" i="1"/>
  <c r="G484" i="1"/>
  <c r="F484" i="1"/>
  <c r="E484" i="1"/>
  <c r="G483" i="1"/>
  <c r="F483" i="1"/>
  <c r="G482" i="1"/>
  <c r="F482" i="1"/>
  <c r="E482" i="1"/>
  <c r="G481" i="1"/>
  <c r="F481" i="1"/>
  <c r="E481" i="1"/>
  <c r="G480" i="1"/>
  <c r="F480" i="1"/>
  <c r="E480" i="1"/>
  <c r="G479" i="1"/>
  <c r="F479" i="1"/>
  <c r="E479" i="1"/>
  <c r="G478" i="1"/>
  <c r="F478" i="1"/>
  <c r="E478" i="1"/>
  <c r="G477" i="1"/>
  <c r="F477" i="1"/>
  <c r="G476" i="1"/>
  <c r="F476" i="1"/>
  <c r="G475" i="1"/>
  <c r="F475" i="1"/>
  <c r="G474" i="1"/>
  <c r="F474" i="1"/>
  <c r="G473" i="1"/>
  <c r="F473" i="1"/>
  <c r="G472" i="1"/>
  <c r="F472" i="1"/>
  <c r="G471" i="1"/>
  <c r="F471" i="1"/>
  <c r="G470" i="1"/>
  <c r="F470" i="1"/>
  <c r="G469" i="1"/>
  <c r="F469" i="1"/>
  <c r="G467" i="1"/>
  <c r="F467" i="1"/>
  <c r="G466" i="1"/>
  <c r="F466" i="1"/>
  <c r="E466" i="1"/>
  <c r="G465" i="1"/>
  <c r="E465" i="1"/>
  <c r="G464" i="1"/>
  <c r="F464" i="1"/>
  <c r="G463" i="1"/>
  <c r="F463" i="1"/>
  <c r="J463" i="1"/>
  <c r="G462" i="1"/>
  <c r="J462" i="1"/>
  <c r="G461" i="1"/>
  <c r="J461" i="1"/>
  <c r="G460" i="1"/>
  <c r="J460" i="1"/>
  <c r="J459" i="1"/>
  <c r="J458" i="1"/>
  <c r="J457" i="1"/>
  <c r="G452" i="1"/>
  <c r="G451" i="1"/>
  <c r="G450" i="1"/>
  <c r="G449" i="1"/>
  <c r="G448" i="1"/>
  <c r="E447" i="1"/>
  <c r="E446" i="1"/>
  <c r="G443" i="1"/>
  <c r="E443" i="1"/>
  <c r="G442" i="1"/>
  <c r="E442" i="1"/>
  <c r="G441" i="1"/>
  <c r="F441" i="1"/>
  <c r="E441" i="1"/>
  <c r="G440" i="1"/>
  <c r="F440" i="1"/>
  <c r="E440" i="1"/>
  <c r="G439" i="1"/>
  <c r="F439" i="1"/>
  <c r="E439" i="1"/>
  <c r="G438" i="1"/>
  <c r="F438" i="1"/>
  <c r="E438" i="1"/>
  <c r="G437" i="1"/>
  <c r="F437" i="1"/>
  <c r="E437" i="1"/>
  <c r="G436" i="1"/>
  <c r="F436" i="1"/>
  <c r="E436" i="1"/>
  <c r="G435" i="1"/>
  <c r="F435" i="1"/>
  <c r="E435" i="1"/>
  <c r="G434" i="1"/>
  <c r="F434" i="1"/>
  <c r="E434" i="1"/>
  <c r="G433" i="1"/>
  <c r="F433" i="1"/>
  <c r="E433" i="1"/>
  <c r="G432" i="1"/>
  <c r="F432" i="1"/>
  <c r="E432" i="1"/>
  <c r="G431" i="1"/>
  <c r="F431" i="1"/>
  <c r="E431" i="1"/>
  <c r="G430" i="1"/>
  <c r="F430" i="1"/>
  <c r="E430" i="1"/>
  <c r="G429" i="1"/>
  <c r="F429" i="1"/>
  <c r="E429" i="1"/>
  <c r="G428" i="1"/>
  <c r="F428" i="1"/>
  <c r="E428" i="1"/>
  <c r="G427" i="1"/>
  <c r="F427" i="1"/>
  <c r="E427" i="1"/>
  <c r="G426" i="1"/>
  <c r="F426" i="1"/>
  <c r="E426" i="1"/>
  <c r="G425" i="1"/>
  <c r="F425" i="1"/>
  <c r="E425" i="1"/>
  <c r="G424" i="1"/>
  <c r="F424" i="1"/>
  <c r="E424" i="1"/>
  <c r="G423" i="1"/>
  <c r="F423" i="1"/>
  <c r="E423" i="1"/>
  <c r="G422" i="1"/>
  <c r="F422" i="1"/>
  <c r="E422" i="1"/>
  <c r="G421" i="1"/>
  <c r="F421" i="1"/>
  <c r="G420" i="1"/>
  <c r="F420" i="1"/>
  <c r="G419" i="1"/>
  <c r="F419" i="1"/>
  <c r="G418" i="1"/>
  <c r="G417" i="1"/>
  <c r="G416" i="1"/>
  <c r="G415" i="1"/>
  <c r="G414" i="1"/>
  <c r="G413" i="1"/>
  <c r="G412" i="1"/>
  <c r="G411" i="1"/>
  <c r="Q411" i="1"/>
  <c r="G410" i="1"/>
  <c r="E410" i="1"/>
  <c r="G409" i="1"/>
  <c r="E409" i="1"/>
  <c r="G408" i="1"/>
  <c r="F408" i="1"/>
  <c r="E408" i="1"/>
  <c r="G407" i="1"/>
  <c r="F407" i="1"/>
  <c r="E407" i="1"/>
  <c r="G406" i="1"/>
  <c r="F406" i="1"/>
  <c r="E406" i="1"/>
  <c r="G405" i="1"/>
  <c r="F405" i="1"/>
  <c r="E405" i="1"/>
  <c r="G404" i="1"/>
  <c r="Q404" i="1"/>
  <c r="G403" i="1"/>
  <c r="Q403" i="1"/>
  <c r="G402" i="1"/>
  <c r="Q402" i="1"/>
  <c r="G401" i="1"/>
  <c r="Q401" i="1"/>
  <c r="G400" i="1"/>
  <c r="Q400" i="1"/>
  <c r="G399" i="1"/>
  <c r="Q399" i="1"/>
  <c r="G398" i="1"/>
  <c r="Q398" i="1"/>
  <c r="G397" i="1"/>
  <c r="Q397" i="1"/>
  <c r="G396" i="1"/>
  <c r="Q396" i="1"/>
  <c r="G395" i="1"/>
  <c r="Q395" i="1"/>
  <c r="G394" i="1"/>
  <c r="Q394" i="1"/>
  <c r="G393" i="1"/>
  <c r="Q393" i="1"/>
  <c r="G392" i="1"/>
  <c r="Q392" i="1"/>
  <c r="G391" i="1"/>
  <c r="Q391" i="1"/>
  <c r="G390" i="1"/>
  <c r="Q390" i="1"/>
  <c r="G389" i="1"/>
  <c r="Q389" i="1"/>
  <c r="G388" i="1"/>
  <c r="Q388" i="1"/>
  <c r="G387" i="1"/>
  <c r="Q387" i="1"/>
  <c r="G386" i="1"/>
  <c r="Q386" i="1"/>
  <c r="G385" i="1"/>
  <c r="Q385" i="1"/>
  <c r="G384" i="1"/>
  <c r="G383" i="1"/>
  <c r="F383" i="1"/>
  <c r="E383" i="1"/>
  <c r="G382" i="1"/>
  <c r="F382" i="1"/>
  <c r="E382" i="1"/>
  <c r="G381" i="1"/>
  <c r="F381" i="1"/>
  <c r="E381" i="1"/>
  <c r="G380" i="1"/>
  <c r="F380" i="1"/>
  <c r="E380" i="1"/>
  <c r="G379" i="1"/>
  <c r="F379" i="1"/>
  <c r="E379" i="1"/>
  <c r="G378" i="1"/>
  <c r="F378" i="1"/>
  <c r="E378" i="1"/>
  <c r="G377" i="1"/>
  <c r="F377" i="1"/>
  <c r="E377" i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G362" i="1"/>
  <c r="G361" i="1"/>
  <c r="G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G331" i="1"/>
  <c r="F331" i="1"/>
  <c r="G330" i="1"/>
  <c r="F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6" i="1"/>
  <c r="F296" i="1"/>
  <c r="E296" i="1"/>
  <c r="G295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E288" i="1"/>
  <c r="E276" i="1"/>
  <c r="E275" i="1"/>
  <c r="E274" i="1"/>
  <c r="E273" i="1"/>
  <c r="F260" i="1"/>
  <c r="E260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E206" i="1"/>
  <c r="G205" i="1"/>
  <c r="E205" i="1"/>
  <c r="G204" i="1"/>
  <c r="E204" i="1"/>
  <c r="G203" i="1"/>
  <c r="E203" i="1"/>
  <c r="G202" i="1"/>
  <c r="E202" i="1"/>
  <c r="G201" i="1"/>
  <c r="E201" i="1"/>
  <c r="G200" i="1"/>
  <c r="E200" i="1"/>
  <c r="G199" i="1"/>
  <c r="E199" i="1"/>
  <c r="G198" i="1"/>
  <c r="E198" i="1"/>
  <c r="G197" i="1"/>
  <c r="E197" i="1"/>
  <c r="G196" i="1"/>
  <c r="E196" i="1"/>
  <c r="G195" i="1"/>
  <c r="E195" i="1"/>
  <c r="G194" i="1"/>
  <c r="E194" i="1"/>
  <c r="G193" i="1"/>
  <c r="E193" i="1"/>
  <c r="G192" i="1"/>
  <c r="E192" i="1"/>
  <c r="G191" i="1"/>
  <c r="E191" i="1"/>
  <c r="G190" i="1"/>
  <c r="E190" i="1"/>
  <c r="G189" i="1"/>
  <c r="E189" i="1"/>
  <c r="G188" i="1"/>
  <c r="E188" i="1"/>
  <c r="G187" i="1"/>
  <c r="E187" i="1"/>
  <c r="G186" i="1"/>
  <c r="G185" i="1"/>
  <c r="E185" i="1"/>
  <c r="G184" i="1"/>
  <c r="E184" i="1"/>
  <c r="G183" i="1"/>
  <c r="E183" i="1"/>
  <c r="G182" i="1"/>
  <c r="E182" i="1"/>
  <c r="G181" i="1"/>
  <c r="G180" i="1"/>
  <c r="G179" i="1"/>
  <c r="G178" i="1"/>
  <c r="G176" i="1"/>
  <c r="G175" i="1"/>
  <c r="G174" i="1"/>
  <c r="G173" i="1"/>
  <c r="G172" i="1"/>
  <c r="G171" i="1"/>
  <c r="E171" i="1"/>
  <c r="G170" i="1"/>
  <c r="E170" i="1"/>
  <c r="G169" i="1"/>
  <c r="E169" i="1"/>
  <c r="G168" i="1"/>
  <c r="E168" i="1"/>
  <c r="G167" i="1"/>
  <c r="E167" i="1"/>
  <c r="G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G157" i="1"/>
  <c r="F157" i="1"/>
  <c r="G156" i="1"/>
  <c r="F156" i="1"/>
  <c r="G155" i="1"/>
  <c r="G154" i="1"/>
  <c r="G153" i="1"/>
  <c r="G152" i="1"/>
  <c r="F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F74" i="1"/>
  <c r="E74" i="1"/>
  <c r="E73" i="1"/>
  <c r="F72" i="1"/>
  <c r="E72" i="1"/>
  <c r="F71" i="1"/>
  <c r="E71" i="1"/>
  <c r="G70" i="1"/>
  <c r="F70" i="1"/>
  <c r="E70" i="1"/>
  <c r="G69" i="1"/>
  <c r="F69" i="1"/>
  <c r="E69" i="1"/>
  <c r="G66" i="1"/>
  <c r="F66" i="1"/>
  <c r="E66" i="1"/>
  <c r="G65" i="1"/>
  <c r="F65" i="1"/>
  <c r="E65" i="1"/>
  <c r="G64" i="1"/>
  <c r="F64" i="1"/>
  <c r="E64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G48" i="1"/>
  <c r="F48" i="1"/>
  <c r="G47" i="1"/>
  <c r="F47" i="1"/>
  <c r="G46" i="1"/>
  <c r="F46" i="1"/>
  <c r="G45" i="1"/>
  <c r="F45" i="1"/>
  <c r="G44" i="1"/>
  <c r="G43" i="1"/>
  <c r="G42" i="1"/>
  <c r="G41" i="1"/>
  <c r="G40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F8" i="1"/>
  <c r="G8" i="1"/>
  <c r="F9" i="1"/>
  <c r="G9" i="1"/>
  <c r="F10" i="1"/>
  <c r="G10" i="1"/>
  <c r="F11" i="1"/>
  <c r="G11" i="1"/>
  <c r="F12" i="1"/>
  <c r="G12" i="1"/>
  <c r="W41" i="1" l="1"/>
  <c r="W22" i="1"/>
  <c r="W33" i="1"/>
  <c r="W24" i="1"/>
  <c r="W35" i="1"/>
  <c r="W26" i="1"/>
  <c r="W28" i="1"/>
  <c r="W23" i="1"/>
  <c r="AA23" i="1" s="1"/>
  <c r="W30" i="1"/>
  <c r="W34" i="1"/>
  <c r="W27" i="1"/>
  <c r="W32" i="1"/>
  <c r="W25" i="1"/>
  <c r="W31" i="1"/>
  <c r="Q783" i="1"/>
  <c r="N714" i="1"/>
  <c r="Q714" i="1"/>
  <c r="N722" i="1"/>
  <c r="Q722" i="1"/>
  <c r="N730" i="1"/>
  <c r="Q730" i="1"/>
  <c r="N738" i="1"/>
  <c r="Q738" i="1"/>
  <c r="N746" i="1"/>
  <c r="Q746" i="1"/>
  <c r="N774" i="1"/>
  <c r="Q774" i="1"/>
  <c r="N779" i="1"/>
  <c r="Q779" i="1"/>
  <c r="N787" i="1"/>
  <c r="Q787" i="1"/>
  <c r="N804" i="1"/>
  <c r="Q804" i="1"/>
  <c r="N717" i="1"/>
  <c r="Q717" i="1"/>
  <c r="N725" i="1"/>
  <c r="Q725" i="1"/>
  <c r="N733" i="1"/>
  <c r="Q733" i="1"/>
  <c r="N741" i="1"/>
  <c r="Q741" i="1"/>
  <c r="N780" i="1"/>
  <c r="Q780" i="1"/>
  <c r="N788" i="1"/>
  <c r="Q788" i="1"/>
  <c r="N795" i="1"/>
  <c r="Q795" i="1"/>
  <c r="N799" i="1"/>
  <c r="Q799" i="1"/>
  <c r="N807" i="1"/>
  <c r="Q807" i="1"/>
  <c r="N720" i="1"/>
  <c r="Q720" i="1"/>
  <c r="N728" i="1"/>
  <c r="Q728" i="1"/>
  <c r="N736" i="1"/>
  <c r="Q736" i="1"/>
  <c r="N744" i="1"/>
  <c r="Q744" i="1"/>
  <c r="N772" i="1"/>
  <c r="Q772" i="1"/>
  <c r="N781" i="1"/>
  <c r="Q781" i="1"/>
  <c r="N789" i="1"/>
  <c r="Q789" i="1"/>
  <c r="N802" i="1"/>
  <c r="Q802" i="1"/>
  <c r="N715" i="1"/>
  <c r="Q715" i="1"/>
  <c r="N723" i="1"/>
  <c r="Q723" i="1"/>
  <c r="N731" i="1"/>
  <c r="Q731" i="1"/>
  <c r="N739" i="1"/>
  <c r="Q739" i="1"/>
  <c r="N775" i="1"/>
  <c r="Q775" i="1"/>
  <c r="N782" i="1"/>
  <c r="Q782" i="1"/>
  <c r="N790" i="1"/>
  <c r="Q790" i="1"/>
  <c r="N796" i="1"/>
  <c r="Q796" i="1"/>
  <c r="N805" i="1"/>
  <c r="Q805" i="1"/>
  <c r="N718" i="1"/>
  <c r="Q718" i="1"/>
  <c r="N726" i="1"/>
  <c r="Q726" i="1"/>
  <c r="N734" i="1"/>
  <c r="Q734" i="1"/>
  <c r="N742" i="1"/>
  <c r="Q742" i="1"/>
  <c r="N791" i="1"/>
  <c r="Q791" i="1"/>
  <c r="N800" i="1"/>
  <c r="Q800" i="1"/>
  <c r="N721" i="1"/>
  <c r="Q721" i="1"/>
  <c r="N729" i="1"/>
  <c r="Q729" i="1"/>
  <c r="N737" i="1"/>
  <c r="Q737" i="1"/>
  <c r="N745" i="1"/>
  <c r="Q745" i="1"/>
  <c r="N770" i="1"/>
  <c r="Q770" i="1"/>
  <c r="N773" i="1"/>
  <c r="Q773" i="1"/>
  <c r="N784" i="1"/>
  <c r="Q784" i="1"/>
  <c r="N792" i="1"/>
  <c r="Q792" i="1"/>
  <c r="N797" i="1"/>
  <c r="Q797" i="1"/>
  <c r="N803" i="1"/>
  <c r="Q803" i="1"/>
  <c r="N716" i="1"/>
  <c r="Q716" i="1"/>
  <c r="N724" i="1"/>
  <c r="Q724" i="1"/>
  <c r="N732" i="1"/>
  <c r="Q732" i="1"/>
  <c r="N740" i="1"/>
  <c r="Q740" i="1"/>
  <c r="N777" i="1"/>
  <c r="Q777" i="1"/>
  <c r="N785" i="1"/>
  <c r="Q785" i="1"/>
  <c r="N793" i="1"/>
  <c r="Q793" i="1"/>
  <c r="N806" i="1"/>
  <c r="Q806" i="1"/>
  <c r="N719" i="1"/>
  <c r="Q719" i="1"/>
  <c r="N727" i="1"/>
  <c r="Q727" i="1"/>
  <c r="N735" i="1"/>
  <c r="Q735" i="1"/>
  <c r="N743" i="1"/>
  <c r="Q743" i="1"/>
  <c r="N771" i="1"/>
  <c r="Q771" i="1"/>
  <c r="N778" i="1"/>
  <c r="Q778" i="1"/>
  <c r="N786" i="1"/>
  <c r="Q786" i="1"/>
  <c r="N794" i="1"/>
  <c r="Q794" i="1"/>
  <c r="N798" i="1"/>
  <c r="Q798" i="1"/>
  <c r="N801" i="1"/>
  <c r="Q801" i="1"/>
  <c r="N713" i="1"/>
  <c r="Q713" i="1"/>
  <c r="J783" i="1"/>
  <c r="N783" i="1"/>
  <c r="Q776" i="1"/>
  <c r="N703" i="1"/>
  <c r="J594" i="1"/>
  <c r="Q584" i="1"/>
  <c r="N485" i="1"/>
  <c r="N423" i="1"/>
  <c r="Q583" i="1"/>
  <c r="J446" i="1"/>
  <c r="J447" i="1"/>
  <c r="Q580" i="1"/>
  <c r="Q582" i="1"/>
  <c r="Q581" i="1"/>
  <c r="J552" i="1"/>
  <c r="J556" i="1"/>
  <c r="J560" i="1"/>
  <c r="J564" i="1"/>
  <c r="J568" i="1"/>
  <c r="J572" i="1"/>
  <c r="J576" i="1"/>
  <c r="J580" i="1"/>
  <c r="J584" i="1"/>
  <c r="J588" i="1"/>
  <c r="J592" i="1"/>
  <c r="J551" i="1"/>
  <c r="J555" i="1"/>
  <c r="J559" i="1"/>
  <c r="J563" i="1"/>
  <c r="J567" i="1"/>
  <c r="J571" i="1"/>
  <c r="J575" i="1"/>
  <c r="J579" i="1"/>
  <c r="J583" i="1"/>
  <c r="J587" i="1"/>
  <c r="J591" i="1"/>
  <c r="J550" i="1"/>
  <c r="J554" i="1"/>
  <c r="J558" i="1"/>
  <c r="J562" i="1"/>
  <c r="J566" i="1"/>
  <c r="J570" i="1"/>
  <c r="J574" i="1"/>
  <c r="J578" i="1"/>
  <c r="J582" i="1"/>
  <c r="J586" i="1"/>
  <c r="J590" i="1"/>
  <c r="J553" i="1"/>
  <c r="J557" i="1"/>
  <c r="J561" i="1"/>
  <c r="J565" i="1"/>
  <c r="J569" i="1"/>
  <c r="J573" i="1"/>
  <c r="J577" i="1"/>
  <c r="J581" i="1"/>
  <c r="J585" i="1"/>
  <c r="J589" i="1"/>
  <c r="J593" i="1"/>
  <c r="J512" i="1"/>
  <c r="J516" i="1"/>
  <c r="J520" i="1"/>
  <c r="J524" i="1"/>
  <c r="J528" i="1"/>
  <c r="J511" i="1"/>
  <c r="J515" i="1"/>
  <c r="J519" i="1"/>
  <c r="J523" i="1"/>
  <c r="J527" i="1"/>
  <c r="J514" i="1"/>
  <c r="J518" i="1"/>
  <c r="J522" i="1"/>
  <c r="J526" i="1"/>
  <c r="J513" i="1"/>
  <c r="J517" i="1"/>
  <c r="J521" i="1"/>
  <c r="J525" i="1"/>
  <c r="J510" i="1"/>
  <c r="J509" i="1"/>
  <c r="J508" i="1"/>
  <c r="J507" i="1"/>
  <c r="J506" i="1"/>
  <c r="J505" i="1"/>
  <c r="J504" i="1"/>
  <c r="J503" i="1"/>
  <c r="N466" i="1"/>
  <c r="N470" i="1"/>
  <c r="N474" i="1"/>
  <c r="N478" i="1"/>
  <c r="N482" i="1"/>
  <c r="N469" i="1"/>
  <c r="N473" i="1"/>
  <c r="N477" i="1"/>
  <c r="N481" i="1"/>
  <c r="N484" i="1"/>
  <c r="N465" i="1"/>
  <c r="N472" i="1"/>
  <c r="N476" i="1"/>
  <c r="N480" i="1"/>
  <c r="N471" i="1"/>
  <c r="N475" i="1"/>
  <c r="N479" i="1"/>
  <c r="N488" i="1"/>
  <c r="N492" i="1"/>
  <c r="N496" i="1"/>
  <c r="N491" i="1"/>
  <c r="N495" i="1"/>
  <c r="N499" i="1"/>
  <c r="N490" i="1"/>
  <c r="N494" i="1"/>
  <c r="N498" i="1"/>
  <c r="N486" i="1"/>
  <c r="N489" i="1"/>
  <c r="N493" i="1"/>
  <c r="N497" i="1"/>
  <c r="N501" i="1"/>
  <c r="N500" i="1"/>
  <c r="N467" i="1"/>
  <c r="C8" i="4"/>
  <c r="N457" i="1"/>
  <c r="N447" i="1"/>
  <c r="Q449" i="1"/>
  <c r="R449" i="1" s="1"/>
  <c r="Q443" i="1"/>
  <c r="Q441" i="1"/>
  <c r="Q447" i="1"/>
  <c r="Q446" i="1"/>
  <c r="Q442" i="1"/>
  <c r="Q448" i="1"/>
  <c r="R448" i="1" s="1"/>
  <c r="N433" i="1"/>
  <c r="Q433" i="1"/>
  <c r="N437" i="1"/>
  <c r="Q437" i="1"/>
  <c r="N440" i="1"/>
  <c r="Q440" i="1"/>
  <c r="N436" i="1"/>
  <c r="Q436" i="1"/>
  <c r="N438" i="1"/>
  <c r="Q438" i="1"/>
  <c r="N439" i="1"/>
  <c r="Q439" i="1"/>
  <c r="N432" i="1"/>
  <c r="Q432" i="1"/>
  <c r="N435" i="1"/>
  <c r="Q435" i="1"/>
  <c r="N434" i="1"/>
  <c r="Q434" i="1"/>
  <c r="N443" i="1"/>
  <c r="J443" i="1"/>
  <c r="N442" i="1"/>
  <c r="J442" i="1"/>
  <c r="N441" i="1"/>
  <c r="J441" i="1"/>
  <c r="J440" i="1"/>
  <c r="J439" i="1"/>
  <c r="Q409" i="1"/>
  <c r="Q406" i="1"/>
  <c r="Q405" i="1"/>
  <c r="Q408" i="1"/>
  <c r="Q407" i="1"/>
  <c r="Q410" i="1"/>
  <c r="C9" i="4"/>
  <c r="Q314" i="1"/>
  <c r="Q322" i="1"/>
  <c r="Q317" i="1"/>
  <c r="Q312" i="1"/>
  <c r="Q320" i="1"/>
  <c r="Q310" i="1"/>
  <c r="Q318" i="1"/>
  <c r="Q313" i="1"/>
  <c r="Q321" i="1"/>
  <c r="Q316" i="1"/>
  <c r="Q315" i="1"/>
  <c r="Q311" i="1"/>
  <c r="Q319" i="1"/>
  <c r="Q309" i="1"/>
  <c r="Q308" i="1"/>
  <c r="Q307" i="1"/>
  <c r="Q306" i="1"/>
  <c r="Q305" i="1"/>
  <c r="Q304" i="1"/>
  <c r="Q303" i="1"/>
  <c r="Q302" i="1"/>
  <c r="Q301" i="1"/>
  <c r="Q300" i="1"/>
  <c r="Q299" i="1"/>
  <c r="N298" i="1"/>
  <c r="Q298" i="1"/>
  <c r="Q243" i="1"/>
  <c r="Q251" i="1"/>
  <c r="Q238" i="1"/>
  <c r="Q246" i="1"/>
  <c r="Q241" i="1"/>
  <c r="Q249" i="1"/>
  <c r="Q244" i="1"/>
  <c r="Q252" i="1"/>
  <c r="Q239" i="1"/>
  <c r="Q247" i="1"/>
  <c r="Q242" i="1"/>
  <c r="Q250" i="1"/>
  <c r="Q237" i="1"/>
  <c r="Q245" i="1"/>
  <c r="Q253" i="1"/>
  <c r="Q240" i="1"/>
  <c r="Q248" i="1"/>
  <c r="Q236" i="1"/>
  <c r="N260" i="1"/>
  <c r="N187" i="1"/>
  <c r="N189" i="1"/>
  <c r="N185" i="1"/>
  <c r="N188" i="1"/>
  <c r="Q273" i="1"/>
  <c r="N273" i="1"/>
  <c r="Q274" i="1"/>
  <c r="N274" i="1"/>
  <c r="Q289" i="1"/>
  <c r="N289" i="1"/>
  <c r="Q291" i="1"/>
  <c r="N291" i="1"/>
  <c r="Q293" i="1"/>
  <c r="N293" i="1"/>
  <c r="Q288" i="1"/>
  <c r="N288" i="1"/>
  <c r="Q294" i="1"/>
  <c r="N294" i="1"/>
  <c r="Q275" i="1"/>
  <c r="N275" i="1"/>
  <c r="Q276" i="1"/>
  <c r="N276" i="1"/>
  <c r="Q290" i="1"/>
  <c r="N290" i="1"/>
  <c r="Q292" i="1"/>
  <c r="N292" i="1"/>
  <c r="U291" i="1"/>
  <c r="U290" i="1"/>
  <c r="Q256" i="1"/>
  <c r="N256" i="1"/>
  <c r="Q255" i="1"/>
  <c r="N255" i="1"/>
  <c r="Q257" i="1"/>
  <c r="N257" i="1"/>
  <c r="Q254" i="1"/>
  <c r="N254" i="1"/>
  <c r="Q258" i="1"/>
  <c r="N258" i="1"/>
  <c r="Q260" i="1"/>
  <c r="U260" i="1"/>
  <c r="U274" i="1"/>
  <c r="N236" i="1"/>
  <c r="Q206" i="1"/>
  <c r="Q207" i="1"/>
  <c r="Q205" i="1"/>
  <c r="N193" i="1"/>
  <c r="Q193" i="1"/>
  <c r="N190" i="1"/>
  <c r="Q190" i="1"/>
  <c r="N194" i="1"/>
  <c r="Q194" i="1"/>
  <c r="N198" i="1"/>
  <c r="Q198" i="1"/>
  <c r="N202" i="1"/>
  <c r="Q202" i="1"/>
  <c r="N191" i="1"/>
  <c r="Q191" i="1"/>
  <c r="N195" i="1"/>
  <c r="Q195" i="1"/>
  <c r="N199" i="1"/>
  <c r="Q199" i="1"/>
  <c r="N203" i="1"/>
  <c r="Q203" i="1"/>
  <c r="N201" i="1"/>
  <c r="Q201" i="1"/>
  <c r="N192" i="1"/>
  <c r="Q192" i="1"/>
  <c r="N196" i="1"/>
  <c r="Q196" i="1"/>
  <c r="N200" i="1"/>
  <c r="Q200" i="1"/>
  <c r="N204" i="1"/>
  <c r="Q204" i="1"/>
  <c r="N197" i="1"/>
  <c r="Q197" i="1"/>
  <c r="N235" i="1"/>
  <c r="N227" i="1"/>
  <c r="N222" i="1"/>
  <c r="N230" i="1"/>
  <c r="N225" i="1"/>
  <c r="N233" i="1"/>
  <c r="N228" i="1"/>
  <c r="N231" i="1"/>
  <c r="N226" i="1"/>
  <c r="N234" i="1"/>
  <c r="N221" i="1"/>
  <c r="N229" i="1"/>
  <c r="N224" i="1"/>
  <c r="N232" i="1"/>
  <c r="N211" i="1"/>
  <c r="N214" i="1"/>
  <c r="N205" i="1"/>
  <c r="N206" i="1"/>
  <c r="N209" i="1"/>
  <c r="N212" i="1"/>
  <c r="N207" i="1"/>
  <c r="N215" i="1"/>
  <c r="N210" i="1"/>
  <c r="N213" i="1"/>
  <c r="N208" i="1"/>
  <c r="N216" i="1"/>
  <c r="N61" i="1"/>
  <c r="Q61" i="1"/>
  <c r="W39" i="1"/>
  <c r="W48" i="1"/>
  <c r="W44" i="1"/>
  <c r="W36" i="1"/>
  <c r="W42" i="1"/>
  <c r="W38" i="1"/>
  <c r="W45" i="1"/>
  <c r="W49" i="1"/>
  <c r="W37" i="1"/>
  <c r="W43" i="1"/>
  <c r="W46" i="1"/>
  <c r="W47" i="1"/>
  <c r="Q296" i="1"/>
  <c r="N403" i="1"/>
  <c r="R403" i="1" s="1"/>
  <c r="J396" i="1"/>
  <c r="N223" i="1"/>
  <c r="U289" i="1"/>
  <c r="U292" i="1"/>
  <c r="U293" i="1"/>
  <c r="U294" i="1"/>
  <c r="U288" i="1"/>
  <c r="U287" i="1"/>
  <c r="U286" i="1"/>
  <c r="N217" i="1"/>
  <c r="Q217" i="1"/>
  <c r="N237" i="1"/>
  <c r="N245" i="1"/>
  <c r="Q216" i="1"/>
  <c r="Q215" i="1"/>
  <c r="Q213" i="1"/>
  <c r="Q208" i="1"/>
  <c r="Q211" i="1"/>
  <c r="Q210" i="1"/>
  <c r="Q214" i="1"/>
  <c r="Q209" i="1"/>
  <c r="Q212" i="1"/>
  <c r="Q148" i="1"/>
  <c r="Q166" i="1"/>
  <c r="Q189" i="1"/>
  <c r="N52" i="1"/>
  <c r="Q52" i="1"/>
  <c r="N60" i="1"/>
  <c r="Q60" i="1"/>
  <c r="N79" i="1"/>
  <c r="Q79" i="1"/>
  <c r="Q117" i="1"/>
  <c r="N117" i="1"/>
  <c r="Q147" i="1"/>
  <c r="N147" i="1"/>
  <c r="N167" i="1"/>
  <c r="Q167" i="1"/>
  <c r="Q175" i="1"/>
  <c r="N175" i="1"/>
  <c r="Q184" i="1"/>
  <c r="N184" i="1"/>
  <c r="N64" i="1"/>
  <c r="Q64" i="1"/>
  <c r="N119" i="1"/>
  <c r="Q119" i="1"/>
  <c r="Q57" i="1"/>
  <c r="N57" i="1"/>
  <c r="Q69" i="1"/>
  <c r="N69" i="1"/>
  <c r="N84" i="1"/>
  <c r="Q84" i="1"/>
  <c r="Q164" i="1"/>
  <c r="N164" i="1"/>
  <c r="N55" i="1"/>
  <c r="Q55" i="1"/>
  <c r="N65" i="1"/>
  <c r="Q65" i="1"/>
  <c r="N73" i="1"/>
  <c r="Q73" i="1"/>
  <c r="Q82" i="1"/>
  <c r="N82" i="1"/>
  <c r="Q120" i="1"/>
  <c r="N120" i="1"/>
  <c r="Q150" i="1"/>
  <c r="N150" i="1"/>
  <c r="Q162" i="1"/>
  <c r="N162" i="1"/>
  <c r="Q170" i="1"/>
  <c r="N170" i="1"/>
  <c r="Q187" i="1"/>
  <c r="N81" i="1"/>
  <c r="Q81" i="1"/>
  <c r="Q76" i="1"/>
  <c r="N76" i="1"/>
  <c r="Q50" i="1"/>
  <c r="N50" i="1"/>
  <c r="Q58" i="1"/>
  <c r="N58" i="1"/>
  <c r="Q70" i="1"/>
  <c r="N70" i="1"/>
  <c r="Q74" i="1"/>
  <c r="N74" i="1"/>
  <c r="N77" i="1"/>
  <c r="Q77" i="1"/>
  <c r="Q115" i="1"/>
  <c r="N115" i="1"/>
  <c r="Q122" i="1"/>
  <c r="N122" i="1"/>
  <c r="Q145" i="1"/>
  <c r="N145" i="1"/>
  <c r="Q165" i="1"/>
  <c r="N165" i="1"/>
  <c r="Q173" i="1"/>
  <c r="N173" i="1"/>
  <c r="Q182" i="1"/>
  <c r="N182" i="1"/>
  <c r="Q149" i="1"/>
  <c r="N149" i="1"/>
  <c r="Q161" i="1"/>
  <c r="N161" i="1"/>
  <c r="Q186" i="1"/>
  <c r="R186" i="1" s="1"/>
  <c r="N72" i="1"/>
  <c r="Q72" i="1"/>
  <c r="Q172" i="1"/>
  <c r="N172" i="1"/>
  <c r="N53" i="1"/>
  <c r="Q53" i="1"/>
  <c r="Q80" i="1"/>
  <c r="N80" i="1"/>
  <c r="Q118" i="1"/>
  <c r="N118" i="1"/>
  <c r="N148" i="1"/>
  <c r="Q160" i="1"/>
  <c r="N160" i="1"/>
  <c r="Q168" i="1"/>
  <c r="N168" i="1"/>
  <c r="Q176" i="1"/>
  <c r="N176" i="1"/>
  <c r="Q185" i="1"/>
  <c r="Q54" i="1"/>
  <c r="N54" i="1"/>
  <c r="N169" i="1"/>
  <c r="Q169" i="1"/>
  <c r="Q66" i="1"/>
  <c r="N66" i="1"/>
  <c r="N75" i="1"/>
  <c r="Q75" i="1"/>
  <c r="Q178" i="1"/>
  <c r="N178" i="1"/>
  <c r="Q181" i="1"/>
  <c r="N181" i="1"/>
  <c r="Q56" i="1"/>
  <c r="N56" i="1"/>
  <c r="N83" i="1"/>
  <c r="Q83" i="1"/>
  <c r="Q121" i="1"/>
  <c r="N121" i="1"/>
  <c r="N151" i="1"/>
  <c r="Q151" i="1"/>
  <c r="Q163" i="1"/>
  <c r="N163" i="1"/>
  <c r="N171" i="1"/>
  <c r="Q171" i="1"/>
  <c r="N180" i="1"/>
  <c r="Q180" i="1"/>
  <c r="Q188" i="1"/>
  <c r="N51" i="1"/>
  <c r="Q51" i="1"/>
  <c r="N59" i="1"/>
  <c r="Q59" i="1"/>
  <c r="N71" i="1"/>
  <c r="Q71" i="1"/>
  <c r="Q78" i="1"/>
  <c r="N78" i="1"/>
  <c r="N116" i="1"/>
  <c r="Q116" i="1"/>
  <c r="Q123" i="1"/>
  <c r="N123" i="1"/>
  <c r="Q146" i="1"/>
  <c r="N146" i="1"/>
  <c r="N159" i="1"/>
  <c r="Q159" i="1"/>
  <c r="N166" i="1"/>
  <c r="N174" i="1"/>
  <c r="Q174" i="1"/>
  <c r="N183" i="1"/>
  <c r="Q183" i="1"/>
  <c r="Q21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7" i="1"/>
  <c r="N6" i="1"/>
  <c r="Q6" i="1"/>
  <c r="U285" i="1"/>
  <c r="U271" i="1"/>
  <c r="U272" i="1"/>
  <c r="N220" i="1"/>
  <c r="N244" i="1"/>
  <c r="U277" i="1"/>
  <c r="U284" i="1"/>
  <c r="U275" i="1"/>
  <c r="U270" i="1"/>
  <c r="U273" i="1"/>
  <c r="U276" i="1"/>
  <c r="U283" i="1"/>
  <c r="J407" i="1"/>
  <c r="J479" i="1"/>
  <c r="J623" i="1"/>
  <c r="J691" i="1"/>
  <c r="J739" i="1"/>
  <c r="J787" i="1"/>
  <c r="J838" i="1"/>
  <c r="N550" i="1"/>
  <c r="N811" i="1"/>
  <c r="J423" i="1"/>
  <c r="J471" i="1"/>
  <c r="J543" i="1"/>
  <c r="J639" i="1"/>
  <c r="J707" i="1"/>
  <c r="J755" i="1"/>
  <c r="J803" i="1"/>
  <c r="N374" i="1"/>
  <c r="Q498" i="1"/>
  <c r="J391" i="1"/>
  <c r="J607" i="1"/>
  <c r="J655" i="1"/>
  <c r="J675" i="1"/>
  <c r="J723" i="1"/>
  <c r="J771" i="1"/>
  <c r="J822" i="1"/>
  <c r="N682" i="1"/>
  <c r="N304" i="1"/>
  <c r="J388" i="1"/>
  <c r="J616" i="1"/>
  <c r="J387" i="1"/>
  <c r="J403" i="1"/>
  <c r="J435" i="1"/>
  <c r="J467" i="1"/>
  <c r="J475" i="1"/>
  <c r="J539" i="1"/>
  <c r="J603" i="1"/>
  <c r="J619" i="1"/>
  <c r="J635" i="1"/>
  <c r="J651" i="1"/>
  <c r="J667" i="1"/>
  <c r="J671" i="1"/>
  <c r="J687" i="1"/>
  <c r="J703" i="1"/>
  <c r="J719" i="1"/>
  <c r="J735" i="1"/>
  <c r="J751" i="1"/>
  <c r="J767" i="1"/>
  <c r="J799" i="1"/>
  <c r="J818" i="1"/>
  <c r="J834" i="1"/>
  <c r="N358" i="1"/>
  <c r="N422" i="1"/>
  <c r="N518" i="1"/>
  <c r="N646" i="1"/>
  <c r="Q458" i="1"/>
  <c r="N841" i="1"/>
  <c r="H841" i="1"/>
  <c r="J404" i="1"/>
  <c r="J436" i="1"/>
  <c r="Q360" i="1"/>
  <c r="J648" i="1"/>
  <c r="J720" i="1"/>
  <c r="N827" i="1"/>
  <c r="T827" i="1" s="1"/>
  <c r="J395" i="1"/>
  <c r="J411" i="1"/>
  <c r="J427" i="1"/>
  <c r="J531" i="1"/>
  <c r="J547" i="1"/>
  <c r="J595" i="1"/>
  <c r="J611" i="1"/>
  <c r="J627" i="1"/>
  <c r="J643" i="1"/>
  <c r="J659" i="1"/>
  <c r="J679" i="1"/>
  <c r="J695" i="1"/>
  <c r="J711" i="1"/>
  <c r="J727" i="1"/>
  <c r="J743" i="1"/>
  <c r="J759" i="1"/>
  <c r="J775" i="1"/>
  <c r="J791" i="1"/>
  <c r="J810" i="1"/>
  <c r="J826" i="1"/>
  <c r="J845" i="1"/>
  <c r="N390" i="1"/>
  <c r="R390" i="1" s="1"/>
  <c r="N582" i="1"/>
  <c r="N846" i="1"/>
  <c r="Q562" i="1"/>
  <c r="J428" i="1"/>
  <c r="J640" i="1"/>
  <c r="J664" i="1"/>
  <c r="J676" i="1"/>
  <c r="Q366" i="1"/>
  <c r="N366" i="1"/>
  <c r="Q382" i="1"/>
  <c r="N382" i="1"/>
  <c r="N398" i="1"/>
  <c r="R398" i="1" s="1"/>
  <c r="N414" i="1"/>
  <c r="Q426" i="1"/>
  <c r="N430" i="1"/>
  <c r="N462" i="1"/>
  <c r="Q466" i="1"/>
  <c r="Q474" i="1"/>
  <c r="N502" i="1"/>
  <c r="Q506" i="1"/>
  <c r="N522" i="1"/>
  <c r="Q530" i="1"/>
  <c r="N534" i="1"/>
  <c r="Q538" i="1"/>
  <c r="N554" i="1"/>
  <c r="N566" i="1"/>
  <c r="Q570" i="1"/>
  <c r="N586" i="1"/>
  <c r="Q594" i="1"/>
  <c r="N598" i="1"/>
  <c r="Q602" i="1"/>
  <c r="N618" i="1"/>
  <c r="N630" i="1"/>
  <c r="Q634" i="1"/>
  <c r="N650" i="1"/>
  <c r="Q658" i="1"/>
  <c r="N662" i="1"/>
  <c r="Q666" i="1"/>
  <c r="N670" i="1"/>
  <c r="N686" i="1"/>
  <c r="N698" i="1"/>
  <c r="N702" i="1"/>
  <c r="J383" i="1"/>
  <c r="J399" i="1"/>
  <c r="J431" i="1"/>
  <c r="J535" i="1"/>
  <c r="J599" i="1"/>
  <c r="J615" i="1"/>
  <c r="J631" i="1"/>
  <c r="J647" i="1"/>
  <c r="J663" i="1"/>
  <c r="J683" i="1"/>
  <c r="J699" i="1"/>
  <c r="J715" i="1"/>
  <c r="J731" i="1"/>
  <c r="J747" i="1"/>
  <c r="J763" i="1"/>
  <c r="J779" i="1"/>
  <c r="J795" i="1"/>
  <c r="J814" i="1"/>
  <c r="J830" i="1"/>
  <c r="J849" i="1"/>
  <c r="N406" i="1"/>
  <c r="N614" i="1"/>
  <c r="Q626" i="1"/>
  <c r="U842" i="1"/>
  <c r="H842" i="1"/>
  <c r="N302" i="1"/>
  <c r="N305" i="1"/>
  <c r="N309" i="1"/>
  <c r="Q377" i="1"/>
  <c r="N377" i="1"/>
  <c r="Q381" i="1"/>
  <c r="N381" i="1"/>
  <c r="N385" i="1"/>
  <c r="R385" i="1" s="1"/>
  <c r="J385" i="1"/>
  <c r="N389" i="1"/>
  <c r="R389" i="1" s="1"/>
  <c r="J389" i="1"/>
  <c r="N393" i="1"/>
  <c r="R393" i="1" s="1"/>
  <c r="J393" i="1"/>
  <c r="Q417" i="1"/>
  <c r="N417" i="1"/>
  <c r="Q421" i="1"/>
  <c r="N421" i="1"/>
  <c r="J433" i="1"/>
  <c r="N446" i="1"/>
  <c r="Q457" i="1"/>
  <c r="Q465" i="1"/>
  <c r="J465" i="1"/>
  <c r="Q473" i="1"/>
  <c r="J473" i="1"/>
  <c r="Q481" i="1"/>
  <c r="J481" i="1"/>
  <c r="Q493" i="1"/>
  <c r="Q497" i="1"/>
  <c r="Q501" i="1"/>
  <c r="Q505" i="1"/>
  <c r="N505" i="1"/>
  <c r="Q517" i="1"/>
  <c r="N517" i="1"/>
  <c r="Q521" i="1"/>
  <c r="N521" i="1"/>
  <c r="Q533" i="1"/>
  <c r="N533" i="1"/>
  <c r="J533" i="1"/>
  <c r="Q541" i="1"/>
  <c r="N541" i="1"/>
  <c r="J541" i="1"/>
  <c r="Q553" i="1"/>
  <c r="N553" i="1"/>
  <c r="Q561" i="1"/>
  <c r="N561" i="1"/>
  <c r="Q573" i="1"/>
  <c r="N573" i="1"/>
  <c r="N581" i="1"/>
  <c r="Q585" i="1"/>
  <c r="N585" i="1"/>
  <c r="Q593" i="1"/>
  <c r="N593" i="1"/>
  <c r="Q601" i="1"/>
  <c r="N601" i="1"/>
  <c r="J601" i="1"/>
  <c r="Q609" i="1"/>
  <c r="N609" i="1"/>
  <c r="J609" i="1"/>
  <c r="Q613" i="1"/>
  <c r="N613" i="1"/>
  <c r="J613" i="1"/>
  <c r="Q621" i="1"/>
  <c r="N621" i="1"/>
  <c r="J621" i="1"/>
  <c r="Q629" i="1"/>
  <c r="N629" i="1"/>
  <c r="J629" i="1"/>
  <c r="Q633" i="1"/>
  <c r="N633" i="1"/>
  <c r="J633" i="1"/>
  <c r="Q641" i="1"/>
  <c r="N641" i="1"/>
  <c r="J641" i="1"/>
  <c r="Q653" i="1"/>
  <c r="N653" i="1"/>
  <c r="J653" i="1"/>
  <c r="Q221" i="1"/>
  <c r="Q225" i="1"/>
  <c r="Q229" i="1"/>
  <c r="N241" i="1"/>
  <c r="N249" i="1"/>
  <c r="N253" i="1"/>
  <c r="Q349" i="1"/>
  <c r="N349" i="1"/>
  <c r="Q353" i="1"/>
  <c r="N353" i="1"/>
  <c r="Q357" i="1"/>
  <c r="N357" i="1"/>
  <c r="Q361" i="1"/>
  <c r="N361" i="1"/>
  <c r="Q365" i="1"/>
  <c r="N365" i="1"/>
  <c r="N397" i="1"/>
  <c r="R397" i="1" s="1"/>
  <c r="J397" i="1"/>
  <c r="N401" i="1"/>
  <c r="R401" i="1" s="1"/>
  <c r="J401" i="1"/>
  <c r="N405" i="1"/>
  <c r="J405" i="1"/>
  <c r="N409" i="1"/>
  <c r="J409" i="1"/>
  <c r="Q413" i="1"/>
  <c r="N413" i="1"/>
  <c r="J437" i="1"/>
  <c r="Q233" i="1"/>
  <c r="N313" i="1"/>
  <c r="N317" i="1"/>
  <c r="N321" i="1"/>
  <c r="N325" i="1"/>
  <c r="Q325" i="1"/>
  <c r="Q329" i="1"/>
  <c r="N329" i="1"/>
  <c r="Q333" i="1"/>
  <c r="N333" i="1"/>
  <c r="Q337" i="1"/>
  <c r="N337" i="1"/>
  <c r="Q341" i="1"/>
  <c r="N341" i="1"/>
  <c r="Q345" i="1"/>
  <c r="N345" i="1"/>
  <c r="Q369" i="1"/>
  <c r="N369" i="1"/>
  <c r="Q373" i="1"/>
  <c r="N373" i="1"/>
  <c r="Q425" i="1"/>
  <c r="N425" i="1"/>
  <c r="J425" i="1"/>
  <c r="Q429" i="1"/>
  <c r="N429" i="1"/>
  <c r="J429" i="1"/>
  <c r="Q453" i="1"/>
  <c r="R453" i="1" s="1"/>
  <c r="Q461" i="1"/>
  <c r="N461" i="1"/>
  <c r="Q469" i="1"/>
  <c r="J469" i="1"/>
  <c r="Q477" i="1"/>
  <c r="J477" i="1"/>
  <c r="Q485" i="1"/>
  <c r="Q489" i="1"/>
  <c r="Q509" i="1"/>
  <c r="N509" i="1"/>
  <c r="Q513" i="1"/>
  <c r="N513" i="1"/>
  <c r="Q525" i="1"/>
  <c r="N525" i="1"/>
  <c r="Q529" i="1"/>
  <c r="N529" i="1"/>
  <c r="J529" i="1"/>
  <c r="Q537" i="1"/>
  <c r="N537" i="1"/>
  <c r="J537" i="1"/>
  <c r="Q545" i="1"/>
  <c r="N545" i="1"/>
  <c r="J545" i="1"/>
  <c r="Q549" i="1"/>
  <c r="N549" i="1"/>
  <c r="J549" i="1"/>
  <c r="Q557" i="1"/>
  <c r="N557" i="1"/>
  <c r="Q565" i="1"/>
  <c r="N565" i="1"/>
  <c r="Q569" i="1"/>
  <c r="N569" i="1"/>
  <c r="Q577" i="1"/>
  <c r="N577" i="1"/>
  <c r="Q589" i="1"/>
  <c r="N589" i="1"/>
  <c r="Q597" i="1"/>
  <c r="N597" i="1"/>
  <c r="J597" i="1"/>
  <c r="Q605" i="1"/>
  <c r="N605" i="1"/>
  <c r="J605" i="1"/>
  <c r="Q617" i="1"/>
  <c r="N617" i="1"/>
  <c r="J617" i="1"/>
  <c r="Q625" i="1"/>
  <c r="N625" i="1"/>
  <c r="J625" i="1"/>
  <c r="Q637" i="1"/>
  <c r="N637" i="1"/>
  <c r="J637" i="1"/>
  <c r="Q645" i="1"/>
  <c r="N645" i="1"/>
  <c r="J645" i="1"/>
  <c r="Q649" i="1"/>
  <c r="N649" i="1"/>
  <c r="J649" i="1"/>
  <c r="Q657" i="1"/>
  <c r="N657" i="1"/>
  <c r="J657" i="1"/>
  <c r="Q661" i="1"/>
  <c r="N661" i="1"/>
  <c r="J661" i="1"/>
  <c r="Q665" i="1"/>
  <c r="N665" i="1"/>
  <c r="J665" i="1"/>
  <c r="Q669" i="1"/>
  <c r="N669" i="1"/>
  <c r="J669" i="1"/>
  <c r="Q673" i="1"/>
  <c r="N673" i="1"/>
  <c r="J673" i="1"/>
  <c r="Q677" i="1"/>
  <c r="N677" i="1"/>
  <c r="J677" i="1"/>
  <c r="Q681" i="1"/>
  <c r="N681" i="1"/>
  <c r="J681" i="1"/>
  <c r="Q685" i="1"/>
  <c r="N685" i="1"/>
  <c r="J685" i="1"/>
  <c r="Q689" i="1"/>
  <c r="N689" i="1"/>
  <c r="J689" i="1"/>
  <c r="Q693" i="1"/>
  <c r="N693" i="1"/>
  <c r="J693" i="1"/>
  <c r="Q697" i="1"/>
  <c r="N697" i="1"/>
  <c r="J697" i="1"/>
  <c r="Q701" i="1"/>
  <c r="N701" i="1"/>
  <c r="J701" i="1"/>
  <c r="Q705" i="1"/>
  <c r="N705" i="1"/>
  <c r="J705" i="1"/>
  <c r="Q709" i="1"/>
  <c r="N709" i="1"/>
  <c r="J709" i="1"/>
  <c r="J713" i="1"/>
  <c r="J717" i="1"/>
  <c r="J721" i="1"/>
  <c r="J725" i="1"/>
  <c r="J729" i="1"/>
  <c r="J733" i="1"/>
  <c r="J737" i="1"/>
  <c r="J741" i="1"/>
  <c r="J745" i="1"/>
  <c r="J749" i="1"/>
  <c r="J753" i="1"/>
  <c r="J757" i="1"/>
  <c r="J761" i="1"/>
  <c r="J765" i="1"/>
  <c r="J769" i="1"/>
  <c r="J773" i="1"/>
  <c r="J777" i="1"/>
  <c r="J781" i="1"/>
  <c r="J785" i="1"/>
  <c r="J789" i="1"/>
  <c r="J793" i="1"/>
  <c r="J797" i="1"/>
  <c r="J801" i="1"/>
  <c r="J805" i="1"/>
  <c r="N809" i="1"/>
  <c r="W813" i="1"/>
  <c r="V813" i="1"/>
  <c r="R813" i="1"/>
  <c r="U813" i="1"/>
  <c r="Q813" i="1"/>
  <c r="N813" i="1"/>
  <c r="T813" i="1" s="1"/>
  <c r="J813" i="1"/>
  <c r="W817" i="1"/>
  <c r="V817" i="1"/>
  <c r="U817" i="1"/>
  <c r="R817" i="1"/>
  <c r="N817" i="1"/>
  <c r="T817" i="1" s="1"/>
  <c r="J817" i="1"/>
  <c r="Q817" i="1"/>
  <c r="W821" i="1"/>
  <c r="V821" i="1"/>
  <c r="U821" i="1"/>
  <c r="R821" i="1"/>
  <c r="Q821" i="1"/>
  <c r="N821" i="1"/>
  <c r="Q224" i="1"/>
  <c r="Q228" i="1"/>
  <c r="Q324" i="1"/>
  <c r="Q332" i="1"/>
  <c r="Q340" i="1"/>
  <c r="Q344" i="1"/>
  <c r="Q356" i="1"/>
  <c r="N356" i="1"/>
  <c r="Q364" i="1"/>
  <c r="N364" i="1"/>
  <c r="Q368" i="1"/>
  <c r="N368" i="1"/>
  <c r="N376" i="1"/>
  <c r="Q384" i="1"/>
  <c r="N384" i="1"/>
  <c r="N392" i="1"/>
  <c r="R392" i="1" s="1"/>
  <c r="N400" i="1"/>
  <c r="R400" i="1" s="1"/>
  <c r="N408" i="1"/>
  <c r="Q416" i="1"/>
  <c r="N416" i="1"/>
  <c r="Q424" i="1"/>
  <c r="N424" i="1"/>
  <c r="Q452" i="1"/>
  <c r="R452" i="1" s="1"/>
  <c r="Q460" i="1"/>
  <c r="Q464" i="1"/>
  <c r="N464" i="1"/>
  <c r="Q476" i="1"/>
  <c r="Q480" i="1"/>
  <c r="Q492" i="1"/>
  <c r="Q500" i="1"/>
  <c r="Q508" i="1"/>
  <c r="N508" i="1"/>
  <c r="Q520" i="1"/>
  <c r="N520" i="1"/>
  <c r="Q524" i="1"/>
  <c r="N524" i="1"/>
  <c r="Q536" i="1"/>
  <c r="N536" i="1"/>
  <c r="Q544" i="1"/>
  <c r="N544" i="1"/>
  <c r="Q552" i="1"/>
  <c r="N552" i="1"/>
  <c r="Q556" i="1"/>
  <c r="N556" i="1"/>
  <c r="Q564" i="1"/>
  <c r="N564" i="1"/>
  <c r="Q572" i="1"/>
  <c r="N572" i="1"/>
  <c r="Q576" i="1"/>
  <c r="N576" i="1"/>
  <c r="N584" i="1"/>
  <c r="Q596" i="1"/>
  <c r="N596" i="1"/>
  <c r="Q600" i="1"/>
  <c r="N600" i="1"/>
  <c r="Q608" i="1"/>
  <c r="N608" i="1"/>
  <c r="Q612" i="1"/>
  <c r="N612" i="1"/>
  <c r="Q624" i="1"/>
  <c r="N624" i="1"/>
  <c r="Q632" i="1"/>
  <c r="N632" i="1"/>
  <c r="Q644" i="1"/>
  <c r="N644" i="1"/>
  <c r="Q656" i="1"/>
  <c r="N656" i="1"/>
  <c r="Q668" i="1"/>
  <c r="N668" i="1"/>
  <c r="Q672" i="1"/>
  <c r="N672" i="1"/>
  <c r="Q680" i="1"/>
  <c r="N680" i="1"/>
  <c r="Q688" i="1"/>
  <c r="N688" i="1"/>
  <c r="Q696" i="1"/>
  <c r="N696" i="1"/>
  <c r="Q704" i="1"/>
  <c r="N704" i="1"/>
  <c r="Q712" i="1"/>
  <c r="N712" i="1"/>
  <c r="N776" i="1"/>
  <c r="W812" i="1"/>
  <c r="V812" i="1"/>
  <c r="U812" i="1"/>
  <c r="R812" i="1"/>
  <c r="Q812" i="1"/>
  <c r="N812" i="1"/>
  <c r="W820" i="1"/>
  <c r="V820" i="1"/>
  <c r="U820" i="1"/>
  <c r="Q820" i="1"/>
  <c r="R820" i="1"/>
  <c r="N820" i="1"/>
  <c r="W828" i="1"/>
  <c r="V828" i="1"/>
  <c r="U828" i="1"/>
  <c r="R828" i="1"/>
  <c r="Q828" i="1"/>
  <c r="N828" i="1"/>
  <c r="W832" i="1"/>
  <c r="V832" i="1"/>
  <c r="U832" i="1"/>
  <c r="R832" i="1"/>
  <c r="Q832" i="1"/>
  <c r="N832" i="1"/>
  <c r="W840" i="1"/>
  <c r="V840" i="1"/>
  <c r="U840" i="1"/>
  <c r="R840" i="1"/>
  <c r="Q840" i="1"/>
  <c r="N840" i="1"/>
  <c r="J476" i="1"/>
  <c r="J536" i="1"/>
  <c r="J544" i="1"/>
  <c r="J600" i="1"/>
  <c r="J608" i="1"/>
  <c r="J624" i="1"/>
  <c r="J632" i="1"/>
  <c r="J656" i="1"/>
  <c r="J680" i="1"/>
  <c r="J688" i="1"/>
  <c r="J696" i="1"/>
  <c r="J704" i="1"/>
  <c r="J712" i="1"/>
  <c r="J728" i="1"/>
  <c r="J736" i="1"/>
  <c r="J744" i="1"/>
  <c r="J752" i="1"/>
  <c r="J760" i="1"/>
  <c r="J768" i="1"/>
  <c r="J776" i="1"/>
  <c r="J784" i="1"/>
  <c r="J792" i="1"/>
  <c r="J804" i="1"/>
  <c r="N252" i="1"/>
  <c r="N316" i="1"/>
  <c r="N324" i="1"/>
  <c r="N344" i="1"/>
  <c r="Q219" i="1"/>
  <c r="Q223" i="1"/>
  <c r="Q227" i="1"/>
  <c r="Q231" i="1"/>
  <c r="Q235" i="1"/>
  <c r="Q323" i="1"/>
  <c r="Q327" i="1"/>
  <c r="Q331" i="1"/>
  <c r="Q335" i="1"/>
  <c r="Q339" i="1"/>
  <c r="Q343" i="1"/>
  <c r="Q347" i="1"/>
  <c r="Q351" i="1"/>
  <c r="N355" i="1"/>
  <c r="N359" i="1"/>
  <c r="Q359" i="1"/>
  <c r="N363" i="1"/>
  <c r="Q363" i="1"/>
  <c r="Q367" i="1"/>
  <c r="N367" i="1"/>
  <c r="N371" i="1"/>
  <c r="N375" i="1"/>
  <c r="Q375" i="1"/>
  <c r="N379" i="1"/>
  <c r="Q379" i="1"/>
  <c r="Q383" i="1"/>
  <c r="N383" i="1"/>
  <c r="N387" i="1"/>
  <c r="R387" i="1" s="1"/>
  <c r="N391" i="1"/>
  <c r="R391" i="1" s="1"/>
  <c r="N395" i="1"/>
  <c r="R395" i="1" s="1"/>
  <c r="N399" i="1"/>
  <c r="R399" i="1" s="1"/>
  <c r="N407" i="1"/>
  <c r="N411" i="1"/>
  <c r="Q415" i="1"/>
  <c r="N415" i="1"/>
  <c r="N419" i="1"/>
  <c r="Q423" i="1"/>
  <c r="Q427" i="1"/>
  <c r="N427" i="1"/>
  <c r="N431" i="1"/>
  <c r="Q431" i="1"/>
  <c r="Q451" i="1"/>
  <c r="R451" i="1" s="1"/>
  <c r="Q455" i="1"/>
  <c r="R455" i="1" s="1"/>
  <c r="Q459" i="1"/>
  <c r="N459" i="1"/>
  <c r="N463" i="1"/>
  <c r="Q463" i="1"/>
  <c r="Q467" i="1"/>
  <c r="Q471" i="1"/>
  <c r="Q475" i="1"/>
  <c r="Q479" i="1"/>
  <c r="Q483" i="1"/>
  <c r="R483" i="1" s="1"/>
  <c r="U483" i="1" s="1"/>
  <c r="Q487" i="1"/>
  <c r="R487" i="1" s="1"/>
  <c r="Q491" i="1"/>
  <c r="Q495" i="1"/>
  <c r="Q499" i="1"/>
  <c r="N503" i="1"/>
  <c r="Q503" i="1"/>
  <c r="Q507" i="1"/>
  <c r="N507" i="1"/>
  <c r="N511" i="1"/>
  <c r="Q511" i="1"/>
  <c r="Q515" i="1"/>
  <c r="N515" i="1"/>
  <c r="N519" i="1"/>
  <c r="Q519" i="1"/>
  <c r="Q523" i="1"/>
  <c r="N523" i="1"/>
  <c r="N527" i="1"/>
  <c r="Q527" i="1"/>
  <c r="Q531" i="1"/>
  <c r="N531" i="1"/>
  <c r="N535" i="1"/>
  <c r="Q535" i="1"/>
  <c r="Q539" i="1"/>
  <c r="N539" i="1"/>
  <c r="N543" i="1"/>
  <c r="Q543" i="1"/>
  <c r="Q547" i="1"/>
  <c r="N547" i="1"/>
  <c r="N551" i="1"/>
  <c r="Q551" i="1"/>
  <c r="Q555" i="1"/>
  <c r="N555" i="1"/>
  <c r="N559" i="1"/>
  <c r="Q559" i="1"/>
  <c r="Q563" i="1"/>
  <c r="N563" i="1"/>
  <c r="N567" i="1"/>
  <c r="Q567" i="1"/>
  <c r="Q571" i="1"/>
  <c r="N571" i="1"/>
  <c r="N575" i="1"/>
  <c r="Q575" i="1"/>
  <c r="Q579" i="1"/>
  <c r="N579" i="1"/>
  <c r="N583" i="1"/>
  <c r="Q587" i="1"/>
  <c r="N587" i="1"/>
  <c r="N591" i="1"/>
  <c r="Q591" i="1"/>
  <c r="Q595" i="1"/>
  <c r="N595" i="1"/>
  <c r="N599" i="1"/>
  <c r="Q599" i="1"/>
  <c r="Q603" i="1"/>
  <c r="N603" i="1"/>
  <c r="N607" i="1"/>
  <c r="Q607" i="1"/>
  <c r="Q611" i="1"/>
  <c r="N611" i="1"/>
  <c r="N615" i="1"/>
  <c r="Q615" i="1"/>
  <c r="Q619" i="1"/>
  <c r="N619" i="1"/>
  <c r="N623" i="1"/>
  <c r="Q623" i="1"/>
  <c r="Q627" i="1"/>
  <c r="N627" i="1"/>
  <c r="N631" i="1"/>
  <c r="Q631" i="1"/>
  <c r="Q635" i="1"/>
  <c r="N635" i="1"/>
  <c r="N639" i="1"/>
  <c r="Q639" i="1"/>
  <c r="Q643" i="1"/>
  <c r="N643" i="1"/>
  <c r="N647" i="1"/>
  <c r="Q647" i="1"/>
  <c r="Q651" i="1"/>
  <c r="N651" i="1"/>
  <c r="N655" i="1"/>
  <c r="Q655" i="1"/>
  <c r="Q659" i="1"/>
  <c r="N659" i="1"/>
  <c r="N663" i="1"/>
  <c r="Q663" i="1"/>
  <c r="Q667" i="1"/>
  <c r="N667" i="1"/>
  <c r="N671" i="1"/>
  <c r="Q675" i="1"/>
  <c r="N675" i="1"/>
  <c r="N679" i="1"/>
  <c r="Q679" i="1"/>
  <c r="N683" i="1"/>
  <c r="Q683" i="1"/>
  <c r="N687" i="1"/>
  <c r="Q691" i="1"/>
  <c r="N691" i="1"/>
  <c r="N695" i="1"/>
  <c r="Q695" i="1"/>
  <c r="N699" i="1"/>
  <c r="Q699" i="1"/>
  <c r="Q707" i="1"/>
  <c r="N707" i="1"/>
  <c r="N711" i="1"/>
  <c r="Q711" i="1"/>
  <c r="N747" i="1"/>
  <c r="Q747" i="1"/>
  <c r="U811" i="1"/>
  <c r="Q811" i="1"/>
  <c r="W815" i="1"/>
  <c r="V815" i="1"/>
  <c r="U815" i="1"/>
  <c r="Q815" i="1"/>
  <c r="R815" i="1"/>
  <c r="W819" i="1"/>
  <c r="V819" i="1"/>
  <c r="U819" i="1"/>
  <c r="R819" i="1"/>
  <c r="Q819" i="1"/>
  <c r="W823" i="1"/>
  <c r="V823" i="1"/>
  <c r="U823" i="1"/>
  <c r="R823" i="1"/>
  <c r="Q823" i="1"/>
  <c r="W827" i="1"/>
  <c r="V827" i="1"/>
  <c r="U827" i="1"/>
  <c r="R827" i="1"/>
  <c r="Q827" i="1"/>
  <c r="W831" i="1"/>
  <c r="V831" i="1"/>
  <c r="U831" i="1"/>
  <c r="R831" i="1"/>
  <c r="Q831" i="1"/>
  <c r="W835" i="1"/>
  <c r="V835" i="1"/>
  <c r="U835" i="1"/>
  <c r="R835" i="1"/>
  <c r="Q835" i="1"/>
  <c r="W839" i="1"/>
  <c r="V839" i="1"/>
  <c r="U839" i="1"/>
  <c r="R839" i="1"/>
  <c r="Q839" i="1"/>
  <c r="W846" i="1"/>
  <c r="U846" i="1"/>
  <c r="R846" i="1"/>
  <c r="Q846" i="1"/>
  <c r="J811" i="1"/>
  <c r="J815" i="1"/>
  <c r="J819" i="1"/>
  <c r="J823" i="1"/>
  <c r="J827" i="1"/>
  <c r="J831" i="1"/>
  <c r="J835" i="1"/>
  <c r="J839" i="1"/>
  <c r="J846" i="1"/>
  <c r="N506" i="1"/>
  <c r="N538" i="1"/>
  <c r="N570" i="1"/>
  <c r="N602" i="1"/>
  <c r="N634" i="1"/>
  <c r="N666" i="1"/>
  <c r="N815" i="1"/>
  <c r="T815" i="1" s="1"/>
  <c r="N831" i="1"/>
  <c r="Q671" i="1"/>
  <c r="W833" i="1"/>
  <c r="V833" i="1"/>
  <c r="U833" i="1"/>
  <c r="R833" i="1"/>
  <c r="N833" i="1"/>
  <c r="W844" i="1"/>
  <c r="R844" i="1"/>
  <c r="Q844" i="1"/>
  <c r="N844" i="1"/>
  <c r="W848" i="1"/>
  <c r="V848" i="1"/>
  <c r="R848" i="1"/>
  <c r="U848" i="1"/>
  <c r="Q848" i="1"/>
  <c r="N848" i="1"/>
  <c r="Q220" i="1"/>
  <c r="Q232" i="1"/>
  <c r="Q328" i="1"/>
  <c r="Q336" i="1"/>
  <c r="Q348" i="1"/>
  <c r="Q352" i="1"/>
  <c r="N360" i="1"/>
  <c r="Q372" i="1"/>
  <c r="N372" i="1"/>
  <c r="Q380" i="1"/>
  <c r="N380" i="1"/>
  <c r="N388" i="1"/>
  <c r="R388" i="1" s="1"/>
  <c r="N396" i="1"/>
  <c r="R396" i="1" s="1"/>
  <c r="N404" i="1"/>
  <c r="R404" i="1" s="1"/>
  <c r="Q412" i="1"/>
  <c r="N412" i="1"/>
  <c r="Q420" i="1"/>
  <c r="N420" i="1"/>
  <c r="Q428" i="1"/>
  <c r="N428" i="1"/>
  <c r="Q456" i="1"/>
  <c r="Q472" i="1"/>
  <c r="Q484" i="1"/>
  <c r="Q488" i="1"/>
  <c r="Q496" i="1"/>
  <c r="Q504" i="1"/>
  <c r="N504" i="1"/>
  <c r="Q512" i="1"/>
  <c r="N512" i="1"/>
  <c r="Q516" i="1"/>
  <c r="N516" i="1"/>
  <c r="Q528" i="1"/>
  <c r="N528" i="1"/>
  <c r="Q532" i="1"/>
  <c r="N532" i="1"/>
  <c r="Q540" i="1"/>
  <c r="N540" i="1"/>
  <c r="Q548" i="1"/>
  <c r="N548" i="1"/>
  <c r="Q560" i="1"/>
  <c r="N560" i="1"/>
  <c r="Q568" i="1"/>
  <c r="N568" i="1"/>
  <c r="N580" i="1"/>
  <c r="Q588" i="1"/>
  <c r="N588" i="1"/>
  <c r="Q592" i="1"/>
  <c r="N592" i="1"/>
  <c r="Q604" i="1"/>
  <c r="N604" i="1"/>
  <c r="Q616" i="1"/>
  <c r="N616" i="1"/>
  <c r="Q620" i="1"/>
  <c r="N620" i="1"/>
  <c r="Q628" i="1"/>
  <c r="N628" i="1"/>
  <c r="Q636" i="1"/>
  <c r="N636" i="1"/>
  <c r="Q640" i="1"/>
  <c r="N640" i="1"/>
  <c r="Q648" i="1"/>
  <c r="N648" i="1"/>
  <c r="Q652" i="1"/>
  <c r="N652" i="1"/>
  <c r="Q660" i="1"/>
  <c r="N660" i="1"/>
  <c r="Q664" i="1"/>
  <c r="N664" i="1"/>
  <c r="Q676" i="1"/>
  <c r="N676" i="1"/>
  <c r="Q684" i="1"/>
  <c r="N684" i="1"/>
  <c r="Q692" i="1"/>
  <c r="N692" i="1"/>
  <c r="Q700" i="1"/>
  <c r="N700" i="1"/>
  <c r="Q708" i="1"/>
  <c r="N708" i="1"/>
  <c r="N808" i="1"/>
  <c r="Q808" i="1"/>
  <c r="W816" i="1"/>
  <c r="V816" i="1"/>
  <c r="U816" i="1"/>
  <c r="R816" i="1"/>
  <c r="Q816" i="1"/>
  <c r="N816" i="1"/>
  <c r="W824" i="1"/>
  <c r="V824" i="1"/>
  <c r="U824" i="1"/>
  <c r="R824" i="1"/>
  <c r="Q824" i="1"/>
  <c r="N824" i="1"/>
  <c r="W836" i="1"/>
  <c r="V836" i="1"/>
  <c r="U836" i="1"/>
  <c r="Q836" i="1"/>
  <c r="R836" i="1"/>
  <c r="N836" i="1"/>
  <c r="W847" i="1"/>
  <c r="V847" i="1"/>
  <c r="U847" i="1"/>
  <c r="R847" i="1"/>
  <c r="Q847" i="1"/>
  <c r="N847" i="1"/>
  <c r="J384" i="1"/>
  <c r="J392" i="1"/>
  <c r="J400" i="1"/>
  <c r="J408" i="1"/>
  <c r="J424" i="1"/>
  <c r="J432" i="1"/>
  <c r="J464" i="1"/>
  <c r="J472" i="1"/>
  <c r="J480" i="1"/>
  <c r="J532" i="1"/>
  <c r="J540" i="1"/>
  <c r="J548" i="1"/>
  <c r="J596" i="1"/>
  <c r="J604" i="1"/>
  <c r="J612" i="1"/>
  <c r="J620" i="1"/>
  <c r="J628" i="1"/>
  <c r="J636" i="1"/>
  <c r="J644" i="1"/>
  <c r="J652" i="1"/>
  <c r="J660" i="1"/>
  <c r="J668" i="1"/>
  <c r="J672" i="1"/>
  <c r="J684" i="1"/>
  <c r="J692" i="1"/>
  <c r="J700" i="1"/>
  <c r="J708" i="1"/>
  <c r="J716" i="1"/>
  <c r="J724" i="1"/>
  <c r="J732" i="1"/>
  <c r="J740" i="1"/>
  <c r="J748" i="1"/>
  <c r="J756" i="1"/>
  <c r="J764" i="1"/>
  <c r="J772" i="1"/>
  <c r="J780" i="1"/>
  <c r="J788" i="1"/>
  <c r="J796" i="1"/>
  <c r="J800" i="1"/>
  <c r="N240" i="1"/>
  <c r="N248" i="1"/>
  <c r="N301" i="1"/>
  <c r="N308" i="1"/>
  <c r="N312" i="1"/>
  <c r="N320" i="1"/>
  <c r="N328" i="1"/>
  <c r="N336" i="1"/>
  <c r="N340" i="1"/>
  <c r="N348" i="1"/>
  <c r="N352" i="1"/>
  <c r="Q218" i="1"/>
  <c r="Q222" i="1"/>
  <c r="Q226" i="1"/>
  <c r="Q230" i="1"/>
  <c r="Q234" i="1"/>
  <c r="Q295" i="1"/>
  <c r="Q326" i="1"/>
  <c r="Q330" i="1"/>
  <c r="Q334" i="1"/>
  <c r="Q338" i="1"/>
  <c r="Q342" i="1"/>
  <c r="Q346" i="1"/>
  <c r="Q354" i="1"/>
  <c r="Q358" i="1"/>
  <c r="Q362" i="1"/>
  <c r="Q370" i="1"/>
  <c r="Q374" i="1"/>
  <c r="Q378" i="1"/>
  <c r="Q418" i="1"/>
  <c r="Q422" i="1"/>
  <c r="Q430" i="1"/>
  <c r="Q454" i="1"/>
  <c r="R454" i="1" s="1"/>
  <c r="Q462" i="1"/>
  <c r="Q470" i="1"/>
  <c r="Q478" i="1"/>
  <c r="Q486" i="1"/>
  <c r="Q494" i="1"/>
  <c r="Q502" i="1"/>
  <c r="Q510" i="1"/>
  <c r="Q518" i="1"/>
  <c r="Q526" i="1"/>
  <c r="Q534" i="1"/>
  <c r="Q542" i="1"/>
  <c r="Q550" i="1"/>
  <c r="Q558" i="1"/>
  <c r="Q566" i="1"/>
  <c r="Q574" i="1"/>
  <c r="Q590" i="1"/>
  <c r="Q598" i="1"/>
  <c r="Q606" i="1"/>
  <c r="Q614" i="1"/>
  <c r="Q622" i="1"/>
  <c r="Q630" i="1"/>
  <c r="Q638" i="1"/>
  <c r="Q646" i="1"/>
  <c r="Q654" i="1"/>
  <c r="Q662" i="1"/>
  <c r="Q670" i="1"/>
  <c r="Q674" i="1"/>
  <c r="Q678" i="1"/>
  <c r="Q682" i="1"/>
  <c r="Q686" i="1"/>
  <c r="Q690" i="1"/>
  <c r="Q694" i="1"/>
  <c r="Q698" i="1"/>
  <c r="Q702" i="1"/>
  <c r="Q706" i="1"/>
  <c r="Q710" i="1"/>
  <c r="U810" i="1"/>
  <c r="Q810" i="1"/>
  <c r="N810" i="1"/>
  <c r="W814" i="1"/>
  <c r="V814" i="1"/>
  <c r="U814" i="1"/>
  <c r="R814" i="1"/>
  <c r="Q814" i="1"/>
  <c r="N814" i="1"/>
  <c r="W818" i="1"/>
  <c r="V818" i="1"/>
  <c r="R818" i="1"/>
  <c r="U818" i="1"/>
  <c r="Q818" i="1"/>
  <c r="N818" i="1"/>
  <c r="W822" i="1"/>
  <c r="V822" i="1"/>
  <c r="U822" i="1"/>
  <c r="R822" i="1"/>
  <c r="Q822" i="1"/>
  <c r="N822" i="1"/>
  <c r="W826" i="1"/>
  <c r="V826" i="1"/>
  <c r="U826" i="1"/>
  <c r="R826" i="1"/>
  <c r="Q826" i="1"/>
  <c r="N826" i="1"/>
  <c r="W830" i="1"/>
  <c r="V830" i="1"/>
  <c r="R830" i="1"/>
  <c r="U830" i="1"/>
  <c r="Q830" i="1"/>
  <c r="N830" i="1"/>
  <c r="W834" i="1"/>
  <c r="V834" i="1"/>
  <c r="R834" i="1"/>
  <c r="U834" i="1"/>
  <c r="Q834" i="1"/>
  <c r="N834" i="1"/>
  <c r="W838" i="1"/>
  <c r="V838" i="1"/>
  <c r="U838" i="1"/>
  <c r="R838" i="1"/>
  <c r="Q838" i="1"/>
  <c r="N838" i="1"/>
  <c r="W845" i="1"/>
  <c r="U845" i="1"/>
  <c r="R845" i="1"/>
  <c r="Q845" i="1"/>
  <c r="N845" i="1"/>
  <c r="V849" i="1"/>
  <c r="U849" i="1"/>
  <c r="R849" i="1"/>
  <c r="Q849" i="1"/>
  <c r="N849" i="1"/>
  <c r="T849" i="1" s="1"/>
  <c r="J382" i="1"/>
  <c r="J386" i="1"/>
  <c r="J390" i="1"/>
  <c r="J394" i="1"/>
  <c r="J398" i="1"/>
  <c r="J402" i="1"/>
  <c r="J406" i="1"/>
  <c r="J410" i="1"/>
  <c r="J422" i="1"/>
  <c r="J426" i="1"/>
  <c r="J430" i="1"/>
  <c r="J434" i="1"/>
  <c r="J438" i="1"/>
  <c r="J466" i="1"/>
  <c r="J470" i="1"/>
  <c r="J474" i="1"/>
  <c r="J478" i="1"/>
  <c r="J482" i="1"/>
  <c r="J502" i="1"/>
  <c r="J530" i="1"/>
  <c r="J534" i="1"/>
  <c r="J538" i="1"/>
  <c r="J542" i="1"/>
  <c r="J546" i="1"/>
  <c r="J598" i="1"/>
  <c r="J602" i="1"/>
  <c r="J606" i="1"/>
  <c r="J610" i="1"/>
  <c r="J614" i="1"/>
  <c r="J618" i="1"/>
  <c r="J622" i="1"/>
  <c r="J626" i="1"/>
  <c r="J630" i="1"/>
  <c r="J634" i="1"/>
  <c r="J638" i="1"/>
  <c r="J642" i="1"/>
  <c r="J646" i="1"/>
  <c r="J650" i="1"/>
  <c r="J654" i="1"/>
  <c r="J658" i="1"/>
  <c r="J662" i="1"/>
  <c r="J666" i="1"/>
  <c r="J670" i="1"/>
  <c r="J674" i="1"/>
  <c r="J678" i="1"/>
  <c r="J682" i="1"/>
  <c r="J686" i="1"/>
  <c r="J690" i="1"/>
  <c r="J694" i="1"/>
  <c r="J698" i="1"/>
  <c r="J702" i="1"/>
  <c r="J706" i="1"/>
  <c r="J710" i="1"/>
  <c r="J714" i="1"/>
  <c r="J718" i="1"/>
  <c r="J722" i="1"/>
  <c r="J726" i="1"/>
  <c r="J730" i="1"/>
  <c r="J734" i="1"/>
  <c r="J738" i="1"/>
  <c r="J742" i="1"/>
  <c r="J746" i="1"/>
  <c r="J750" i="1"/>
  <c r="J754" i="1"/>
  <c r="J758" i="1"/>
  <c r="J762" i="1"/>
  <c r="J766" i="1"/>
  <c r="J770" i="1"/>
  <c r="J774" i="1"/>
  <c r="J778" i="1"/>
  <c r="J782" i="1"/>
  <c r="J786" i="1"/>
  <c r="J790" i="1"/>
  <c r="J794" i="1"/>
  <c r="J798" i="1"/>
  <c r="J802" i="1"/>
  <c r="J807" i="1"/>
  <c r="J812" i="1"/>
  <c r="J816" i="1"/>
  <c r="J820" i="1"/>
  <c r="J824" i="1"/>
  <c r="J828" i="1"/>
  <c r="J832" i="1"/>
  <c r="J836" i="1"/>
  <c r="J840" i="1"/>
  <c r="J847" i="1"/>
  <c r="N218" i="1"/>
  <c r="N238" i="1"/>
  <c r="N242" i="1"/>
  <c r="N246" i="1"/>
  <c r="N250" i="1"/>
  <c r="N295" i="1"/>
  <c r="N299" i="1"/>
  <c r="N303" i="1"/>
  <c r="N306" i="1"/>
  <c r="N310" i="1"/>
  <c r="N314" i="1"/>
  <c r="N318" i="1"/>
  <c r="N322" i="1"/>
  <c r="N326" i="1"/>
  <c r="N330" i="1"/>
  <c r="N334" i="1"/>
  <c r="N338" i="1"/>
  <c r="N342" i="1"/>
  <c r="N346" i="1"/>
  <c r="N350" i="1"/>
  <c r="N354" i="1"/>
  <c r="N362" i="1"/>
  <c r="N370" i="1"/>
  <c r="N378" i="1"/>
  <c r="N386" i="1"/>
  <c r="R386" i="1" s="1"/>
  <c r="N394" i="1"/>
  <c r="R394" i="1" s="1"/>
  <c r="N402" i="1"/>
  <c r="R402" i="1" s="1"/>
  <c r="N410" i="1"/>
  <c r="N418" i="1"/>
  <c r="N426" i="1"/>
  <c r="N510" i="1"/>
  <c r="N526" i="1"/>
  <c r="N542" i="1"/>
  <c r="N558" i="1"/>
  <c r="N574" i="1"/>
  <c r="N590" i="1"/>
  <c r="N606" i="1"/>
  <c r="N622" i="1"/>
  <c r="N638" i="1"/>
  <c r="N654" i="1"/>
  <c r="N674" i="1"/>
  <c r="N690" i="1"/>
  <c r="N706" i="1"/>
  <c r="N819" i="1"/>
  <c r="T819" i="1" s="1"/>
  <c r="N835" i="1"/>
  <c r="Q350" i="1"/>
  <c r="Q371" i="1"/>
  <c r="Q414" i="1"/>
  <c r="Q482" i="1"/>
  <c r="Q514" i="1"/>
  <c r="Q546" i="1"/>
  <c r="Q578" i="1"/>
  <c r="Q610" i="1"/>
  <c r="Q642" i="1"/>
  <c r="Q687" i="1"/>
  <c r="W825" i="1"/>
  <c r="V825" i="1"/>
  <c r="R825" i="1"/>
  <c r="U825" i="1"/>
  <c r="Q825" i="1"/>
  <c r="N825" i="1"/>
  <c r="T825" i="1" s="1"/>
  <c r="W829" i="1"/>
  <c r="V829" i="1"/>
  <c r="R829" i="1"/>
  <c r="U829" i="1"/>
  <c r="Q829" i="1"/>
  <c r="N829" i="1"/>
  <c r="T829" i="1" s="1"/>
  <c r="W837" i="1"/>
  <c r="V837" i="1"/>
  <c r="U837" i="1"/>
  <c r="R837" i="1"/>
  <c r="Q837" i="1"/>
  <c r="N837" i="1"/>
  <c r="J808" i="1"/>
  <c r="J821" i="1"/>
  <c r="J825" i="1"/>
  <c r="J829" i="1"/>
  <c r="J833" i="1"/>
  <c r="J837" i="1"/>
  <c r="J844" i="1"/>
  <c r="J848" i="1"/>
  <c r="N219" i="1"/>
  <c r="N239" i="1"/>
  <c r="N243" i="1"/>
  <c r="N247" i="1"/>
  <c r="N251" i="1"/>
  <c r="N296" i="1"/>
  <c r="N300" i="1"/>
  <c r="N307" i="1"/>
  <c r="N311" i="1"/>
  <c r="N315" i="1"/>
  <c r="N319" i="1"/>
  <c r="N323" i="1"/>
  <c r="N327" i="1"/>
  <c r="N331" i="1"/>
  <c r="N335" i="1"/>
  <c r="N339" i="1"/>
  <c r="N343" i="1"/>
  <c r="N347" i="1"/>
  <c r="N351" i="1"/>
  <c r="N458" i="1"/>
  <c r="N514" i="1"/>
  <c r="N530" i="1"/>
  <c r="N546" i="1"/>
  <c r="N562" i="1"/>
  <c r="N578" i="1"/>
  <c r="N594" i="1"/>
  <c r="N610" i="1"/>
  <c r="N626" i="1"/>
  <c r="N642" i="1"/>
  <c r="N658" i="1"/>
  <c r="N678" i="1"/>
  <c r="N694" i="1"/>
  <c r="N710" i="1"/>
  <c r="N823" i="1"/>
  <c r="T823" i="1" s="1"/>
  <c r="N839" i="1"/>
  <c r="Q355" i="1"/>
  <c r="Q376" i="1"/>
  <c r="Q419" i="1"/>
  <c r="Q450" i="1"/>
  <c r="R450" i="1" s="1"/>
  <c r="Q490" i="1"/>
  <c r="Q522" i="1"/>
  <c r="Q554" i="1"/>
  <c r="Q586" i="1"/>
  <c r="Q618" i="1"/>
  <c r="Q650" i="1"/>
  <c r="Q703" i="1"/>
  <c r="Q833" i="1"/>
  <c r="U841" i="1"/>
  <c r="Q841" i="1"/>
  <c r="R841" i="1" s="1"/>
  <c r="J841" i="1"/>
  <c r="N842" i="1"/>
  <c r="Q842" i="1"/>
  <c r="J842" i="1"/>
  <c r="J809" i="1"/>
  <c r="Q809" i="1"/>
  <c r="U809" i="1"/>
  <c r="J806" i="1"/>
  <c r="R21" i="1" l="1"/>
  <c r="U21" i="1" s="1"/>
  <c r="R6" i="1"/>
  <c r="R713" i="1"/>
  <c r="U713" i="1" s="1"/>
  <c r="R744" i="1"/>
  <c r="R780" i="1"/>
  <c r="V780" i="1" s="1"/>
  <c r="R774" i="1"/>
  <c r="R801" i="1"/>
  <c r="V801" i="1" s="1"/>
  <c r="R778" i="1"/>
  <c r="V778" i="1" s="1"/>
  <c r="R785" i="1"/>
  <c r="V785" i="1" s="1"/>
  <c r="R792" i="1"/>
  <c r="V792" i="1" s="1"/>
  <c r="R745" i="1"/>
  <c r="V745" i="1" s="1"/>
  <c r="R726" i="1"/>
  <c r="R790" i="1"/>
  <c r="V790" i="1" s="1"/>
  <c r="R731" i="1"/>
  <c r="V731" i="1" s="1"/>
  <c r="R789" i="1"/>
  <c r="V789" i="1" s="1"/>
  <c r="R736" i="1"/>
  <c r="R799" i="1"/>
  <c r="V799" i="1" s="1"/>
  <c r="R741" i="1"/>
  <c r="V741" i="1" s="1"/>
  <c r="R804" i="1"/>
  <c r="V804" i="1" s="1"/>
  <c r="R746" i="1"/>
  <c r="V746" i="1" s="1"/>
  <c r="R727" i="1"/>
  <c r="V727" i="1" s="1"/>
  <c r="R724" i="1"/>
  <c r="R783" i="1"/>
  <c r="V783" i="1" s="1"/>
  <c r="R800" i="1"/>
  <c r="V800" i="1" s="1"/>
  <c r="R794" i="1"/>
  <c r="R743" i="1"/>
  <c r="V743" i="1" s="1"/>
  <c r="R806" i="1"/>
  <c r="V806" i="1" s="1"/>
  <c r="R740" i="1"/>
  <c r="T740" i="1" s="1"/>
  <c r="R803" i="1"/>
  <c r="R773" i="1"/>
  <c r="V773" i="1" s="1"/>
  <c r="R742" i="1"/>
  <c r="V742" i="1" s="1"/>
  <c r="R805" i="1"/>
  <c r="V805" i="1" s="1"/>
  <c r="R772" i="1"/>
  <c r="V772" i="1" s="1"/>
  <c r="R720" i="1"/>
  <c r="V720" i="1" s="1"/>
  <c r="R725" i="1"/>
  <c r="R779" i="1"/>
  <c r="V779" i="1" s="1"/>
  <c r="R730" i="1"/>
  <c r="V730" i="1" s="1"/>
  <c r="R734" i="1"/>
  <c r="R739" i="1"/>
  <c r="V739" i="1" s="1"/>
  <c r="R775" i="1"/>
  <c r="V775" i="1" s="1"/>
  <c r="R715" i="1"/>
  <c r="V715" i="1" s="1"/>
  <c r="R788" i="1"/>
  <c r="V788" i="1" s="1"/>
  <c r="R771" i="1"/>
  <c r="V771" i="1" s="1"/>
  <c r="R777" i="1"/>
  <c r="V777" i="1" s="1"/>
  <c r="R784" i="1"/>
  <c r="V784" i="1" s="1"/>
  <c r="R791" i="1"/>
  <c r="V791" i="1" s="1"/>
  <c r="R782" i="1"/>
  <c r="V782" i="1" s="1"/>
  <c r="R723" i="1"/>
  <c r="V723" i="1" s="1"/>
  <c r="R728" i="1"/>
  <c r="V728" i="1" s="1"/>
  <c r="R795" i="1"/>
  <c r="V795" i="1" s="1"/>
  <c r="R733" i="1"/>
  <c r="V733" i="1" s="1"/>
  <c r="R787" i="1"/>
  <c r="V787" i="1" s="1"/>
  <c r="R738" i="1"/>
  <c r="V738" i="1" s="1"/>
  <c r="R811" i="1"/>
  <c r="V811" i="1" s="1"/>
  <c r="R798" i="1"/>
  <c r="V798" i="1" s="1"/>
  <c r="R719" i="1"/>
  <c r="V719" i="1" s="1"/>
  <c r="R716" i="1"/>
  <c r="V716" i="1" s="1"/>
  <c r="R737" i="1"/>
  <c r="V737" i="1" s="1"/>
  <c r="R718" i="1"/>
  <c r="V718" i="1" s="1"/>
  <c r="R781" i="1"/>
  <c r="V781" i="1" s="1"/>
  <c r="R729" i="1"/>
  <c r="V729" i="1" s="1"/>
  <c r="R786" i="1"/>
  <c r="V786" i="1" s="1"/>
  <c r="R735" i="1"/>
  <c r="V735" i="1" s="1"/>
  <c r="R793" i="1"/>
  <c r="V793" i="1" s="1"/>
  <c r="R732" i="1"/>
  <c r="V732" i="1" s="1"/>
  <c r="R797" i="1"/>
  <c r="V797" i="1" s="1"/>
  <c r="R770" i="1"/>
  <c r="V770" i="1" s="1"/>
  <c r="R721" i="1"/>
  <c r="V721" i="1" s="1"/>
  <c r="R796" i="1"/>
  <c r="V796" i="1" s="1"/>
  <c r="R802" i="1"/>
  <c r="V802" i="1" s="1"/>
  <c r="R807" i="1"/>
  <c r="V807" i="1" s="1"/>
  <c r="R717" i="1"/>
  <c r="V717" i="1" s="1"/>
  <c r="R722" i="1"/>
  <c r="V722" i="1" s="1"/>
  <c r="R714" i="1"/>
  <c r="V714" i="1" s="1"/>
  <c r="R809" i="1"/>
  <c r="V809" i="1" s="1"/>
  <c r="R808" i="1"/>
  <c r="V808" i="1" s="1"/>
  <c r="R810" i="1"/>
  <c r="V810" i="1" s="1"/>
  <c r="R776" i="1"/>
  <c r="R747" i="1"/>
  <c r="T747" i="1" s="1"/>
  <c r="R712" i="1"/>
  <c r="U712" i="1" s="1"/>
  <c r="R558" i="1"/>
  <c r="R543" i="1"/>
  <c r="V543" i="1" s="1"/>
  <c r="R524" i="1"/>
  <c r="R609" i="1"/>
  <c r="R578" i="1"/>
  <c r="R551" i="1"/>
  <c r="U551" i="1" s="1"/>
  <c r="R550" i="1"/>
  <c r="U550" i="1" s="1"/>
  <c r="R702" i="1"/>
  <c r="R709" i="1"/>
  <c r="R710" i="1"/>
  <c r="R708" i="1"/>
  <c r="R711" i="1"/>
  <c r="U711" i="1" s="1"/>
  <c r="R706" i="1"/>
  <c r="R686" i="1"/>
  <c r="R707" i="1"/>
  <c r="R699" i="1"/>
  <c r="R704" i="1"/>
  <c r="T704" i="1" s="1"/>
  <c r="R705" i="1"/>
  <c r="R703" i="1"/>
  <c r="R700" i="1"/>
  <c r="R698" i="1"/>
  <c r="R701" i="1"/>
  <c r="R682" i="1"/>
  <c r="V682" i="1" s="1"/>
  <c r="R695" i="1"/>
  <c r="R697" i="1"/>
  <c r="R693" i="1"/>
  <c r="R696" i="1"/>
  <c r="R681" i="1"/>
  <c r="R694" i="1"/>
  <c r="R690" i="1"/>
  <c r="R692" i="1"/>
  <c r="T692" i="1" s="1"/>
  <c r="R691" i="1"/>
  <c r="R678" i="1"/>
  <c r="R688" i="1"/>
  <c r="R689" i="1"/>
  <c r="R687" i="1"/>
  <c r="R684" i="1"/>
  <c r="R685" i="1"/>
  <c r="R683" i="1"/>
  <c r="R680" i="1"/>
  <c r="R679" i="1"/>
  <c r="R677" i="1"/>
  <c r="R675" i="1"/>
  <c r="R676" i="1"/>
  <c r="R674" i="1"/>
  <c r="V674" i="1" s="1"/>
  <c r="R673" i="1"/>
  <c r="R584" i="1"/>
  <c r="U584" i="1" s="1"/>
  <c r="R670" i="1"/>
  <c r="U670" i="1" s="1"/>
  <c r="V487" i="1"/>
  <c r="U487" i="1"/>
  <c r="V483" i="1"/>
  <c r="R662" i="1"/>
  <c r="U662" i="1" s="1"/>
  <c r="R610" i="1"/>
  <c r="R666" i="1"/>
  <c r="U666" i="1" s="1"/>
  <c r="R658" i="1"/>
  <c r="U658" i="1" s="1"/>
  <c r="R667" i="1"/>
  <c r="U667" i="1" s="1"/>
  <c r="R672" i="1"/>
  <c r="U672" i="1" s="1"/>
  <c r="R669" i="1"/>
  <c r="U669" i="1" s="1"/>
  <c r="R668" i="1"/>
  <c r="U668" i="1" s="1"/>
  <c r="R665" i="1"/>
  <c r="U665" i="1" s="1"/>
  <c r="R671" i="1"/>
  <c r="U671" i="1" s="1"/>
  <c r="R650" i="1"/>
  <c r="U650" i="1" s="1"/>
  <c r="R664" i="1"/>
  <c r="U664" i="1" s="1"/>
  <c r="R661" i="1"/>
  <c r="U661" i="1" s="1"/>
  <c r="R660" i="1"/>
  <c r="U660" i="1" s="1"/>
  <c r="R657" i="1"/>
  <c r="U657" i="1" s="1"/>
  <c r="R663" i="1"/>
  <c r="U663" i="1" s="1"/>
  <c r="R655" i="1"/>
  <c r="U655" i="1" s="1"/>
  <c r="R659" i="1"/>
  <c r="U659" i="1" s="1"/>
  <c r="R656" i="1"/>
  <c r="U656" i="1" s="1"/>
  <c r="R654" i="1"/>
  <c r="U654" i="1" s="1"/>
  <c r="R653" i="1"/>
  <c r="U653" i="1" s="1"/>
  <c r="R652" i="1"/>
  <c r="U652" i="1" s="1"/>
  <c r="R649" i="1"/>
  <c r="U649" i="1" s="1"/>
  <c r="R643" i="1"/>
  <c r="U643" i="1" s="1"/>
  <c r="R651" i="1"/>
  <c r="U651" i="1" s="1"/>
  <c r="R648" i="1"/>
  <c r="U648" i="1" s="1"/>
  <c r="R647" i="1"/>
  <c r="U647" i="1" s="1"/>
  <c r="R646" i="1"/>
  <c r="U646" i="1" s="1"/>
  <c r="R645" i="1"/>
  <c r="U645" i="1" s="1"/>
  <c r="R644" i="1"/>
  <c r="U644" i="1" s="1"/>
  <c r="R638" i="1"/>
  <c r="R642" i="1"/>
  <c r="U642" i="1" s="1"/>
  <c r="R641" i="1"/>
  <c r="U641" i="1" s="1"/>
  <c r="R640" i="1"/>
  <c r="U640" i="1" s="1"/>
  <c r="R639" i="1"/>
  <c r="R630" i="1"/>
  <c r="R636" i="1"/>
  <c r="R637" i="1"/>
  <c r="R635" i="1"/>
  <c r="R634" i="1"/>
  <c r="R633" i="1"/>
  <c r="R632" i="1"/>
  <c r="R631" i="1"/>
  <c r="R629" i="1"/>
  <c r="R628" i="1"/>
  <c r="R627" i="1"/>
  <c r="R626" i="1"/>
  <c r="R617" i="1"/>
  <c r="R619" i="1"/>
  <c r="R625" i="1"/>
  <c r="R620" i="1"/>
  <c r="R624" i="1"/>
  <c r="R622" i="1"/>
  <c r="R623" i="1"/>
  <c r="R621" i="1"/>
  <c r="R618" i="1"/>
  <c r="R613" i="1"/>
  <c r="R616" i="1"/>
  <c r="R615" i="1"/>
  <c r="R614" i="1"/>
  <c r="R612" i="1"/>
  <c r="R606" i="1"/>
  <c r="R602" i="1"/>
  <c r="U602" i="1" s="1"/>
  <c r="R611" i="1"/>
  <c r="R608" i="1"/>
  <c r="R607" i="1"/>
  <c r="R605" i="1"/>
  <c r="R604" i="1"/>
  <c r="R603" i="1"/>
  <c r="R598" i="1"/>
  <c r="U598" i="1" s="1"/>
  <c r="R599" i="1"/>
  <c r="U599" i="1" s="1"/>
  <c r="R595" i="1"/>
  <c r="U595" i="1" s="1"/>
  <c r="R600" i="1"/>
  <c r="U600" i="1" s="1"/>
  <c r="R601" i="1"/>
  <c r="U601" i="1" s="1"/>
  <c r="R592" i="1"/>
  <c r="U592" i="1" s="1"/>
  <c r="R596" i="1"/>
  <c r="U596" i="1" s="1"/>
  <c r="R597" i="1"/>
  <c r="U597" i="1" s="1"/>
  <c r="R586" i="1"/>
  <c r="U586" i="1" s="1"/>
  <c r="R594" i="1"/>
  <c r="U594" i="1" s="1"/>
  <c r="R593" i="1"/>
  <c r="U593" i="1" s="1"/>
  <c r="R590" i="1"/>
  <c r="U590" i="1" s="1"/>
  <c r="R591" i="1"/>
  <c r="U591" i="1" s="1"/>
  <c r="R583" i="1"/>
  <c r="U583" i="1" s="1"/>
  <c r="R589" i="1"/>
  <c r="U589" i="1" s="1"/>
  <c r="R588" i="1"/>
  <c r="U588" i="1" s="1"/>
  <c r="R587" i="1"/>
  <c r="U587" i="1" s="1"/>
  <c r="R585" i="1"/>
  <c r="U585" i="1" s="1"/>
  <c r="R435" i="1"/>
  <c r="R429" i="1"/>
  <c r="R433" i="1"/>
  <c r="R430" i="1"/>
  <c r="R10" i="1"/>
  <c r="V10" i="1" s="1"/>
  <c r="R11" i="1"/>
  <c r="V11" i="1" s="1"/>
  <c r="T483" i="1"/>
  <c r="T453" i="1"/>
  <c r="U453" i="1"/>
  <c r="T450" i="1"/>
  <c r="U450" i="1"/>
  <c r="T455" i="1"/>
  <c r="U455" i="1"/>
  <c r="T448" i="1"/>
  <c r="U448" i="1"/>
  <c r="T454" i="1"/>
  <c r="U454" i="1"/>
  <c r="T451" i="1"/>
  <c r="U451" i="1"/>
  <c r="T452" i="1"/>
  <c r="U452" i="1"/>
  <c r="T487" i="1"/>
  <c r="T449" i="1"/>
  <c r="U449" i="1"/>
  <c r="R411" i="1"/>
  <c r="U411" i="1" s="1"/>
  <c r="R581" i="1"/>
  <c r="R582" i="1"/>
  <c r="R580" i="1"/>
  <c r="R579" i="1"/>
  <c r="R577" i="1"/>
  <c r="R570" i="1"/>
  <c r="R575" i="1"/>
  <c r="R576" i="1"/>
  <c r="R574" i="1"/>
  <c r="R573" i="1"/>
  <c r="R572" i="1"/>
  <c r="R571" i="1"/>
  <c r="R569" i="1"/>
  <c r="R566" i="1"/>
  <c r="R568" i="1"/>
  <c r="R567" i="1"/>
  <c r="R565" i="1"/>
  <c r="R564" i="1"/>
  <c r="R563" i="1"/>
  <c r="R561" i="1"/>
  <c r="R562" i="1"/>
  <c r="R560" i="1"/>
  <c r="R518" i="1"/>
  <c r="V518" i="1" s="1"/>
  <c r="R527" i="1"/>
  <c r="V527" i="1" s="1"/>
  <c r="R528" i="1"/>
  <c r="V528" i="1" s="1"/>
  <c r="R526" i="1"/>
  <c r="V526" i="1" s="1"/>
  <c r="R525" i="1"/>
  <c r="V525" i="1" s="1"/>
  <c r="R522" i="1"/>
  <c r="V522" i="1" s="1"/>
  <c r="R523" i="1"/>
  <c r="V523" i="1" s="1"/>
  <c r="R521" i="1"/>
  <c r="V521" i="1" s="1"/>
  <c r="R520" i="1"/>
  <c r="V520" i="1" s="1"/>
  <c r="R519" i="1"/>
  <c r="V519" i="1" s="1"/>
  <c r="R557" i="1"/>
  <c r="R555" i="1"/>
  <c r="R559" i="1"/>
  <c r="R538" i="1"/>
  <c r="V538" i="1" s="1"/>
  <c r="R556" i="1"/>
  <c r="R554" i="1"/>
  <c r="R552" i="1"/>
  <c r="R553" i="1"/>
  <c r="R547" i="1"/>
  <c r="R548" i="1"/>
  <c r="R544" i="1"/>
  <c r="V544" i="1" s="1"/>
  <c r="R542" i="1"/>
  <c r="V542" i="1" s="1"/>
  <c r="R549" i="1"/>
  <c r="R540" i="1"/>
  <c r="V540" i="1" s="1"/>
  <c r="R546" i="1"/>
  <c r="U546" i="1" s="1"/>
  <c r="R545" i="1"/>
  <c r="V545" i="1" s="1"/>
  <c r="R539" i="1"/>
  <c r="V539" i="1" s="1"/>
  <c r="R541" i="1"/>
  <c r="V541" i="1" s="1"/>
  <c r="R537" i="1"/>
  <c r="V537" i="1" s="1"/>
  <c r="R536" i="1"/>
  <c r="V536" i="1" s="1"/>
  <c r="R534" i="1"/>
  <c r="V534" i="1" s="1"/>
  <c r="R535" i="1"/>
  <c r="V535" i="1" s="1"/>
  <c r="R532" i="1"/>
  <c r="V532" i="1" s="1"/>
  <c r="R533" i="1"/>
  <c r="V533" i="1" s="1"/>
  <c r="R531" i="1"/>
  <c r="V531" i="1" s="1"/>
  <c r="R530" i="1"/>
  <c r="V530" i="1" s="1"/>
  <c r="R517" i="1"/>
  <c r="V517" i="1" s="1"/>
  <c r="R529" i="1"/>
  <c r="R476" i="1"/>
  <c r="R489" i="1"/>
  <c r="R515" i="1"/>
  <c r="V515" i="1" s="1"/>
  <c r="R516" i="1"/>
  <c r="R499" i="1"/>
  <c r="R513" i="1"/>
  <c r="V513" i="1" s="1"/>
  <c r="R506" i="1"/>
  <c r="V506" i="1" s="1"/>
  <c r="R514" i="1"/>
  <c r="V514" i="1" s="1"/>
  <c r="R512" i="1"/>
  <c r="V512" i="1" s="1"/>
  <c r="R509" i="1"/>
  <c r="V509" i="1" s="1"/>
  <c r="R510" i="1"/>
  <c r="V510" i="1" s="1"/>
  <c r="R511" i="1"/>
  <c r="V511" i="1" s="1"/>
  <c r="R508" i="1"/>
  <c r="R507" i="1"/>
  <c r="V507" i="1" s="1"/>
  <c r="R503" i="1"/>
  <c r="V503" i="1" s="1"/>
  <c r="R505" i="1"/>
  <c r="V505" i="1" s="1"/>
  <c r="R504" i="1"/>
  <c r="V504" i="1" s="1"/>
  <c r="R480" i="1"/>
  <c r="R466" i="1"/>
  <c r="R502" i="1"/>
  <c r="U502" i="1" s="1"/>
  <c r="R482" i="1"/>
  <c r="R479" i="1"/>
  <c r="R478" i="1"/>
  <c r="R475" i="1"/>
  <c r="U475" i="1" s="1"/>
  <c r="R501" i="1"/>
  <c r="R472" i="1"/>
  <c r="R486" i="1"/>
  <c r="R492" i="1"/>
  <c r="R465" i="1"/>
  <c r="R471" i="1"/>
  <c r="R493" i="1"/>
  <c r="V455" i="1"/>
  <c r="V449" i="1"/>
  <c r="V450" i="1"/>
  <c r="V451" i="1"/>
  <c r="V452" i="1"/>
  <c r="V453" i="1"/>
  <c r="V448" i="1"/>
  <c r="V454" i="1"/>
  <c r="R496" i="1"/>
  <c r="R470" i="1"/>
  <c r="R484" i="1"/>
  <c r="U484" i="1" s="1"/>
  <c r="R491" i="1"/>
  <c r="R485" i="1"/>
  <c r="R494" i="1"/>
  <c r="R477" i="1"/>
  <c r="R481" i="1"/>
  <c r="R473" i="1"/>
  <c r="R474" i="1"/>
  <c r="R488" i="1"/>
  <c r="U488" i="1" s="1"/>
  <c r="R495" i="1"/>
  <c r="R498" i="1"/>
  <c r="U498" i="1" s="1"/>
  <c r="R490" i="1"/>
  <c r="R497" i="1"/>
  <c r="R500" i="1"/>
  <c r="R467" i="1"/>
  <c r="U467" i="1" s="1"/>
  <c r="R469" i="1"/>
  <c r="R458" i="1"/>
  <c r="U458" i="1" s="1"/>
  <c r="R446" i="1"/>
  <c r="R442" i="1"/>
  <c r="U442" i="1" s="1"/>
  <c r="R437" i="1"/>
  <c r="R443" i="1"/>
  <c r="R460" i="1"/>
  <c r="U460" i="1" s="1"/>
  <c r="R431" i="1"/>
  <c r="R461" i="1"/>
  <c r="U461" i="1" s="1"/>
  <c r="R434" i="1"/>
  <c r="R432" i="1"/>
  <c r="R438" i="1"/>
  <c r="R440" i="1"/>
  <c r="U440" i="1" s="1"/>
  <c r="R463" i="1"/>
  <c r="U463" i="1" s="1"/>
  <c r="R459" i="1"/>
  <c r="U459" i="1" s="1"/>
  <c r="R439" i="1"/>
  <c r="R436" i="1"/>
  <c r="R462" i="1"/>
  <c r="U462" i="1" s="1"/>
  <c r="R441" i="1"/>
  <c r="R447" i="1"/>
  <c r="U447" i="1" s="1"/>
  <c r="R457" i="1"/>
  <c r="R456" i="1"/>
  <c r="R407" i="1"/>
  <c r="R408" i="1"/>
  <c r="R410" i="1"/>
  <c r="V410" i="1" s="1"/>
  <c r="R409" i="1"/>
  <c r="T409" i="1" s="1"/>
  <c r="R406" i="1"/>
  <c r="R405" i="1"/>
  <c r="T388" i="1"/>
  <c r="R324" i="1"/>
  <c r="R322" i="1"/>
  <c r="R307" i="1"/>
  <c r="R296" i="1"/>
  <c r="R317" i="1"/>
  <c r="R316" i="1"/>
  <c r="R295" i="1"/>
  <c r="V295" i="1" s="1"/>
  <c r="R300" i="1"/>
  <c r="R299" i="1"/>
  <c r="R304" i="1"/>
  <c r="R193" i="1"/>
  <c r="U193" i="1" s="1"/>
  <c r="R311" i="1"/>
  <c r="R303" i="1"/>
  <c r="R312" i="1"/>
  <c r="R330" i="1"/>
  <c r="R308" i="1"/>
  <c r="R182" i="1"/>
  <c r="T182" i="1" s="1"/>
  <c r="R310" i="1"/>
  <c r="R305" i="1"/>
  <c r="R329" i="1"/>
  <c r="R181" i="1"/>
  <c r="T181" i="1" s="1"/>
  <c r="R309" i="1"/>
  <c r="R196" i="1"/>
  <c r="U196" i="1" s="1"/>
  <c r="R174" i="1"/>
  <c r="T174" i="1" s="1"/>
  <c r="R187" i="1"/>
  <c r="T187" i="1" s="1"/>
  <c r="R190" i="1"/>
  <c r="U190" i="1" s="1"/>
  <c r="R319" i="1"/>
  <c r="R320" i="1"/>
  <c r="R302" i="1"/>
  <c r="R178" i="1"/>
  <c r="T178" i="1" s="1"/>
  <c r="R172" i="1"/>
  <c r="T172" i="1" s="1"/>
  <c r="R184" i="1"/>
  <c r="T184" i="1" s="1"/>
  <c r="R189" i="1"/>
  <c r="U189" i="1" s="1"/>
  <c r="R188" i="1"/>
  <c r="U188" i="1" s="1"/>
  <c r="R298" i="1"/>
  <c r="R306" i="1"/>
  <c r="R185" i="1"/>
  <c r="T185" i="1" s="1"/>
  <c r="R326" i="1"/>
  <c r="R301" i="1"/>
  <c r="R183" i="1"/>
  <c r="T183" i="1" s="1"/>
  <c r="R175" i="1"/>
  <c r="T175" i="1" s="1"/>
  <c r="R194" i="1"/>
  <c r="U194" i="1" s="1"/>
  <c r="R176" i="1"/>
  <c r="T176" i="1" s="1"/>
  <c r="R173" i="1"/>
  <c r="T173" i="1" s="1"/>
  <c r="R191" i="1"/>
  <c r="U191" i="1" s="1"/>
  <c r="R192" i="1"/>
  <c r="U192" i="1" s="1"/>
  <c r="R195" i="1"/>
  <c r="U195" i="1" s="1"/>
  <c r="R327" i="1"/>
  <c r="R318" i="1"/>
  <c r="R313" i="1"/>
  <c r="R325" i="1"/>
  <c r="R180" i="1"/>
  <c r="T180" i="1" s="1"/>
  <c r="R321" i="1"/>
  <c r="R331" i="1"/>
  <c r="R323" i="1"/>
  <c r="R314" i="1"/>
  <c r="R328" i="1"/>
  <c r="R315" i="1"/>
  <c r="R292" i="1"/>
  <c r="V292" i="1" s="1"/>
  <c r="R294" i="1"/>
  <c r="V294" i="1" s="1"/>
  <c r="R289" i="1"/>
  <c r="V289" i="1" s="1"/>
  <c r="R276" i="1"/>
  <c r="V276" i="1" s="1"/>
  <c r="R293" i="1"/>
  <c r="V293" i="1" s="1"/>
  <c r="R273" i="1"/>
  <c r="V273" i="1" s="1"/>
  <c r="R275" i="1"/>
  <c r="V275" i="1" s="1"/>
  <c r="R288" i="1"/>
  <c r="V288" i="1" s="1"/>
  <c r="R274" i="1"/>
  <c r="V274" i="1" s="1"/>
  <c r="R291" i="1"/>
  <c r="V291" i="1" s="1"/>
  <c r="R290" i="1"/>
  <c r="V290" i="1" s="1"/>
  <c r="R260" i="1"/>
  <c r="R246" i="1"/>
  <c r="U246" i="1" s="1"/>
  <c r="R242" i="1"/>
  <c r="U242" i="1" s="1"/>
  <c r="R236" i="1"/>
  <c r="U236" i="1" s="1"/>
  <c r="R239" i="1"/>
  <c r="U239" i="1" s="1"/>
  <c r="R248" i="1"/>
  <c r="U248" i="1" s="1"/>
  <c r="R243" i="1"/>
  <c r="U243" i="1" s="1"/>
  <c r="R238" i="1"/>
  <c r="U238" i="1" s="1"/>
  <c r="R251" i="1"/>
  <c r="U251" i="1" s="1"/>
  <c r="R247" i="1"/>
  <c r="U247" i="1" s="1"/>
  <c r="R241" i="1"/>
  <c r="U241" i="1" s="1"/>
  <c r="R240" i="1"/>
  <c r="U240" i="1" s="1"/>
  <c r="R252" i="1"/>
  <c r="U252" i="1" s="1"/>
  <c r="R253" i="1"/>
  <c r="U253" i="1" s="1"/>
  <c r="R250" i="1"/>
  <c r="U250" i="1" s="1"/>
  <c r="R249" i="1"/>
  <c r="U249" i="1" s="1"/>
  <c r="R244" i="1"/>
  <c r="U244" i="1" s="1"/>
  <c r="R245" i="1"/>
  <c r="U245" i="1" s="1"/>
  <c r="R237" i="1"/>
  <c r="U237" i="1" s="1"/>
  <c r="R207" i="1"/>
  <c r="U207" i="1" s="1"/>
  <c r="R206" i="1"/>
  <c r="U206" i="1" s="1"/>
  <c r="R209" i="1"/>
  <c r="U209" i="1" s="1"/>
  <c r="R202" i="1"/>
  <c r="U202" i="1" s="1"/>
  <c r="R220" i="1"/>
  <c r="T220" i="1" s="1"/>
  <c r="R213" i="1"/>
  <c r="U213" i="1" s="1"/>
  <c r="R219" i="1"/>
  <c r="T219" i="1" s="1"/>
  <c r="R212" i="1"/>
  <c r="U212" i="1" s="1"/>
  <c r="R214" i="1"/>
  <c r="U214" i="1" s="1"/>
  <c r="R229" i="1"/>
  <c r="T229" i="1" s="1"/>
  <c r="R230" i="1"/>
  <c r="T230" i="1" s="1"/>
  <c r="R200" i="1"/>
  <c r="U200" i="1" s="1"/>
  <c r="R223" i="1"/>
  <c r="T223" i="1" s="1"/>
  <c r="R216" i="1"/>
  <c r="T216" i="1" s="1"/>
  <c r="R232" i="1"/>
  <c r="T232" i="1" s="1"/>
  <c r="R233" i="1"/>
  <c r="T233" i="1" s="1"/>
  <c r="R227" i="1"/>
  <c r="V227" i="1" s="1"/>
  <c r="R199" i="1"/>
  <c r="U199" i="1" s="1"/>
  <c r="R231" i="1"/>
  <c r="T231" i="1" s="1"/>
  <c r="R210" i="1"/>
  <c r="U210" i="1" s="1"/>
  <c r="R211" i="1"/>
  <c r="U211" i="1" s="1"/>
  <c r="R221" i="1"/>
  <c r="T221" i="1" s="1"/>
  <c r="R228" i="1"/>
  <c r="T228" i="1" s="1"/>
  <c r="R222" i="1"/>
  <c r="V222" i="1" s="1"/>
  <c r="R203" i="1"/>
  <c r="U203" i="1" s="1"/>
  <c r="R215" i="1"/>
  <c r="T215" i="1" s="1"/>
  <c r="R234" i="1"/>
  <c r="T234" i="1" s="1"/>
  <c r="R218" i="1"/>
  <c r="T218" i="1" s="1"/>
  <c r="R217" i="1"/>
  <c r="T217" i="1" s="1"/>
  <c r="R208" i="1"/>
  <c r="U208" i="1" s="1"/>
  <c r="R205" i="1"/>
  <c r="U205" i="1" s="1"/>
  <c r="R224" i="1"/>
  <c r="T224" i="1" s="1"/>
  <c r="R226" i="1"/>
  <c r="T226" i="1" s="1"/>
  <c r="R225" i="1"/>
  <c r="T225" i="1" s="1"/>
  <c r="R204" i="1"/>
  <c r="U204" i="1" s="1"/>
  <c r="R201" i="1"/>
  <c r="U201" i="1" s="1"/>
  <c r="R198" i="1"/>
  <c r="U198" i="1" s="1"/>
  <c r="R255" i="1"/>
  <c r="U255" i="1" s="1"/>
  <c r="R254" i="1"/>
  <c r="U254" i="1" s="1"/>
  <c r="R258" i="1"/>
  <c r="U258" i="1" s="1"/>
  <c r="R257" i="1"/>
  <c r="U257" i="1" s="1"/>
  <c r="R256" i="1"/>
  <c r="U256" i="1" s="1"/>
  <c r="R197" i="1"/>
  <c r="U197" i="1" s="1"/>
  <c r="R148" i="1"/>
  <c r="R166" i="1"/>
  <c r="V166" i="1" s="1"/>
  <c r="R149" i="1"/>
  <c r="R165" i="1"/>
  <c r="V165" i="1" s="1"/>
  <c r="R147" i="1"/>
  <c r="R169" i="1"/>
  <c r="V169" i="1" s="1"/>
  <c r="R146" i="1"/>
  <c r="R161" i="1"/>
  <c r="R151" i="1"/>
  <c r="R170" i="1"/>
  <c r="V170" i="1" s="1"/>
  <c r="R164" i="1"/>
  <c r="R145" i="1"/>
  <c r="R171" i="1"/>
  <c r="R168" i="1"/>
  <c r="V168" i="1" s="1"/>
  <c r="R162" i="1"/>
  <c r="R159" i="1"/>
  <c r="R163" i="1"/>
  <c r="R160" i="1"/>
  <c r="R150" i="1"/>
  <c r="R167" i="1"/>
  <c r="R123" i="1"/>
  <c r="V123" i="1" s="1"/>
  <c r="R426" i="1"/>
  <c r="R427" i="1"/>
  <c r="R428" i="1"/>
  <c r="R424" i="1"/>
  <c r="R422" i="1"/>
  <c r="R421" i="1"/>
  <c r="R464" i="1"/>
  <c r="R414" i="1"/>
  <c r="R425" i="1"/>
  <c r="R423" i="1"/>
  <c r="R415" i="1"/>
  <c r="R416" i="1"/>
  <c r="R419" i="1"/>
  <c r="T401" i="1"/>
  <c r="R420" i="1"/>
  <c r="R412" i="1"/>
  <c r="R417" i="1"/>
  <c r="R413" i="1"/>
  <c r="R418" i="1"/>
  <c r="T391" i="1"/>
  <c r="T386" i="1"/>
  <c r="R382" i="1"/>
  <c r="U382" i="1" s="1"/>
  <c r="T385" i="1"/>
  <c r="T392" i="1"/>
  <c r="T389" i="1"/>
  <c r="T390" i="1"/>
  <c r="T393" i="1"/>
  <c r="R383" i="1"/>
  <c r="U383" i="1" s="1"/>
  <c r="T387" i="1"/>
  <c r="R384" i="1"/>
  <c r="V384" i="1" s="1"/>
  <c r="T394" i="1"/>
  <c r="T395" i="1"/>
  <c r="R374" i="1"/>
  <c r="U374" i="1" s="1"/>
  <c r="R377" i="1"/>
  <c r="U377" i="1" s="1"/>
  <c r="R369" i="1"/>
  <c r="U369" i="1" s="1"/>
  <c r="R368" i="1"/>
  <c r="R373" i="1"/>
  <c r="U373" i="1" s="1"/>
  <c r="R367" i="1"/>
  <c r="R371" i="1"/>
  <c r="U371" i="1" s="1"/>
  <c r="R370" i="1"/>
  <c r="U370" i="1" s="1"/>
  <c r="R379" i="1"/>
  <c r="U379" i="1" s="1"/>
  <c r="R378" i="1"/>
  <c r="U378" i="1" s="1"/>
  <c r="R372" i="1"/>
  <c r="U372" i="1" s="1"/>
  <c r="R381" i="1"/>
  <c r="U381" i="1" s="1"/>
  <c r="R380" i="1"/>
  <c r="U380" i="1" s="1"/>
  <c r="R376" i="1"/>
  <c r="U376" i="1" s="1"/>
  <c r="R375" i="1"/>
  <c r="U375" i="1" s="1"/>
  <c r="R365" i="1"/>
  <c r="R366" i="1"/>
  <c r="R364" i="1"/>
  <c r="R360" i="1"/>
  <c r="R363" i="1"/>
  <c r="R361" i="1"/>
  <c r="R362" i="1"/>
  <c r="R358" i="1"/>
  <c r="R359" i="1"/>
  <c r="R357" i="1"/>
  <c r="R356" i="1"/>
  <c r="R355" i="1"/>
  <c r="V355" i="1" s="1"/>
  <c r="R354" i="1"/>
  <c r="R353" i="1"/>
  <c r="R352" i="1"/>
  <c r="R351" i="1"/>
  <c r="R350" i="1"/>
  <c r="R349" i="1"/>
  <c r="R348" i="1"/>
  <c r="R343" i="1"/>
  <c r="R347" i="1"/>
  <c r="R346" i="1"/>
  <c r="R345" i="1"/>
  <c r="R344" i="1"/>
  <c r="R342" i="1"/>
  <c r="R338" i="1"/>
  <c r="U338" i="1" s="1"/>
  <c r="R336" i="1"/>
  <c r="R340" i="1"/>
  <c r="R334" i="1"/>
  <c r="R339" i="1"/>
  <c r="R341" i="1"/>
  <c r="R337" i="1"/>
  <c r="R335" i="1"/>
  <c r="R333" i="1"/>
  <c r="R332" i="1"/>
  <c r="U332" i="1" s="1"/>
  <c r="R235" i="1"/>
  <c r="U235" i="1" s="1"/>
  <c r="T186" i="1"/>
  <c r="R122" i="1"/>
  <c r="V122" i="1" s="1"/>
  <c r="R120" i="1"/>
  <c r="V120" i="1" s="1"/>
  <c r="R121" i="1"/>
  <c r="V121" i="1" s="1"/>
  <c r="R119" i="1"/>
  <c r="V119" i="1" s="1"/>
  <c r="R118" i="1"/>
  <c r="V118" i="1" s="1"/>
  <c r="R116" i="1"/>
  <c r="V116" i="1" s="1"/>
  <c r="R117" i="1"/>
  <c r="V117" i="1" s="1"/>
  <c r="R115" i="1"/>
  <c r="V115" i="1" s="1"/>
  <c r="R84" i="1"/>
  <c r="R83" i="1"/>
  <c r="R79" i="1"/>
  <c r="R82" i="1"/>
  <c r="R81" i="1"/>
  <c r="R78" i="1"/>
  <c r="R77" i="1"/>
  <c r="R80" i="1"/>
  <c r="R76" i="1"/>
  <c r="R75" i="1"/>
  <c r="R74" i="1"/>
  <c r="R71" i="1"/>
  <c r="R72" i="1"/>
  <c r="R73" i="1"/>
  <c r="R70" i="1"/>
  <c r="R66" i="1"/>
  <c r="R69" i="1"/>
  <c r="R64" i="1"/>
  <c r="R65" i="1"/>
  <c r="R61" i="1"/>
  <c r="R60" i="1"/>
  <c r="R58" i="1"/>
  <c r="R59" i="1"/>
  <c r="R56" i="1"/>
  <c r="R57" i="1"/>
  <c r="U57" i="1" s="1"/>
  <c r="R55" i="1"/>
  <c r="R53" i="1"/>
  <c r="R51" i="1"/>
  <c r="R52" i="1"/>
  <c r="R54" i="1"/>
  <c r="R50" i="1"/>
  <c r="R17" i="1"/>
  <c r="R7" i="1"/>
  <c r="V7" i="1" s="1"/>
  <c r="R19" i="1"/>
  <c r="R8" i="1"/>
  <c r="V8" i="1" s="1"/>
  <c r="R12" i="1"/>
  <c r="R20" i="1"/>
  <c r="R16" i="1"/>
  <c r="R9" i="1"/>
  <c r="V9" i="1" s="1"/>
  <c r="R18" i="1"/>
  <c r="V18" i="1" s="1"/>
  <c r="R13" i="1"/>
  <c r="R14" i="1"/>
  <c r="R15" i="1"/>
  <c r="T841" i="1"/>
  <c r="V841" i="1"/>
  <c r="R842" i="1"/>
  <c r="V842" i="1" s="1"/>
  <c r="T821" i="1"/>
  <c r="T836" i="1"/>
  <c r="T831" i="1"/>
  <c r="T833" i="1"/>
  <c r="T832" i="1"/>
  <c r="T837" i="1"/>
  <c r="T834" i="1"/>
  <c r="T835" i="1"/>
  <c r="T840" i="1"/>
  <c r="T828" i="1"/>
  <c r="T820" i="1"/>
  <c r="T812" i="1"/>
  <c r="T845" i="1"/>
  <c r="T822" i="1"/>
  <c r="T814" i="1"/>
  <c r="T847" i="1"/>
  <c r="T838" i="1"/>
  <c r="T846" i="1"/>
  <c r="T816" i="1"/>
  <c r="T839" i="1"/>
  <c r="T824" i="1"/>
  <c r="T844" i="1"/>
  <c r="T826" i="1"/>
  <c r="T818" i="1"/>
  <c r="T830" i="1"/>
  <c r="T848" i="1"/>
  <c r="V21" i="1" l="1"/>
  <c r="T21" i="1"/>
  <c r="V20" i="1"/>
  <c r="U20" i="1"/>
  <c r="T20" i="1"/>
  <c r="U19" i="1"/>
  <c r="V19" i="1"/>
  <c r="T19" i="1"/>
  <c r="U17" i="1"/>
  <c r="V17" i="1"/>
  <c r="U16" i="1"/>
  <c r="V16" i="1"/>
  <c r="U15" i="1"/>
  <c r="V15" i="1"/>
  <c r="V14" i="1"/>
  <c r="U14" i="1"/>
  <c r="V13" i="1"/>
  <c r="U13" i="1"/>
  <c r="U12" i="1"/>
  <c r="V12" i="1"/>
  <c r="T11" i="1"/>
  <c r="T811" i="1"/>
  <c r="W811" i="1" s="1"/>
  <c r="T713" i="1"/>
  <c r="V713" i="1"/>
  <c r="T794" i="1"/>
  <c r="V794" i="1"/>
  <c r="T801" i="1"/>
  <c r="T803" i="1"/>
  <c r="V803" i="1"/>
  <c r="U734" i="1"/>
  <c r="V734" i="1"/>
  <c r="U736" i="1"/>
  <c r="V736" i="1"/>
  <c r="U724" i="1"/>
  <c r="V724" i="1"/>
  <c r="U725" i="1"/>
  <c r="V725" i="1"/>
  <c r="U740" i="1"/>
  <c r="V740" i="1"/>
  <c r="U774" i="1"/>
  <c r="V774" i="1"/>
  <c r="U726" i="1"/>
  <c r="V726" i="1"/>
  <c r="T774" i="1"/>
  <c r="U744" i="1"/>
  <c r="V744" i="1"/>
  <c r="T724" i="1"/>
  <c r="T799" i="1"/>
  <c r="U799" i="1"/>
  <c r="T800" i="1"/>
  <c r="U800" i="1"/>
  <c r="U803" i="1"/>
  <c r="U807" i="1"/>
  <c r="U801" i="1"/>
  <c r="T802" i="1"/>
  <c r="U802" i="1"/>
  <c r="T744" i="1"/>
  <c r="T806" i="1"/>
  <c r="U806" i="1"/>
  <c r="U805" i="1"/>
  <c r="T804" i="1"/>
  <c r="U804" i="1"/>
  <c r="T778" i="1"/>
  <c r="U778" i="1"/>
  <c r="U793" i="1"/>
  <c r="U786" i="1"/>
  <c r="U798" i="1"/>
  <c r="T782" i="1"/>
  <c r="U782" i="1"/>
  <c r="T790" i="1"/>
  <c r="U790" i="1"/>
  <c r="T783" i="1"/>
  <c r="U783" i="1"/>
  <c r="U796" i="1"/>
  <c r="T791" i="1"/>
  <c r="U791" i="1"/>
  <c r="T796" i="1"/>
  <c r="T772" i="1"/>
  <c r="U772" i="1"/>
  <c r="T726" i="1"/>
  <c r="T785" i="1"/>
  <c r="U785" i="1"/>
  <c r="U784" i="1"/>
  <c r="T775" i="1"/>
  <c r="U775" i="1"/>
  <c r="U795" i="1"/>
  <c r="T779" i="1"/>
  <c r="U779" i="1"/>
  <c r="T770" i="1"/>
  <c r="U770" i="1"/>
  <c r="T781" i="1"/>
  <c r="U781" i="1"/>
  <c r="T787" i="1"/>
  <c r="U787" i="1"/>
  <c r="T777" i="1"/>
  <c r="U777" i="1"/>
  <c r="T780" i="1"/>
  <c r="U780" i="1"/>
  <c r="T788" i="1"/>
  <c r="U788" i="1"/>
  <c r="T789" i="1"/>
  <c r="U789" i="1"/>
  <c r="U797" i="1"/>
  <c r="T771" i="1"/>
  <c r="U771" i="1"/>
  <c r="T773" i="1"/>
  <c r="U773" i="1"/>
  <c r="U794" i="1"/>
  <c r="U792" i="1"/>
  <c r="T721" i="1"/>
  <c r="U721" i="1"/>
  <c r="T714" i="1"/>
  <c r="U714" i="1"/>
  <c r="T718" i="1"/>
  <c r="U718" i="1"/>
  <c r="T733" i="1"/>
  <c r="U733" i="1"/>
  <c r="T727" i="1"/>
  <c r="U727" i="1"/>
  <c r="T731" i="1"/>
  <c r="U731" i="1"/>
  <c r="T722" i="1"/>
  <c r="U722" i="1"/>
  <c r="T732" i="1"/>
  <c r="U732" i="1"/>
  <c r="T737" i="1"/>
  <c r="U737" i="1"/>
  <c r="T739" i="1"/>
  <c r="U739" i="1"/>
  <c r="T743" i="1"/>
  <c r="U743" i="1"/>
  <c r="T746" i="1"/>
  <c r="U746" i="1"/>
  <c r="T716" i="1"/>
  <c r="U716" i="1"/>
  <c r="T742" i="1"/>
  <c r="U742" i="1"/>
  <c r="T728" i="1"/>
  <c r="U728" i="1"/>
  <c r="T735" i="1"/>
  <c r="U735" i="1"/>
  <c r="T719" i="1"/>
  <c r="U719" i="1"/>
  <c r="T723" i="1"/>
  <c r="U723" i="1"/>
  <c r="T730" i="1"/>
  <c r="U730" i="1"/>
  <c r="T741" i="1"/>
  <c r="U741" i="1"/>
  <c r="T745" i="1"/>
  <c r="U745" i="1"/>
  <c r="T717" i="1"/>
  <c r="U717" i="1"/>
  <c r="T715" i="1"/>
  <c r="U715" i="1"/>
  <c r="T725" i="1"/>
  <c r="T736" i="1"/>
  <c r="T738" i="1"/>
  <c r="U738" i="1"/>
  <c r="T729" i="1"/>
  <c r="U729" i="1"/>
  <c r="T734" i="1"/>
  <c r="T720" i="1"/>
  <c r="U720" i="1"/>
  <c r="T795" i="1"/>
  <c r="T805" i="1"/>
  <c r="T797" i="1"/>
  <c r="W797" i="1" s="1"/>
  <c r="T786" i="1"/>
  <c r="T784" i="1"/>
  <c r="T792" i="1"/>
  <c r="T807" i="1"/>
  <c r="T793" i="1"/>
  <c r="T798" i="1"/>
  <c r="T808" i="1"/>
  <c r="W808" i="1" s="1"/>
  <c r="T809" i="1"/>
  <c r="W809" i="1" s="1"/>
  <c r="T810" i="1"/>
  <c r="W810" i="1" s="1"/>
  <c r="T776" i="1"/>
  <c r="V776" i="1"/>
  <c r="V747" i="1"/>
  <c r="U747" i="1"/>
  <c r="V712" i="1"/>
  <c r="T712" i="1"/>
  <c r="U639" i="1"/>
  <c r="V639" i="1"/>
  <c r="V677" i="1"/>
  <c r="U677" i="1"/>
  <c r="V693" i="1"/>
  <c r="U693" i="1"/>
  <c r="V710" i="1"/>
  <c r="U710" i="1"/>
  <c r="V679" i="1"/>
  <c r="U679" i="1"/>
  <c r="V709" i="1"/>
  <c r="U709" i="1"/>
  <c r="V691" i="1"/>
  <c r="U691" i="1"/>
  <c r="V695" i="1"/>
  <c r="U695" i="1"/>
  <c r="V683" i="1"/>
  <c r="U683" i="1"/>
  <c r="U682" i="1"/>
  <c r="V707" i="1"/>
  <c r="U707" i="1"/>
  <c r="V673" i="1"/>
  <c r="U673" i="1"/>
  <c r="V690" i="1"/>
  <c r="U690" i="1"/>
  <c r="U674" i="1"/>
  <c r="V684" i="1"/>
  <c r="U684" i="1"/>
  <c r="V694" i="1"/>
  <c r="U694" i="1"/>
  <c r="V698" i="1"/>
  <c r="U698" i="1"/>
  <c r="V706" i="1"/>
  <c r="U706" i="1"/>
  <c r="V688" i="1"/>
  <c r="U688" i="1"/>
  <c r="V678" i="1"/>
  <c r="U678" i="1"/>
  <c r="V704" i="1"/>
  <c r="U704" i="1"/>
  <c r="V680" i="1"/>
  <c r="U680" i="1"/>
  <c r="V699" i="1"/>
  <c r="U699" i="1"/>
  <c r="V692" i="1"/>
  <c r="U692" i="1"/>
  <c r="V685" i="1"/>
  <c r="U685" i="1"/>
  <c r="V701" i="1"/>
  <c r="U701" i="1"/>
  <c r="V686" i="1"/>
  <c r="U686" i="1"/>
  <c r="V676" i="1"/>
  <c r="U676" i="1"/>
  <c r="V687" i="1"/>
  <c r="U687" i="1"/>
  <c r="V681" i="1"/>
  <c r="U681" i="1"/>
  <c r="V700" i="1"/>
  <c r="U700" i="1"/>
  <c r="V711" i="1"/>
  <c r="V705" i="1"/>
  <c r="U705" i="1"/>
  <c r="V697" i="1"/>
  <c r="U697" i="1"/>
  <c r="V702" i="1"/>
  <c r="U702" i="1"/>
  <c r="V675" i="1"/>
  <c r="U675" i="1"/>
  <c r="V689" i="1"/>
  <c r="U689" i="1"/>
  <c r="V696" i="1"/>
  <c r="U696" i="1"/>
  <c r="V703" i="1"/>
  <c r="U703" i="1"/>
  <c r="V708" i="1"/>
  <c r="U708" i="1"/>
  <c r="T524" i="1"/>
  <c r="V524" i="1"/>
  <c r="T699" i="1"/>
  <c r="U621" i="1"/>
  <c r="V621" i="1"/>
  <c r="U626" i="1"/>
  <c r="V626" i="1"/>
  <c r="U635" i="1"/>
  <c r="V635" i="1"/>
  <c r="U638" i="1"/>
  <c r="V638" i="1"/>
  <c r="U606" i="1"/>
  <c r="V606" i="1"/>
  <c r="U623" i="1"/>
  <c r="V623" i="1"/>
  <c r="U627" i="1"/>
  <c r="V627" i="1"/>
  <c r="U637" i="1"/>
  <c r="V637" i="1"/>
  <c r="U612" i="1"/>
  <c r="V612" i="1"/>
  <c r="U622" i="1"/>
  <c r="V622" i="1"/>
  <c r="U628" i="1"/>
  <c r="V628" i="1"/>
  <c r="U636" i="1"/>
  <c r="V636" i="1"/>
  <c r="U604" i="1"/>
  <c r="V604" i="1"/>
  <c r="U614" i="1"/>
  <c r="V614" i="1"/>
  <c r="U624" i="1"/>
  <c r="V624" i="1"/>
  <c r="U629" i="1"/>
  <c r="V629" i="1"/>
  <c r="U630" i="1"/>
  <c r="V630" i="1"/>
  <c r="U605" i="1"/>
  <c r="V605" i="1"/>
  <c r="U615" i="1"/>
  <c r="V615" i="1"/>
  <c r="U620" i="1"/>
  <c r="V620" i="1"/>
  <c r="U631" i="1"/>
  <c r="V631" i="1"/>
  <c r="U607" i="1"/>
  <c r="V607" i="1"/>
  <c r="U616" i="1"/>
  <c r="V616" i="1"/>
  <c r="U625" i="1"/>
  <c r="V625" i="1"/>
  <c r="U632" i="1"/>
  <c r="V632" i="1"/>
  <c r="U610" i="1"/>
  <c r="V610" i="1"/>
  <c r="U608" i="1"/>
  <c r="V608" i="1"/>
  <c r="U613" i="1"/>
  <c r="V613" i="1"/>
  <c r="U619" i="1"/>
  <c r="V619" i="1"/>
  <c r="U633" i="1"/>
  <c r="V633" i="1"/>
  <c r="U611" i="1"/>
  <c r="V611" i="1"/>
  <c r="U618" i="1"/>
  <c r="V618" i="1"/>
  <c r="U617" i="1"/>
  <c r="V617" i="1"/>
  <c r="U634" i="1"/>
  <c r="V634" i="1"/>
  <c r="U609" i="1"/>
  <c r="V609" i="1"/>
  <c r="U603" i="1"/>
  <c r="V603" i="1"/>
  <c r="T707" i="1"/>
  <c r="T698" i="1"/>
  <c r="T691" i="1"/>
  <c r="T702" i="1"/>
  <c r="T709" i="1"/>
  <c r="T706" i="1"/>
  <c r="T686" i="1"/>
  <c r="T710" i="1"/>
  <c r="T676" i="1"/>
  <c r="T682" i="1"/>
  <c r="T708" i="1"/>
  <c r="T711" i="1"/>
  <c r="T694" i="1"/>
  <c r="T701" i="1"/>
  <c r="T700" i="1"/>
  <c r="T697" i="1"/>
  <c r="T678" i="1"/>
  <c r="T688" i="1"/>
  <c r="T705" i="1"/>
  <c r="T680" i="1"/>
  <c r="T695" i="1"/>
  <c r="T703" i="1"/>
  <c r="T675" i="1"/>
  <c r="T684" i="1"/>
  <c r="T693" i="1"/>
  <c r="T690" i="1"/>
  <c r="T681" i="1"/>
  <c r="T696" i="1"/>
  <c r="T689" i="1"/>
  <c r="T687" i="1"/>
  <c r="T683" i="1"/>
  <c r="T677" i="1"/>
  <c r="T685" i="1"/>
  <c r="T674" i="1"/>
  <c r="T679" i="1"/>
  <c r="T673" i="1"/>
  <c r="T670" i="1"/>
  <c r="V565" i="1"/>
  <c r="U565" i="1"/>
  <c r="V574" i="1"/>
  <c r="U574" i="1"/>
  <c r="V582" i="1"/>
  <c r="U582" i="1"/>
  <c r="V646" i="1"/>
  <c r="V654" i="1"/>
  <c r="V664" i="1"/>
  <c r="V658" i="1"/>
  <c r="V554" i="1"/>
  <c r="U554" i="1"/>
  <c r="V567" i="1"/>
  <c r="U567" i="1"/>
  <c r="V576" i="1"/>
  <c r="U576" i="1"/>
  <c r="V581" i="1"/>
  <c r="U581" i="1"/>
  <c r="V647" i="1"/>
  <c r="V656" i="1"/>
  <c r="V650" i="1"/>
  <c r="V666" i="1"/>
  <c r="V556" i="1"/>
  <c r="U556" i="1"/>
  <c r="V558" i="1"/>
  <c r="U558" i="1"/>
  <c r="V568" i="1"/>
  <c r="U568" i="1"/>
  <c r="V575" i="1"/>
  <c r="U575" i="1"/>
  <c r="V640" i="1"/>
  <c r="V648" i="1"/>
  <c r="V659" i="1"/>
  <c r="V671" i="1"/>
  <c r="V560" i="1"/>
  <c r="U560" i="1"/>
  <c r="V566" i="1"/>
  <c r="U566" i="1"/>
  <c r="V570" i="1"/>
  <c r="U570" i="1"/>
  <c r="V641" i="1"/>
  <c r="V651" i="1"/>
  <c r="V655" i="1"/>
  <c r="V665" i="1"/>
  <c r="V662" i="1"/>
  <c r="V559" i="1"/>
  <c r="U559" i="1"/>
  <c r="V562" i="1"/>
  <c r="U562" i="1"/>
  <c r="V569" i="1"/>
  <c r="U569" i="1"/>
  <c r="V577" i="1"/>
  <c r="U577" i="1"/>
  <c r="V642" i="1"/>
  <c r="V643" i="1"/>
  <c r="V663" i="1"/>
  <c r="V668" i="1"/>
  <c r="V553" i="1"/>
  <c r="U553" i="1"/>
  <c r="V555" i="1"/>
  <c r="U555" i="1"/>
  <c r="V561" i="1"/>
  <c r="U561" i="1"/>
  <c r="V571" i="1"/>
  <c r="U571" i="1"/>
  <c r="V578" i="1"/>
  <c r="U578" i="1"/>
  <c r="V649" i="1"/>
  <c r="V657" i="1"/>
  <c r="V669" i="1"/>
  <c r="V552" i="1"/>
  <c r="U552" i="1"/>
  <c r="V557" i="1"/>
  <c r="U557" i="1"/>
  <c r="V563" i="1"/>
  <c r="U563" i="1"/>
  <c r="V572" i="1"/>
  <c r="U572" i="1"/>
  <c r="V579" i="1"/>
  <c r="U579" i="1"/>
  <c r="V644" i="1"/>
  <c r="V652" i="1"/>
  <c r="V660" i="1"/>
  <c r="V672" i="1"/>
  <c r="V564" i="1"/>
  <c r="U564" i="1"/>
  <c r="V573" i="1"/>
  <c r="U573" i="1"/>
  <c r="V580" i="1"/>
  <c r="U580" i="1"/>
  <c r="V645" i="1"/>
  <c r="V653" i="1"/>
  <c r="V661" i="1"/>
  <c r="V667" i="1"/>
  <c r="V670" i="1"/>
  <c r="V550" i="1"/>
  <c r="V551" i="1"/>
  <c r="V549" i="1"/>
  <c r="U549" i="1"/>
  <c r="V548" i="1"/>
  <c r="U548" i="1"/>
  <c r="V547" i="1"/>
  <c r="U547" i="1"/>
  <c r="V529" i="1"/>
  <c r="U529" i="1"/>
  <c r="V508" i="1"/>
  <c r="U508" i="1"/>
  <c r="U446" i="1"/>
  <c r="V446" i="1"/>
  <c r="V516" i="1"/>
  <c r="U516" i="1"/>
  <c r="V546" i="1"/>
  <c r="V598" i="1"/>
  <c r="V597" i="1"/>
  <c r="V591" i="1"/>
  <c r="V592" i="1"/>
  <c r="V584" i="1"/>
  <c r="V601" i="1"/>
  <c r="V600" i="1"/>
  <c r="V585" i="1"/>
  <c r="V593" i="1"/>
  <c r="V595" i="1"/>
  <c r="V590" i="1"/>
  <c r="V587" i="1"/>
  <c r="V594" i="1"/>
  <c r="V599" i="1"/>
  <c r="V588" i="1"/>
  <c r="V602" i="1"/>
  <c r="V586" i="1"/>
  <c r="V589" i="1"/>
  <c r="V596" i="1"/>
  <c r="T662" i="1"/>
  <c r="W487" i="1"/>
  <c r="W483" i="1"/>
  <c r="V473" i="1"/>
  <c r="U473" i="1"/>
  <c r="V496" i="1"/>
  <c r="U496" i="1"/>
  <c r="V500" i="1"/>
  <c r="U500" i="1"/>
  <c r="V481" i="1"/>
  <c r="U481" i="1"/>
  <c r="V493" i="1"/>
  <c r="U493" i="1"/>
  <c r="V478" i="1"/>
  <c r="U478" i="1"/>
  <c r="V497" i="1"/>
  <c r="U497" i="1"/>
  <c r="V477" i="1"/>
  <c r="U477" i="1"/>
  <c r="V471" i="1"/>
  <c r="U471" i="1"/>
  <c r="V479" i="1"/>
  <c r="U479" i="1"/>
  <c r="V490" i="1"/>
  <c r="U490" i="1"/>
  <c r="V494" i="1"/>
  <c r="U494" i="1"/>
  <c r="V465" i="1"/>
  <c r="U465" i="1"/>
  <c r="V482" i="1"/>
  <c r="U482" i="1"/>
  <c r="V499" i="1"/>
  <c r="U499" i="1"/>
  <c r="V485" i="1"/>
  <c r="U485" i="1"/>
  <c r="V492" i="1"/>
  <c r="U492" i="1"/>
  <c r="V495" i="1"/>
  <c r="U495" i="1"/>
  <c r="V491" i="1"/>
  <c r="U491" i="1"/>
  <c r="V486" i="1"/>
  <c r="U486" i="1"/>
  <c r="V466" i="1"/>
  <c r="U466" i="1"/>
  <c r="V472" i="1"/>
  <c r="U472" i="1"/>
  <c r="V480" i="1"/>
  <c r="U480" i="1"/>
  <c r="V489" i="1"/>
  <c r="U489" i="1"/>
  <c r="V469" i="1"/>
  <c r="U469" i="1"/>
  <c r="V474" i="1"/>
  <c r="U474" i="1"/>
  <c r="V470" i="1"/>
  <c r="U470" i="1"/>
  <c r="V476" i="1"/>
  <c r="U476" i="1"/>
  <c r="V488" i="1"/>
  <c r="T484" i="1"/>
  <c r="V484" i="1"/>
  <c r="V467" i="1"/>
  <c r="T475" i="1"/>
  <c r="V475" i="1"/>
  <c r="V498" i="1"/>
  <c r="T610" i="1"/>
  <c r="T668" i="1"/>
  <c r="T666" i="1"/>
  <c r="T658" i="1"/>
  <c r="T654" i="1"/>
  <c r="T661" i="1"/>
  <c r="T653" i="1"/>
  <c r="T649" i="1"/>
  <c r="T664" i="1"/>
  <c r="T647" i="1"/>
  <c r="T656" i="1"/>
  <c r="T648" i="1"/>
  <c r="T645" i="1"/>
  <c r="T644" i="1"/>
  <c r="T672" i="1"/>
  <c r="T652" i="1"/>
  <c r="T660" i="1"/>
  <c r="T667" i="1"/>
  <c r="T669" i="1"/>
  <c r="T665" i="1"/>
  <c r="T655" i="1"/>
  <c r="T671" i="1"/>
  <c r="T650" i="1"/>
  <c r="T638" i="1"/>
  <c r="T651" i="1"/>
  <c r="T642" i="1"/>
  <c r="T641" i="1"/>
  <c r="T659" i="1"/>
  <c r="T657" i="1"/>
  <c r="T663" i="1"/>
  <c r="T643" i="1"/>
  <c r="T646" i="1"/>
  <c r="T640" i="1"/>
  <c r="T639" i="1"/>
  <c r="T609" i="1"/>
  <c r="T630" i="1"/>
  <c r="T622" i="1"/>
  <c r="T619" i="1"/>
  <c r="T612" i="1"/>
  <c r="T628" i="1"/>
  <c r="T633" i="1"/>
  <c r="T613" i="1"/>
  <c r="T618" i="1"/>
  <c r="T625" i="1"/>
  <c r="T632" i="1"/>
  <c r="T637" i="1"/>
  <c r="T635" i="1"/>
  <c r="T634" i="1"/>
  <c r="T636" i="1"/>
  <c r="T620" i="1"/>
  <c r="T624" i="1"/>
  <c r="T617" i="1"/>
  <c r="T629" i="1"/>
  <c r="T626" i="1"/>
  <c r="T621" i="1"/>
  <c r="T627" i="1"/>
  <c r="T631" i="1"/>
  <c r="T614" i="1"/>
  <c r="T623" i="1"/>
  <c r="T616" i="1"/>
  <c r="T607" i="1"/>
  <c r="T615" i="1"/>
  <c r="T611" i="1"/>
  <c r="T606" i="1"/>
  <c r="T605" i="1"/>
  <c r="T602" i="1"/>
  <c r="T608" i="1"/>
  <c r="T598" i="1"/>
  <c r="T604" i="1"/>
  <c r="T603" i="1"/>
  <c r="T592" i="1"/>
  <c r="T599" i="1"/>
  <c r="T594" i="1"/>
  <c r="T597" i="1"/>
  <c r="T600" i="1"/>
  <c r="T590" i="1"/>
  <c r="T601" i="1"/>
  <c r="T586" i="1"/>
  <c r="T588" i="1"/>
  <c r="T584" i="1"/>
  <c r="T595" i="1"/>
  <c r="T587" i="1"/>
  <c r="T596" i="1"/>
  <c r="T593" i="1"/>
  <c r="T585" i="1"/>
  <c r="T583" i="1"/>
  <c r="V583" i="1"/>
  <c r="T591" i="1"/>
  <c r="T589" i="1"/>
  <c r="V411" i="1"/>
  <c r="W450" i="1"/>
  <c r="W451" i="1"/>
  <c r="W454" i="1"/>
  <c r="W449" i="1"/>
  <c r="W453" i="1"/>
  <c r="W448" i="1"/>
  <c r="W452" i="1"/>
  <c r="W455" i="1"/>
  <c r="T575" i="1"/>
  <c r="T582" i="1"/>
  <c r="T571" i="1"/>
  <c r="T417" i="1"/>
  <c r="U417" i="1"/>
  <c r="T419" i="1"/>
  <c r="U419" i="1"/>
  <c r="T425" i="1"/>
  <c r="U425" i="1"/>
  <c r="T422" i="1"/>
  <c r="U422" i="1"/>
  <c r="T427" i="1"/>
  <c r="U427" i="1"/>
  <c r="V439" i="1"/>
  <c r="U439" i="1"/>
  <c r="V437" i="1"/>
  <c r="U437" i="1"/>
  <c r="T497" i="1"/>
  <c r="V501" i="1"/>
  <c r="U501" i="1"/>
  <c r="T447" i="1"/>
  <c r="T460" i="1"/>
  <c r="T462" i="1"/>
  <c r="T437" i="1"/>
  <c r="T412" i="1"/>
  <c r="U412" i="1"/>
  <c r="T416" i="1"/>
  <c r="U416" i="1"/>
  <c r="T414" i="1"/>
  <c r="U414" i="1"/>
  <c r="T424" i="1"/>
  <c r="U424" i="1"/>
  <c r="T426" i="1"/>
  <c r="U426" i="1"/>
  <c r="T456" i="1"/>
  <c r="U456" i="1"/>
  <c r="T441" i="1"/>
  <c r="U441" i="1"/>
  <c r="V438" i="1"/>
  <c r="U438" i="1"/>
  <c r="T431" i="1"/>
  <c r="U431" i="1"/>
  <c r="V435" i="1"/>
  <c r="U435" i="1"/>
  <c r="T469" i="1"/>
  <c r="T490" i="1"/>
  <c r="T458" i="1"/>
  <c r="T440" i="1"/>
  <c r="T439" i="1"/>
  <c r="T418" i="1"/>
  <c r="U418" i="1"/>
  <c r="T420" i="1"/>
  <c r="U420" i="1"/>
  <c r="T415" i="1"/>
  <c r="U415" i="1"/>
  <c r="T464" i="1"/>
  <c r="U464" i="1"/>
  <c r="T428" i="1"/>
  <c r="U428" i="1"/>
  <c r="T457" i="1"/>
  <c r="U457" i="1"/>
  <c r="V432" i="1"/>
  <c r="U432" i="1"/>
  <c r="T474" i="1"/>
  <c r="T496" i="1"/>
  <c r="T432" i="1"/>
  <c r="T485" i="1"/>
  <c r="T488" i="1"/>
  <c r="T461" i="1"/>
  <c r="T413" i="1"/>
  <c r="U413" i="1"/>
  <c r="T423" i="1"/>
  <c r="U423" i="1"/>
  <c r="T421" i="1"/>
  <c r="U421" i="1"/>
  <c r="T429" i="1"/>
  <c r="U429" i="1"/>
  <c r="T430" i="1"/>
  <c r="U430" i="1"/>
  <c r="V436" i="1"/>
  <c r="U436" i="1"/>
  <c r="V433" i="1"/>
  <c r="U433" i="1"/>
  <c r="V434" i="1"/>
  <c r="U434" i="1"/>
  <c r="T443" i="1"/>
  <c r="U443" i="1"/>
  <c r="T500" i="1"/>
  <c r="T495" i="1"/>
  <c r="T473" i="1"/>
  <c r="T477" i="1"/>
  <c r="T489" i="1"/>
  <c r="T442" i="1"/>
  <c r="T467" i="1"/>
  <c r="T498" i="1"/>
  <c r="T463" i="1"/>
  <c r="T472" i="1"/>
  <c r="T486" i="1"/>
  <c r="T446" i="1"/>
  <c r="T466" i="1"/>
  <c r="T479" i="1"/>
  <c r="T438" i="1"/>
  <c r="T491" i="1"/>
  <c r="T411" i="1"/>
  <c r="T471" i="1"/>
  <c r="T435" i="1"/>
  <c r="T501" i="1"/>
  <c r="T482" i="1"/>
  <c r="T494" i="1"/>
  <c r="T478" i="1"/>
  <c r="T492" i="1"/>
  <c r="T481" i="1"/>
  <c r="T433" i="1"/>
  <c r="T434" i="1"/>
  <c r="T480" i="1"/>
  <c r="T493" i="1"/>
  <c r="T459" i="1"/>
  <c r="T436" i="1"/>
  <c r="T499" i="1"/>
  <c r="T476" i="1"/>
  <c r="T470" i="1"/>
  <c r="T465" i="1"/>
  <c r="T566" i="1"/>
  <c r="T570" i="1"/>
  <c r="T581" i="1"/>
  <c r="T578" i="1"/>
  <c r="T577" i="1"/>
  <c r="T580" i="1"/>
  <c r="T579" i="1"/>
  <c r="T568" i="1"/>
  <c r="T572" i="1"/>
  <c r="T574" i="1"/>
  <c r="T573" i="1"/>
  <c r="T576" i="1"/>
  <c r="T569" i="1"/>
  <c r="T567" i="1"/>
  <c r="T565" i="1"/>
  <c r="T564" i="1"/>
  <c r="T563" i="1"/>
  <c r="T561" i="1"/>
  <c r="T562" i="1"/>
  <c r="T560" i="1"/>
  <c r="T559" i="1"/>
  <c r="T558" i="1"/>
  <c r="T553" i="1"/>
  <c r="T554" i="1"/>
  <c r="T555" i="1"/>
  <c r="T557" i="1"/>
  <c r="T552" i="1"/>
  <c r="T551" i="1"/>
  <c r="T556" i="1"/>
  <c r="U507" i="1"/>
  <c r="U509" i="1"/>
  <c r="U513" i="1"/>
  <c r="U530" i="1"/>
  <c r="U535" i="1"/>
  <c r="U541" i="1"/>
  <c r="U540" i="1"/>
  <c r="U544" i="1"/>
  <c r="U523" i="1"/>
  <c r="U528" i="1"/>
  <c r="U504" i="1"/>
  <c r="U512" i="1"/>
  <c r="U531" i="1"/>
  <c r="U534" i="1"/>
  <c r="U539" i="1"/>
  <c r="U538" i="1"/>
  <c r="U519" i="1"/>
  <c r="U522" i="1"/>
  <c r="U527" i="1"/>
  <c r="U505" i="1"/>
  <c r="U511" i="1"/>
  <c r="U514" i="1"/>
  <c r="U533" i="1"/>
  <c r="U536" i="1"/>
  <c r="U545" i="1"/>
  <c r="U543" i="1"/>
  <c r="U520" i="1"/>
  <c r="U525" i="1"/>
  <c r="U524" i="1"/>
  <c r="U503" i="1"/>
  <c r="U510" i="1"/>
  <c r="U506" i="1"/>
  <c r="U515" i="1"/>
  <c r="U517" i="1"/>
  <c r="U532" i="1"/>
  <c r="U537" i="1"/>
  <c r="U542" i="1"/>
  <c r="U521" i="1"/>
  <c r="U526" i="1"/>
  <c r="U518" i="1"/>
  <c r="T518" i="1"/>
  <c r="T515" i="1"/>
  <c r="T511" i="1"/>
  <c r="T522" i="1"/>
  <c r="T523" i="1"/>
  <c r="T519" i="1"/>
  <c r="T516" i="1"/>
  <c r="T517" i="1"/>
  <c r="T512" i="1"/>
  <c r="T510" i="1"/>
  <c r="T513" i="1"/>
  <c r="T520" i="1"/>
  <c r="T509" i="1"/>
  <c r="T521" i="1"/>
  <c r="T514" i="1"/>
  <c r="T542" i="1"/>
  <c r="T528" i="1"/>
  <c r="T526" i="1"/>
  <c r="T546" i="1"/>
  <c r="T527" i="1"/>
  <c r="T525" i="1"/>
  <c r="T548" i="1"/>
  <c r="T539" i="1"/>
  <c r="T550" i="1"/>
  <c r="T538" i="1"/>
  <c r="T541" i="1"/>
  <c r="T547" i="1"/>
  <c r="T536" i="1"/>
  <c r="T540" i="1"/>
  <c r="T534" i="1"/>
  <c r="T543" i="1"/>
  <c r="T544" i="1"/>
  <c r="T549" i="1"/>
  <c r="T504" i="1"/>
  <c r="T545" i="1"/>
  <c r="T506" i="1"/>
  <c r="T537" i="1"/>
  <c r="T532" i="1"/>
  <c r="T535" i="1"/>
  <c r="T530" i="1"/>
  <c r="T531" i="1"/>
  <c r="T533" i="1"/>
  <c r="T529" i="1"/>
  <c r="T508" i="1"/>
  <c r="T502" i="1"/>
  <c r="T507" i="1"/>
  <c r="T503" i="1"/>
  <c r="T505" i="1"/>
  <c r="V502" i="1"/>
  <c r="V461" i="1"/>
  <c r="V458" i="1"/>
  <c r="V456" i="1"/>
  <c r="V457" i="1"/>
  <c r="V462" i="1"/>
  <c r="V463" i="1"/>
  <c r="V459" i="1"/>
  <c r="V460" i="1"/>
  <c r="V447" i="1"/>
  <c r="V413" i="1"/>
  <c r="V423" i="1"/>
  <c r="V428" i="1"/>
  <c r="V417" i="1"/>
  <c r="V419" i="1"/>
  <c r="V425" i="1"/>
  <c r="V421" i="1"/>
  <c r="V412" i="1"/>
  <c r="V416" i="1"/>
  <c r="V414" i="1"/>
  <c r="V422" i="1"/>
  <c r="V427" i="1"/>
  <c r="V418" i="1"/>
  <c r="V420" i="1"/>
  <c r="V415" i="1"/>
  <c r="V424" i="1"/>
  <c r="V426" i="1"/>
  <c r="V464" i="1"/>
  <c r="V443" i="1"/>
  <c r="V440" i="1"/>
  <c r="V430" i="1"/>
  <c r="V442" i="1"/>
  <c r="V441" i="1"/>
  <c r="V429" i="1"/>
  <c r="V431" i="1"/>
  <c r="U410" i="1"/>
  <c r="T380" i="1"/>
  <c r="V380" i="1"/>
  <c r="T373" i="1"/>
  <c r="V373" i="1"/>
  <c r="T376" i="1"/>
  <c r="V376" i="1"/>
  <c r="T381" i="1"/>
  <c r="V381" i="1"/>
  <c r="T383" i="1"/>
  <c r="V383" i="1"/>
  <c r="T372" i="1"/>
  <c r="V372" i="1"/>
  <c r="T378" i="1"/>
  <c r="V378" i="1"/>
  <c r="T377" i="1"/>
  <c r="V377" i="1"/>
  <c r="T379" i="1"/>
  <c r="V379" i="1"/>
  <c r="T374" i="1"/>
  <c r="V374" i="1"/>
  <c r="T382" i="1"/>
  <c r="V382" i="1"/>
  <c r="T370" i="1"/>
  <c r="V370" i="1"/>
  <c r="T375" i="1"/>
  <c r="V375" i="1"/>
  <c r="T371" i="1"/>
  <c r="V371" i="1"/>
  <c r="T369" i="1"/>
  <c r="V369" i="1"/>
  <c r="T410" i="1"/>
  <c r="V409" i="1"/>
  <c r="W409" i="1" s="1"/>
  <c r="V408" i="1"/>
  <c r="T408" i="1"/>
  <c r="V407" i="1"/>
  <c r="T407" i="1"/>
  <c r="V406" i="1"/>
  <c r="T406" i="1"/>
  <c r="V405" i="1"/>
  <c r="T405" i="1"/>
  <c r="V404" i="1"/>
  <c r="T404" i="1"/>
  <c r="V403" i="1"/>
  <c r="T403" i="1"/>
  <c r="V402" i="1"/>
  <c r="T402" i="1"/>
  <c r="V401" i="1"/>
  <c r="W401" i="1" s="1"/>
  <c r="V400" i="1"/>
  <c r="T400" i="1"/>
  <c r="V399" i="1"/>
  <c r="T399" i="1"/>
  <c r="V398" i="1"/>
  <c r="T398" i="1"/>
  <c r="V397" i="1"/>
  <c r="T397" i="1"/>
  <c r="V396" i="1"/>
  <c r="T396" i="1"/>
  <c r="V395" i="1"/>
  <c r="W395" i="1" s="1"/>
  <c r="V394" i="1"/>
  <c r="W394" i="1" s="1"/>
  <c r="V389" i="1"/>
  <c r="W389" i="1" s="1"/>
  <c r="V392" i="1"/>
  <c r="W392" i="1" s="1"/>
  <c r="V387" i="1"/>
  <c r="W387" i="1" s="1"/>
  <c r="V385" i="1"/>
  <c r="W385" i="1" s="1"/>
  <c r="V386" i="1"/>
  <c r="W386" i="1" s="1"/>
  <c r="V393" i="1"/>
  <c r="W393" i="1" s="1"/>
  <c r="V390" i="1"/>
  <c r="W390" i="1" s="1"/>
  <c r="V391" i="1"/>
  <c r="W391" i="1" s="1"/>
  <c r="V388" i="1"/>
  <c r="W388" i="1" s="1"/>
  <c r="T384" i="1"/>
  <c r="V357" i="1"/>
  <c r="U357" i="1"/>
  <c r="V366" i="1"/>
  <c r="U366" i="1"/>
  <c r="V359" i="1"/>
  <c r="U359" i="1"/>
  <c r="V365" i="1"/>
  <c r="U365" i="1"/>
  <c r="V358" i="1"/>
  <c r="U358" i="1"/>
  <c r="V362" i="1"/>
  <c r="U362" i="1"/>
  <c r="V367" i="1"/>
  <c r="U367" i="1"/>
  <c r="V361" i="1"/>
  <c r="U361" i="1"/>
  <c r="V363" i="1"/>
  <c r="U363" i="1"/>
  <c r="V368" i="1"/>
  <c r="U368" i="1"/>
  <c r="V360" i="1"/>
  <c r="U360" i="1"/>
  <c r="V356" i="1"/>
  <c r="U356" i="1"/>
  <c r="V364" i="1"/>
  <c r="U364" i="1"/>
  <c r="T364" i="1"/>
  <c r="T362" i="1"/>
  <c r="T356" i="1"/>
  <c r="T366" i="1"/>
  <c r="T368" i="1"/>
  <c r="T367" i="1"/>
  <c r="T363" i="1"/>
  <c r="T359" i="1"/>
  <c r="T365" i="1"/>
  <c r="T358" i="1"/>
  <c r="T357" i="1"/>
  <c r="T361" i="1"/>
  <c r="T360" i="1"/>
  <c r="U318" i="1"/>
  <c r="T305" i="1"/>
  <c r="T308" i="1"/>
  <c r="U310" i="1"/>
  <c r="U321" i="1"/>
  <c r="T306" i="1"/>
  <c r="U314" i="1"/>
  <c r="U322" i="1"/>
  <c r="U312" i="1"/>
  <c r="U307" i="1"/>
  <c r="V298" i="1"/>
  <c r="T295" i="1"/>
  <c r="V331" i="1"/>
  <c r="U331" i="1"/>
  <c r="V326" i="1"/>
  <c r="U326" i="1"/>
  <c r="V319" i="1"/>
  <c r="U319" i="1"/>
  <c r="T316" i="1"/>
  <c r="U316" i="1"/>
  <c r="V330" i="1"/>
  <c r="U330" i="1"/>
  <c r="V324" i="1"/>
  <c r="U324" i="1"/>
  <c r="T317" i="1"/>
  <c r="U317" i="1"/>
  <c r="V327" i="1"/>
  <c r="U327" i="1"/>
  <c r="V328" i="1"/>
  <c r="U328" i="1"/>
  <c r="V329" i="1"/>
  <c r="U329" i="1"/>
  <c r="T313" i="1"/>
  <c r="U313" i="1"/>
  <c r="V320" i="1"/>
  <c r="U320" i="1"/>
  <c r="V323" i="1"/>
  <c r="U323" i="1"/>
  <c r="V325" i="1"/>
  <c r="U325" i="1"/>
  <c r="V311" i="1"/>
  <c r="U311" i="1"/>
  <c r="T315" i="1"/>
  <c r="U315" i="1"/>
  <c r="V335" i="1"/>
  <c r="U335" i="1"/>
  <c r="V340" i="1"/>
  <c r="U340" i="1"/>
  <c r="V336" i="1"/>
  <c r="U336" i="1"/>
  <c r="V342" i="1"/>
  <c r="U342" i="1"/>
  <c r="V350" i="1"/>
  <c r="U350" i="1"/>
  <c r="V347" i="1"/>
  <c r="U347" i="1"/>
  <c r="V337" i="1"/>
  <c r="U337" i="1"/>
  <c r="V341" i="1"/>
  <c r="U341" i="1"/>
  <c r="V344" i="1"/>
  <c r="U344" i="1"/>
  <c r="V351" i="1"/>
  <c r="U351" i="1"/>
  <c r="V354" i="1"/>
  <c r="U354" i="1"/>
  <c r="V339" i="1"/>
  <c r="U339" i="1"/>
  <c r="V345" i="1"/>
  <c r="U345" i="1"/>
  <c r="V352" i="1"/>
  <c r="U352" i="1"/>
  <c r="V343" i="1"/>
  <c r="U343" i="1"/>
  <c r="V348" i="1"/>
  <c r="U348" i="1"/>
  <c r="V349" i="1"/>
  <c r="U349" i="1"/>
  <c r="V333" i="1"/>
  <c r="U333" i="1"/>
  <c r="V334" i="1"/>
  <c r="U334" i="1"/>
  <c r="V346" i="1"/>
  <c r="U346" i="1"/>
  <c r="V353" i="1"/>
  <c r="U353" i="1"/>
  <c r="V332" i="1"/>
  <c r="V315" i="1"/>
  <c r="T320" i="1"/>
  <c r="V317" i="1"/>
  <c r="T319" i="1"/>
  <c r="V321" i="1"/>
  <c r="T321" i="1"/>
  <c r="V322" i="1"/>
  <c r="T322" i="1"/>
  <c r="V318" i="1"/>
  <c r="T318" i="1"/>
  <c r="T311" i="1"/>
  <c r="V313" i="1"/>
  <c r="V316" i="1"/>
  <c r="V314" i="1"/>
  <c r="T314" i="1"/>
  <c r="V312" i="1"/>
  <c r="T312" i="1"/>
  <c r="V310" i="1"/>
  <c r="T310" i="1"/>
  <c r="T260" i="1"/>
  <c r="V260" i="1"/>
  <c r="T307" i="1"/>
  <c r="V307" i="1"/>
  <c r="V256" i="1"/>
  <c r="V244" i="1"/>
  <c r="V251" i="1"/>
  <c r="V246" i="1"/>
  <c r="V242" i="1"/>
  <c r="V257" i="1"/>
  <c r="V249" i="1"/>
  <c r="V238" i="1"/>
  <c r="V258" i="1"/>
  <c r="V250" i="1"/>
  <c r="V243" i="1"/>
  <c r="V254" i="1"/>
  <c r="V253" i="1"/>
  <c r="V248" i="1"/>
  <c r="V255" i="1"/>
  <c r="V252" i="1"/>
  <c r="V239" i="1"/>
  <c r="V247" i="1"/>
  <c r="V240" i="1"/>
  <c r="V236" i="1"/>
  <c r="V245" i="1"/>
  <c r="V237" i="1"/>
  <c r="V241" i="1"/>
  <c r="U306" i="1"/>
  <c r="V306" i="1"/>
  <c r="U309" i="1"/>
  <c r="V309" i="1"/>
  <c r="T309" i="1"/>
  <c r="U308" i="1"/>
  <c r="V308" i="1"/>
  <c r="V305" i="1"/>
  <c r="U305" i="1"/>
  <c r="V304" i="1"/>
  <c r="U304" i="1"/>
  <c r="T304" i="1"/>
  <c r="U303" i="1"/>
  <c r="V303" i="1"/>
  <c r="T303" i="1"/>
  <c r="U302" i="1"/>
  <c r="V302" i="1"/>
  <c r="T302" i="1"/>
  <c r="U298" i="1"/>
  <c r="U301" i="1"/>
  <c r="V301" i="1"/>
  <c r="T298" i="1"/>
  <c r="T301" i="1"/>
  <c r="U300" i="1"/>
  <c r="V300" i="1"/>
  <c r="T300" i="1"/>
  <c r="V299" i="1"/>
  <c r="U299" i="1"/>
  <c r="T299" i="1"/>
  <c r="T7" i="1"/>
  <c r="T292" i="1"/>
  <c r="W292" i="1" s="1"/>
  <c r="U295" i="1"/>
  <c r="T245" i="1"/>
  <c r="V235" i="1"/>
  <c r="U11" i="1"/>
  <c r="T196" i="1"/>
  <c r="T188" i="1"/>
  <c r="T192" i="1"/>
  <c r="T189" i="1"/>
  <c r="T193" i="1"/>
  <c r="T190" i="1"/>
  <c r="T194" i="1"/>
  <c r="T191" i="1"/>
  <c r="T195" i="1"/>
  <c r="V172" i="1"/>
  <c r="U172" i="1"/>
  <c r="V176" i="1"/>
  <c r="U176" i="1"/>
  <c r="V185" i="1"/>
  <c r="U185" i="1"/>
  <c r="V184" i="1"/>
  <c r="U184" i="1"/>
  <c r="V173" i="1"/>
  <c r="U173" i="1"/>
  <c r="V178" i="1"/>
  <c r="U178" i="1"/>
  <c r="V187" i="1"/>
  <c r="U187" i="1"/>
  <c r="V182" i="1"/>
  <c r="U182" i="1"/>
  <c r="V174" i="1"/>
  <c r="U174" i="1"/>
  <c r="V181" i="1"/>
  <c r="U181" i="1"/>
  <c r="V186" i="1"/>
  <c r="U186" i="1"/>
  <c r="V183" i="1"/>
  <c r="U183" i="1"/>
  <c r="V175" i="1"/>
  <c r="U175" i="1"/>
  <c r="V180" i="1"/>
  <c r="U180" i="1"/>
  <c r="V189" i="1"/>
  <c r="V193" i="1"/>
  <c r="V194" i="1"/>
  <c r="V192" i="1"/>
  <c r="V188" i="1"/>
  <c r="V190" i="1"/>
  <c r="V195" i="1"/>
  <c r="V191" i="1"/>
  <c r="V196" i="1"/>
  <c r="U227" i="1"/>
  <c r="T227" i="1"/>
  <c r="T258" i="1"/>
  <c r="T266" i="1"/>
  <c r="W266" i="1" s="1"/>
  <c r="T268" i="1"/>
  <c r="W268" i="1" s="1"/>
  <c r="T270" i="1"/>
  <c r="W270" i="1" s="1"/>
  <c r="T257" i="1"/>
  <c r="T255" i="1"/>
  <c r="T272" i="1"/>
  <c r="W272" i="1" s="1"/>
  <c r="T267" i="1"/>
  <c r="T274" i="1"/>
  <c r="W274" i="1" s="1"/>
  <c r="T256" i="1"/>
  <c r="T271" i="1"/>
  <c r="W271" i="1" s="1"/>
  <c r="T273" i="1"/>
  <c r="W273" i="1" s="1"/>
  <c r="T277" i="1"/>
  <c r="T275" i="1"/>
  <c r="W275" i="1" s="1"/>
  <c r="T276" i="1"/>
  <c r="W276" i="1" s="1"/>
  <c r="U222" i="1"/>
  <c r="T222" i="1"/>
  <c r="T238" i="1"/>
  <c r="T241" i="1"/>
  <c r="T236" i="1"/>
  <c r="T254" i="1"/>
  <c r="T252" i="1"/>
  <c r="T251" i="1"/>
  <c r="T253" i="1"/>
  <c r="T249" i="1"/>
  <c r="T247" i="1"/>
  <c r="T248" i="1"/>
  <c r="T246" i="1"/>
  <c r="T250" i="1"/>
  <c r="T240" i="1"/>
  <c r="T237" i="1"/>
  <c r="T242" i="1"/>
  <c r="T244" i="1"/>
  <c r="T239" i="1"/>
  <c r="T243" i="1"/>
  <c r="T208" i="1"/>
  <c r="T199" i="1"/>
  <c r="T206" i="1"/>
  <c r="T213" i="1"/>
  <c r="T200" i="1"/>
  <c r="T209" i="1"/>
  <c r="T201" i="1"/>
  <c r="T214" i="1"/>
  <c r="T204" i="1"/>
  <c r="T205" i="1"/>
  <c r="T211" i="1"/>
  <c r="T212" i="1"/>
  <c r="T198" i="1"/>
  <c r="T207" i="1"/>
  <c r="T203" i="1"/>
  <c r="T210" i="1"/>
  <c r="T202" i="1"/>
  <c r="V234" i="1"/>
  <c r="U234" i="1"/>
  <c r="V216" i="1"/>
  <c r="U216" i="1"/>
  <c r="V225" i="1"/>
  <c r="U225" i="1"/>
  <c r="V232" i="1"/>
  <c r="U232" i="1"/>
  <c r="V231" i="1"/>
  <c r="U231" i="1"/>
  <c r="V218" i="1"/>
  <c r="U218" i="1"/>
  <c r="V223" i="1"/>
  <c r="U223" i="1"/>
  <c r="V220" i="1"/>
  <c r="U220" i="1"/>
  <c r="V224" i="1"/>
  <c r="U224" i="1"/>
  <c r="V228" i="1"/>
  <c r="U228" i="1"/>
  <c r="V229" i="1"/>
  <c r="U229" i="1"/>
  <c r="V217" i="1"/>
  <c r="U217" i="1"/>
  <c r="V230" i="1"/>
  <c r="U230" i="1"/>
  <c r="V226" i="1"/>
  <c r="U226" i="1"/>
  <c r="V233" i="1"/>
  <c r="U233" i="1"/>
  <c r="V215" i="1"/>
  <c r="U215" i="1"/>
  <c r="V219" i="1"/>
  <c r="U219" i="1"/>
  <c r="V221" i="1"/>
  <c r="U221" i="1"/>
  <c r="V202" i="1"/>
  <c r="V211" i="1"/>
  <c r="V212" i="1"/>
  <c r="V198" i="1"/>
  <c r="V209" i="1"/>
  <c r="V206" i="1"/>
  <c r="V204" i="1"/>
  <c r="V210" i="1"/>
  <c r="V199" i="1"/>
  <c r="V208" i="1"/>
  <c r="V214" i="1"/>
  <c r="V203" i="1"/>
  <c r="V213" i="1"/>
  <c r="V201" i="1"/>
  <c r="V207" i="1"/>
  <c r="V200" i="1"/>
  <c r="V205" i="1"/>
  <c r="T235" i="1"/>
  <c r="T197" i="1"/>
  <c r="V197" i="1"/>
  <c r="V171" i="1"/>
  <c r="U171" i="1"/>
  <c r="V167" i="1"/>
  <c r="U167" i="1"/>
  <c r="U150" i="1"/>
  <c r="V150" i="1"/>
  <c r="U149" i="1"/>
  <c r="V149" i="1"/>
  <c r="U164" i="1"/>
  <c r="V164" i="1"/>
  <c r="U148" i="1"/>
  <c r="V148" i="1"/>
  <c r="U151" i="1"/>
  <c r="V151" i="1"/>
  <c r="U160" i="1"/>
  <c r="V160" i="1"/>
  <c r="U163" i="1"/>
  <c r="V163" i="1"/>
  <c r="U147" i="1"/>
  <c r="V147" i="1"/>
  <c r="U159" i="1"/>
  <c r="V159" i="1"/>
  <c r="U145" i="1"/>
  <c r="V145" i="1"/>
  <c r="U161" i="1"/>
  <c r="V161" i="1"/>
  <c r="U146" i="1"/>
  <c r="V146" i="1"/>
  <c r="U162" i="1"/>
  <c r="V162" i="1"/>
  <c r="U165" i="1"/>
  <c r="U166" i="1"/>
  <c r="U168" i="1"/>
  <c r="U169" i="1"/>
  <c r="U170" i="1"/>
  <c r="T163" i="1"/>
  <c r="T162" i="1"/>
  <c r="T160" i="1"/>
  <c r="T161" i="1"/>
  <c r="T159" i="1"/>
  <c r="T151" i="1"/>
  <c r="T150" i="1"/>
  <c r="T149" i="1"/>
  <c r="T148" i="1"/>
  <c r="T147" i="1"/>
  <c r="T146" i="1"/>
  <c r="T145" i="1"/>
  <c r="U121" i="1"/>
  <c r="U122" i="1"/>
  <c r="U123" i="1"/>
  <c r="T123" i="1"/>
  <c r="U115" i="1"/>
  <c r="U61" i="1"/>
  <c r="V61" i="1"/>
  <c r="T61" i="1"/>
  <c r="U119" i="1"/>
  <c r="U116" i="1"/>
  <c r="U120" i="1"/>
  <c r="U117" i="1"/>
  <c r="U118" i="1"/>
  <c r="U72" i="1"/>
  <c r="U71" i="1"/>
  <c r="U74" i="1"/>
  <c r="U79" i="1"/>
  <c r="U81" i="1"/>
  <c r="U75" i="1"/>
  <c r="U80" i="1"/>
  <c r="U76" i="1"/>
  <c r="U70" i="1"/>
  <c r="U77" i="1"/>
  <c r="U73" i="1"/>
  <c r="U78" i="1"/>
  <c r="U69" i="1"/>
  <c r="U66" i="1"/>
  <c r="U65" i="1"/>
  <c r="U64" i="1"/>
  <c r="U82" i="1"/>
  <c r="U84" i="1"/>
  <c r="U83" i="1"/>
  <c r="V60" i="1"/>
  <c r="U60" i="1"/>
  <c r="V59" i="1"/>
  <c r="U59" i="1"/>
  <c r="V58" i="1"/>
  <c r="U58" i="1"/>
  <c r="V56" i="1"/>
  <c r="U56" i="1"/>
  <c r="V55" i="1"/>
  <c r="U55" i="1"/>
  <c r="V54" i="1"/>
  <c r="U54" i="1"/>
  <c r="V53" i="1"/>
  <c r="U53" i="1"/>
  <c r="V52" i="1"/>
  <c r="U52" i="1"/>
  <c r="V51" i="1"/>
  <c r="U51" i="1"/>
  <c r="V50" i="1"/>
  <c r="U50" i="1"/>
  <c r="U9" i="1"/>
  <c r="T10" i="1"/>
  <c r="T9" i="1"/>
  <c r="U18" i="1"/>
  <c r="U10" i="1"/>
  <c r="U6" i="1"/>
  <c r="V6" i="1"/>
  <c r="U8" i="1"/>
  <c r="U7" i="1"/>
  <c r="V338" i="1"/>
  <c r="U355" i="1"/>
  <c r="T353" i="1"/>
  <c r="T354" i="1"/>
  <c r="T351" i="1"/>
  <c r="T355" i="1"/>
  <c r="T352" i="1"/>
  <c r="T349" i="1"/>
  <c r="T350" i="1"/>
  <c r="T345" i="1"/>
  <c r="T348" i="1"/>
  <c r="T342" i="1"/>
  <c r="T343" i="1"/>
  <c r="T344" i="1"/>
  <c r="T347" i="1"/>
  <c r="T346" i="1"/>
  <c r="T338" i="1"/>
  <c r="T341" i="1"/>
  <c r="T340" i="1"/>
  <c r="T327" i="1"/>
  <c r="T332" i="1"/>
  <c r="T324" i="1"/>
  <c r="T335" i="1"/>
  <c r="T336" i="1"/>
  <c r="T337" i="1"/>
  <c r="T334" i="1"/>
  <c r="T326" i="1"/>
  <c r="T339" i="1"/>
  <c r="T333" i="1"/>
  <c r="T328" i="1"/>
  <c r="T329" i="1"/>
  <c r="T330" i="1"/>
  <c r="T331" i="1"/>
  <c r="T325" i="1"/>
  <c r="T323" i="1"/>
  <c r="T294" i="1"/>
  <c r="W294" i="1" s="1"/>
  <c r="T293" i="1"/>
  <c r="W293" i="1" s="1"/>
  <c r="T291" i="1"/>
  <c r="W291" i="1" s="1"/>
  <c r="T290" i="1"/>
  <c r="W290" i="1" s="1"/>
  <c r="T289" i="1"/>
  <c r="W289" i="1" s="1"/>
  <c r="T287" i="1"/>
  <c r="W287" i="1" s="1"/>
  <c r="T288" i="1"/>
  <c r="W288" i="1" s="1"/>
  <c r="T286" i="1"/>
  <c r="W286" i="1" s="1"/>
  <c r="T284" i="1"/>
  <c r="W284" i="1" s="1"/>
  <c r="T285" i="1"/>
  <c r="W285" i="1" s="1"/>
  <c r="T283" i="1"/>
  <c r="W283" i="1" s="1"/>
  <c r="T171" i="1"/>
  <c r="T170" i="1"/>
  <c r="T169" i="1"/>
  <c r="T168" i="1"/>
  <c r="T167" i="1"/>
  <c r="T166" i="1"/>
  <c r="T164" i="1"/>
  <c r="T165" i="1"/>
  <c r="T122" i="1"/>
  <c r="T120" i="1"/>
  <c r="T121" i="1"/>
  <c r="T119" i="1"/>
  <c r="T116" i="1"/>
  <c r="T118" i="1"/>
  <c r="T117" i="1"/>
  <c r="T71" i="1"/>
  <c r="V77" i="1"/>
  <c r="V72" i="1"/>
  <c r="V78" i="1"/>
  <c r="T81" i="1"/>
  <c r="V82" i="1"/>
  <c r="V65" i="1"/>
  <c r="V74" i="1"/>
  <c r="V79" i="1"/>
  <c r="V69" i="1"/>
  <c r="T66" i="1"/>
  <c r="T80" i="1"/>
  <c r="V84" i="1"/>
  <c r="T115" i="1"/>
  <c r="T84" i="1"/>
  <c r="V83" i="1"/>
  <c r="T83" i="1"/>
  <c r="T79" i="1"/>
  <c r="T78" i="1"/>
  <c r="T82" i="1"/>
  <c r="V81" i="1"/>
  <c r="T77" i="1"/>
  <c r="V76" i="1"/>
  <c r="T76" i="1"/>
  <c r="V80" i="1"/>
  <c r="V75" i="1"/>
  <c r="T75" i="1"/>
  <c r="T74" i="1"/>
  <c r="V71" i="1"/>
  <c r="V66" i="1"/>
  <c r="T72" i="1"/>
  <c r="T70" i="1"/>
  <c r="V70" i="1"/>
  <c r="V73" i="1"/>
  <c r="T73" i="1"/>
  <c r="T69" i="1"/>
  <c r="V64" i="1"/>
  <c r="T57" i="1"/>
  <c r="V57" i="1"/>
  <c r="T59" i="1"/>
  <c r="T56" i="1"/>
  <c r="T64" i="1"/>
  <c r="T60" i="1"/>
  <c r="T65" i="1"/>
  <c r="T58" i="1"/>
  <c r="T55" i="1"/>
  <c r="T51" i="1"/>
  <c r="T52" i="1"/>
  <c r="T53" i="1"/>
  <c r="T50" i="1"/>
  <c r="T54" i="1"/>
  <c r="T18" i="1"/>
  <c r="T12" i="1"/>
  <c r="T14" i="1"/>
  <c r="T16" i="1"/>
  <c r="T17" i="1"/>
  <c r="T8" i="1"/>
  <c r="T13" i="1"/>
  <c r="T15" i="1"/>
  <c r="T6" i="1"/>
  <c r="T842" i="1"/>
  <c r="W842" i="1" s="1"/>
  <c r="W841" i="1"/>
  <c r="G2" i="2"/>
  <c r="F2" i="2"/>
  <c r="W21" i="1" l="1"/>
  <c r="W8" i="1"/>
  <c r="W738" i="1"/>
  <c r="W745" i="1"/>
  <c r="W719" i="1"/>
  <c r="W716" i="1"/>
  <c r="W737" i="1"/>
  <c r="W727" i="1"/>
  <c r="W721" i="1"/>
  <c r="W772" i="1"/>
  <c r="W725" i="1"/>
  <c r="W713" i="1"/>
  <c r="W790" i="1"/>
  <c r="W805" i="1"/>
  <c r="W740" i="1"/>
  <c r="W715" i="1"/>
  <c r="W730" i="1"/>
  <c r="W728" i="1"/>
  <c r="W743" i="1"/>
  <c r="W722" i="1"/>
  <c r="W718" i="1"/>
  <c r="W773" i="1"/>
  <c r="W806" i="1"/>
  <c r="W800" i="1"/>
  <c r="W784" i="1"/>
  <c r="W777" i="1"/>
  <c r="W779" i="1"/>
  <c r="W778" i="1"/>
  <c r="W802" i="1"/>
  <c r="W798" i="1"/>
  <c r="W736" i="1"/>
  <c r="W793" i="1"/>
  <c r="W774" i="1"/>
  <c r="W724" i="1"/>
  <c r="W795" i="1"/>
  <c r="W789" i="1"/>
  <c r="W796" i="1"/>
  <c r="W804" i="1"/>
  <c r="W780" i="1"/>
  <c r="W770" i="1"/>
  <c r="W785" i="1"/>
  <c r="W786" i="1"/>
  <c r="W787" i="1"/>
  <c r="W741" i="1"/>
  <c r="W735" i="1"/>
  <c r="W746" i="1"/>
  <c r="W732" i="1"/>
  <c r="W733" i="1"/>
  <c r="W775" i="1"/>
  <c r="W782" i="1"/>
  <c r="W803" i="1"/>
  <c r="W807" i="1"/>
  <c r="W720" i="1"/>
  <c r="W788" i="1"/>
  <c r="W781" i="1"/>
  <c r="W791" i="1"/>
  <c r="W801" i="1"/>
  <c r="W792" i="1"/>
  <c r="W734" i="1"/>
  <c r="W744" i="1"/>
  <c r="W794" i="1"/>
  <c r="W729" i="1"/>
  <c r="W717" i="1"/>
  <c r="W723" i="1"/>
  <c r="W742" i="1"/>
  <c r="W739" i="1"/>
  <c r="W731" i="1"/>
  <c r="W714" i="1"/>
  <c r="W771" i="1"/>
  <c r="W726" i="1"/>
  <c r="W783" i="1"/>
  <c r="W799" i="1"/>
  <c r="W776" i="1"/>
  <c r="W747" i="1"/>
  <c r="W682" i="1"/>
  <c r="W674" i="1"/>
  <c r="W697" i="1"/>
  <c r="W712" i="1"/>
  <c r="W702" i="1"/>
  <c r="W688" i="1"/>
  <c r="W703" i="1"/>
  <c r="W692" i="1"/>
  <c r="W707" i="1"/>
  <c r="W677" i="1"/>
  <c r="W684" i="1"/>
  <c r="W700" i="1"/>
  <c r="W686" i="1"/>
  <c r="W673" i="1"/>
  <c r="W711" i="1"/>
  <c r="W708" i="1"/>
  <c r="W691" i="1"/>
  <c r="W693" i="1"/>
  <c r="W678" i="1"/>
  <c r="W676" i="1"/>
  <c r="W710" i="1"/>
  <c r="W699" i="1"/>
  <c r="W675" i="1"/>
  <c r="W704" i="1"/>
  <c r="W683" i="1"/>
  <c r="W696" i="1"/>
  <c r="W680" i="1"/>
  <c r="W679" i="1"/>
  <c r="W681" i="1"/>
  <c r="W705" i="1"/>
  <c r="W690" i="1"/>
  <c r="W698" i="1"/>
  <c r="W685" i="1"/>
  <c r="W687" i="1"/>
  <c r="W701" i="1"/>
  <c r="W706" i="1"/>
  <c r="W689" i="1"/>
  <c r="W695" i="1"/>
  <c r="W694" i="1"/>
  <c r="W709" i="1"/>
  <c r="W550" i="1"/>
  <c r="W570" i="1"/>
  <c r="W551" i="1"/>
  <c r="W562" i="1"/>
  <c r="W557" i="1"/>
  <c r="W556" i="1"/>
  <c r="W559" i="1"/>
  <c r="W576" i="1"/>
  <c r="W552" i="1"/>
  <c r="W573" i="1"/>
  <c r="W560" i="1"/>
  <c r="W578" i="1"/>
  <c r="W581" i="1"/>
  <c r="W569" i="1"/>
  <c r="W577" i="1"/>
  <c r="W579" i="1"/>
  <c r="W571" i="1"/>
  <c r="W574" i="1"/>
  <c r="W555" i="1"/>
  <c r="W572" i="1"/>
  <c r="W554" i="1"/>
  <c r="W568" i="1"/>
  <c r="W582" i="1"/>
  <c r="W553" i="1"/>
  <c r="W565" i="1"/>
  <c r="W575" i="1"/>
  <c r="W561" i="1"/>
  <c r="W563" i="1"/>
  <c r="W566" i="1"/>
  <c r="W564" i="1"/>
  <c r="W558" i="1"/>
  <c r="W567" i="1"/>
  <c r="W580" i="1"/>
  <c r="W523" i="1"/>
  <c r="W524" i="1"/>
  <c r="W639" i="1"/>
  <c r="W521" i="1"/>
  <c r="W670" i="1"/>
  <c r="W645" i="1"/>
  <c r="W613" i="1"/>
  <c r="W616" i="1"/>
  <c r="W646" i="1"/>
  <c r="W672" i="1"/>
  <c r="W659" i="1"/>
  <c r="W658" i="1"/>
  <c r="W627" i="1"/>
  <c r="W648" i="1"/>
  <c r="W606" i="1"/>
  <c r="W655" i="1"/>
  <c r="W617" i="1"/>
  <c r="W625" i="1"/>
  <c r="W630" i="1"/>
  <c r="W665" i="1"/>
  <c r="W634" i="1"/>
  <c r="W604" i="1"/>
  <c r="W607" i="1"/>
  <c r="W629" i="1"/>
  <c r="W632" i="1"/>
  <c r="W622" i="1"/>
  <c r="W657" i="1"/>
  <c r="W654" i="1"/>
  <c r="W614" i="1"/>
  <c r="W620" i="1"/>
  <c r="W642" i="1"/>
  <c r="W667" i="1"/>
  <c r="W647" i="1"/>
  <c r="W668" i="1"/>
  <c r="W605" i="1"/>
  <c r="W631" i="1"/>
  <c r="W636" i="1"/>
  <c r="W633" i="1"/>
  <c r="W640" i="1"/>
  <c r="W651" i="1"/>
  <c r="W660" i="1"/>
  <c r="W664" i="1"/>
  <c r="W610" i="1"/>
  <c r="W603" i="1"/>
  <c r="W615" i="1"/>
  <c r="W626" i="1"/>
  <c r="W637" i="1"/>
  <c r="W619" i="1"/>
  <c r="W663" i="1"/>
  <c r="W671" i="1"/>
  <c r="W644" i="1"/>
  <c r="W661" i="1"/>
  <c r="W611" i="1"/>
  <c r="W621" i="1"/>
  <c r="W635" i="1"/>
  <c r="W612" i="1"/>
  <c r="W643" i="1"/>
  <c r="W650" i="1"/>
  <c r="W653" i="1"/>
  <c r="W662" i="1"/>
  <c r="W608" i="1"/>
  <c r="W623" i="1"/>
  <c r="W624" i="1"/>
  <c r="W618" i="1"/>
  <c r="W609" i="1"/>
  <c r="W641" i="1"/>
  <c r="W669" i="1"/>
  <c r="W656" i="1"/>
  <c r="W666" i="1"/>
  <c r="W628" i="1"/>
  <c r="W638" i="1"/>
  <c r="W652" i="1"/>
  <c r="W649" i="1"/>
  <c r="W590" i="1"/>
  <c r="W600" i="1"/>
  <c r="W592" i="1"/>
  <c r="W596" i="1"/>
  <c r="W595" i="1"/>
  <c r="W594" i="1"/>
  <c r="W598" i="1"/>
  <c r="W583" i="1"/>
  <c r="W587" i="1"/>
  <c r="W602" i="1"/>
  <c r="W589" i="1"/>
  <c r="W588" i="1"/>
  <c r="W593" i="1"/>
  <c r="W591" i="1"/>
  <c r="W584" i="1"/>
  <c r="W599" i="1"/>
  <c r="W586" i="1"/>
  <c r="W585" i="1"/>
  <c r="W601" i="1"/>
  <c r="W597" i="1"/>
  <c r="W467" i="1"/>
  <c r="W501" i="1"/>
  <c r="W474" i="1"/>
  <c r="W479" i="1"/>
  <c r="W497" i="1"/>
  <c r="W500" i="1"/>
  <c r="W499" i="1"/>
  <c r="W465" i="1"/>
  <c r="W473" i="1"/>
  <c r="W492" i="1"/>
  <c r="W493" i="1"/>
  <c r="W482" i="1"/>
  <c r="W466" i="1"/>
  <c r="W489" i="1"/>
  <c r="W488" i="1"/>
  <c r="W471" i="1"/>
  <c r="W469" i="1"/>
  <c r="W480" i="1"/>
  <c r="W477" i="1"/>
  <c r="W485" i="1"/>
  <c r="W486" i="1"/>
  <c r="W470" i="1"/>
  <c r="W472" i="1"/>
  <c r="W495" i="1"/>
  <c r="W496" i="1"/>
  <c r="W476" i="1"/>
  <c r="W481" i="1"/>
  <c r="W491" i="1"/>
  <c r="W498" i="1"/>
  <c r="W478" i="1"/>
  <c r="W490" i="1"/>
  <c r="W494" i="1"/>
  <c r="W475" i="1"/>
  <c r="W484" i="1"/>
  <c r="W529" i="1"/>
  <c r="W516" i="1"/>
  <c r="W502" i="1"/>
  <c r="W512" i="1"/>
  <c r="W515" i="1"/>
  <c r="W503" i="1"/>
  <c r="W507" i="1"/>
  <c r="W543" i="1"/>
  <c r="W513" i="1"/>
  <c r="W546" i="1"/>
  <c r="W411" i="1"/>
  <c r="W549" i="1"/>
  <c r="W505" i="1"/>
  <c r="W518" i="1"/>
  <c r="W508" i="1"/>
  <c r="W530" i="1"/>
  <c r="W542" i="1"/>
  <c r="W535" i="1"/>
  <c r="W461" i="1"/>
  <c r="W416" i="1"/>
  <c r="W517" i="1"/>
  <c r="W415" i="1"/>
  <c r="W544" i="1"/>
  <c r="W519" i="1"/>
  <c r="W442" i="1"/>
  <c r="W447" i="1"/>
  <c r="W432" i="1"/>
  <c r="W443" i="1"/>
  <c r="W430" i="1"/>
  <c r="W514" i="1"/>
  <c r="W436" i="1"/>
  <c r="W460" i="1"/>
  <c r="W532" i="1"/>
  <c r="W439" i="1"/>
  <c r="W537" i="1"/>
  <c r="W525" i="1"/>
  <c r="W509" i="1"/>
  <c r="W440" i="1"/>
  <c r="W548" i="1"/>
  <c r="W459" i="1"/>
  <c r="W520" i="1"/>
  <c r="W528" i="1"/>
  <c r="W539" i="1"/>
  <c r="W428" i="1"/>
  <c r="W534" i="1"/>
  <c r="W441" i="1"/>
  <c r="W464" i="1"/>
  <c r="W506" i="1"/>
  <c r="W527" i="1"/>
  <c r="W522" i="1"/>
  <c r="W421" i="1"/>
  <c r="W458" i="1"/>
  <c r="W545" i="1"/>
  <c r="W547" i="1"/>
  <c r="W434" i="1"/>
  <c r="W533" i="1"/>
  <c r="W504" i="1"/>
  <c r="W541" i="1"/>
  <c r="W526" i="1"/>
  <c r="W510" i="1"/>
  <c r="W511" i="1"/>
  <c r="W433" i="1"/>
  <c r="W431" i="1"/>
  <c r="W462" i="1"/>
  <c r="W438" i="1"/>
  <c r="W418" i="1"/>
  <c r="W429" i="1"/>
  <c r="W540" i="1"/>
  <c r="W536" i="1"/>
  <c r="W446" i="1"/>
  <c r="W456" i="1"/>
  <c r="W425" i="1"/>
  <c r="W435" i="1"/>
  <c r="W531" i="1"/>
  <c r="W538" i="1"/>
  <c r="W463" i="1"/>
  <c r="W457" i="1"/>
  <c r="W437" i="1"/>
  <c r="W420" i="1"/>
  <c r="W423" i="1"/>
  <c r="W413" i="1"/>
  <c r="W424" i="1"/>
  <c r="W427" i="1"/>
  <c r="W417" i="1"/>
  <c r="W412" i="1"/>
  <c r="W414" i="1"/>
  <c r="W422" i="1"/>
  <c r="W426" i="1"/>
  <c r="W419" i="1"/>
  <c r="W410" i="1"/>
  <c r="W403" i="1"/>
  <c r="W402" i="1"/>
  <c r="W404" i="1"/>
  <c r="W406" i="1"/>
  <c r="W408" i="1"/>
  <c r="W405" i="1"/>
  <c r="W407" i="1"/>
  <c r="W396" i="1"/>
  <c r="W398" i="1"/>
  <c r="W400" i="1"/>
  <c r="W397" i="1"/>
  <c r="W399" i="1"/>
  <c r="W382" i="1"/>
  <c r="W379" i="1"/>
  <c r="W384" i="1"/>
  <c r="W381" i="1"/>
  <c r="W378" i="1"/>
  <c r="W363" i="1"/>
  <c r="W383" i="1"/>
  <c r="W380" i="1"/>
  <c r="W359" i="1"/>
  <c r="W357" i="1"/>
  <c r="W358" i="1"/>
  <c r="W362" i="1"/>
  <c r="W364" i="1"/>
  <c r="W355" i="1"/>
  <c r="W368" i="1"/>
  <c r="W365" i="1"/>
  <c r="W367" i="1"/>
  <c r="W360" i="1"/>
  <c r="W356" i="1"/>
  <c r="W361" i="1"/>
  <c r="W366" i="1"/>
  <c r="W299" i="1"/>
  <c r="W377" i="1"/>
  <c r="W376" i="1"/>
  <c r="W375" i="1"/>
  <c r="W374" i="1"/>
  <c r="W373" i="1"/>
  <c r="W372" i="1"/>
  <c r="W371" i="1"/>
  <c r="W370" i="1"/>
  <c r="W369" i="1"/>
  <c r="W332" i="1"/>
  <c r="W315" i="1"/>
  <c r="W320" i="1"/>
  <c r="W317" i="1"/>
  <c r="W319" i="1"/>
  <c r="W321" i="1"/>
  <c r="W322" i="1"/>
  <c r="W311" i="1"/>
  <c r="W318" i="1"/>
  <c r="W316" i="1"/>
  <c r="W312" i="1"/>
  <c r="W313" i="1"/>
  <c r="W310" i="1"/>
  <c r="W314" i="1"/>
  <c r="W260" i="1"/>
  <c r="W235" i="1"/>
  <c r="W307" i="1"/>
  <c r="W306" i="1"/>
  <c r="W309" i="1"/>
  <c r="W308" i="1"/>
  <c r="W239" i="1"/>
  <c r="W305" i="1"/>
  <c r="W304" i="1"/>
  <c r="W298" i="1"/>
  <c r="W242" i="1"/>
  <c r="W302" i="1"/>
  <c r="W303" i="1"/>
  <c r="W246" i="1"/>
  <c r="W301" i="1"/>
  <c r="W300" i="1"/>
  <c r="W236" i="1"/>
  <c r="W243" i="1"/>
  <c r="W238" i="1"/>
  <c r="W295" i="1"/>
  <c r="W241" i="1"/>
  <c r="W247" i="1"/>
  <c r="W251" i="1"/>
  <c r="W248" i="1"/>
  <c r="W240" i="1"/>
  <c r="W253" i="1"/>
  <c r="W250" i="1"/>
  <c r="W252" i="1"/>
  <c r="W244" i="1"/>
  <c r="W245" i="1"/>
  <c r="W249" i="1"/>
  <c r="W258" i="1"/>
  <c r="W256" i="1"/>
  <c r="W254" i="1"/>
  <c r="W237" i="1"/>
  <c r="W255" i="1"/>
  <c r="W257" i="1"/>
  <c r="W188" i="1"/>
  <c r="W185" i="1"/>
  <c r="W172" i="1"/>
  <c r="W219" i="1"/>
  <c r="W233" i="1"/>
  <c r="W230" i="1"/>
  <c r="W229" i="1"/>
  <c r="W224" i="1"/>
  <c r="W223" i="1"/>
  <c r="W231" i="1"/>
  <c r="W225" i="1"/>
  <c r="W234" i="1"/>
  <c r="W221" i="1"/>
  <c r="W215" i="1"/>
  <c r="W226" i="1"/>
  <c r="W217" i="1"/>
  <c r="W228" i="1"/>
  <c r="W220" i="1"/>
  <c r="W218" i="1"/>
  <c r="W232" i="1"/>
  <c r="W216" i="1"/>
  <c r="W222" i="1"/>
  <c r="W202" i="1"/>
  <c r="W198" i="1"/>
  <c r="W204" i="1"/>
  <c r="W200" i="1"/>
  <c r="W208" i="1"/>
  <c r="W210" i="1"/>
  <c r="W212" i="1"/>
  <c r="W214" i="1"/>
  <c r="W213" i="1"/>
  <c r="W227" i="1"/>
  <c r="W203" i="1"/>
  <c r="W211" i="1"/>
  <c r="W201" i="1"/>
  <c r="W206" i="1"/>
  <c r="W207" i="1"/>
  <c r="W205" i="1"/>
  <c r="W209" i="1"/>
  <c r="W199" i="1"/>
  <c r="W187" i="1"/>
  <c r="W173" i="1"/>
  <c r="W175" i="1"/>
  <c r="W186" i="1"/>
  <c r="W174" i="1"/>
  <c r="W180" i="1"/>
  <c r="W176" i="1"/>
  <c r="W171" i="1"/>
  <c r="W193" i="1"/>
  <c r="W183" i="1"/>
  <c r="W181" i="1"/>
  <c r="W182" i="1"/>
  <c r="W178" i="1"/>
  <c r="W184" i="1"/>
  <c r="W189" i="1"/>
  <c r="W191" i="1"/>
  <c r="W195" i="1"/>
  <c r="W190" i="1"/>
  <c r="W196" i="1"/>
  <c r="W194" i="1"/>
  <c r="W192" i="1"/>
  <c r="W267" i="1"/>
  <c r="W277" i="1"/>
  <c r="W149" i="1"/>
  <c r="W197" i="1"/>
  <c r="W167" i="1"/>
  <c r="W166" i="1"/>
  <c r="W169" i="1"/>
  <c r="W170" i="1"/>
  <c r="W168" i="1"/>
  <c r="W147" i="1"/>
  <c r="W145" i="1"/>
  <c r="W146" i="1"/>
  <c r="W61" i="1"/>
  <c r="W54" i="1"/>
  <c r="W55" i="1"/>
  <c r="W51" i="1"/>
  <c r="W50" i="1"/>
  <c r="W60" i="1"/>
  <c r="W58" i="1"/>
  <c r="W56" i="1"/>
  <c r="W57" i="1"/>
  <c r="W52" i="1"/>
  <c r="W59" i="1"/>
  <c r="W53" i="1"/>
  <c r="W9" i="1"/>
  <c r="W343" i="1"/>
  <c r="W344" i="1"/>
  <c r="W347" i="1"/>
  <c r="W342" i="1"/>
  <c r="W354" i="1"/>
  <c r="W352" i="1"/>
  <c r="W348" i="1"/>
  <c r="W353" i="1"/>
  <c r="W345" i="1"/>
  <c r="W350" i="1"/>
  <c r="W346" i="1"/>
  <c r="W349" i="1"/>
  <c r="W351" i="1"/>
  <c r="W338" i="1"/>
  <c r="W337" i="1"/>
  <c r="W336" i="1"/>
  <c r="W331" i="1"/>
  <c r="W341" i="1"/>
  <c r="W328" i="1"/>
  <c r="W324" i="1"/>
  <c r="W323" i="1"/>
  <c r="W340" i="1"/>
  <c r="W329" i="1"/>
  <c r="W335" i="1"/>
  <c r="W330" i="1"/>
  <c r="W326" i="1"/>
  <c r="W325" i="1"/>
  <c r="W334" i="1"/>
  <c r="W333" i="1"/>
  <c r="W339" i="1"/>
  <c r="W327" i="1"/>
  <c r="W123" i="1"/>
  <c r="W122" i="1"/>
  <c r="W148" i="1"/>
  <c r="W165" i="1"/>
  <c r="W161" i="1"/>
  <c r="W159" i="1"/>
  <c r="W162" i="1"/>
  <c r="W150" i="1"/>
  <c r="W163" i="1"/>
  <c r="W151" i="1"/>
  <c r="W164" i="1"/>
  <c r="W160" i="1"/>
  <c r="W120" i="1"/>
  <c r="W121" i="1"/>
  <c r="W119" i="1"/>
  <c r="W118" i="1"/>
  <c r="W116" i="1"/>
  <c r="W117" i="1"/>
  <c r="W115" i="1"/>
  <c r="W84" i="1"/>
  <c r="W83" i="1"/>
  <c r="W81" i="1"/>
  <c r="W79" i="1"/>
  <c r="W78" i="1"/>
  <c r="W82" i="1"/>
  <c r="W77" i="1"/>
  <c r="W80" i="1"/>
  <c r="W76" i="1"/>
  <c r="W74" i="1"/>
  <c r="W75" i="1"/>
  <c r="W71" i="1"/>
  <c r="W70" i="1"/>
  <c r="W73" i="1"/>
  <c r="W72" i="1"/>
  <c r="W66" i="1"/>
  <c r="W69" i="1"/>
  <c r="W64" i="1"/>
  <c r="W65" i="1"/>
  <c r="W12" i="1"/>
  <c r="W16" i="1"/>
  <c r="W14" i="1"/>
  <c r="W20" i="1"/>
  <c r="W17" i="1"/>
  <c r="W10" i="1"/>
  <c r="W18" i="1"/>
  <c r="W13" i="1"/>
  <c r="W19" i="1"/>
  <c r="W11" i="1"/>
  <c r="W15" i="1"/>
  <c r="W7" i="1"/>
  <c r="W6" i="1"/>
  <c r="I3" i="1" l="1"/>
  <c r="I56" i="4" l="1"/>
  <c r="L16" i="4"/>
  <c r="D56" i="4"/>
  <c r="L56" i="4"/>
  <c r="F56" i="4"/>
  <c r="B16" i="4"/>
  <c r="C16" i="4"/>
  <c r="G16" i="4"/>
  <c r="C48" i="4"/>
  <c r="G56" i="4"/>
  <c r="K16" i="4"/>
  <c r="H56" i="4"/>
  <c r="C10" i="4"/>
  <c r="C50" i="4"/>
  <c r="C56" i="4"/>
  <c r="C49" i="4"/>
  <c r="I16" i="4"/>
  <c r="B56" i="4"/>
  <c r="K56" i="4"/>
  <c r="D16" i="4"/>
  <c r="E16" i="4"/>
  <c r="J16" i="4"/>
  <c r="H16" i="4"/>
  <c r="F16" i="4"/>
  <c r="E56" i="4"/>
  <c r="J56" i="4"/>
  <c r="U296" i="1"/>
  <c r="T296" i="1" l="1"/>
  <c r="V296" i="1"/>
  <c r="W296" i="1" l="1"/>
  <c r="U297" i="1"/>
  <c r="T297" i="1" l="1"/>
  <c r="V297" i="1"/>
  <c r="W297" i="1" l="1"/>
</calcChain>
</file>

<file path=xl/sharedStrings.xml><?xml version="1.0" encoding="utf-8"?>
<sst xmlns="http://schemas.openxmlformats.org/spreadsheetml/2006/main" count="17315" uniqueCount="354">
  <si>
    <t>FECHA:</t>
  </si>
  <si>
    <t>Apellidos</t>
  </si>
  <si>
    <t>Nombres</t>
  </si>
  <si>
    <t>Nro registro</t>
  </si>
  <si>
    <t>Fecha de entrega</t>
  </si>
  <si>
    <t>Nombre del socio</t>
  </si>
  <si>
    <t>Apellidos del socio</t>
  </si>
  <si>
    <t>Ingreso a Cooperativa</t>
  </si>
  <si>
    <t>Pago al socio</t>
  </si>
  <si>
    <t>Total</t>
  </si>
  <si>
    <t>Unid</t>
  </si>
  <si>
    <t>Peso bruto (KGS)</t>
  </si>
  <si>
    <t>Peso neto (KGS)</t>
  </si>
  <si>
    <t>Precio Venta Unit. (KG)</t>
  </si>
  <si>
    <t>NOTA DE INGRESO</t>
  </si>
  <si>
    <t>https://www.youtube.com/watch?v=0Lpl1bZgDTw</t>
  </si>
  <si>
    <t>DETALLE DE LA NOTA DE INGRESO:</t>
  </si>
  <si>
    <t>Codigo de socio</t>
  </si>
  <si>
    <t>Código del socio</t>
  </si>
  <si>
    <t>FIRMA DEL SOCIO</t>
  </si>
  <si>
    <t>FIRMA DEL EMISOR DE NOTA DE INGRESO</t>
  </si>
  <si>
    <t>_______________________________________</t>
  </si>
  <si>
    <t>===================================================================================================================================</t>
  </si>
  <si>
    <t>REPORTE DE INGRESOS DE FRUTOS DE CAMU CAMU</t>
  </si>
  <si>
    <t>COOPERATIVA AGROINDUSTRIAL YARINACOCHA - COOPAY</t>
  </si>
  <si>
    <t>Nro jabas</t>
  </si>
  <si>
    <t>Dscto merma (KGS)</t>
  </si>
  <si>
    <t>Dscto x jaba (KGS)</t>
  </si>
  <si>
    <t>Dscto 
por jaba (KGS)</t>
  </si>
  <si>
    <t>Obs</t>
  </si>
  <si>
    <t>Caserio</t>
  </si>
  <si>
    <t>AMASIFUEN INOCENTE</t>
  </si>
  <si>
    <t>FLORES SAAVEDRA</t>
  </si>
  <si>
    <t>VELAZCO CASTRO</t>
  </si>
  <si>
    <t xml:space="preserve">VELASQUEZ CARLOS </t>
  </si>
  <si>
    <t xml:space="preserve">ALTUNA SILVA </t>
  </si>
  <si>
    <t>TORRES URQUIA</t>
  </si>
  <si>
    <t>ANTONIO FLORES</t>
  </si>
  <si>
    <t xml:space="preserve">BARDALES VELA </t>
  </si>
  <si>
    <t>BUSTAMANTE GONZALES</t>
  </si>
  <si>
    <t>DAMIAN SAAVEDRA</t>
  </si>
  <si>
    <t>SALAS TAPULLIMA</t>
  </si>
  <si>
    <t xml:space="preserve">CABALLERO GUERRA </t>
  </si>
  <si>
    <t>CONTRERAS VELIZ</t>
  </si>
  <si>
    <t>CORDOVA SANCHEZ</t>
  </si>
  <si>
    <t>BERAUN AVILES</t>
  </si>
  <si>
    <t>BONILLA FELIX</t>
  </si>
  <si>
    <t>CAPORATA ACHO</t>
  </si>
  <si>
    <t>CHAVEZ DEL RIO</t>
  </si>
  <si>
    <t>CHUJUTALLI UPIACHIHUA</t>
  </si>
  <si>
    <t>INOCENTE PACAYA</t>
  </si>
  <si>
    <t>RAFAEL</t>
  </si>
  <si>
    <t>OSCAR</t>
  </si>
  <si>
    <t>JORGE</t>
  </si>
  <si>
    <t>ENA VILMA</t>
  </si>
  <si>
    <t>DARIO</t>
  </si>
  <si>
    <t xml:space="preserve">ALEJANDRO </t>
  </si>
  <si>
    <t>ANDRES AVELINO</t>
  </si>
  <si>
    <t>JAIME ROBERTO</t>
  </si>
  <si>
    <t>JOSE DE LOS SANTOS</t>
  </si>
  <si>
    <t>ADOLFO</t>
  </si>
  <si>
    <t>SEGUNDO</t>
  </si>
  <si>
    <t>CARLOS ENRIQUE</t>
  </si>
  <si>
    <t>EUSEBIO</t>
  </si>
  <si>
    <t>TITO</t>
  </si>
  <si>
    <t>CEFERINO</t>
  </si>
  <si>
    <t>WITLE</t>
  </si>
  <si>
    <t>VALENTIN</t>
  </si>
  <si>
    <t>BASILIO ELISEO</t>
  </si>
  <si>
    <t>WILFREDO</t>
  </si>
  <si>
    <t>JULIO MAGNO</t>
  </si>
  <si>
    <t>AMANCIO</t>
  </si>
  <si>
    <t>MANACES</t>
  </si>
  <si>
    <t>CARLOS RAUL</t>
  </si>
  <si>
    <t>EDMUNDO</t>
  </si>
  <si>
    <t>LEONCIO</t>
  </si>
  <si>
    <t>WILLI</t>
  </si>
  <si>
    <t>CRISTIAN MAYER</t>
  </si>
  <si>
    <t>ISAAC</t>
  </si>
  <si>
    <t>GLORIA</t>
  </si>
  <si>
    <t>ASUNCION</t>
  </si>
  <si>
    <t>AMILCAR</t>
  </si>
  <si>
    <t>DANIEL</t>
  </si>
  <si>
    <t>ISAIAS</t>
  </si>
  <si>
    <t>MARIA LUISA</t>
  </si>
  <si>
    <t>EDINSON</t>
  </si>
  <si>
    <t>ROBERTO</t>
  </si>
  <si>
    <t>11AIR-B</t>
  </si>
  <si>
    <t>12APO-B</t>
  </si>
  <si>
    <t>62FSJ-B</t>
  </si>
  <si>
    <t>51VCEV-CA</t>
  </si>
  <si>
    <t>38VCD-ECH</t>
  </si>
  <si>
    <t>8ASA-EP</t>
  </si>
  <si>
    <t>5TUAA-EP</t>
  </si>
  <si>
    <t>2TUJR-EP</t>
  </si>
  <si>
    <t>53AFJS-PU</t>
  </si>
  <si>
    <t>60BVA-PU</t>
  </si>
  <si>
    <t>47BGS-PU</t>
  </si>
  <si>
    <t>64DSCE-PU</t>
  </si>
  <si>
    <t>54STE-PU</t>
  </si>
  <si>
    <t>28CGT-PL</t>
  </si>
  <si>
    <t>6CVC-PL</t>
  </si>
  <si>
    <t>10CSW-PL</t>
  </si>
  <si>
    <t>45BAV-PN</t>
  </si>
  <si>
    <t>23BFBE-PN</t>
  </si>
  <si>
    <t>35CAW-PN</t>
  </si>
  <si>
    <t>33CRJM-PN</t>
  </si>
  <si>
    <t>32CHUA-PN</t>
  </si>
  <si>
    <t>52IPM-PN</t>
  </si>
  <si>
    <t>29PLCR-PN</t>
  </si>
  <si>
    <t>22SGE-PN</t>
  </si>
  <si>
    <t>20SGL-PN</t>
  </si>
  <si>
    <t>37SSW-PN</t>
  </si>
  <si>
    <t>27HTCM-SJ</t>
  </si>
  <si>
    <t>26LDI-SJ</t>
  </si>
  <si>
    <t>43ASG-SL</t>
  </si>
  <si>
    <t>69GTA-SR</t>
  </si>
  <si>
    <t>15RRI-Z</t>
  </si>
  <si>
    <t>30RRML-Z</t>
  </si>
  <si>
    <t>14RVE-Z</t>
  </si>
  <si>
    <t>61SGR-LP</t>
  </si>
  <si>
    <t>PISCO LOMAS</t>
  </si>
  <si>
    <t xml:space="preserve">SANGAMA GUERRA </t>
  </si>
  <si>
    <t xml:space="preserve">SANGAMA SANGAMA </t>
  </si>
  <si>
    <t>HUAMAN TANGOA</t>
  </si>
  <si>
    <t>LOPEZ DURAND</t>
  </si>
  <si>
    <t>AHUANARI SANGAMA</t>
  </si>
  <si>
    <t>GONZALES TORRES</t>
  </si>
  <si>
    <t xml:space="preserve">MEZA TINTA </t>
  </si>
  <si>
    <t>RAMIREZ RICOPA</t>
  </si>
  <si>
    <t>RICOPA RUIZ</t>
  </si>
  <si>
    <t>RICOPA VILLACORTA</t>
  </si>
  <si>
    <t>SANCHEZ GARCIA</t>
  </si>
  <si>
    <t>Bellavista</t>
  </si>
  <si>
    <t>Cashibococha</t>
  </si>
  <si>
    <t>Echegaray</t>
  </si>
  <si>
    <t>Esperanza de Panaillo</t>
  </si>
  <si>
    <t>Pucallpillo</t>
  </si>
  <si>
    <t>Pueblo Libre</t>
  </si>
  <si>
    <t>Pueblo Nuevo</t>
  </si>
  <si>
    <t>San Juan</t>
  </si>
  <si>
    <t>San Lorenzo</t>
  </si>
  <si>
    <t>Santa Rosa</t>
  </si>
  <si>
    <t>Zapotillo</t>
  </si>
  <si>
    <t>Leoncio Prado</t>
  </si>
  <si>
    <t>Sector</t>
  </si>
  <si>
    <t>Nro Reg.</t>
  </si>
  <si>
    <t>Nombre y Apellidos, DNI</t>
  </si>
  <si>
    <t>Certifcado?</t>
  </si>
  <si>
    <t>SI</t>
  </si>
  <si>
    <t>Certif.</t>
  </si>
  <si>
    <t>76TUCA-EP</t>
  </si>
  <si>
    <t>CESAR ALFONSO</t>
  </si>
  <si>
    <t>TIPO DE FRUTA</t>
  </si>
  <si>
    <t>TIPO</t>
  </si>
  <si>
    <t>78MRJT-PU</t>
  </si>
  <si>
    <t xml:space="preserve">MINAYA ROJAS </t>
  </si>
  <si>
    <t>JOSELIN THAIS</t>
  </si>
  <si>
    <t>79RRLS-PU</t>
  </si>
  <si>
    <t>ROJAS RODRIGUEZ</t>
  </si>
  <si>
    <t>LAURA SILVIA</t>
  </si>
  <si>
    <t>Nro Jabas</t>
  </si>
  <si>
    <t>LOTE DE VENTA</t>
  </si>
  <si>
    <t>LOTE DE ENTREGA</t>
  </si>
  <si>
    <t>kg</t>
  </si>
  <si>
    <t>70RRD-EP</t>
  </si>
  <si>
    <t>80PJE-LP</t>
  </si>
  <si>
    <t xml:space="preserve">EPIFANIA </t>
  </si>
  <si>
    <t>PRINCIPE JARAMILLO</t>
  </si>
  <si>
    <t>1MTA-SR</t>
  </si>
  <si>
    <t>AMASIFEN PEZO</t>
  </si>
  <si>
    <t>ARMANDO</t>
  </si>
  <si>
    <t>San Salvador</t>
  </si>
  <si>
    <t>Si</t>
  </si>
  <si>
    <t>84RMA-SS</t>
  </si>
  <si>
    <t>CASHANCHO CHAVEZ</t>
  </si>
  <si>
    <t xml:space="preserve">DELIA </t>
  </si>
  <si>
    <t>95CCDM-SS</t>
  </si>
  <si>
    <t>TANANTA VASQUEZ</t>
  </si>
  <si>
    <t>FELIPE</t>
  </si>
  <si>
    <t>81TVF-SS</t>
  </si>
  <si>
    <t>CHINCHAY LABAN</t>
  </si>
  <si>
    <t>GERARDO</t>
  </si>
  <si>
    <t>89CLG-SS</t>
  </si>
  <si>
    <t>JULIO</t>
  </si>
  <si>
    <t>88TVJ-SS</t>
  </si>
  <si>
    <t>MAJIN AHUANARI</t>
  </si>
  <si>
    <t>MARIANITA</t>
  </si>
  <si>
    <t>91MAM-SS</t>
  </si>
  <si>
    <t>ODILA</t>
  </si>
  <si>
    <t>94MAO-SS</t>
  </si>
  <si>
    <t>VASQUEZ INUMA</t>
  </si>
  <si>
    <t>REYNALDO</t>
  </si>
  <si>
    <t>86VIR-SS</t>
  </si>
  <si>
    <t>BARBARAN LOPEZ</t>
  </si>
  <si>
    <t>RICARDO</t>
  </si>
  <si>
    <t>93BLR-SS</t>
  </si>
  <si>
    <t>PINEDO GONZALES</t>
  </si>
  <si>
    <t>ROSA CARMEN</t>
  </si>
  <si>
    <t>90PGRS-SS</t>
  </si>
  <si>
    <t>VICENTA</t>
  </si>
  <si>
    <t>LOPEZ ANICETO</t>
  </si>
  <si>
    <t>85LAV-SS</t>
  </si>
  <si>
    <t xml:space="preserve">WILSON </t>
  </si>
  <si>
    <t>87MYW-SS</t>
  </si>
  <si>
    <t>MENDOZA YNUMA</t>
  </si>
  <si>
    <t>CESAR AUGUSTO</t>
  </si>
  <si>
    <t>…</t>
  </si>
  <si>
    <t>RUIZ MAYNAS</t>
  </si>
  <si>
    <t>Obs.</t>
  </si>
  <si>
    <t>Verde</t>
  </si>
  <si>
    <t>Pago de Transporte</t>
  </si>
  <si>
    <t>HA</t>
  </si>
  <si>
    <t>PAGO ?</t>
  </si>
  <si>
    <t>%</t>
  </si>
  <si>
    <t>No</t>
  </si>
  <si>
    <t xml:space="preserve">1ra </t>
  </si>
  <si>
    <t>2da</t>
  </si>
  <si>
    <t>3ra</t>
  </si>
  <si>
    <t>4ta</t>
  </si>
  <si>
    <t>5ta</t>
  </si>
  <si>
    <t>6ta</t>
  </si>
  <si>
    <t>7ta</t>
  </si>
  <si>
    <t>RESTA</t>
  </si>
  <si>
    <t>jaba</t>
  </si>
  <si>
    <t>KG</t>
  </si>
  <si>
    <t>MANASES</t>
  </si>
  <si>
    <t xml:space="preserve">% </t>
  </si>
  <si>
    <t xml:space="preserve"> </t>
  </si>
  <si>
    <t>Kg</t>
  </si>
  <si>
    <t>Maduro</t>
  </si>
  <si>
    <t>MAGIN AHUANARI</t>
  </si>
  <si>
    <t xml:space="preserve">CONVENECIONAL </t>
  </si>
  <si>
    <t>COMPRADOR</t>
  </si>
  <si>
    <t>SERIE 1</t>
  </si>
  <si>
    <t>ECOANDINA</t>
  </si>
  <si>
    <t>27HTCM-PL</t>
  </si>
  <si>
    <t>PAGO CON DESCUENTO</t>
  </si>
  <si>
    <t>VERDE</t>
  </si>
  <si>
    <t>M</t>
  </si>
  <si>
    <t xml:space="preserve">  </t>
  </si>
  <si>
    <t>kGS</t>
  </si>
  <si>
    <t>90PGRC-SS</t>
  </si>
  <si>
    <t>240/ha</t>
  </si>
  <si>
    <t xml:space="preserve">CODIGO SOCIO </t>
  </si>
  <si>
    <t>CODIGO LOTE</t>
  </si>
  <si>
    <t>COOPAY25-S1-01</t>
  </si>
  <si>
    <t>PESO 1</t>
  </si>
  <si>
    <t>PESO 2</t>
  </si>
  <si>
    <t>PESO 3</t>
  </si>
  <si>
    <t>N° DE JABAS</t>
  </si>
  <si>
    <t>PRECIO VENTA / KG</t>
  </si>
  <si>
    <t>CAPITARI</t>
  </si>
  <si>
    <t>112VEA-EP</t>
  </si>
  <si>
    <t>116CSA-11A</t>
  </si>
  <si>
    <t>105MGB-EP</t>
  </si>
  <si>
    <t>92ALCA-SR</t>
  </si>
  <si>
    <t>67MMJ-SR</t>
  </si>
  <si>
    <t>107LPKS-PN</t>
  </si>
  <si>
    <t>108MHK-PU</t>
  </si>
  <si>
    <t>115IPLM-B</t>
  </si>
  <si>
    <t>110CPLA-PL</t>
  </si>
  <si>
    <t>113SRMO-SS</t>
  </si>
  <si>
    <t>106PLN-PN</t>
  </si>
  <si>
    <t>114CSN-11A</t>
  </si>
  <si>
    <t>109PMN-SJ</t>
  </si>
  <si>
    <t>109PMN-SR</t>
  </si>
  <si>
    <t>117MRP-11A</t>
  </si>
  <si>
    <t>111ADP-SJ</t>
  </si>
  <si>
    <t>VASQUEZ ECHEVARRIA</t>
  </si>
  <si>
    <t xml:space="preserve"> CHAVEZ SINARAHUA</t>
  </si>
  <si>
    <t xml:space="preserve"> MACEDO GUERRA </t>
  </si>
  <si>
    <t xml:space="preserve"> ARAUJO LOZANO </t>
  </si>
  <si>
    <t xml:space="preserve"> MARIANO MORENO</t>
  </si>
  <si>
    <t xml:space="preserve"> LOPEZ PISCO</t>
  </si>
  <si>
    <t>KATTY SORAIDA</t>
  </si>
  <si>
    <t xml:space="preserve"> MUÑOZ HUANUCO</t>
  </si>
  <si>
    <t>KEVIN</t>
  </si>
  <si>
    <t xml:space="preserve"> INOCENTE PACAYA</t>
  </si>
  <si>
    <t>LIZ MARIBEL</t>
  </si>
  <si>
    <t xml:space="preserve"> CABALLELRO PACAYA</t>
  </si>
  <si>
    <t>LUCAS ABEL</t>
  </si>
  <si>
    <t xml:space="preserve"> SANCHEZ RIOS</t>
  </si>
  <si>
    <t>MARIA OLIVIA</t>
  </si>
  <si>
    <t xml:space="preserve">NELLY </t>
  </si>
  <si>
    <t>CHAVEZ SHAHUANO</t>
  </si>
  <si>
    <t xml:space="preserve">NILSITA </t>
  </si>
  <si>
    <t xml:space="preserve"> PACAYA DE MOZOMBITE</t>
  </si>
  <si>
    <t>NIMIA</t>
  </si>
  <si>
    <t xml:space="preserve"> MEZA RODRIGUEZ</t>
  </si>
  <si>
    <t>PATRICIA</t>
  </si>
  <si>
    <t xml:space="preserve"> ALBERTO DAMAS </t>
  </si>
  <si>
    <t>PEDRO</t>
  </si>
  <si>
    <t>ALFONSO</t>
  </si>
  <si>
    <t>ANIBAL</t>
  </si>
  <si>
    <t>BELEN</t>
  </si>
  <si>
    <t>11 de Agosto</t>
  </si>
  <si>
    <t>COOPAY25-S1-02</t>
  </si>
  <si>
    <t>COOPAY25-S1-03</t>
  </si>
  <si>
    <t>COOPAY25-S1-04</t>
  </si>
  <si>
    <t>COOPAY25-S1-05</t>
  </si>
  <si>
    <t>COOPAY25-S1-06</t>
  </si>
  <si>
    <t>COOPAY25-S1-07</t>
  </si>
  <si>
    <t>COOPAY25-S1-08</t>
  </si>
  <si>
    <t>COOPAY25-S1-09</t>
  </si>
  <si>
    <t>COOPAY25-S1-10</t>
  </si>
  <si>
    <t>COOPAY25-S1-11</t>
  </si>
  <si>
    <t>COOPAY25-S1-12</t>
  </si>
  <si>
    <t>COOPAY25-S1-13</t>
  </si>
  <si>
    <t>COOPAY25-S1-14</t>
  </si>
  <si>
    <t>COOPAY25-S1-15</t>
  </si>
  <si>
    <t xml:space="preserve">FRUTA </t>
  </si>
  <si>
    <t>COMPRO</t>
  </si>
  <si>
    <t>FACTURO</t>
  </si>
  <si>
    <t>UTILIDAD</t>
  </si>
  <si>
    <t xml:space="preserve">SALDO </t>
  </si>
  <si>
    <t>MAYO</t>
  </si>
  <si>
    <t xml:space="preserve">FESTIVAL </t>
  </si>
  <si>
    <t>COOPAY25-S2-01</t>
  </si>
  <si>
    <t>COOPAY25-S2-02</t>
  </si>
  <si>
    <t>COOPAY25-S2-03</t>
  </si>
  <si>
    <t>COOPAY25-S2-04</t>
  </si>
  <si>
    <t>COOPAY25-S2-05</t>
  </si>
  <si>
    <t>COOPAY25-S2-06</t>
  </si>
  <si>
    <t>COOPAY25-S2-07</t>
  </si>
  <si>
    <t>COOPAY25-S2-08</t>
  </si>
  <si>
    <t>COOPAY25-S2-09</t>
  </si>
  <si>
    <t>COOPAY25-S2-10</t>
  </si>
  <si>
    <t>COOPAY25-S2-11</t>
  </si>
  <si>
    <t>COOPAY25-S2-12</t>
  </si>
  <si>
    <t>COOPAY25-S2-13</t>
  </si>
  <si>
    <t>COOPAY25-S2-14</t>
  </si>
  <si>
    <t>COOPAY25-S2-15</t>
  </si>
  <si>
    <t>COOPAY25-S2-16</t>
  </si>
  <si>
    <t>COOPAY25-S2-17</t>
  </si>
  <si>
    <t>COOPAY25-S2-18</t>
  </si>
  <si>
    <t>COOPAY25-S2-19</t>
  </si>
  <si>
    <t>COOPAY25-S2-20</t>
  </si>
  <si>
    <t>COOPAY25-S2-21</t>
  </si>
  <si>
    <t>COOPAY25-S2-22</t>
  </si>
  <si>
    <t>COOPAY25-S2-23</t>
  </si>
  <si>
    <t>COOPAY25-S2-24</t>
  </si>
  <si>
    <t>COOPAY25-S2-25</t>
  </si>
  <si>
    <t>COOPAY25-S2-26</t>
  </si>
  <si>
    <t>COOPAY25-S2-27</t>
  </si>
  <si>
    <t>SERIE 2</t>
  </si>
  <si>
    <t>SELVA</t>
  </si>
  <si>
    <t>ING. ENA</t>
  </si>
  <si>
    <t>RECEPCION</t>
  </si>
  <si>
    <t>INVERSION</t>
  </si>
  <si>
    <t>PAGO SOCIO</t>
  </si>
  <si>
    <t>FACTURADO</t>
  </si>
  <si>
    <t>TRANSPORTE</t>
  </si>
  <si>
    <t>JUAN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</si>
</sst>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&quot;S/&quot;\ * #,##0.00_-;\-&quot;S/&quot;\ * #,##0.00_-;_-&quot;S/&quot;\ * &quot;-&quot;??_-;_-@_-"/>
    <numFmt numFmtId="164" formatCode="&quot;S/.&quot;#,##0.00"/>
    <numFmt numFmtId="165" formatCode="_-* #,##0.00\ &quot;€&quot;_-;\-* #,##0.00\ &quot;€&quot;_-;_-* &quot;-&quot;??\ &quot;€&quot;_-;_-@_-"/>
    <numFmt numFmtId="166" formatCode="#,##0.0"/>
    <numFmt numFmtId="167" formatCode="0.0"/>
    <numFmt numFmtId="168" formatCode="#,##0.000"/>
    <numFmt numFmtId="169" formatCode="0.000"/>
    <numFmt numFmtId="170" formatCode="#,##0.000000000000"/>
    <numFmt numFmtId="171" formatCode="dd/mm/yy;@"/>
    <numFmt numFmtId="172" formatCode="&quot;S/.&quot;#,##0.0"/>
    <numFmt numFmtId="173" formatCode="_-[$S/-280A]\ * #,##0.00_-;\-[$S/-280A]\ * #,##0.00_-;_-[$S/-280A]\ * &quot;-&quot;??_-;_-@_-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2"/>
      <color rgb="FFFF0000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sz val="8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2"/>
      <color rgb="FFFF5050"/>
      <name val="Calibri"/>
      <family val="2"/>
      <scheme val="minor"/>
    </font>
    <font>
      <sz val="10"/>
      <color rgb="FFFF5050"/>
      <name val="Calibri"/>
      <family val="2"/>
      <scheme val="minor"/>
    </font>
    <font>
      <sz val="11"/>
      <color rgb="FFFF5050"/>
      <name val="Calibri"/>
      <family val="2"/>
      <scheme val="minor"/>
    </font>
    <font>
      <sz val="12"/>
      <color rgb="FF0070C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2" fillId="0" borderId="0"/>
    <xf numFmtId="0" fontId="9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44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5" fillId="0" borderId="3" xfId="1" applyFont="1" applyBorder="1"/>
    <xf numFmtId="0" fontId="5" fillId="0" borderId="3" xfId="1" applyFont="1" applyBorder="1" applyAlignment="1">
      <alignment horizontal="left"/>
    </xf>
    <xf numFmtId="0" fontId="5" fillId="0" borderId="1" xfId="1" applyFont="1" applyBorder="1"/>
    <xf numFmtId="0" fontId="5" fillId="0" borderId="1" xfId="1" applyFont="1" applyBorder="1" applyAlignment="1">
      <alignment horizontal="left"/>
    </xf>
    <xf numFmtId="0" fontId="4" fillId="2" borderId="4" xfId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0" applyFont="1"/>
    <xf numFmtId="0" fontId="3" fillId="0" borderId="0" xfId="0" applyFont="1"/>
    <xf numFmtId="0" fontId="7" fillId="0" borderId="1" xfId="0" applyFont="1" applyBorder="1" applyAlignment="1">
      <alignment horizontal="center" vertical="center" wrapText="1"/>
    </xf>
    <xf numFmtId="4" fontId="7" fillId="3" borderId="2" xfId="0" applyNumberFormat="1" applyFont="1" applyFill="1" applyBorder="1" applyAlignment="1">
      <alignment vertical="center"/>
    </xf>
    <xf numFmtId="14" fontId="7" fillId="3" borderId="2" xfId="0" applyNumberFormat="1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3" fontId="7" fillId="3" borderId="2" xfId="0" applyNumberFormat="1" applyFont="1" applyFill="1" applyBorder="1" applyAlignment="1">
      <alignment vertical="center"/>
    </xf>
    <xf numFmtId="164" fontId="8" fillId="3" borderId="2" xfId="0" applyNumberFormat="1" applyFont="1" applyFill="1" applyBorder="1" applyAlignment="1">
      <alignment vertical="center"/>
    </xf>
    <xf numFmtId="1" fontId="7" fillId="3" borderId="1" xfId="0" applyNumberFormat="1" applyFont="1" applyFill="1" applyBorder="1" applyAlignment="1">
      <alignment horizontal="right" vertical="center"/>
    </xf>
    <xf numFmtId="0" fontId="7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1" fontId="5" fillId="0" borderId="3" xfId="1" applyNumberFormat="1" applyFont="1" applyBorder="1" applyAlignment="1">
      <alignment horizontal="center"/>
    </xf>
    <xf numFmtId="0" fontId="10" fillId="0" borderId="0" xfId="2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12" fillId="0" borderId="0" xfId="0" applyFont="1"/>
    <xf numFmtId="0" fontId="11" fillId="0" borderId="0" xfId="0" applyFont="1" applyAlignment="1">
      <alignment horizontal="center"/>
    </xf>
    <xf numFmtId="14" fontId="12" fillId="0" borderId="0" xfId="0" applyNumberFormat="1" applyFont="1"/>
    <xf numFmtId="1" fontId="12" fillId="3" borderId="1" xfId="0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left" vertical="center"/>
    </xf>
    <xf numFmtId="0" fontId="13" fillId="0" borderId="0" xfId="2" applyFont="1" applyAlignment="1" applyProtection="1">
      <alignment horizontal="center"/>
    </xf>
    <xf numFmtId="14" fontId="11" fillId="0" borderId="0" xfId="0" applyNumberFormat="1" applyFont="1"/>
    <xf numFmtId="0" fontId="12" fillId="0" borderId="0" xfId="0" applyFont="1" applyAlignment="1">
      <alignment vertical="center"/>
    </xf>
    <xf numFmtId="14" fontId="12" fillId="0" borderId="0" xfId="0" quotePrefix="1" applyNumberFormat="1" applyFont="1"/>
    <xf numFmtId="1" fontId="12" fillId="4" borderId="1" xfId="0" applyNumberFormat="1" applyFont="1" applyFill="1" applyBorder="1" applyAlignment="1">
      <alignment horizontal="center" vertical="center"/>
    </xf>
    <xf numFmtId="14" fontId="11" fillId="6" borderId="1" xfId="0" applyNumberFormat="1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horizontal="left" vertical="center" wrapText="1"/>
    </xf>
    <xf numFmtId="14" fontId="11" fillId="6" borderId="1" xfId="0" applyNumberFormat="1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14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4" fontId="7" fillId="5" borderId="2" xfId="0" applyNumberFormat="1" applyFont="1" applyFill="1" applyBorder="1" applyAlignment="1">
      <alignment vertical="center"/>
    </xf>
    <xf numFmtId="164" fontId="7" fillId="5" borderId="2" xfId="0" applyNumberFormat="1" applyFont="1" applyFill="1" applyBorder="1" applyAlignment="1">
      <alignment vertical="center"/>
    </xf>
    <xf numFmtId="164" fontId="3" fillId="5" borderId="2" xfId="0" applyNumberFormat="1" applyFont="1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center"/>
    </xf>
    <xf numFmtId="0" fontId="4" fillId="2" borderId="0" xfId="1" applyFont="1" applyFill="1" applyAlignment="1">
      <alignment horizontal="center" vertical="center" wrapText="1"/>
    </xf>
    <xf numFmtId="49" fontId="5" fillId="0" borderId="3" xfId="1" applyNumberFormat="1" applyFont="1" applyBorder="1" applyAlignment="1">
      <alignment horizontal="left"/>
    </xf>
    <xf numFmtId="0" fontId="14" fillId="3" borderId="1" xfId="0" applyFont="1" applyFill="1" applyBorder="1" applyAlignment="1">
      <alignment horizontal="center" vertical="center"/>
    </xf>
    <xf numFmtId="14" fontId="1" fillId="0" borderId="0" xfId="0" applyNumberFormat="1" applyFont="1"/>
    <xf numFmtId="0" fontId="0" fillId="5" borderId="1" xfId="0" applyFill="1" applyBorder="1" applyAlignment="1">
      <alignment vertical="center"/>
    </xf>
    <xf numFmtId="14" fontId="16" fillId="4" borderId="2" xfId="0" applyNumberFormat="1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vertical="center"/>
    </xf>
    <xf numFmtId="0" fontId="16" fillId="4" borderId="1" xfId="0" applyFont="1" applyFill="1" applyBorder="1" applyAlignment="1">
      <alignment horizontal="center" vertical="center" wrapText="1"/>
    </xf>
    <xf numFmtId="4" fontId="16" fillId="4" borderId="2" xfId="0" applyNumberFormat="1" applyFont="1" applyFill="1" applyBorder="1" applyAlignment="1">
      <alignment vertical="center"/>
    </xf>
    <xf numFmtId="3" fontId="16" fillId="4" borderId="2" xfId="0" applyNumberFormat="1" applyFont="1" applyFill="1" applyBorder="1" applyAlignment="1">
      <alignment vertical="center"/>
    </xf>
    <xf numFmtId="164" fontId="17" fillId="4" borderId="2" xfId="0" applyNumberFormat="1" applyFont="1" applyFill="1" applyBorder="1" applyAlignment="1">
      <alignment vertical="center"/>
    </xf>
    <xf numFmtId="164" fontId="15" fillId="4" borderId="2" xfId="0" applyNumberFormat="1" applyFont="1" applyFill="1" applyBorder="1" applyAlignment="1">
      <alignment vertical="center"/>
    </xf>
    <xf numFmtId="164" fontId="16" fillId="4" borderId="2" xfId="0" applyNumberFormat="1" applyFont="1" applyFill="1" applyBorder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0" fillId="8" borderId="0" xfId="0" applyFill="1"/>
    <xf numFmtId="0" fontId="7" fillId="8" borderId="0" xfId="0" applyFont="1" applyFill="1"/>
    <xf numFmtId="0" fontId="3" fillId="8" borderId="1" xfId="0" applyFont="1" applyFill="1" applyBorder="1" applyAlignment="1">
      <alignment horizontal="center" vertical="center" wrapText="1"/>
    </xf>
    <xf numFmtId="4" fontId="7" fillId="8" borderId="2" xfId="0" applyNumberFormat="1" applyFont="1" applyFill="1" applyBorder="1" applyAlignment="1">
      <alignment vertical="center"/>
    </xf>
    <xf numFmtId="14" fontId="7" fillId="3" borderId="2" xfId="0" applyNumberFormat="1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vertical="center"/>
    </xf>
    <xf numFmtId="4" fontId="0" fillId="0" borderId="0" xfId="0" applyNumberFormat="1"/>
    <xf numFmtId="0" fontId="8" fillId="5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5" fillId="0" borderId="5" xfId="1" applyFont="1" applyBorder="1"/>
    <xf numFmtId="0" fontId="5" fillId="0" borderId="5" xfId="1" applyFont="1" applyBorder="1" applyAlignment="1">
      <alignment horizontal="left"/>
    </xf>
    <xf numFmtId="49" fontId="5" fillId="0" borderId="5" xfId="1" applyNumberFormat="1" applyFont="1" applyBorder="1" applyAlignment="1">
      <alignment horizontal="left"/>
    </xf>
    <xf numFmtId="1" fontId="21" fillId="0" borderId="3" xfId="1" applyNumberFormat="1" applyFont="1" applyBorder="1" applyAlignment="1">
      <alignment horizontal="center" vertical="center"/>
    </xf>
    <xf numFmtId="1" fontId="21" fillId="0" borderId="1" xfId="1" applyNumberFormat="1" applyFont="1" applyBorder="1" applyAlignment="1">
      <alignment horizontal="center" vertical="center"/>
    </xf>
    <xf numFmtId="1" fontId="5" fillId="0" borderId="1" xfId="1" applyNumberFormat="1" applyFont="1" applyBorder="1" applyAlignment="1">
      <alignment horizontal="center"/>
    </xf>
    <xf numFmtId="1" fontId="19" fillId="0" borderId="3" xfId="1" applyNumberFormat="1" applyFont="1" applyBorder="1" applyAlignment="1">
      <alignment horizontal="center"/>
    </xf>
    <xf numFmtId="0" fontId="0" fillId="0" borderId="3" xfId="0" applyBorder="1"/>
    <xf numFmtId="1" fontId="22" fillId="0" borderId="3" xfId="1" applyNumberFormat="1" applyFont="1" applyBorder="1" applyAlignment="1">
      <alignment horizontal="center" vertical="center"/>
    </xf>
    <xf numFmtId="166" fontId="0" fillId="0" borderId="0" xfId="0" applyNumberFormat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5" fillId="0" borderId="3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/>
    </xf>
    <xf numFmtId="0" fontId="24" fillId="0" borderId="1" xfId="1" applyFont="1" applyBorder="1" applyAlignment="1">
      <alignment horizontal="center" vertical="center"/>
    </xf>
    <xf numFmtId="1" fontId="5" fillId="0" borderId="0" xfId="1" applyNumberFormat="1" applyFont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 wrapText="1"/>
    </xf>
    <xf numFmtId="2" fontId="0" fillId="0" borderId="0" xfId="0" applyNumberFormat="1"/>
    <xf numFmtId="167" fontId="0" fillId="0" borderId="0" xfId="0" applyNumberFormat="1"/>
    <xf numFmtId="0" fontId="0" fillId="13" borderId="1" xfId="0" applyFill="1" applyBorder="1" applyAlignment="1">
      <alignment horizontal="center"/>
    </xf>
    <xf numFmtId="0" fontId="4" fillId="13" borderId="1" xfId="1" applyFont="1" applyFill="1" applyBorder="1" applyAlignment="1">
      <alignment horizontal="center" vertical="center" wrapText="1"/>
    </xf>
    <xf numFmtId="0" fontId="0" fillId="13" borderId="1" xfId="0" applyFill="1" applyBorder="1"/>
    <xf numFmtId="1" fontId="0" fillId="13" borderId="1" xfId="0" applyNumberFormat="1" applyFill="1" applyBorder="1" applyAlignment="1">
      <alignment horizontal="center"/>
    </xf>
    <xf numFmtId="0" fontId="7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14" fontId="8" fillId="3" borderId="2" xfId="0" applyNumberFormat="1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4" fontId="8" fillId="3" borderId="2" xfId="0" applyNumberFormat="1" applyFont="1" applyFill="1" applyBorder="1" applyAlignment="1">
      <alignment vertical="center"/>
    </xf>
    <xf numFmtId="4" fontId="8" fillId="5" borderId="2" xfId="0" applyNumberFormat="1" applyFont="1" applyFill="1" applyBorder="1" applyAlignment="1">
      <alignment vertical="center"/>
    </xf>
    <xf numFmtId="3" fontId="8" fillId="3" borderId="2" xfId="0" applyNumberFormat="1" applyFont="1" applyFill="1" applyBorder="1" applyAlignment="1">
      <alignment vertical="center"/>
    </xf>
    <xf numFmtId="4" fontId="8" fillId="8" borderId="2" xfId="0" applyNumberFormat="1" applyFont="1" applyFill="1" applyBorder="1" applyAlignment="1">
      <alignment vertical="center"/>
    </xf>
    <xf numFmtId="164" fontId="8" fillId="5" borderId="2" xfId="0" applyNumberFormat="1" applyFont="1" applyFill="1" applyBorder="1" applyAlignment="1">
      <alignment vertical="center"/>
    </xf>
    <xf numFmtId="164" fontId="26" fillId="5" borderId="2" xfId="0" applyNumberFormat="1" applyFont="1" applyFill="1" applyBorder="1" applyAlignment="1">
      <alignment vertical="center"/>
    </xf>
    <xf numFmtId="4" fontId="7" fillId="0" borderId="1" xfId="0" applyNumberFormat="1" applyFont="1" applyBorder="1" applyAlignment="1">
      <alignment horizontal="center" vertical="center" wrapText="1"/>
    </xf>
    <xf numFmtId="1" fontId="21" fillId="0" borderId="9" xfId="1" applyNumberFormat="1" applyFont="1" applyBorder="1" applyAlignment="1">
      <alignment horizontal="center" vertical="center"/>
    </xf>
    <xf numFmtId="1" fontId="21" fillId="0" borderId="0" xfId="1" applyNumberFormat="1" applyFont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" fontId="18" fillId="3" borderId="1" xfId="0" applyNumberFormat="1" applyFont="1" applyFill="1" applyBorder="1" applyAlignment="1">
      <alignment horizontal="right" vertical="center"/>
    </xf>
    <xf numFmtId="14" fontId="18" fillId="3" borderId="2" xfId="0" applyNumberFormat="1" applyFont="1" applyFill="1" applyBorder="1" applyAlignment="1">
      <alignment vertical="center"/>
    </xf>
    <xf numFmtId="0" fontId="18" fillId="3" borderId="1" xfId="0" applyFont="1" applyFill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vertical="center"/>
    </xf>
    <xf numFmtId="0" fontId="18" fillId="3" borderId="2" xfId="0" applyFont="1" applyFill="1" applyBorder="1" applyAlignment="1">
      <alignment vertical="center"/>
    </xf>
    <xf numFmtId="3" fontId="18" fillId="3" borderId="2" xfId="0" applyNumberFormat="1" applyFont="1" applyFill="1" applyBorder="1" applyAlignment="1">
      <alignment vertical="center"/>
    </xf>
    <xf numFmtId="4" fontId="18" fillId="8" borderId="2" xfId="0" applyNumberFormat="1" applyFont="1" applyFill="1" applyBorder="1" applyAlignment="1">
      <alignment vertical="center"/>
    </xf>
    <xf numFmtId="164" fontId="18" fillId="3" borderId="2" xfId="0" applyNumberFormat="1" applyFont="1" applyFill="1" applyBorder="1" applyAlignment="1">
      <alignment vertical="center"/>
    </xf>
    <xf numFmtId="164" fontId="18" fillId="5" borderId="2" xfId="0" applyNumberFormat="1" applyFont="1" applyFill="1" applyBorder="1" applyAlignment="1">
      <alignment vertical="center"/>
    </xf>
    <xf numFmtId="164" fontId="28" fillId="5" borderId="2" xfId="0" applyNumberFormat="1" applyFont="1" applyFill="1" applyBorder="1" applyAlignment="1">
      <alignment vertical="center"/>
    </xf>
    <xf numFmtId="0" fontId="23" fillId="0" borderId="0" xfId="0" applyFont="1"/>
    <xf numFmtId="166" fontId="18" fillId="0" borderId="1" xfId="0" applyNumberFormat="1" applyFont="1" applyBorder="1" applyAlignment="1">
      <alignment horizontal="center" vertical="center" wrapText="1"/>
    </xf>
    <xf numFmtId="164" fontId="18" fillId="0" borderId="1" xfId="0" applyNumberFormat="1" applyFont="1" applyBorder="1" applyAlignment="1">
      <alignment horizontal="center" vertical="center" wrapText="1"/>
    </xf>
    <xf numFmtId="166" fontId="30" fillId="0" borderId="1" xfId="0" applyNumberFormat="1" applyFont="1" applyBorder="1" applyAlignment="1">
      <alignment horizontal="center" vertical="center" wrapText="1"/>
    </xf>
    <xf numFmtId="0" fontId="31" fillId="0" borderId="0" xfId="0" applyFont="1"/>
    <xf numFmtId="164" fontId="30" fillId="0" borderId="1" xfId="0" applyNumberFormat="1" applyFont="1" applyBorder="1" applyAlignment="1">
      <alignment horizontal="center" vertical="center" wrapText="1"/>
    </xf>
    <xf numFmtId="4" fontId="30" fillId="0" borderId="1" xfId="0" applyNumberFormat="1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4" fontId="7" fillId="20" borderId="2" xfId="0" applyNumberFormat="1" applyFont="1" applyFill="1" applyBorder="1" applyAlignment="1">
      <alignment vertical="center"/>
    </xf>
    <xf numFmtId="0" fontId="7" fillId="20" borderId="1" xfId="0" applyFont="1" applyFill="1" applyBorder="1" applyAlignment="1">
      <alignment horizontal="center" vertical="center"/>
    </xf>
    <xf numFmtId="0" fontId="14" fillId="20" borderId="1" xfId="0" applyFont="1" applyFill="1" applyBorder="1" applyAlignment="1">
      <alignment horizontal="center" vertical="center"/>
    </xf>
    <xf numFmtId="0" fontId="7" fillId="20" borderId="1" xfId="0" applyFont="1" applyFill="1" applyBorder="1" applyAlignment="1">
      <alignment vertical="center"/>
    </xf>
    <xf numFmtId="0" fontId="7" fillId="20" borderId="1" xfId="0" applyFont="1" applyFill="1" applyBorder="1" applyAlignment="1">
      <alignment horizontal="left" vertical="center"/>
    </xf>
    <xf numFmtId="0" fontId="7" fillId="20" borderId="2" xfId="0" applyFont="1" applyFill="1" applyBorder="1" applyAlignment="1">
      <alignment vertical="center"/>
    </xf>
    <xf numFmtId="0" fontId="7" fillId="20" borderId="1" xfId="0" applyFont="1" applyFill="1" applyBorder="1" applyAlignment="1">
      <alignment horizontal="center" vertical="center" wrapText="1"/>
    </xf>
    <xf numFmtId="4" fontId="7" fillId="20" borderId="2" xfId="0" applyNumberFormat="1" applyFont="1" applyFill="1" applyBorder="1" applyAlignment="1">
      <alignment vertical="center"/>
    </xf>
    <xf numFmtId="0" fontId="0" fillId="20" borderId="1" xfId="0" applyFill="1" applyBorder="1" applyAlignment="1">
      <alignment vertical="center"/>
    </xf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left" vertical="center"/>
    </xf>
    <xf numFmtId="3" fontId="7" fillId="20" borderId="2" xfId="0" applyNumberFormat="1" applyFont="1" applyFill="1" applyBorder="1" applyAlignment="1">
      <alignment vertical="center"/>
    </xf>
    <xf numFmtId="164" fontId="8" fillId="20" borderId="2" xfId="0" applyNumberFormat="1" applyFont="1" applyFill="1" applyBorder="1" applyAlignment="1">
      <alignment vertical="center"/>
    </xf>
    <xf numFmtId="164" fontId="7" fillId="20" borderId="2" xfId="0" applyNumberFormat="1" applyFont="1" applyFill="1" applyBorder="1" applyAlignment="1">
      <alignment vertical="center"/>
    </xf>
    <xf numFmtId="1" fontId="7" fillId="20" borderId="1" xfId="0" applyNumberFormat="1" applyFont="1" applyFill="1" applyBorder="1" applyAlignment="1">
      <alignment horizontal="right" vertical="center"/>
    </xf>
    <xf numFmtId="164" fontId="3" fillId="20" borderId="2" xfId="0" applyNumberFormat="1" applyFont="1" applyFill="1" applyBorder="1" applyAlignment="1">
      <alignment vertical="center"/>
    </xf>
    <xf numFmtId="4" fontId="18" fillId="3" borderId="2" xfId="0" applyNumberFormat="1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167" fontId="0" fillId="0" borderId="0" xfId="0" applyNumberFormat="1" applyAlignment="1">
      <alignment horizontal="right"/>
    </xf>
    <xf numFmtId="0" fontId="0" fillId="0" borderId="0" xfId="0" applyFill="1"/>
    <xf numFmtId="1" fontId="5" fillId="0" borderId="3" xfId="1" applyNumberFormat="1" applyFont="1" applyFill="1" applyBorder="1" applyAlignment="1">
      <alignment horizont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left"/>
    </xf>
    <xf numFmtId="49" fontId="5" fillId="0" borderId="3" xfId="1" applyNumberFormat="1" applyFont="1" applyFill="1" applyBorder="1" applyAlignment="1">
      <alignment horizontal="left"/>
    </xf>
    <xf numFmtId="0" fontId="5" fillId="0" borderId="1" xfId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" fontId="0" fillId="0" borderId="0" xfId="0" applyNumberFormat="1" applyFill="1"/>
    <xf numFmtId="167" fontId="0" fillId="0" borderId="0" xfId="0" applyNumberFormat="1" applyFill="1"/>
    <xf numFmtId="1" fontId="21" fillId="0" borderId="3" xfId="1" applyNumberFormat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/>
    </xf>
    <xf numFmtId="0" fontId="25" fillId="0" borderId="1" xfId="1" applyFont="1" applyFill="1" applyBorder="1" applyAlignment="1">
      <alignment horizontal="center" vertical="center"/>
    </xf>
    <xf numFmtId="1" fontId="22" fillId="0" borderId="3" xfId="1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21" fillId="0" borderId="1" xfId="1" applyNumberFormat="1" applyFont="1" applyFill="1" applyBorder="1" applyAlignment="1">
      <alignment horizontal="center" vertical="center"/>
    </xf>
    <xf numFmtId="49" fontId="5" fillId="0" borderId="5" xfId="1" applyNumberFormat="1" applyFont="1" applyFill="1" applyBorder="1" applyAlignment="1">
      <alignment horizontal="left"/>
    </xf>
    <xf numFmtId="1" fontId="5" fillId="0" borderId="1" xfId="1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8" fillId="3" borderId="1" xfId="0" applyNumberFormat="1" applyFont="1" applyFill="1" applyBorder="1" applyAlignment="1">
      <alignment horizontal="right" vertical="center"/>
    </xf>
    <xf numFmtId="0" fontId="32" fillId="3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vertical="center"/>
    </xf>
    <xf numFmtId="0" fontId="20" fillId="0" borderId="1" xfId="0" applyFont="1" applyBorder="1" applyAlignment="1">
      <alignment horizontal="left" vertical="center"/>
    </xf>
    <xf numFmtId="0" fontId="8" fillId="3" borderId="2" xfId="0" applyFont="1" applyFill="1" applyBorder="1" applyAlignment="1">
      <alignment vertical="center"/>
    </xf>
    <xf numFmtId="0" fontId="8" fillId="5" borderId="1" xfId="0" applyFont="1" applyFill="1" applyBorder="1" applyAlignment="1">
      <alignment horizontal="center" vertical="center" wrapText="1"/>
    </xf>
    <xf numFmtId="168" fontId="0" fillId="0" borderId="0" xfId="0" applyNumberFormat="1"/>
    <xf numFmtId="4" fontId="23" fillId="0" borderId="0" xfId="0" applyNumberFormat="1" applyFont="1"/>
    <xf numFmtId="4" fontId="23" fillId="0" borderId="0" xfId="0" applyNumberFormat="1" applyFont="1" applyAlignment="1">
      <alignment horizontal="left"/>
    </xf>
    <xf numFmtId="164" fontId="7" fillId="3" borderId="2" xfId="0" applyNumberFormat="1" applyFont="1" applyFill="1" applyBorder="1" applyAlignment="1">
      <alignment vertical="center"/>
    </xf>
    <xf numFmtId="0" fontId="0" fillId="3" borderId="0" xfId="0" applyFont="1" applyFill="1"/>
    <xf numFmtId="0" fontId="0" fillId="0" borderId="0" xfId="0" applyFont="1"/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0" fontId="0" fillId="0" borderId="0" xfId="0" applyFont="1" applyFill="1"/>
    <xf numFmtId="0" fontId="7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/>
    </xf>
    <xf numFmtId="0" fontId="0" fillId="0" borderId="0" xfId="0" applyFont="1" applyFill="1" applyAlignment="1"/>
    <xf numFmtId="2" fontId="0" fillId="0" borderId="0" xfId="0" applyNumberFormat="1" applyFont="1" applyFill="1" applyAlignment="1"/>
    <xf numFmtId="169" fontId="0" fillId="0" borderId="0" xfId="0" applyNumberFormat="1" applyFont="1" applyFill="1" applyAlignment="1"/>
    <xf numFmtId="4" fontId="23" fillId="0" borderId="0" xfId="0" applyNumberFormat="1" applyFont="1" applyFill="1"/>
    <xf numFmtId="4" fontId="33" fillId="0" borderId="0" xfId="0" applyNumberFormat="1" applyFont="1"/>
    <xf numFmtId="0" fontId="23" fillId="0" borderId="1" xfId="0" applyFont="1" applyBorder="1" applyAlignment="1">
      <alignment horizontal="left" vertical="center"/>
    </xf>
    <xf numFmtId="0" fontId="18" fillId="5" borderId="1" xfId="0" applyFont="1" applyFill="1" applyBorder="1" applyAlignment="1">
      <alignment horizontal="center" vertical="center" wrapText="1"/>
    </xf>
    <xf numFmtId="4" fontId="18" fillId="5" borderId="2" xfId="0" applyNumberFormat="1" applyFont="1" applyFill="1" applyBorder="1" applyAlignment="1">
      <alignment vertical="center"/>
    </xf>
    <xf numFmtId="4" fontId="0" fillId="0" borderId="0" xfId="0" applyNumberFormat="1" applyFont="1"/>
    <xf numFmtId="164" fontId="3" fillId="5" borderId="13" xfId="0" applyNumberFormat="1" applyFont="1" applyFill="1" applyBorder="1" applyAlignment="1">
      <alignment vertical="center"/>
    </xf>
    <xf numFmtId="170" fontId="0" fillId="0" borderId="0" xfId="0" applyNumberFormat="1"/>
    <xf numFmtId="2" fontId="23" fillId="0" borderId="0" xfId="0" applyNumberFormat="1" applyFont="1"/>
    <xf numFmtId="9" fontId="0" fillId="0" borderId="0" xfId="0" applyNumberFormat="1"/>
    <xf numFmtId="2" fontId="20" fillId="0" borderId="0" xfId="0" applyNumberFormat="1" applyFont="1"/>
    <xf numFmtId="0" fontId="8" fillId="20" borderId="1" xfId="0" applyFont="1" applyFill="1" applyBorder="1" applyAlignment="1">
      <alignment horizontal="center" vertical="center"/>
    </xf>
    <xf numFmtId="0" fontId="8" fillId="20" borderId="1" xfId="0" applyFont="1" applyFill="1" applyBorder="1" applyAlignment="1">
      <alignment vertical="center"/>
    </xf>
    <xf numFmtId="0" fontId="8" fillId="20" borderId="1" xfId="0" applyFont="1" applyFill="1" applyBorder="1" applyAlignment="1">
      <alignment horizontal="left" vertical="center"/>
    </xf>
    <xf numFmtId="4" fontId="8" fillId="20" borderId="2" xfId="0" applyNumberFormat="1" applyFont="1" applyFill="1" applyBorder="1" applyAlignment="1">
      <alignment vertical="center"/>
    </xf>
    <xf numFmtId="3" fontId="8" fillId="20" borderId="2" xfId="0" applyNumberFormat="1" applyFont="1" applyFill="1" applyBorder="1" applyAlignment="1">
      <alignment vertical="center"/>
    </xf>
    <xf numFmtId="0" fontId="0" fillId="20" borderId="0" xfId="0" applyFill="1"/>
    <xf numFmtId="2" fontId="0" fillId="20" borderId="0" xfId="0" applyNumberFormat="1" applyFill="1"/>
    <xf numFmtId="0" fontId="20" fillId="20" borderId="0" xfId="0" applyFont="1" applyFill="1"/>
    <xf numFmtId="1" fontId="7" fillId="3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0" fillId="0" borderId="0" xfId="0" applyFont="1"/>
    <xf numFmtId="0" fontId="20" fillId="9" borderId="0" xfId="0" applyFont="1" applyFill="1"/>
    <xf numFmtId="0" fontId="20" fillId="0" borderId="0" xfId="0" applyFont="1" applyFill="1"/>
    <xf numFmtId="171" fontId="7" fillId="3" borderId="2" xfId="0" applyNumberFormat="1" applyFont="1" applyFill="1" applyBorder="1" applyAlignment="1">
      <alignment vertical="center"/>
    </xf>
    <xf numFmtId="2" fontId="7" fillId="3" borderId="2" xfId="0" applyNumberFormat="1" applyFont="1" applyFill="1" applyBorder="1" applyAlignment="1">
      <alignment vertical="center"/>
    </xf>
    <xf numFmtId="2" fontId="15" fillId="4" borderId="2" xfId="0" applyNumberFormat="1" applyFont="1" applyFill="1" applyBorder="1" applyAlignment="1">
      <alignment vertical="center"/>
    </xf>
    <xf numFmtId="49" fontId="7" fillId="0" borderId="1" xfId="0" applyNumberFormat="1" applyFont="1" applyFill="1" applyBorder="1" applyAlignment="1">
      <alignment vertical="center"/>
    </xf>
    <xf numFmtId="164" fontId="3" fillId="4" borderId="2" xfId="0" applyNumberFormat="1" applyFont="1" applyFill="1" applyBorder="1" applyAlignment="1">
      <alignment vertical="center"/>
    </xf>
    <xf numFmtId="164" fontId="0" fillId="0" borderId="0" xfId="0" applyNumberFormat="1"/>
    <xf numFmtId="0" fontId="8" fillId="12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64" fontId="0" fillId="0" borderId="0" xfId="0" applyNumberFormat="1" applyAlignment="1"/>
    <xf numFmtId="0" fontId="0" fillId="0" borderId="0" xfId="0" applyAlignment="1">
      <alignment horizontal="center" vertical="center"/>
    </xf>
    <xf numFmtId="0" fontId="7" fillId="21" borderId="1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 wrapText="1"/>
    </xf>
    <xf numFmtId="1" fontId="8" fillId="3" borderId="1" xfId="0" applyNumberFormat="1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left" vertical="center"/>
    </xf>
    <xf numFmtId="164" fontId="0" fillId="23" borderId="0" xfId="0" applyNumberFormat="1" applyFill="1" applyAlignment="1"/>
    <xf numFmtId="0" fontId="0" fillId="0" borderId="6" xfId="0" applyBorder="1" applyAlignment="1">
      <alignment vertical="center"/>
    </xf>
    <xf numFmtId="0" fontId="0" fillId="0" borderId="0" xfId="0" applyFill="1" applyBorder="1"/>
    <xf numFmtId="172" fontId="3" fillId="4" borderId="2" xfId="0" applyNumberFormat="1" applyFont="1" applyFill="1" applyBorder="1" applyAlignment="1">
      <alignment vertical="center"/>
    </xf>
    <xf numFmtId="172" fontId="3" fillId="5" borderId="2" xfId="0" applyNumberFormat="1" applyFont="1" applyFill="1" applyBorder="1" applyAlignment="1">
      <alignment vertical="center"/>
    </xf>
    <xf numFmtId="172" fontId="28" fillId="5" borderId="2" xfId="0" applyNumberFormat="1" applyFont="1" applyFill="1" applyBorder="1" applyAlignment="1">
      <alignment vertical="center"/>
    </xf>
    <xf numFmtId="0" fontId="7" fillId="7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center" vertical="center"/>
    </xf>
    <xf numFmtId="164" fontId="0" fillId="17" borderId="0" xfId="0" applyNumberFormat="1" applyFill="1" applyAlignment="1"/>
    <xf numFmtId="2" fontId="0" fillId="29" borderId="0" xfId="0" applyNumberFormat="1" applyFill="1"/>
    <xf numFmtId="164" fontId="0" fillId="29" borderId="0" xfId="0" applyNumberFormat="1" applyFill="1" applyAlignment="1"/>
    <xf numFmtId="4" fontId="0" fillId="29" borderId="0" xfId="0" applyNumberFormat="1" applyFill="1"/>
    <xf numFmtId="2" fontId="0" fillId="11" borderId="0" xfId="0" applyNumberFormat="1" applyFill="1"/>
    <xf numFmtId="4" fontId="0" fillId="11" borderId="0" xfId="0" applyNumberFormat="1" applyFill="1"/>
    <xf numFmtId="164" fontId="0" fillId="11" borderId="0" xfId="0" applyNumberFormat="1" applyFill="1" applyAlignment="1"/>
    <xf numFmtId="164" fontId="20" fillId="17" borderId="0" xfId="0" applyNumberFormat="1" applyFont="1" applyFill="1" applyAlignment="1"/>
    <xf numFmtId="164" fontId="0" fillId="28" borderId="0" xfId="0" applyNumberFormat="1" applyFill="1" applyAlignment="1"/>
    <xf numFmtId="164" fontId="3" fillId="28" borderId="13" xfId="0" applyNumberFormat="1" applyFont="1" applyFill="1" applyBorder="1" applyAlignment="1">
      <alignment vertical="center"/>
    </xf>
    <xf numFmtId="4" fontId="0" fillId="28" borderId="0" xfId="0" applyNumberFormat="1" applyFill="1"/>
    <xf numFmtId="167" fontId="0" fillId="11" borderId="0" xfId="0" applyNumberFormat="1" applyFill="1"/>
    <xf numFmtId="2" fontId="0" fillId="0" borderId="0" xfId="0" applyNumberFormat="1" applyFill="1"/>
    <xf numFmtId="164" fontId="3" fillId="17" borderId="2" xfId="0" applyNumberFormat="1" applyFont="1" applyFill="1" applyBorder="1" applyAlignment="1">
      <alignment vertical="center"/>
    </xf>
    <xf numFmtId="0" fontId="0" fillId="17" borderId="0" xfId="0" applyFill="1"/>
    <xf numFmtId="4" fontId="0" fillId="17" borderId="0" xfId="0" applyNumberFormat="1" applyFill="1"/>
    <xf numFmtId="166" fontId="0" fillId="17" borderId="0" xfId="0" applyNumberFormat="1" applyFill="1"/>
    <xf numFmtId="4" fontId="0" fillId="17" borderId="0" xfId="0" applyNumberFormat="1" applyFont="1" applyFill="1"/>
    <xf numFmtId="4" fontId="23" fillId="17" borderId="0" xfId="0" applyNumberFormat="1" applyFont="1" applyFill="1"/>
    <xf numFmtId="164" fontId="3" fillId="0" borderId="2" xfId="0" applyNumberFormat="1" applyFont="1" applyFill="1" applyBorder="1" applyAlignment="1">
      <alignment vertical="center"/>
    </xf>
    <xf numFmtId="2" fontId="0" fillId="17" borderId="0" xfId="0" applyNumberFormat="1" applyFill="1"/>
    <xf numFmtId="4" fontId="20" fillId="17" borderId="0" xfId="0" applyNumberFormat="1" applyFont="1" applyFill="1"/>
    <xf numFmtId="164" fontId="3" fillId="17" borderId="13" xfId="0" applyNumberFormat="1" applyFont="1" applyFill="1" applyBorder="1" applyAlignment="1">
      <alignment vertical="center"/>
    </xf>
    <xf numFmtId="164" fontId="26" fillId="17" borderId="13" xfId="0" applyNumberFormat="1" applyFont="1" applyFill="1" applyBorder="1" applyAlignment="1">
      <alignment vertical="center"/>
    </xf>
    <xf numFmtId="164" fontId="0" fillId="17" borderId="0" xfId="0" applyNumberFormat="1" applyFill="1"/>
    <xf numFmtId="164" fontId="20" fillId="17" borderId="0" xfId="0" applyNumberFormat="1" applyFont="1" applyFill="1"/>
    <xf numFmtId="164" fontId="23" fillId="17" borderId="0" xfId="0" applyNumberFormat="1" applyFont="1" applyFill="1" applyAlignment="1"/>
    <xf numFmtId="0" fontId="8" fillId="0" borderId="1" xfId="0" applyFont="1" applyFill="1" applyBorder="1" applyAlignment="1">
      <alignment horizontal="center" vertical="center" wrapText="1"/>
    </xf>
    <xf numFmtId="4" fontId="8" fillId="0" borderId="2" xfId="0" applyNumberFormat="1" applyFont="1" applyFill="1" applyBorder="1" applyAlignment="1">
      <alignment vertical="center"/>
    </xf>
    <xf numFmtId="164" fontId="8" fillId="0" borderId="2" xfId="0" applyNumberFormat="1" applyFont="1" applyFill="1" applyBorder="1" applyAlignment="1">
      <alignment vertical="center"/>
    </xf>
    <xf numFmtId="164" fontId="26" fillId="0" borderId="2" xfId="0" applyNumberFormat="1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20" fillId="3" borderId="6" xfId="0" applyFont="1" applyFill="1" applyBorder="1" applyAlignment="1">
      <alignment vertical="center"/>
    </xf>
    <xf numFmtId="0" fontId="20" fillId="3" borderId="0" xfId="0" applyFont="1" applyFill="1"/>
    <xf numFmtId="0" fontId="8" fillId="5" borderId="1" xfId="0" applyFont="1" applyFill="1" applyBorder="1" applyAlignment="1">
      <alignment horizontal="left" vertical="center"/>
    </xf>
    <xf numFmtId="166" fontId="20" fillId="0" borderId="0" xfId="0" applyNumberFormat="1" applyFont="1" applyFill="1"/>
    <xf numFmtId="0" fontId="0" fillId="0" borderId="0" xfId="0" applyAlignment="1">
      <alignment horizontal="center"/>
    </xf>
    <xf numFmtId="1" fontId="34" fillId="20" borderId="3" xfId="1" applyNumberFormat="1" applyFont="1" applyFill="1" applyBorder="1" applyAlignment="1">
      <alignment horizontal="center"/>
    </xf>
    <xf numFmtId="1" fontId="7" fillId="32" borderId="1" xfId="0" applyNumberFormat="1" applyFont="1" applyFill="1" applyBorder="1" applyAlignment="1">
      <alignment horizontal="right" vertical="center"/>
    </xf>
    <xf numFmtId="14" fontId="8" fillId="32" borderId="2" xfId="0" applyNumberFormat="1" applyFont="1" applyFill="1" applyBorder="1" applyAlignment="1">
      <alignment vertical="center"/>
    </xf>
    <xf numFmtId="0" fontId="8" fillId="32" borderId="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7" fillId="32" borderId="1" xfId="0" applyFont="1" applyFill="1" applyBorder="1" applyAlignment="1">
      <alignment vertical="center"/>
    </xf>
    <xf numFmtId="0" fontId="7" fillId="32" borderId="1" xfId="0" applyFont="1" applyFill="1" applyBorder="1" applyAlignment="1">
      <alignment horizontal="left" vertical="center"/>
    </xf>
    <xf numFmtId="0" fontId="7" fillId="32" borderId="2" xfId="0" applyFont="1" applyFill="1" applyBorder="1" applyAlignment="1">
      <alignment vertical="center"/>
    </xf>
    <xf numFmtId="0" fontId="7" fillId="32" borderId="1" xfId="0" applyFont="1" applyFill="1" applyBorder="1" applyAlignment="1">
      <alignment horizontal="center" vertical="center" wrapText="1"/>
    </xf>
    <xf numFmtId="4" fontId="7" fillId="32" borderId="2" xfId="0" applyNumberFormat="1" applyFont="1" applyFill="1" applyBorder="1" applyAlignment="1">
      <alignment vertical="center"/>
    </xf>
    <xf numFmtId="3" fontId="7" fillId="32" borderId="2" xfId="0" applyNumberFormat="1" applyFont="1" applyFill="1" applyBorder="1" applyAlignment="1">
      <alignment vertical="center"/>
    </xf>
    <xf numFmtId="164" fontId="8" fillId="32" borderId="2" xfId="0" applyNumberFormat="1" applyFont="1" applyFill="1" applyBorder="1" applyAlignment="1">
      <alignment vertical="center"/>
    </xf>
    <xf numFmtId="164" fontId="7" fillId="32" borderId="2" xfId="0" applyNumberFormat="1" applyFont="1" applyFill="1" applyBorder="1" applyAlignment="1">
      <alignment vertical="center"/>
    </xf>
    <xf numFmtId="164" fontId="3" fillId="32" borderId="2" xfId="0" applyNumberFormat="1" applyFont="1" applyFill="1" applyBorder="1" applyAlignment="1">
      <alignment vertical="center"/>
    </xf>
    <xf numFmtId="164" fontId="0" fillId="32" borderId="0" xfId="0" applyNumberFormat="1" applyFill="1" applyAlignment="1"/>
    <xf numFmtId="0" fontId="0" fillId="32" borderId="0" xfId="0" applyFill="1"/>
    <xf numFmtId="1" fontId="0" fillId="3" borderId="0" xfId="0" applyNumberFormat="1" applyFill="1"/>
    <xf numFmtId="167" fontId="0" fillId="0" borderId="0" xfId="0" applyNumberFormat="1" applyAlignment="1">
      <alignment horizontal="center"/>
    </xf>
    <xf numFmtId="1" fontId="0" fillId="11" borderId="0" xfId="0" applyNumberFormat="1" applyFill="1"/>
    <xf numFmtId="0" fontId="20" fillId="11" borderId="0" xfId="0" applyFont="1" applyFill="1"/>
    <xf numFmtId="166" fontId="0" fillId="11" borderId="0" xfId="0" applyNumberFormat="1" applyFill="1"/>
    <xf numFmtId="14" fontId="7" fillId="32" borderId="2" xfId="0" applyNumberFormat="1" applyFont="1" applyFill="1" applyBorder="1" applyAlignment="1">
      <alignment vertical="center"/>
    </xf>
    <xf numFmtId="0" fontId="7" fillId="32" borderId="1" xfId="0" applyFont="1" applyFill="1" applyBorder="1" applyAlignment="1">
      <alignment horizontal="center" vertical="center"/>
    </xf>
    <xf numFmtId="0" fontId="8" fillId="32" borderId="2" xfId="0" applyFont="1" applyFill="1" applyBorder="1" applyAlignment="1">
      <alignment vertical="center"/>
    </xf>
    <xf numFmtId="164" fontId="26" fillId="32" borderId="2" xfId="0" applyNumberFormat="1" applyFont="1" applyFill="1" applyBorder="1" applyAlignment="1">
      <alignment vertical="center"/>
    </xf>
    <xf numFmtId="1" fontId="0" fillId="20" borderId="0" xfId="0" applyNumberFormat="1" applyFill="1"/>
    <xf numFmtId="1" fontId="23" fillId="20" borderId="0" xfId="0" applyNumberFormat="1" applyFont="1" applyFill="1"/>
    <xf numFmtId="1" fontId="20" fillId="20" borderId="0" xfId="0" applyNumberFormat="1" applyFont="1" applyFill="1"/>
    <xf numFmtId="0" fontId="8" fillId="32" borderId="1" xfId="0" applyFont="1" applyFill="1" applyBorder="1" applyAlignment="1">
      <alignment horizontal="left" vertical="center"/>
    </xf>
    <xf numFmtId="1" fontId="8" fillId="32" borderId="1" xfId="0" applyNumberFormat="1" applyFont="1" applyFill="1" applyBorder="1" applyAlignment="1">
      <alignment horizontal="right" vertical="center"/>
    </xf>
    <xf numFmtId="0" fontId="32" fillId="32" borderId="1" xfId="0" applyFont="1" applyFill="1" applyBorder="1" applyAlignment="1">
      <alignment horizontal="center" vertical="center"/>
    </xf>
    <xf numFmtId="0" fontId="8" fillId="32" borderId="1" xfId="0" applyFont="1" applyFill="1" applyBorder="1" applyAlignment="1">
      <alignment vertical="center"/>
    </xf>
    <xf numFmtId="4" fontId="8" fillId="32" borderId="2" xfId="0" applyNumberFormat="1" applyFont="1" applyFill="1" applyBorder="1" applyAlignment="1">
      <alignment vertical="center"/>
    </xf>
    <xf numFmtId="3" fontId="8" fillId="32" borderId="2" xfId="0" applyNumberFormat="1" applyFont="1" applyFill="1" applyBorder="1" applyAlignment="1">
      <alignment vertical="center"/>
    </xf>
    <xf numFmtId="0" fontId="20" fillId="32" borderId="0" xfId="0" applyFont="1" applyFill="1"/>
    <xf numFmtId="1" fontId="36" fillId="3" borderId="1" xfId="0" applyNumberFormat="1" applyFont="1" applyFill="1" applyBorder="1" applyAlignment="1">
      <alignment horizontal="right" vertical="center"/>
    </xf>
    <xf numFmtId="14" fontId="36" fillId="3" borderId="2" xfId="0" applyNumberFormat="1" applyFont="1" applyFill="1" applyBorder="1" applyAlignment="1">
      <alignment vertical="center"/>
    </xf>
    <xf numFmtId="0" fontId="36" fillId="3" borderId="1" xfId="0" applyFont="1" applyFill="1" applyBorder="1" applyAlignment="1">
      <alignment horizontal="center" vertical="center"/>
    </xf>
    <xf numFmtId="0" fontId="37" fillId="3" borderId="1" xfId="0" applyFont="1" applyFill="1" applyBorder="1" applyAlignment="1">
      <alignment horizontal="center" vertical="center"/>
    </xf>
    <xf numFmtId="0" fontId="36" fillId="5" borderId="1" xfId="0" applyFont="1" applyFill="1" applyBorder="1" applyAlignment="1">
      <alignment vertical="center"/>
    </xf>
    <xf numFmtId="0" fontId="36" fillId="5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left" vertical="center"/>
    </xf>
    <xf numFmtId="4" fontId="36" fillId="3" borderId="2" xfId="0" applyNumberFormat="1" applyFont="1" applyFill="1" applyBorder="1" applyAlignment="1">
      <alignment vertical="center"/>
    </xf>
    <xf numFmtId="3" fontId="36" fillId="3" borderId="2" xfId="0" applyNumberFormat="1" applyFont="1" applyFill="1" applyBorder="1" applyAlignment="1">
      <alignment vertical="center"/>
    </xf>
    <xf numFmtId="164" fontId="36" fillId="3" borderId="2" xfId="0" applyNumberFormat="1" applyFont="1" applyFill="1" applyBorder="1" applyAlignment="1">
      <alignment vertical="center"/>
    </xf>
    <xf numFmtId="0" fontId="38" fillId="0" borderId="0" xfId="0" applyFont="1" applyFill="1"/>
    <xf numFmtId="0" fontId="36" fillId="5" borderId="1" xfId="0" applyFont="1" applyFill="1" applyBorder="1" applyAlignment="1">
      <alignment horizontal="left" vertical="center"/>
    </xf>
    <xf numFmtId="166" fontId="39" fillId="0" borderId="1" xfId="0" applyNumberFormat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1" fillId="6" borderId="1" xfId="0" applyFont="1" applyFill="1" applyBorder="1" applyAlignment="1">
      <alignment horizontal="center" vertical="center" wrapText="1"/>
    </xf>
    <xf numFmtId="0" fontId="7" fillId="20" borderId="1" xfId="0" applyFont="1" applyFill="1" applyBorder="1" applyAlignment="1">
      <alignment horizontal="center" vertical="center" wrapText="1"/>
    </xf>
    <xf numFmtId="0" fontId="7" fillId="20" borderId="1" xfId="0" applyFont="1" applyFill="1" applyBorder="1" applyAlignment="1">
      <alignment horizontal="center" vertical="center" wrapText="1"/>
    </xf>
    <xf numFmtId="0" fontId="7" fillId="20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164" fontId="7" fillId="0" borderId="2" xfId="0" applyNumberFormat="1" applyFont="1" applyFill="1" applyBorder="1" applyAlignment="1">
      <alignment vertical="center"/>
    </xf>
    <xf numFmtId="173" fontId="0" fillId="0" borderId="0" xfId="0" applyNumberFormat="1"/>
    <xf numFmtId="173" fontId="35" fillId="3" borderId="0" xfId="0" applyNumberFormat="1" applyFont="1" applyFill="1"/>
    <xf numFmtId="173" fontId="1" fillId="9" borderId="0" xfId="0" applyNumberFormat="1" applyFont="1" applyFill="1"/>
    <xf numFmtId="9" fontId="0" fillId="0" borderId="0" xfId="4" applyFont="1"/>
    <xf numFmtId="0" fontId="0" fillId="0" borderId="1" xfId="0" applyFill="1" applyBorder="1" applyAlignment="1">
      <alignment horizontal="left" vertical="center"/>
    </xf>
    <xf numFmtId="164" fontId="28" fillId="0" borderId="2" xfId="0" applyNumberFormat="1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3" fontId="7" fillId="20" borderId="2" xfId="0" applyNumberFormat="1" applyFont="1" applyFill="1" applyBorder="1" applyAlignment="1">
      <alignment horizontal="center" vertical="center"/>
    </xf>
    <xf numFmtId="3" fontId="7" fillId="20" borderId="2" xfId="0" applyNumberFormat="1" applyFont="1" applyFill="1" applyBorder="1" applyAlignment="1">
      <alignment horizontal="right" vertical="center"/>
    </xf>
    <xf numFmtId="3" fontId="18" fillId="20" borderId="2" xfId="0" applyNumberFormat="1" applyFont="1" applyFill="1" applyBorder="1" applyAlignment="1">
      <alignment horizontal="right" vertical="center"/>
    </xf>
    <xf numFmtId="3" fontId="7" fillId="5" borderId="2" xfId="0" applyNumberFormat="1" applyFont="1" applyFill="1" applyBorder="1" applyAlignment="1">
      <alignment vertical="center"/>
    </xf>
    <xf numFmtId="3" fontId="18" fillId="5" borderId="2" xfId="0" applyNumberFormat="1" applyFont="1" applyFill="1" applyBorder="1" applyAlignment="1">
      <alignment vertical="center"/>
    </xf>
    <xf numFmtId="3" fontId="7" fillId="0" borderId="2" xfId="0" applyNumberFormat="1" applyFont="1" applyFill="1" applyBorder="1" applyAlignment="1">
      <alignment horizontal="center" vertical="center"/>
    </xf>
    <xf numFmtId="3" fontId="7" fillId="5" borderId="2" xfId="0" applyNumberFormat="1" applyFont="1" applyFill="1" applyBorder="1" applyAlignment="1">
      <alignment horizontal="center" vertical="center"/>
    </xf>
    <xf numFmtId="3" fontId="8" fillId="5" borderId="2" xfId="0" applyNumberFormat="1" applyFont="1" applyFill="1" applyBorder="1" applyAlignment="1">
      <alignment horizontal="center" vertical="center"/>
    </xf>
    <xf numFmtId="3" fontId="18" fillId="5" borderId="2" xfId="0" applyNumberFormat="1" applyFont="1" applyFill="1" applyBorder="1" applyAlignment="1">
      <alignment horizontal="center" vertical="center"/>
    </xf>
    <xf numFmtId="3" fontId="7" fillId="3" borderId="2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7" fillId="8" borderId="2" xfId="0" applyNumberFormat="1" applyFont="1" applyFill="1" applyBorder="1" applyAlignment="1">
      <alignment horizontal="center" vertical="center"/>
    </xf>
    <xf numFmtId="3" fontId="8" fillId="8" borderId="2" xfId="0" applyNumberFormat="1" applyFont="1" applyFill="1" applyBorder="1" applyAlignment="1">
      <alignment horizontal="center" vertical="center"/>
    </xf>
    <xf numFmtId="3" fontId="18" fillId="8" borderId="2" xfId="0" applyNumberFormat="1" applyFont="1" applyFill="1" applyBorder="1" applyAlignment="1">
      <alignment horizontal="center" vertical="center"/>
    </xf>
    <xf numFmtId="0" fontId="27" fillId="0" borderId="11" xfId="0" applyFont="1" applyBorder="1" applyAlignment="1">
      <alignment vertical="center" wrapText="1"/>
    </xf>
    <xf numFmtId="0" fontId="35" fillId="0" borderId="11" xfId="0" applyFont="1" applyBorder="1" applyAlignment="1">
      <alignment vertical="center" wrapText="1"/>
    </xf>
    <xf numFmtId="0" fontId="27" fillId="0" borderId="12" xfId="0" applyFont="1" applyBorder="1" applyAlignment="1">
      <alignment vertical="center" wrapText="1"/>
    </xf>
    <xf numFmtId="0" fontId="20" fillId="0" borderId="1" xfId="0" applyFont="1" applyBorder="1" applyAlignment="1">
      <alignment vertical="center"/>
    </xf>
    <xf numFmtId="0" fontId="23" fillId="0" borderId="1" xfId="0" applyFont="1" applyBorder="1" applyAlignment="1">
      <alignment vertical="center"/>
    </xf>
    <xf numFmtId="0" fontId="0" fillId="0" borderId="1" xfId="0" applyFill="1" applyBorder="1"/>
    <xf numFmtId="0" fontId="0" fillId="0" borderId="1" xfId="0" applyBorder="1"/>
    <xf numFmtId="0" fontId="23" fillId="0" borderId="1" xfId="0" applyFont="1" applyBorder="1"/>
    <xf numFmtId="164" fontId="3" fillId="0" borderId="13" xfId="0" applyNumberFormat="1" applyFont="1" applyFill="1" applyBorder="1" applyAlignment="1">
      <alignment vertical="center"/>
    </xf>
    <xf numFmtId="44" fontId="0" fillId="0" borderId="0" xfId="5" applyFont="1"/>
    <xf numFmtId="44" fontId="1" fillId="11" borderId="1" xfId="0" applyNumberFormat="1" applyFont="1" applyFill="1" applyBorder="1"/>
    <xf numFmtId="0" fontId="0" fillId="0" borderId="0" xfId="5" applyNumberFormat="1" applyFont="1"/>
    <xf numFmtId="166" fontId="0" fillId="0" borderId="1" xfId="0" applyNumberFormat="1" applyBorder="1"/>
    <xf numFmtId="0" fontId="0" fillId="27" borderId="6" xfId="0" applyFill="1" applyBorder="1" applyAlignment="1">
      <alignment horizontal="center" vertical="center"/>
    </xf>
    <xf numFmtId="0" fontId="0" fillId="25" borderId="6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 wrapText="1"/>
    </xf>
    <xf numFmtId="0" fontId="0" fillId="20" borderId="11" xfId="0" applyFill="1" applyBorder="1" applyAlignment="1">
      <alignment horizontal="center" vertical="center" wrapText="1"/>
    </xf>
    <xf numFmtId="0" fontId="0" fillId="20" borderId="4" xfId="0" applyFill="1" applyBorder="1" applyAlignment="1">
      <alignment horizontal="center" vertical="center" wrapText="1"/>
    </xf>
    <xf numFmtId="0" fontId="0" fillId="20" borderId="5" xfId="0" applyFill="1" applyBorder="1" applyAlignment="1">
      <alignment horizontal="center" vertical="center" wrapText="1"/>
    </xf>
    <xf numFmtId="0" fontId="0" fillId="20" borderId="4" xfId="0" applyFill="1" applyBorder="1" applyAlignment="1">
      <alignment horizontal="center" vertical="center"/>
    </xf>
    <xf numFmtId="0" fontId="0" fillId="20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26" borderId="6" xfId="0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0" fillId="24" borderId="6" xfId="0" applyFill="1" applyBorder="1" applyAlignment="1">
      <alignment horizontal="center" vertical="center"/>
    </xf>
    <xf numFmtId="0" fontId="0" fillId="16" borderId="15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22" borderId="6" xfId="0" applyFill="1" applyBorder="1" applyAlignment="1">
      <alignment horizontal="center" vertical="center"/>
    </xf>
    <xf numFmtId="0" fontId="18" fillId="0" borderId="11" xfId="0" applyFont="1" applyBorder="1" applyAlignment="1">
      <alignment horizontal="center" vertical="center" wrapText="1"/>
    </xf>
    <xf numFmtId="0" fontId="0" fillId="33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23" fillId="17" borderId="6" xfId="0" applyFont="1" applyFill="1" applyBorder="1" applyAlignment="1">
      <alignment horizontal="center" vertical="center"/>
    </xf>
    <xf numFmtId="0" fontId="7" fillId="20" borderId="1" xfId="0" applyFont="1" applyFill="1" applyBorder="1" applyAlignment="1">
      <alignment horizontal="center" vertical="center" wrapText="1"/>
    </xf>
    <xf numFmtId="166" fontId="27" fillId="20" borderId="4" xfId="0" applyNumberFormat="1" applyFont="1" applyFill="1" applyBorder="1" applyAlignment="1">
      <alignment horizontal="center" vertical="center"/>
    </xf>
    <xf numFmtId="166" fontId="27" fillId="20" borderId="5" xfId="0" applyNumberFormat="1" applyFont="1" applyFill="1" applyBorder="1" applyAlignment="1">
      <alignment horizontal="center" vertical="center"/>
    </xf>
    <xf numFmtId="166" fontId="27" fillId="20" borderId="3" xfId="0" applyNumberFormat="1" applyFont="1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166" fontId="7" fillId="4" borderId="1" xfId="0" applyNumberFormat="1" applyFont="1" applyFill="1" applyBorder="1" applyAlignment="1">
      <alignment horizontal="center" vertical="center" wrapText="1"/>
    </xf>
    <xf numFmtId="166" fontId="3" fillId="1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166" fontId="27" fillId="11" borderId="1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66" fontId="27" fillId="15" borderId="4" xfId="0" applyNumberFormat="1" applyFont="1" applyFill="1" applyBorder="1" applyAlignment="1">
      <alignment horizontal="center" vertical="center"/>
    </xf>
    <xf numFmtId="166" fontId="27" fillId="15" borderId="5" xfId="0" applyNumberFormat="1" applyFont="1" applyFill="1" applyBorder="1" applyAlignment="1">
      <alignment horizontal="center" vertical="center"/>
    </xf>
    <xf numFmtId="166" fontId="27" fillId="15" borderId="3" xfId="0" applyNumberFormat="1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0" fillId="30" borderId="6" xfId="0" applyFill="1" applyBorder="1" applyAlignment="1">
      <alignment horizontal="center" vertical="center"/>
    </xf>
    <xf numFmtId="0" fontId="0" fillId="31" borderId="6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166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0" fillId="21" borderId="6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1" fontId="5" fillId="0" borderId="3" xfId="1" applyNumberFormat="1" applyFont="1" applyBorder="1" applyAlignment="1">
      <alignment horizontal="left"/>
    </xf>
  </cellXfs>
  <cellStyles count="6">
    <cellStyle name="Hipervínculo" xfId="2" builtinId="8"/>
    <cellStyle name="Moneda" xfId="5" builtinId="4"/>
    <cellStyle name="Moneda 2" xfId="3" xr:uid="{00000000-0005-0000-0000-000001000000}"/>
    <cellStyle name="Normal" xfId="0" builtinId="0"/>
    <cellStyle name="Normal 2" xfId="1" xr:uid="{00000000-0005-0000-0000-000003000000}"/>
    <cellStyle name="Porcentaje" xfId="4" builtinId="5"/>
  </cellStyles>
  <dxfs count="0"/>
  <tableStyles count="0" defaultTableStyle="TableStyleMedium2" defaultPivotStyle="PivotStyleLight16"/>
  <colors>
    <mruColors>
      <color rgb="FFFF9999"/>
      <color rgb="FFFF0000"/>
      <color rgb="FFFF5050"/>
      <color rgb="FFD60093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933450</xdr:colOff>
      <xdr:row>4</xdr:row>
      <xdr:rowOff>190502</xdr:rowOff>
    </xdr:from>
    <xdr:to>
      <xdr:col>13</xdr:col>
      <xdr:colOff>257174</xdr:colOff>
      <xdr:row>9</xdr:row>
      <xdr:rowOff>200026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7FAB62C-DD0B-477C-A206-1E4454F52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82375" y="1104902"/>
          <a:ext cx="1476374" cy="1476374"/>
        </a:xfrm>
        <a:prstGeom prst="rect">
          <a:avLst/>
        </a:prstGeom>
      </xdr:spPr>
    </xdr:pic>
    <xdr:clientData/>
  </xdr:twoCellAnchor>
  <xdr:twoCellAnchor editAs="oneCell">
    <xdr:from>
      <xdr:col>9</xdr:col>
      <xdr:colOff>533400</xdr:colOff>
      <xdr:row>40</xdr:row>
      <xdr:rowOff>104775</xdr:rowOff>
    </xdr:from>
    <xdr:to>
      <xdr:col>10</xdr:col>
      <xdr:colOff>1069975</xdr:colOff>
      <xdr:row>47</xdr:row>
      <xdr:rowOff>57150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F8FE75C8-A553-4186-B2BA-0C75B34D6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8175" y="10115550"/>
          <a:ext cx="1685925" cy="1685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149616</xdr:colOff>
      <xdr:row>0</xdr:row>
      <xdr:rowOff>0</xdr:rowOff>
    </xdr:from>
    <xdr:to>
      <xdr:col>22</xdr:col>
      <xdr:colOff>829443</xdr:colOff>
      <xdr:row>3</xdr:row>
      <xdr:rowOff>74774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01875" y="0"/>
          <a:ext cx="679827" cy="6664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0Lpl1bZgDTw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2"/>
  <sheetViews>
    <sheetView zoomScale="80" zoomScaleNormal="80" workbookViewId="0">
      <selection activeCell="J8" sqref="J8"/>
    </sheetView>
  </sheetViews>
  <sheetFormatPr baseColWidth="10" defaultColWidth="11.44140625" defaultRowHeight="14.4" x14ac:dyDescent="0.3"/>
  <cols>
    <col min="1" max="1" width="3.5546875" style="2" customWidth="1"/>
    <col min="2" max="2" width="20.109375" style="2" customWidth="1"/>
    <col min="3" max="3" width="26.33203125" style="2" customWidth="1"/>
    <col min="4" max="4" width="10.5546875" customWidth="1"/>
    <col min="5" max="5" width="12.44140625" style="4" customWidth="1"/>
    <col min="6" max="6" width="7.33203125" style="4" customWidth="1"/>
    <col min="7" max="7" width="10.88671875" style="4" customWidth="1"/>
    <col min="8" max="8" width="13.109375" style="4" customWidth="1"/>
    <col min="9" max="9" width="14.33203125" style="4" customWidth="1"/>
    <col min="10" max="10" width="16.6640625" style="4" customWidth="1"/>
    <col min="11" max="11" width="16.88671875" customWidth="1"/>
    <col min="12" max="12" width="18.33203125" style="4" customWidth="1"/>
    <col min="13" max="13" width="13" customWidth="1"/>
    <col min="14" max="14" width="7.44140625" customWidth="1"/>
    <col min="15" max="15" width="2.6640625" customWidth="1"/>
    <col min="16" max="16" width="14" customWidth="1"/>
  </cols>
  <sheetData>
    <row r="1" spans="1:16" ht="18" x14ac:dyDescent="0.35">
      <c r="A1" s="34"/>
      <c r="B1" s="29"/>
      <c r="C1" s="29"/>
      <c r="D1" s="30"/>
      <c r="E1" s="31"/>
      <c r="F1" s="31"/>
      <c r="G1" s="31"/>
      <c r="H1" s="31"/>
      <c r="I1" s="31"/>
      <c r="J1" s="32"/>
      <c r="K1" s="31"/>
      <c r="L1" s="31"/>
      <c r="M1" s="32"/>
    </row>
    <row r="2" spans="1:16" ht="18" x14ac:dyDescent="0.35">
      <c r="A2" s="29"/>
      <c r="B2" s="29"/>
      <c r="C2" s="29"/>
      <c r="D2" s="30"/>
      <c r="E2" s="31"/>
      <c r="F2" s="31"/>
      <c r="G2" s="33" t="s">
        <v>14</v>
      </c>
      <c r="H2" s="33"/>
      <c r="I2" s="33"/>
      <c r="J2" s="32"/>
      <c r="K2" s="31"/>
      <c r="L2" s="31"/>
      <c r="M2" s="32"/>
    </row>
    <row r="3" spans="1:16" ht="18" x14ac:dyDescent="0.35">
      <c r="A3" s="29"/>
      <c r="B3" s="29"/>
      <c r="C3" s="29"/>
      <c r="D3" s="30"/>
      <c r="E3" s="31"/>
      <c r="F3" s="31"/>
      <c r="G3" s="33" t="s">
        <v>24</v>
      </c>
      <c r="H3" s="33"/>
      <c r="I3" s="33"/>
      <c r="J3" s="32"/>
      <c r="K3" s="31"/>
      <c r="L3" s="31"/>
      <c r="M3" s="32"/>
    </row>
    <row r="4" spans="1:16" ht="18" x14ac:dyDescent="0.35">
      <c r="A4" s="29"/>
      <c r="B4" s="34"/>
      <c r="C4" s="34"/>
      <c r="D4" s="32"/>
      <c r="E4" s="31"/>
      <c r="F4" s="31"/>
      <c r="G4" s="31"/>
      <c r="H4" s="31"/>
      <c r="I4" s="31"/>
      <c r="J4" s="32"/>
      <c r="K4" s="31"/>
      <c r="L4" s="31"/>
      <c r="M4" s="32"/>
    </row>
    <row r="5" spans="1:16" ht="18" x14ac:dyDescent="0.35">
      <c r="A5" s="29"/>
      <c r="B5" s="34"/>
      <c r="C5" s="34"/>
      <c r="D5" s="32"/>
      <c r="E5" s="31"/>
      <c r="F5" s="31"/>
      <c r="G5" s="31"/>
      <c r="H5" s="31"/>
      <c r="I5" s="31"/>
      <c r="J5" s="32"/>
      <c r="K5" s="31"/>
      <c r="L5" s="31"/>
      <c r="M5" s="32"/>
    </row>
    <row r="6" spans="1:16" ht="18" x14ac:dyDescent="0.35">
      <c r="A6" s="29"/>
      <c r="B6" s="29"/>
      <c r="C6" s="29"/>
      <c r="D6" s="30"/>
      <c r="E6" s="29"/>
      <c r="F6" s="31"/>
      <c r="G6" s="31"/>
      <c r="H6" s="31"/>
      <c r="I6" s="31"/>
      <c r="J6" s="32"/>
      <c r="K6" s="31"/>
      <c r="L6" s="31"/>
      <c r="M6" s="32"/>
    </row>
    <row r="7" spans="1:16" ht="26.25" customHeight="1" x14ac:dyDescent="0.35">
      <c r="A7" s="29"/>
      <c r="B7" s="42" t="s">
        <v>3</v>
      </c>
      <c r="C7" s="35">
        <v>1</v>
      </c>
      <c r="D7" s="30"/>
      <c r="E7" s="29"/>
      <c r="F7" s="31"/>
      <c r="G7" s="31"/>
      <c r="H7" s="31"/>
      <c r="I7" s="31"/>
      <c r="J7" s="32" t="s">
        <v>228</v>
      </c>
      <c r="K7" s="31"/>
      <c r="L7" s="31"/>
      <c r="M7" s="32"/>
    </row>
    <row r="8" spans="1:16" ht="36" x14ac:dyDescent="0.35">
      <c r="A8" s="29"/>
      <c r="B8" s="43" t="s">
        <v>6</v>
      </c>
      <c r="C8" s="36" t="str">
        <f ca="1">VLOOKUP($C$7,bdentregas,5,FALSE)</f>
        <v xml:space="preserve">VELASQUEZ CARLOS </v>
      </c>
      <c r="D8" s="30"/>
      <c r="E8" s="29"/>
      <c r="F8" s="31"/>
      <c r="G8" s="31"/>
      <c r="H8" s="31"/>
      <c r="I8" s="31"/>
      <c r="J8" s="32"/>
      <c r="K8" s="31"/>
      <c r="L8" s="31"/>
      <c r="M8" s="32"/>
    </row>
    <row r="9" spans="1:16" ht="18" x14ac:dyDescent="0.35">
      <c r="A9" s="29"/>
      <c r="B9" s="43" t="s">
        <v>5</v>
      </c>
      <c r="C9" s="36" t="str">
        <f ca="1">VLOOKUP($C$7,bdentregas,6,FALSE)</f>
        <v>DARIO</v>
      </c>
      <c r="D9" s="32"/>
      <c r="E9" s="32"/>
      <c r="F9" s="32"/>
      <c r="G9" s="31"/>
      <c r="H9" s="31"/>
      <c r="I9" s="31"/>
      <c r="J9" s="32"/>
      <c r="K9" s="31"/>
      <c r="L9" s="31"/>
      <c r="M9" s="32"/>
    </row>
    <row r="10" spans="1:16" ht="18" x14ac:dyDescent="0.35">
      <c r="A10" s="29"/>
      <c r="B10" s="43" t="s">
        <v>18</v>
      </c>
      <c r="C10" s="36" t="str">
        <f ca="1">VLOOKUP($C$7,bdentregas,3,FALSE)</f>
        <v>38VCD-ECH</v>
      </c>
      <c r="D10" s="32"/>
      <c r="E10" s="32"/>
      <c r="F10" s="32"/>
      <c r="G10" s="31"/>
      <c r="H10" s="31"/>
      <c r="I10" s="31"/>
      <c r="J10" s="32" t="s">
        <v>228</v>
      </c>
      <c r="K10" s="31"/>
      <c r="L10" s="31"/>
      <c r="M10" s="32"/>
      <c r="N10" s="15"/>
      <c r="O10" s="15"/>
      <c r="P10" s="15"/>
    </row>
    <row r="11" spans="1:16" ht="18" x14ac:dyDescent="0.35">
      <c r="A11" s="29"/>
      <c r="B11" s="32"/>
      <c r="C11" s="32"/>
      <c r="D11" s="32" t="s">
        <v>240</v>
      </c>
      <c r="E11" s="32"/>
      <c r="F11" s="32"/>
      <c r="G11" s="31"/>
      <c r="H11" s="31"/>
      <c r="I11" s="31"/>
      <c r="J11" s="32"/>
      <c r="K11" s="32"/>
      <c r="L11" s="31"/>
      <c r="M11" s="32"/>
      <c r="N11" s="15"/>
      <c r="O11" s="15"/>
      <c r="P11" s="15"/>
    </row>
    <row r="12" spans="1:16" ht="18" x14ac:dyDescent="0.35">
      <c r="A12" s="29"/>
      <c r="B12" s="32"/>
      <c r="C12" s="32"/>
      <c r="D12" s="32"/>
      <c r="E12" s="32"/>
      <c r="F12" s="32"/>
      <c r="G12" s="31"/>
      <c r="H12" s="31"/>
      <c r="I12" s="31"/>
      <c r="J12" s="32"/>
      <c r="K12" s="37"/>
      <c r="L12" s="31"/>
      <c r="M12" s="32"/>
      <c r="N12" s="15"/>
      <c r="O12" s="15"/>
      <c r="P12" s="15"/>
    </row>
    <row r="13" spans="1:16" ht="18" x14ac:dyDescent="0.35">
      <c r="A13" s="29"/>
      <c r="B13" s="38" t="s">
        <v>16</v>
      </c>
      <c r="C13" s="34"/>
      <c r="D13" s="32"/>
      <c r="E13" s="29"/>
      <c r="F13" s="38"/>
      <c r="G13" s="31"/>
      <c r="H13" s="31"/>
      <c r="I13" s="31"/>
      <c r="J13" s="32"/>
      <c r="K13" s="37"/>
      <c r="L13" s="31"/>
      <c r="M13" s="32"/>
      <c r="N13" s="15"/>
      <c r="O13" s="15"/>
      <c r="P13" s="15"/>
    </row>
    <row r="14" spans="1:16" ht="18" x14ac:dyDescent="0.35">
      <c r="A14" s="29"/>
      <c r="B14" s="29"/>
      <c r="C14" s="29"/>
      <c r="D14" s="30"/>
      <c r="E14" s="33"/>
      <c r="F14" s="31"/>
      <c r="G14" s="31"/>
      <c r="H14" s="31"/>
      <c r="I14" s="31"/>
      <c r="J14" s="31"/>
      <c r="K14" s="32"/>
      <c r="L14" s="31"/>
      <c r="M14" s="32"/>
      <c r="N14" s="15"/>
      <c r="O14" s="15"/>
      <c r="P14" s="15"/>
    </row>
    <row r="15" spans="1:16" ht="54" x14ac:dyDescent="0.35">
      <c r="A15" s="32"/>
      <c r="B15" s="44" t="s">
        <v>4</v>
      </c>
      <c r="C15" s="45" t="s">
        <v>163</v>
      </c>
      <c r="D15" s="45" t="s">
        <v>154</v>
      </c>
      <c r="E15" s="45" t="s">
        <v>11</v>
      </c>
      <c r="F15" s="45" t="s">
        <v>25</v>
      </c>
      <c r="G15" s="45" t="s">
        <v>28</v>
      </c>
      <c r="H15" s="45" t="s">
        <v>12</v>
      </c>
      <c r="I15" s="45" t="s">
        <v>13</v>
      </c>
      <c r="J15" s="45" t="s">
        <v>9</v>
      </c>
      <c r="K15" s="45" t="s">
        <v>7</v>
      </c>
      <c r="L15" s="45" t="s">
        <v>8</v>
      </c>
      <c r="M15" s="45" t="s">
        <v>29</v>
      </c>
    </row>
    <row r="16" spans="1:16" s="5" customFormat="1" ht="35.4" customHeight="1" x14ac:dyDescent="0.3">
      <c r="A16" s="39"/>
      <c r="B16" s="58">
        <f ca="1">VLOOKUP($C$7,bdentregas,2,FALSE)</f>
        <v>45754</v>
      </c>
      <c r="C16" s="59" t="str">
        <f ca="1">VLOOKUP($C$7,bdentregas,4,FALSE)</f>
        <v>COOPAY25-S1-01</v>
      </c>
      <c r="D16" s="60" t="str">
        <f ca="1">VLOOKUP($C$7,bdentregas,9,FALSE)</f>
        <v>Maduro</v>
      </c>
      <c r="E16" s="61">
        <f ca="1">VLOOKUP($C$7,bdentregas,14,FALSE)</f>
        <v>61</v>
      </c>
      <c r="F16" s="62">
        <f ca="1">VLOOKUP($C$7,bdentregas,15,FALSE)</f>
        <v>2</v>
      </c>
      <c r="G16" s="61">
        <f ca="1">VLOOKUP($C$7,bdentregas,17,FALSE)</f>
        <v>4</v>
      </c>
      <c r="H16" s="61">
        <f ca="1">VLOOKUP($C$7,bdentregas,18,FALSE)</f>
        <v>57</v>
      </c>
      <c r="I16" s="63">
        <f ca="1">VLOOKUP($C$7,bdentregas,19,FALSE)</f>
        <v>2.7</v>
      </c>
      <c r="J16" s="227">
        <f ca="1">VLOOKUP($C$7,bdentregas,20,FALSE)</f>
        <v>153.9</v>
      </c>
      <c r="K16" s="65">
        <f ca="1">VLOOKUP($C$7,bdentregas,22,FALSE)</f>
        <v>22.8</v>
      </c>
      <c r="L16" s="64">
        <f ca="1">VLOOKUP($C$7,bdentregas,23,FALSE)</f>
        <v>131.1</v>
      </c>
      <c r="M16" s="66"/>
    </row>
    <row r="17" spans="1:14" ht="18" x14ac:dyDescent="0.35">
      <c r="A17" s="34"/>
      <c r="B17" s="34"/>
      <c r="C17" s="34"/>
      <c r="D17" s="32"/>
      <c r="E17" s="31"/>
      <c r="F17" s="31"/>
      <c r="G17" s="31"/>
      <c r="H17" s="31"/>
      <c r="I17" s="31"/>
      <c r="J17" s="31"/>
      <c r="K17" s="32"/>
      <c r="L17" s="31"/>
      <c r="M17" s="32"/>
    </row>
    <row r="18" spans="1:14" ht="18" x14ac:dyDescent="0.35">
      <c r="A18" s="34"/>
      <c r="B18" s="34"/>
      <c r="C18" s="34"/>
      <c r="D18" s="32"/>
      <c r="E18" s="31"/>
      <c r="F18" s="31"/>
      <c r="G18" s="31"/>
      <c r="H18" s="31"/>
      <c r="I18" s="31"/>
      <c r="J18" s="31"/>
      <c r="K18" s="32"/>
      <c r="L18" s="31"/>
      <c r="M18" s="32"/>
      <c r="N18" s="32"/>
    </row>
    <row r="19" spans="1:14" ht="18" x14ac:dyDescent="0.35">
      <c r="A19" s="34"/>
      <c r="B19" s="34"/>
      <c r="C19" s="34"/>
      <c r="D19" s="32"/>
      <c r="E19" s="31"/>
      <c r="F19" s="31"/>
      <c r="G19" s="31"/>
      <c r="H19" s="31"/>
      <c r="I19" s="31"/>
      <c r="J19" s="31"/>
      <c r="K19" s="32"/>
      <c r="L19" s="31"/>
      <c r="M19" s="32"/>
      <c r="N19" s="32"/>
    </row>
    <row r="20" spans="1:14" ht="18" x14ac:dyDescent="0.35">
      <c r="A20" s="34"/>
      <c r="B20" s="34"/>
      <c r="C20" s="34"/>
      <c r="D20" s="32"/>
      <c r="E20" s="31"/>
      <c r="F20" s="31"/>
      <c r="G20" s="31"/>
      <c r="H20" s="31"/>
      <c r="I20" s="31"/>
      <c r="J20" s="31"/>
      <c r="K20" s="32"/>
      <c r="L20" s="31"/>
      <c r="M20" s="32"/>
      <c r="N20" s="32"/>
    </row>
    <row r="21" spans="1:14" ht="18" x14ac:dyDescent="0.35">
      <c r="A21" s="34"/>
      <c r="B21" s="34"/>
      <c r="C21" s="34"/>
      <c r="D21" s="32"/>
      <c r="E21" s="31"/>
      <c r="F21" s="31"/>
      <c r="G21" s="31"/>
      <c r="H21" s="31"/>
      <c r="I21" s="31"/>
      <c r="J21" s="31"/>
      <c r="K21" s="32"/>
      <c r="L21" s="31"/>
      <c r="M21" s="32"/>
      <c r="N21" s="32"/>
    </row>
    <row r="22" spans="1:14" ht="18" x14ac:dyDescent="0.35">
      <c r="A22" s="34"/>
      <c r="B22" s="34"/>
      <c r="C22" s="34"/>
      <c r="D22" s="32"/>
      <c r="E22" s="31"/>
      <c r="F22" s="31"/>
      <c r="G22" s="31"/>
      <c r="H22" s="31"/>
      <c r="I22" s="31"/>
      <c r="J22" s="31"/>
      <c r="K22" s="32"/>
      <c r="L22" s="31"/>
      <c r="M22" s="32"/>
      <c r="N22" s="32"/>
    </row>
    <row r="23" spans="1:14" ht="18" x14ac:dyDescent="0.35">
      <c r="A23" s="34"/>
      <c r="B23" s="34"/>
      <c r="C23" s="34"/>
      <c r="D23" s="32"/>
      <c r="E23" s="31"/>
      <c r="F23" s="31"/>
      <c r="G23" s="31"/>
      <c r="H23" s="31"/>
      <c r="I23" s="31"/>
      <c r="J23" s="31"/>
      <c r="K23" s="32"/>
      <c r="L23" s="31"/>
      <c r="M23" s="32"/>
      <c r="N23" s="32"/>
    </row>
    <row r="24" spans="1:14" ht="18" x14ac:dyDescent="0.35">
      <c r="A24" s="34"/>
      <c r="B24" s="34"/>
      <c r="C24" s="34" t="s">
        <v>20</v>
      </c>
      <c r="D24" s="32"/>
      <c r="E24" s="31"/>
      <c r="F24" s="31"/>
      <c r="G24" s="31"/>
      <c r="H24" s="31"/>
      <c r="I24" s="31"/>
      <c r="J24" s="31" t="s">
        <v>19</v>
      </c>
      <c r="K24" s="32"/>
      <c r="L24" s="31"/>
      <c r="M24" s="32"/>
      <c r="N24" s="32"/>
    </row>
    <row r="25" spans="1:14" ht="18" x14ac:dyDescent="0.35">
      <c r="A25" s="34"/>
      <c r="B25" s="34"/>
      <c r="C25" s="34"/>
      <c r="D25" s="32"/>
      <c r="E25" s="31"/>
      <c r="F25" s="31"/>
      <c r="G25" s="31"/>
      <c r="H25" s="31"/>
      <c r="I25" s="31"/>
      <c r="J25" s="31" t="s">
        <v>147</v>
      </c>
      <c r="K25" s="32"/>
      <c r="L25" s="31"/>
      <c r="M25" s="32"/>
      <c r="N25" s="32"/>
    </row>
    <row r="26" spans="1:14" ht="18" x14ac:dyDescent="0.35">
      <c r="A26" s="34"/>
      <c r="B26" s="34"/>
      <c r="C26" s="34"/>
      <c r="D26" s="32"/>
      <c r="E26" s="31"/>
      <c r="F26" s="31"/>
      <c r="G26" s="31"/>
      <c r="H26" s="31"/>
      <c r="I26" s="31"/>
      <c r="J26" s="31"/>
      <c r="K26" s="32"/>
      <c r="L26" s="31"/>
      <c r="M26" s="32"/>
      <c r="N26" s="32"/>
    </row>
    <row r="27" spans="1:14" ht="18" x14ac:dyDescent="0.35">
      <c r="A27" s="34"/>
      <c r="B27" s="34"/>
      <c r="C27" s="34"/>
      <c r="D27" s="32"/>
      <c r="E27" s="31"/>
      <c r="F27" s="31"/>
      <c r="G27" s="31"/>
      <c r="H27" s="31"/>
      <c r="I27" s="31"/>
      <c r="J27" s="31"/>
      <c r="K27" s="32"/>
      <c r="L27" s="31"/>
      <c r="M27" s="32"/>
      <c r="N27" s="32"/>
    </row>
    <row r="28" spans="1:14" ht="18" x14ac:dyDescent="0.35">
      <c r="A28" s="34"/>
      <c r="B28" s="34"/>
      <c r="C28" s="34"/>
      <c r="D28" s="32"/>
      <c r="E28" s="31"/>
      <c r="F28" s="31"/>
      <c r="G28" s="31"/>
      <c r="H28" s="31"/>
      <c r="I28" s="31"/>
      <c r="J28" s="31"/>
      <c r="K28" s="32"/>
      <c r="L28" s="31"/>
      <c r="M28" s="32"/>
      <c r="N28" s="32"/>
    </row>
    <row r="29" spans="1:14" ht="18" x14ac:dyDescent="0.35">
      <c r="A29" s="34"/>
      <c r="B29" s="34"/>
      <c r="C29" s="34"/>
      <c r="D29" s="32"/>
      <c r="E29" s="31"/>
      <c r="F29" s="31"/>
      <c r="G29" s="31"/>
      <c r="H29" s="31"/>
      <c r="I29" s="31"/>
      <c r="J29" s="31"/>
      <c r="K29" s="32"/>
      <c r="L29" s="31"/>
      <c r="M29" s="32"/>
      <c r="N29" s="32"/>
    </row>
    <row r="30" spans="1:14" ht="18" x14ac:dyDescent="0.35">
      <c r="A30" s="34"/>
      <c r="B30" s="34"/>
      <c r="C30" s="34"/>
      <c r="D30" s="32"/>
      <c r="E30" s="31"/>
      <c r="F30" s="31"/>
      <c r="G30" s="31"/>
      <c r="H30" s="31"/>
      <c r="I30" s="31"/>
      <c r="J30" s="31"/>
      <c r="K30" s="32"/>
      <c r="L30" s="31"/>
      <c r="M30" s="32"/>
      <c r="N30" s="32"/>
    </row>
    <row r="31" spans="1:14" ht="18" x14ac:dyDescent="0.35">
      <c r="A31" s="34"/>
      <c r="B31" s="34"/>
      <c r="C31" s="34" t="s">
        <v>21</v>
      </c>
      <c r="D31" s="32"/>
      <c r="E31" s="31"/>
      <c r="F31" s="31"/>
      <c r="G31" s="31"/>
      <c r="H31" s="31"/>
      <c r="I31" s="34" t="s">
        <v>21</v>
      </c>
      <c r="J31" s="31"/>
      <c r="K31" s="32"/>
      <c r="L31" s="31"/>
      <c r="M31" s="32"/>
      <c r="N31" s="32"/>
    </row>
    <row r="32" spans="1:14" ht="18" x14ac:dyDescent="0.35">
      <c r="A32" s="34"/>
      <c r="B32" s="34"/>
      <c r="C32" s="34"/>
      <c r="D32" s="32"/>
      <c r="E32" s="31"/>
      <c r="F32" s="31"/>
      <c r="G32" s="31"/>
      <c r="H32" s="31"/>
      <c r="I32" s="31"/>
      <c r="J32" s="31"/>
      <c r="K32" s="32"/>
      <c r="L32" s="31"/>
      <c r="M32" s="32"/>
      <c r="N32" s="32"/>
    </row>
    <row r="33" spans="1:14" ht="18" x14ac:dyDescent="0.35">
      <c r="A33" s="34"/>
      <c r="B33" s="34"/>
      <c r="C33" s="34"/>
      <c r="D33" s="32"/>
      <c r="E33" s="31"/>
      <c r="F33" s="31"/>
      <c r="G33" s="31"/>
      <c r="H33" s="31"/>
      <c r="I33" s="31"/>
      <c r="J33" s="31"/>
      <c r="K33" s="32"/>
      <c r="L33" s="31"/>
      <c r="M33" s="32"/>
      <c r="N33" s="32"/>
    </row>
    <row r="34" spans="1:14" ht="18" x14ac:dyDescent="0.35">
      <c r="A34" s="34"/>
      <c r="B34" s="34"/>
      <c r="C34" s="34"/>
      <c r="D34" s="32"/>
      <c r="E34" s="31"/>
      <c r="F34" s="31"/>
      <c r="G34" s="31"/>
      <c r="H34" s="31"/>
      <c r="I34" s="31"/>
      <c r="J34" s="31"/>
      <c r="K34" s="32"/>
      <c r="L34" s="31"/>
      <c r="M34" s="32"/>
      <c r="N34" s="32"/>
    </row>
    <row r="35" spans="1:14" ht="18" x14ac:dyDescent="0.35">
      <c r="A35" s="34"/>
      <c r="B35" s="34"/>
      <c r="C35" s="34"/>
      <c r="D35" s="32"/>
      <c r="E35" s="31"/>
      <c r="F35" s="31"/>
      <c r="G35" s="31"/>
      <c r="H35" s="31"/>
      <c r="I35" s="31"/>
      <c r="J35" s="31"/>
      <c r="K35" s="32"/>
      <c r="L35" s="31"/>
      <c r="M35" s="32"/>
      <c r="N35" s="32"/>
    </row>
    <row r="36" spans="1:14" ht="18" x14ac:dyDescent="0.35">
      <c r="A36" s="34"/>
      <c r="B36" s="34"/>
      <c r="C36" s="34"/>
      <c r="D36" s="32"/>
      <c r="E36" s="31"/>
      <c r="F36" s="31"/>
      <c r="G36" s="31"/>
      <c r="H36" s="31"/>
      <c r="I36" s="31"/>
      <c r="J36" s="31"/>
      <c r="K36" s="32"/>
      <c r="L36" s="31"/>
      <c r="M36" s="32"/>
      <c r="N36" s="32"/>
    </row>
    <row r="37" spans="1:14" ht="18" x14ac:dyDescent="0.35">
      <c r="A37" s="34"/>
      <c r="B37" s="40" t="s">
        <v>22</v>
      </c>
      <c r="C37" s="34"/>
      <c r="D37" s="32"/>
      <c r="E37" s="31"/>
      <c r="F37" s="31"/>
      <c r="G37" s="31"/>
      <c r="H37" s="31"/>
      <c r="I37" s="31"/>
      <c r="J37" s="31"/>
      <c r="K37" s="32"/>
      <c r="L37" s="31"/>
      <c r="M37" s="32"/>
    </row>
    <row r="38" spans="1:14" ht="18" x14ac:dyDescent="0.35">
      <c r="A38" s="34"/>
      <c r="C38" s="34"/>
      <c r="D38" s="32"/>
      <c r="E38" s="31"/>
      <c r="F38" s="31"/>
      <c r="G38" s="31"/>
      <c r="H38" s="31"/>
      <c r="I38" s="31"/>
      <c r="J38" s="31"/>
      <c r="K38" s="32"/>
      <c r="L38" s="31"/>
      <c r="M38" s="32"/>
    </row>
    <row r="39" spans="1:14" ht="18" x14ac:dyDescent="0.35">
      <c r="A39" s="34"/>
      <c r="B39" s="34"/>
      <c r="C39" s="34"/>
      <c r="D39" s="32"/>
      <c r="E39" s="31"/>
      <c r="F39" s="31"/>
      <c r="G39" s="31"/>
      <c r="H39" s="31"/>
      <c r="I39" s="31"/>
      <c r="J39" s="31"/>
      <c r="K39" s="32"/>
      <c r="L39" s="31"/>
      <c r="M39" s="32"/>
    </row>
    <row r="40" spans="1:14" ht="18" x14ac:dyDescent="0.35">
      <c r="A40" s="34"/>
      <c r="B40" s="34"/>
      <c r="C40" s="34"/>
      <c r="D40" s="32"/>
      <c r="E40" s="31"/>
      <c r="F40" s="31"/>
      <c r="G40" s="31"/>
      <c r="H40" s="31"/>
      <c r="I40" s="31"/>
      <c r="J40" s="31"/>
      <c r="K40" s="32"/>
      <c r="L40" s="31"/>
      <c r="M40" s="32"/>
    </row>
    <row r="41" spans="1:14" ht="18" x14ac:dyDescent="0.35">
      <c r="A41" s="34"/>
      <c r="B41" s="34"/>
      <c r="C41" s="34"/>
      <c r="D41" s="32"/>
      <c r="E41" s="31"/>
      <c r="F41" s="31"/>
      <c r="G41" s="31"/>
      <c r="H41" s="31"/>
      <c r="I41" s="31"/>
      <c r="J41" s="31"/>
      <c r="K41" s="32"/>
      <c r="L41" s="31"/>
      <c r="M41" s="32"/>
    </row>
    <row r="42" spans="1:14" ht="18" x14ac:dyDescent="0.35">
      <c r="A42" s="34"/>
      <c r="B42" s="34"/>
      <c r="C42" s="34"/>
      <c r="D42" s="32"/>
      <c r="E42" s="31"/>
      <c r="F42" s="31"/>
      <c r="G42" s="33" t="s">
        <v>14</v>
      </c>
      <c r="H42" s="31"/>
      <c r="I42" s="31"/>
      <c r="J42" s="31"/>
      <c r="K42" s="32"/>
      <c r="L42" s="31"/>
      <c r="M42" s="32"/>
    </row>
    <row r="43" spans="1:14" ht="18" x14ac:dyDescent="0.35">
      <c r="A43" s="34"/>
      <c r="B43" s="34"/>
      <c r="C43" s="34"/>
      <c r="D43" s="32"/>
      <c r="E43" s="31"/>
      <c r="F43" s="31"/>
      <c r="G43" s="33" t="s">
        <v>24</v>
      </c>
      <c r="H43" s="31"/>
      <c r="I43" s="31"/>
      <c r="J43" s="31"/>
      <c r="K43" s="32"/>
      <c r="L43" s="31"/>
      <c r="M43" s="32"/>
    </row>
    <row r="44" spans="1:14" ht="18" x14ac:dyDescent="0.35">
      <c r="A44" s="34"/>
      <c r="B44" s="29"/>
      <c r="C44" s="29"/>
      <c r="D44" s="30"/>
      <c r="E44" s="31"/>
      <c r="F44" s="31"/>
      <c r="G44"/>
      <c r="H44" s="33"/>
      <c r="I44" s="33"/>
      <c r="J44" s="32"/>
      <c r="K44" s="31"/>
      <c r="L44" s="31"/>
      <c r="M44" s="32"/>
    </row>
    <row r="45" spans="1:14" ht="18" x14ac:dyDescent="0.35">
      <c r="A45" s="34"/>
      <c r="B45" s="29"/>
      <c r="C45" s="29"/>
      <c r="D45" s="30"/>
      <c r="E45" s="31"/>
      <c r="F45" s="31"/>
      <c r="G45"/>
      <c r="H45" s="33"/>
      <c r="I45" s="33"/>
      <c r="J45" s="32"/>
      <c r="K45" s="31"/>
      <c r="L45" s="31"/>
      <c r="M45" s="32"/>
    </row>
    <row r="46" spans="1:14" ht="18" x14ac:dyDescent="0.35">
      <c r="A46" s="34"/>
      <c r="B46" s="29"/>
      <c r="C46" s="29"/>
      <c r="D46" s="30"/>
      <c r="E46" s="29"/>
      <c r="F46" s="31"/>
      <c r="G46" s="31"/>
      <c r="H46" s="31"/>
      <c r="I46" s="31"/>
      <c r="J46" s="32"/>
      <c r="K46" s="31"/>
      <c r="L46" s="31"/>
      <c r="M46" s="32"/>
    </row>
    <row r="47" spans="1:14" ht="28.5" customHeight="1" x14ac:dyDescent="0.35">
      <c r="A47" s="34"/>
      <c r="B47" s="42" t="s">
        <v>3</v>
      </c>
      <c r="C47" s="41">
        <f>C7</f>
        <v>1</v>
      </c>
      <c r="D47" s="30"/>
      <c r="E47" s="29"/>
      <c r="F47" s="31"/>
      <c r="G47" s="31"/>
      <c r="H47" s="31"/>
      <c r="I47" s="31"/>
      <c r="J47" s="32"/>
      <c r="K47" s="31"/>
      <c r="L47" s="31"/>
      <c r="M47" s="32"/>
    </row>
    <row r="48" spans="1:14" ht="36" x14ac:dyDescent="0.35">
      <c r="A48" s="34"/>
      <c r="B48" s="43" t="s">
        <v>6</v>
      </c>
      <c r="C48" s="36" t="str">
        <f ca="1">VLOOKUP($C$7,bdentregas,5,FALSE)</f>
        <v xml:space="preserve">VELASQUEZ CARLOS </v>
      </c>
      <c r="D48" s="30"/>
      <c r="E48" s="29"/>
      <c r="F48" s="31"/>
      <c r="G48" s="31"/>
      <c r="H48" s="31"/>
      <c r="I48" s="31"/>
      <c r="J48" s="32"/>
      <c r="K48" s="31"/>
      <c r="L48" s="31"/>
      <c r="M48" s="32"/>
    </row>
    <row r="49" spans="1:13" ht="18" x14ac:dyDescent="0.35">
      <c r="A49" s="34"/>
      <c r="B49" s="43" t="s">
        <v>5</v>
      </c>
      <c r="C49" s="36" t="str">
        <f ca="1">VLOOKUP($C$7,bdentregas,6,FALSE)</f>
        <v>DARIO</v>
      </c>
      <c r="D49" s="32"/>
      <c r="E49" s="32"/>
      <c r="F49" s="32"/>
      <c r="G49" s="31"/>
      <c r="H49" s="31"/>
      <c r="I49" s="31"/>
      <c r="J49" s="32"/>
      <c r="K49" s="31"/>
      <c r="L49" s="31"/>
      <c r="M49" s="32"/>
    </row>
    <row r="50" spans="1:13" ht="18" x14ac:dyDescent="0.35">
      <c r="A50" s="34"/>
      <c r="B50" s="43" t="s">
        <v>18</v>
      </c>
      <c r="C50" s="36" t="str">
        <f ca="1">VLOOKUP($C$7,bdentregas,3,FALSE)</f>
        <v>38VCD-ECH</v>
      </c>
      <c r="D50" s="32"/>
      <c r="E50" s="32"/>
      <c r="F50" s="32"/>
      <c r="G50" s="31"/>
      <c r="H50" s="31"/>
      <c r="I50" s="31"/>
      <c r="J50" s="32"/>
      <c r="K50" s="31"/>
      <c r="L50" s="31"/>
      <c r="M50" s="32"/>
    </row>
    <row r="51" spans="1:13" ht="18" x14ac:dyDescent="0.35">
      <c r="A51" s="34"/>
      <c r="B51" s="32"/>
      <c r="C51" s="32"/>
      <c r="D51" s="32"/>
      <c r="E51" s="32"/>
      <c r="F51" s="32"/>
      <c r="G51" s="31"/>
      <c r="H51" s="31"/>
      <c r="I51" s="31"/>
      <c r="J51" s="32"/>
      <c r="K51" s="32"/>
      <c r="L51" s="31"/>
      <c r="M51" s="32"/>
    </row>
    <row r="52" spans="1:13" ht="18" x14ac:dyDescent="0.35">
      <c r="A52" s="34"/>
      <c r="B52" s="32"/>
      <c r="C52" s="32"/>
      <c r="D52" s="32"/>
      <c r="E52" s="32"/>
      <c r="F52" s="32"/>
      <c r="G52" s="31"/>
      <c r="H52" s="31"/>
      <c r="I52" s="31"/>
      <c r="J52" s="32"/>
      <c r="K52" s="37"/>
      <c r="L52" s="31"/>
      <c r="M52" s="32"/>
    </row>
    <row r="53" spans="1:13" ht="18" x14ac:dyDescent="0.35">
      <c r="A53" s="34"/>
      <c r="B53" s="38" t="s">
        <v>16</v>
      </c>
      <c r="C53" s="34"/>
      <c r="D53" s="32"/>
      <c r="E53" s="29"/>
      <c r="F53" s="38"/>
      <c r="G53" s="31"/>
      <c r="H53" s="31"/>
      <c r="I53" s="31"/>
      <c r="J53" s="32"/>
      <c r="K53" s="37"/>
      <c r="L53" s="31"/>
      <c r="M53" s="32"/>
    </row>
    <row r="54" spans="1:13" ht="18" x14ac:dyDescent="0.35">
      <c r="A54" s="34"/>
      <c r="B54" s="29"/>
      <c r="C54" s="29"/>
      <c r="D54" s="30"/>
      <c r="E54" s="33"/>
      <c r="F54" s="31"/>
      <c r="G54" s="31"/>
      <c r="H54" s="31"/>
      <c r="I54" s="31"/>
      <c r="J54" s="31"/>
      <c r="K54" s="32"/>
      <c r="L54" s="31"/>
      <c r="M54" s="32"/>
    </row>
    <row r="55" spans="1:13" ht="54" x14ac:dyDescent="0.35">
      <c r="A55" s="34"/>
      <c r="B55" s="44" t="s">
        <v>4</v>
      </c>
      <c r="C55" s="45" t="s">
        <v>163</v>
      </c>
      <c r="D55" s="45" t="s">
        <v>154</v>
      </c>
      <c r="E55" s="45" t="s">
        <v>11</v>
      </c>
      <c r="F55" s="45" t="s">
        <v>161</v>
      </c>
      <c r="G55" s="45" t="s">
        <v>28</v>
      </c>
      <c r="H55" s="45" t="s">
        <v>12</v>
      </c>
      <c r="I55" s="45" t="s">
        <v>13</v>
      </c>
      <c r="J55" s="45" t="s">
        <v>9</v>
      </c>
      <c r="K55" s="45" t="s">
        <v>7</v>
      </c>
      <c r="L55" s="45" t="s">
        <v>8</v>
      </c>
      <c r="M55" s="45" t="s">
        <v>209</v>
      </c>
    </row>
    <row r="56" spans="1:13" ht="46.2" customHeight="1" x14ac:dyDescent="0.35">
      <c r="A56" s="34"/>
      <c r="B56" s="58">
        <f ca="1">VLOOKUP($C$7,bdentregas,2,FALSE)</f>
        <v>45754</v>
      </c>
      <c r="C56" s="59" t="str">
        <f ca="1">VLOOKUP($C$7,bdentregas,4,FALSE)</f>
        <v>COOPAY25-S1-01</v>
      </c>
      <c r="D56" s="60" t="str">
        <f ca="1">VLOOKUP($C$7,bdentregas,9,FALSE)</f>
        <v>Maduro</v>
      </c>
      <c r="E56" s="61">
        <f ca="1">VLOOKUP($C$7,bdentregas,14,FALSE)</f>
        <v>61</v>
      </c>
      <c r="F56" s="62">
        <f ca="1">VLOOKUP($C$7,bdentregas,15,FALSE)</f>
        <v>2</v>
      </c>
      <c r="G56" s="61">
        <f ca="1">VLOOKUP($C$7,bdentregas,17,FALSE)</f>
        <v>4</v>
      </c>
      <c r="H56" s="61">
        <f ca="1">VLOOKUP($C$7,bdentregas,18,FALSE)</f>
        <v>57</v>
      </c>
      <c r="I56" s="63">
        <f ca="1">VLOOKUP($C$7,bdentregas,19,FALSE)</f>
        <v>2.7</v>
      </c>
      <c r="J56" s="64">
        <f ca="1">VLOOKUP($C$7,bdentregas,20,FALSE)</f>
        <v>153.9</v>
      </c>
      <c r="K56" s="65">
        <f ca="1">VLOOKUP($C$7,bdentregas,22,FALSE)</f>
        <v>22.8</v>
      </c>
      <c r="L56" s="64">
        <f ca="1">VLOOKUP($C$7,bdentregas,23,FALSE)</f>
        <v>131.1</v>
      </c>
      <c r="M56" s="66"/>
    </row>
    <row r="57" spans="1:13" ht="18" x14ac:dyDescent="0.35">
      <c r="A57" s="34"/>
      <c r="B57" s="34"/>
      <c r="C57" s="34"/>
      <c r="D57" s="32"/>
      <c r="E57" s="31"/>
      <c r="F57" s="31"/>
      <c r="G57" s="31"/>
      <c r="H57" s="31"/>
      <c r="I57" s="31"/>
      <c r="J57" s="31"/>
      <c r="K57" s="32"/>
      <c r="L57" s="31"/>
      <c r="M57" s="32"/>
    </row>
    <row r="58" spans="1:13" ht="18" x14ac:dyDescent="0.35">
      <c r="A58" s="34"/>
      <c r="B58" s="34"/>
      <c r="C58" s="34"/>
      <c r="D58" s="32"/>
      <c r="E58" s="31"/>
      <c r="F58" s="31"/>
      <c r="G58" s="31"/>
      <c r="H58" s="31"/>
      <c r="I58" s="31"/>
      <c r="J58" s="31"/>
      <c r="K58" s="32"/>
      <c r="L58" s="31"/>
      <c r="M58" s="32"/>
    </row>
    <row r="59" spans="1:13" ht="18" x14ac:dyDescent="0.35">
      <c r="A59" s="34"/>
      <c r="B59" s="34"/>
      <c r="C59" s="34"/>
      <c r="D59" s="32"/>
      <c r="E59" s="31"/>
      <c r="F59" s="31"/>
      <c r="G59" s="31"/>
      <c r="H59" s="31"/>
      <c r="I59" s="31"/>
      <c r="J59" s="31"/>
      <c r="K59" s="32"/>
      <c r="L59" s="31"/>
      <c r="M59" s="32"/>
    </row>
    <row r="60" spans="1:13" ht="18" x14ac:dyDescent="0.35">
      <c r="A60" s="34"/>
      <c r="B60" s="34"/>
      <c r="C60" s="34"/>
      <c r="D60" s="32"/>
      <c r="E60" s="31"/>
      <c r="F60" s="31"/>
      <c r="G60" s="31"/>
      <c r="H60" s="31"/>
      <c r="I60" s="31"/>
      <c r="J60" s="31"/>
      <c r="K60" s="32"/>
      <c r="L60" s="31"/>
      <c r="M60" s="32"/>
    </row>
    <row r="61" spans="1:13" ht="18" x14ac:dyDescent="0.35">
      <c r="A61" s="34"/>
      <c r="B61" s="34"/>
      <c r="C61" s="34"/>
      <c r="D61" s="32"/>
      <c r="E61" s="31"/>
      <c r="F61" s="31"/>
      <c r="G61" s="31"/>
      <c r="H61" s="31"/>
      <c r="I61" s="31"/>
      <c r="J61" s="31"/>
      <c r="K61" s="32"/>
      <c r="L61" s="31"/>
      <c r="M61" s="32"/>
    </row>
    <row r="62" spans="1:13" ht="18" x14ac:dyDescent="0.35">
      <c r="A62" s="34"/>
      <c r="B62" s="34"/>
      <c r="C62" s="34"/>
      <c r="D62" s="32"/>
      <c r="E62" s="31"/>
      <c r="F62" s="31"/>
      <c r="G62" s="31"/>
      <c r="H62" s="31"/>
      <c r="I62" s="31"/>
      <c r="J62" s="31"/>
      <c r="K62" s="32"/>
      <c r="L62" s="31"/>
      <c r="M62" s="32"/>
    </row>
    <row r="63" spans="1:13" ht="18" x14ac:dyDescent="0.35">
      <c r="A63" s="34"/>
      <c r="B63" s="34"/>
      <c r="C63" s="34"/>
      <c r="D63" s="32"/>
      <c r="E63" s="31"/>
      <c r="F63" s="31"/>
      <c r="G63" s="31"/>
      <c r="H63" s="31"/>
      <c r="I63" s="31"/>
      <c r="J63" s="31"/>
      <c r="K63" s="32"/>
      <c r="L63" s="31"/>
      <c r="M63" s="32"/>
    </row>
    <row r="64" spans="1:13" ht="18" x14ac:dyDescent="0.35">
      <c r="A64" s="34"/>
      <c r="B64" s="34"/>
      <c r="C64" s="34" t="s">
        <v>20</v>
      </c>
      <c r="D64" s="32"/>
      <c r="E64" s="31"/>
      <c r="F64" s="31"/>
      <c r="G64" s="31"/>
      <c r="H64" s="31"/>
      <c r="I64" s="31"/>
      <c r="J64" s="31" t="s">
        <v>19</v>
      </c>
      <c r="K64" s="32"/>
      <c r="L64" s="31"/>
      <c r="M64" s="32"/>
    </row>
    <row r="65" spans="1:13" ht="18" x14ac:dyDescent="0.35">
      <c r="A65" s="34"/>
      <c r="B65" s="34"/>
      <c r="C65" s="34"/>
      <c r="D65" s="32"/>
      <c r="E65" s="31"/>
      <c r="F65" s="31"/>
      <c r="G65" s="31"/>
      <c r="H65" s="31"/>
      <c r="I65" s="31"/>
      <c r="J65" s="31" t="s">
        <v>147</v>
      </c>
      <c r="K65" s="32"/>
      <c r="L65" s="31"/>
      <c r="M65" s="32"/>
    </row>
    <row r="66" spans="1:13" ht="18" x14ac:dyDescent="0.35">
      <c r="A66" s="34"/>
      <c r="B66" s="34"/>
      <c r="C66" s="34"/>
      <c r="D66" s="32"/>
      <c r="E66" s="31"/>
      <c r="F66" s="31"/>
      <c r="G66" s="31"/>
      <c r="H66" s="31"/>
      <c r="I66" s="31"/>
      <c r="J66" s="31"/>
      <c r="K66" s="32"/>
      <c r="L66" s="31"/>
      <c r="M66" s="32"/>
    </row>
    <row r="67" spans="1:13" ht="18" x14ac:dyDescent="0.35">
      <c r="A67" s="34"/>
      <c r="B67" s="34"/>
      <c r="C67" s="34"/>
      <c r="D67" s="32"/>
      <c r="E67" s="31"/>
      <c r="F67" s="31"/>
      <c r="G67" s="31"/>
      <c r="H67" s="31"/>
      <c r="I67" s="31"/>
      <c r="J67" s="31"/>
      <c r="K67" s="32"/>
      <c r="L67" s="31"/>
      <c r="M67" s="32"/>
    </row>
    <row r="68" spans="1:13" ht="18" x14ac:dyDescent="0.35">
      <c r="A68" s="34"/>
      <c r="B68" s="34"/>
      <c r="C68" s="34"/>
      <c r="D68" s="32"/>
      <c r="E68" s="31"/>
      <c r="F68" s="31"/>
      <c r="G68" s="31"/>
      <c r="H68" s="31"/>
      <c r="I68" s="31"/>
      <c r="J68" s="31"/>
      <c r="K68" s="32"/>
      <c r="L68" s="31"/>
      <c r="M68" s="32"/>
    </row>
    <row r="69" spans="1:13" ht="18" x14ac:dyDescent="0.35">
      <c r="A69" s="34"/>
      <c r="B69" s="34"/>
      <c r="C69" s="34"/>
      <c r="D69" s="32"/>
      <c r="E69" s="31"/>
      <c r="F69" s="31"/>
      <c r="G69" s="31"/>
      <c r="H69" s="31"/>
      <c r="I69" s="31"/>
      <c r="J69" s="31"/>
      <c r="K69" s="32"/>
      <c r="L69" s="31"/>
      <c r="M69" s="32"/>
    </row>
    <row r="70" spans="1:13" ht="18" x14ac:dyDescent="0.35">
      <c r="A70" s="34"/>
      <c r="B70" s="34"/>
      <c r="C70" s="34"/>
      <c r="D70" s="32"/>
      <c r="E70" s="31"/>
      <c r="F70" s="31"/>
      <c r="G70" s="31"/>
      <c r="H70" s="31"/>
      <c r="I70" s="31"/>
      <c r="J70" s="31"/>
      <c r="K70" s="32"/>
      <c r="L70" s="31"/>
      <c r="M70" s="32"/>
    </row>
    <row r="71" spans="1:13" ht="18" x14ac:dyDescent="0.35">
      <c r="A71" s="34"/>
      <c r="B71" s="34"/>
      <c r="C71" s="34" t="s">
        <v>21</v>
      </c>
      <c r="D71" s="32"/>
      <c r="E71" s="31"/>
      <c r="F71" s="31"/>
      <c r="G71" s="31"/>
      <c r="H71" s="31"/>
      <c r="I71" s="34" t="s">
        <v>21</v>
      </c>
      <c r="J71" s="31"/>
      <c r="K71" s="32"/>
      <c r="L71" s="31"/>
      <c r="M71" s="32"/>
    </row>
    <row r="72" spans="1:13" ht="18" x14ac:dyDescent="0.35">
      <c r="A72" s="34"/>
      <c r="B72" s="34"/>
      <c r="M72" s="32"/>
    </row>
  </sheetData>
  <dataValidations count="1">
    <dataValidation type="list" allowBlank="1" showInputMessage="1" showErrorMessage="1" sqref="C7 C47" xr:uid="{00000000-0002-0000-0000-000000000000}">
      <formula1>list</formula1>
    </dataValidation>
  </dataValidations>
  <pageMargins left="0.70866141732283472" right="0.70866141732283472" top="0.74803149606299213" bottom="0.74803149606299213" header="0.31496062992125984" footer="0.31496062992125984"/>
  <pageSetup paperSize="9" scale="4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852"/>
  <sheetViews>
    <sheetView tabSelected="1" zoomScaleNormal="100" workbookViewId="0">
      <pane xSplit="6" ySplit="5" topLeftCell="J27" activePane="bottomRight" state="frozen"/>
      <selection pane="topRight" activeCell="G1" sqref="G1"/>
      <selection pane="bottomLeft" activeCell="A6" sqref="A6"/>
      <selection pane="bottomRight" activeCell="C41" sqref="C41"/>
    </sheetView>
  </sheetViews>
  <sheetFormatPr baseColWidth="10" defaultColWidth="11.44140625" defaultRowHeight="14.4" x14ac:dyDescent="0.3"/>
  <cols>
    <col min="1" max="1" width="6.33203125" style="2" customWidth="1"/>
    <col min="2" max="2" width="13.33203125" style="2" customWidth="1"/>
    <col min="3" max="3" width="18.109375" style="4" customWidth="1"/>
    <col min="4" max="4" width="20" style="4" bestFit="1" customWidth="1"/>
    <col min="5" max="5" width="26.88671875" customWidth="1"/>
    <col min="6" max="6" width="23.6640625" style="4" bestFit="1" customWidth="1"/>
    <col min="7" max="7" width="10.21875" style="4" hidden="1" customWidth="1"/>
    <col min="8" max="8" width="6.21875" style="4" hidden="1" customWidth="1"/>
    <col min="9" max="9" width="14" style="4" customWidth="1"/>
    <col min="10" max="10" width="7.6640625" style="4" customWidth="1"/>
    <col min="11" max="11" width="10.109375" style="4" customWidth="1"/>
    <col min="12" max="12" width="9.21875" style="4" customWidth="1"/>
    <col min="13" max="14" width="10.44140625" style="4" customWidth="1"/>
    <col min="15" max="15" width="8.77734375" style="4" customWidth="1"/>
    <col min="16" max="16" width="7.44140625" style="4" customWidth="1"/>
    <col min="17" max="17" width="10.21875" style="4" customWidth="1"/>
    <col min="18" max="18" width="10.6640625" style="68" customWidth="1"/>
    <col min="19" max="19" width="12.109375" style="4" customWidth="1"/>
    <col min="20" max="20" width="13.5546875" style="4" customWidth="1"/>
    <col min="21" max="21" width="11.5546875" style="4" customWidth="1"/>
    <col min="22" max="22" width="15.6640625" customWidth="1"/>
    <col min="23" max="23" width="19.44140625" customWidth="1"/>
    <col min="24" max="24" width="21.33203125" hidden="1" customWidth="1"/>
    <col min="25" max="25" width="20.5546875" hidden="1" customWidth="1"/>
    <col min="26" max="26" width="15.5546875" hidden="1" customWidth="1"/>
    <col min="27" max="27" width="15.88671875" customWidth="1"/>
    <col min="28" max="28" width="13.44140625" customWidth="1"/>
    <col min="29" max="31" width="11.44140625" customWidth="1"/>
    <col min="33" max="33" width="10.44140625" customWidth="1"/>
    <col min="34" max="34" width="13" bestFit="1" customWidth="1"/>
    <col min="35" max="35" width="17.33203125" bestFit="1" customWidth="1"/>
  </cols>
  <sheetData>
    <row r="1" spans="1:31" ht="15.6" x14ac:dyDescent="0.3">
      <c r="A1" s="6"/>
      <c r="B1" s="6"/>
      <c r="E1" s="1"/>
      <c r="I1" s="8" t="s">
        <v>23</v>
      </c>
      <c r="O1" s="8"/>
      <c r="P1" s="8"/>
      <c r="Q1" s="8"/>
    </row>
    <row r="2" spans="1:31" ht="15.6" x14ac:dyDescent="0.3">
      <c r="A2" s="6"/>
      <c r="C2" s="3"/>
      <c r="D2" s="3"/>
      <c r="F2" s="3"/>
      <c r="G2" s="3"/>
      <c r="H2" s="3"/>
      <c r="I2" s="8" t="s">
        <v>24</v>
      </c>
    </row>
    <row r="3" spans="1:31" ht="15.6" x14ac:dyDescent="0.3">
      <c r="A3" s="7"/>
      <c r="G3" s="7" t="s">
        <v>0</v>
      </c>
      <c r="H3" s="7"/>
      <c r="I3" s="56">
        <f ca="1">TODAY()</f>
        <v>45826</v>
      </c>
      <c r="P3" s="14"/>
      <c r="Q3" s="14"/>
      <c r="R3" s="69"/>
      <c r="S3" s="14"/>
      <c r="V3" s="28" t="s">
        <v>15</v>
      </c>
      <c r="W3" s="15"/>
      <c r="X3" s="15"/>
      <c r="AA3" s="241"/>
      <c r="AD3" s="210"/>
      <c r="AE3" s="210"/>
    </row>
    <row r="4" spans="1:31" ht="15.6" x14ac:dyDescent="0.3">
      <c r="A4" s="7"/>
      <c r="B4" s="7"/>
      <c r="C4" s="8"/>
      <c r="D4" s="8"/>
      <c r="E4" s="16"/>
      <c r="F4" s="8"/>
      <c r="G4" s="8"/>
      <c r="H4" s="8"/>
      <c r="I4" s="14"/>
      <c r="J4" s="14"/>
      <c r="K4" s="14"/>
      <c r="L4" s="14"/>
      <c r="M4" s="14"/>
      <c r="N4" s="14"/>
      <c r="O4" s="14"/>
      <c r="P4" s="14"/>
      <c r="Q4" s="14"/>
      <c r="R4" s="69"/>
      <c r="S4" s="14"/>
      <c r="V4" s="14"/>
      <c r="W4" s="15"/>
      <c r="X4" s="15"/>
    </row>
    <row r="5" spans="1:31" ht="52.2" customHeight="1" x14ac:dyDescent="0.3">
      <c r="A5" s="46" t="s">
        <v>146</v>
      </c>
      <c r="B5" s="46" t="s">
        <v>4</v>
      </c>
      <c r="C5" s="47" t="s">
        <v>244</v>
      </c>
      <c r="D5" s="47" t="s">
        <v>245</v>
      </c>
      <c r="E5" s="47" t="s">
        <v>6</v>
      </c>
      <c r="F5" s="47" t="s">
        <v>5</v>
      </c>
      <c r="G5" s="47" t="s">
        <v>145</v>
      </c>
      <c r="H5" s="47" t="s">
        <v>150</v>
      </c>
      <c r="I5" s="47" t="s">
        <v>153</v>
      </c>
      <c r="J5" s="47" t="s">
        <v>10</v>
      </c>
      <c r="K5" s="47" t="s">
        <v>247</v>
      </c>
      <c r="L5" s="47" t="s">
        <v>248</v>
      </c>
      <c r="M5" s="47" t="s">
        <v>249</v>
      </c>
      <c r="N5" s="47" t="s">
        <v>11</v>
      </c>
      <c r="O5" s="47" t="s">
        <v>250</v>
      </c>
      <c r="P5" s="47" t="s">
        <v>26</v>
      </c>
      <c r="Q5" s="47" t="s">
        <v>27</v>
      </c>
      <c r="R5" s="70" t="s">
        <v>12</v>
      </c>
      <c r="S5" s="336" t="s">
        <v>251</v>
      </c>
      <c r="T5" s="47" t="s">
        <v>9</v>
      </c>
      <c r="U5" s="47" t="s">
        <v>211</v>
      </c>
      <c r="V5" s="47" t="s">
        <v>7</v>
      </c>
      <c r="W5" s="47" t="s">
        <v>8</v>
      </c>
      <c r="X5" s="47" t="s">
        <v>153</v>
      </c>
      <c r="Y5" s="67" t="s">
        <v>162</v>
      </c>
      <c r="Z5" s="67" t="s">
        <v>233</v>
      </c>
      <c r="AA5" s="67" t="s">
        <v>237</v>
      </c>
    </row>
    <row r="6" spans="1:31" s="5" customFormat="1" ht="15.6" x14ac:dyDescent="0.3">
      <c r="A6" s="158">
        <v>1</v>
      </c>
      <c r="B6" s="144">
        <v>45754</v>
      </c>
      <c r="C6" s="145" t="s">
        <v>91</v>
      </c>
      <c r="D6" s="146" t="s">
        <v>246</v>
      </c>
      <c r="E6" s="147" t="str">
        <f t="shared" ref="E6:E12" ca="1" si="0">IF(C6="","",VLOOKUP(C6,bdsocios,2,FALSE))</f>
        <v xml:space="preserve">VELASQUEZ CARLOS </v>
      </c>
      <c r="F6" s="145" t="str">
        <f t="shared" ref="F6:F12" ca="1" si="1">IF(C6="","",VLOOKUP(C6,bdsocios,3,FALSE))</f>
        <v>DARIO</v>
      </c>
      <c r="G6" s="148" t="str">
        <f t="shared" ref="G6:G72" ca="1" si="2">IF(C6="","",VLOOKUP(C6,bdsocios,4,FALSE))</f>
        <v>Echegaray</v>
      </c>
      <c r="H6" s="148" t="str">
        <f t="shared" ref="H6:H73" ca="1" si="3">IF(C6="","",VLOOKUP(C6,bdsocios,5,FALSE))</f>
        <v>SI</v>
      </c>
      <c r="I6" s="149" t="s">
        <v>230</v>
      </c>
      <c r="J6" s="150" t="s">
        <v>164</v>
      </c>
      <c r="K6" s="351">
        <v>61</v>
      </c>
      <c r="L6" s="351"/>
      <c r="M6" s="351"/>
      <c r="N6" s="350">
        <f t="shared" ref="N6:N68" ca="1" si="4">IF(E6="","",K6+L6+M6)</f>
        <v>61</v>
      </c>
      <c r="O6" s="350">
        <v>2</v>
      </c>
      <c r="P6" s="151"/>
      <c r="Q6" s="350">
        <f t="shared" ref="Q6:Q68" ca="1" si="5">IF(E6="","",2*O6)</f>
        <v>4</v>
      </c>
      <c r="R6" s="350">
        <f t="shared" ref="R6:R20" ca="1" si="6">IF(E6="","",N6-P6-Q6)</f>
        <v>57</v>
      </c>
      <c r="S6" s="156">
        <v>2.7</v>
      </c>
      <c r="T6" s="157">
        <f ca="1">IF(N6="","",R6*S6)</f>
        <v>153.9</v>
      </c>
      <c r="U6" s="157">
        <f ca="1">IF(E6="","",0*R6)</f>
        <v>0</v>
      </c>
      <c r="V6" s="159">
        <f ca="1">IF(E6="","",R6*0.4)</f>
        <v>22.8</v>
      </c>
      <c r="W6" s="159">
        <f ca="1">IF(E6="","",T6-U6-V6)</f>
        <v>131.1</v>
      </c>
      <c r="X6" s="379" t="s">
        <v>232</v>
      </c>
      <c r="Y6" s="381" t="s">
        <v>234</v>
      </c>
      <c r="Z6" s="383" t="s">
        <v>252</v>
      </c>
    </row>
    <row r="7" spans="1:31" ht="15.6" x14ac:dyDescent="0.3">
      <c r="A7" s="158">
        <v>2</v>
      </c>
      <c r="B7" s="144">
        <v>45754</v>
      </c>
      <c r="C7" s="145" t="s">
        <v>102</v>
      </c>
      <c r="D7" s="146" t="s">
        <v>297</v>
      </c>
      <c r="E7" s="152" t="str">
        <f t="shared" ca="1" si="0"/>
        <v>CORDOVA SANCHEZ</v>
      </c>
      <c r="F7" s="153" t="str">
        <f t="shared" ca="1" si="1"/>
        <v>WITLE</v>
      </c>
      <c r="G7" s="154" t="str">
        <f t="shared" ca="1" si="2"/>
        <v>Pueblo Libre</v>
      </c>
      <c r="H7" s="148" t="str">
        <f t="shared" ca="1" si="3"/>
        <v>SI</v>
      </c>
      <c r="I7" s="149" t="s">
        <v>230</v>
      </c>
      <c r="J7" s="150" t="s">
        <v>164</v>
      </c>
      <c r="K7" s="351">
        <v>24</v>
      </c>
      <c r="L7" s="351">
        <f>283-75.5</f>
        <v>207.5</v>
      </c>
      <c r="M7" s="351">
        <v>304</v>
      </c>
      <c r="N7" s="350">
        <f t="shared" ca="1" si="4"/>
        <v>535.5</v>
      </c>
      <c r="O7" s="350">
        <f>1+11-3+12</f>
        <v>21</v>
      </c>
      <c r="P7" s="151"/>
      <c r="Q7" s="350">
        <f t="shared" ca="1" si="5"/>
        <v>42</v>
      </c>
      <c r="R7" s="350">
        <f t="shared" ca="1" si="6"/>
        <v>493.5</v>
      </c>
      <c r="S7" s="156">
        <v>2.7</v>
      </c>
      <c r="T7" s="157">
        <f ca="1">IF(N7="","",R7*S7)</f>
        <v>1332.45</v>
      </c>
      <c r="U7" s="157">
        <f ca="1">IF(E7="","",0*R7)</f>
        <v>0</v>
      </c>
      <c r="V7" s="159">
        <f ca="1">IF(E7="","",R7*0.4)</f>
        <v>197.4</v>
      </c>
      <c r="W7" s="159">
        <f t="shared" ref="W7:W20" ca="1" si="7">IF(E7="","",T7-U7-V7)</f>
        <v>1135.05</v>
      </c>
      <c r="X7" s="380"/>
      <c r="Y7" s="382"/>
      <c r="Z7" s="384"/>
    </row>
    <row r="8" spans="1:31" s="217" customFormat="1" ht="15.6" x14ac:dyDescent="0.3">
      <c r="A8" s="158">
        <v>3</v>
      </c>
      <c r="B8" s="144">
        <v>45754</v>
      </c>
      <c r="C8" s="145" t="s">
        <v>104</v>
      </c>
      <c r="D8" s="146" t="s">
        <v>298</v>
      </c>
      <c r="E8" s="152" t="str">
        <f t="shared" ca="1" si="0"/>
        <v>BONILLA FELIX</v>
      </c>
      <c r="F8" s="153" t="str">
        <f t="shared" ca="1" si="1"/>
        <v>BASILIO ELISEO</v>
      </c>
      <c r="G8" s="154" t="str">
        <f t="shared" ca="1" si="2"/>
        <v>Pueblo Nuevo</v>
      </c>
      <c r="H8" s="148" t="str">
        <f t="shared" ca="1" si="3"/>
        <v>SI</v>
      </c>
      <c r="I8" s="149" t="s">
        <v>230</v>
      </c>
      <c r="J8" s="337" t="s">
        <v>164</v>
      </c>
      <c r="K8" s="351">
        <v>159</v>
      </c>
      <c r="L8" s="351"/>
      <c r="M8" s="351"/>
      <c r="N8" s="350">
        <f ca="1">IF(E8="","",K8+L8+M8)</f>
        <v>159</v>
      </c>
      <c r="O8" s="350">
        <v>6</v>
      </c>
      <c r="P8" s="151"/>
      <c r="Q8" s="350">
        <f t="shared" ca="1" si="5"/>
        <v>12</v>
      </c>
      <c r="R8" s="350">
        <f t="shared" ca="1" si="6"/>
        <v>147</v>
      </c>
      <c r="S8" s="156">
        <v>2.7</v>
      </c>
      <c r="T8" s="157">
        <f t="shared" ref="T8:T21" ca="1" si="8">IF(N8="","",R8*S8)</f>
        <v>396.90000000000003</v>
      </c>
      <c r="U8" s="157">
        <f ca="1">IF(E8="","",0*R8)</f>
        <v>0</v>
      </c>
      <c r="V8" s="159">
        <f ca="1">IF(E8="","",R8*0.4)</f>
        <v>58.800000000000004</v>
      </c>
      <c r="W8" s="159">
        <f ca="1">IF(E8="","",T8-U8-V8)</f>
        <v>338.1</v>
      </c>
      <c r="X8" s="380"/>
      <c r="Y8" s="382"/>
      <c r="Z8" s="384"/>
    </row>
    <row r="9" spans="1:31" s="217" customFormat="1" ht="15.6" x14ac:dyDescent="0.3">
      <c r="A9" s="158">
        <v>4</v>
      </c>
      <c r="B9" s="144">
        <v>45754</v>
      </c>
      <c r="C9" s="145" t="s">
        <v>96</v>
      </c>
      <c r="D9" s="146" t="s">
        <v>299</v>
      </c>
      <c r="E9" s="152" t="str">
        <f t="shared" ca="1" si="0"/>
        <v xml:space="preserve">BARDALES VELA </v>
      </c>
      <c r="F9" s="153" t="str">
        <f t="shared" ca="1" si="1"/>
        <v>ADOLFO</v>
      </c>
      <c r="G9" s="154" t="str">
        <f t="shared" ca="1" si="2"/>
        <v>Pucallpillo</v>
      </c>
      <c r="H9" s="148" t="str">
        <f t="shared" ca="1" si="3"/>
        <v>SI</v>
      </c>
      <c r="I9" s="149" t="s">
        <v>230</v>
      </c>
      <c r="J9" s="337" t="s">
        <v>164</v>
      </c>
      <c r="K9" s="351">
        <f>603-29.5</f>
        <v>573.5</v>
      </c>
      <c r="L9" s="351"/>
      <c r="M9" s="351"/>
      <c r="N9" s="350">
        <f t="shared" ca="1" si="4"/>
        <v>573.5</v>
      </c>
      <c r="O9" s="350">
        <v>20</v>
      </c>
      <c r="P9" s="151"/>
      <c r="Q9" s="350">
        <f t="shared" ca="1" si="5"/>
        <v>40</v>
      </c>
      <c r="R9" s="350">
        <f t="shared" ca="1" si="6"/>
        <v>533.5</v>
      </c>
      <c r="S9" s="156">
        <v>2.7</v>
      </c>
      <c r="T9" s="157">
        <f ca="1">IF(N9="","",R9*S9)</f>
        <v>1440.45</v>
      </c>
      <c r="U9" s="157">
        <f ca="1">IF(E9="","",0*R9)</f>
        <v>0</v>
      </c>
      <c r="V9" s="159">
        <f t="shared" ref="V9:V20" ca="1" si="9">IF(E9="","",R9*0.4)</f>
        <v>213.4</v>
      </c>
      <c r="W9" s="159">
        <f ca="1">IF(E9="","",T9-U9-V9)</f>
        <v>1227.05</v>
      </c>
      <c r="X9" s="380"/>
      <c r="Y9" s="382"/>
      <c r="Z9" s="384"/>
    </row>
    <row r="10" spans="1:31" s="217" customFormat="1" ht="15.6" x14ac:dyDescent="0.3">
      <c r="A10" s="158">
        <v>5</v>
      </c>
      <c r="B10" s="144">
        <v>45754</v>
      </c>
      <c r="C10" s="145" t="s">
        <v>257</v>
      </c>
      <c r="D10" s="146" t="s">
        <v>300</v>
      </c>
      <c r="E10" s="152" t="str">
        <f t="shared" ca="1" si="0"/>
        <v xml:space="preserve"> MARIANO MORENO</v>
      </c>
      <c r="F10" s="153" t="str">
        <f t="shared" ca="1" si="1"/>
        <v>JUAN</v>
      </c>
      <c r="G10" s="154" t="str">
        <f t="shared" ca="1" si="2"/>
        <v>Santa Rosa</v>
      </c>
      <c r="H10" s="148" t="str">
        <f t="shared" ca="1" si="3"/>
        <v>Si</v>
      </c>
      <c r="I10" s="149" t="s">
        <v>230</v>
      </c>
      <c r="J10" s="337" t="s">
        <v>164</v>
      </c>
      <c r="K10" s="351">
        <v>209</v>
      </c>
      <c r="L10" s="351"/>
      <c r="M10" s="351"/>
      <c r="N10" s="350">
        <f t="shared" ca="1" si="4"/>
        <v>209</v>
      </c>
      <c r="O10" s="350">
        <v>8</v>
      </c>
      <c r="P10" s="151"/>
      <c r="Q10" s="350">
        <f t="shared" ca="1" si="5"/>
        <v>16</v>
      </c>
      <c r="R10" s="350">
        <f t="shared" ca="1" si="6"/>
        <v>193</v>
      </c>
      <c r="S10" s="156">
        <v>2.7</v>
      </c>
      <c r="T10" s="157">
        <f ca="1">IF(N10="","",R10*S10)</f>
        <v>521.1</v>
      </c>
      <c r="U10" s="157">
        <f t="shared" ref="U10:U20" ca="1" si="10">IF(E10="","",0*R10)</f>
        <v>0</v>
      </c>
      <c r="V10" s="159">
        <f t="shared" ca="1" si="9"/>
        <v>77.2</v>
      </c>
      <c r="W10" s="159">
        <f t="shared" ca="1" si="7"/>
        <v>443.90000000000003</v>
      </c>
      <c r="X10" s="380"/>
      <c r="Y10" s="382"/>
      <c r="Z10" s="384"/>
    </row>
    <row r="11" spans="1:31" s="217" customFormat="1" ht="15.6" x14ac:dyDescent="0.3">
      <c r="A11" s="158">
        <v>6</v>
      </c>
      <c r="B11" s="144">
        <v>45754</v>
      </c>
      <c r="C11" s="145" t="s">
        <v>90</v>
      </c>
      <c r="D11" s="146" t="s">
        <v>301</v>
      </c>
      <c r="E11" s="152" t="str">
        <f t="shared" ca="1" si="0"/>
        <v>VELAZCO CASTRO</v>
      </c>
      <c r="F11" s="153" t="str">
        <f t="shared" ca="1" si="1"/>
        <v>ENA VILMA</v>
      </c>
      <c r="G11" s="154" t="str">
        <f t="shared" ca="1" si="2"/>
        <v>Cashibococha</v>
      </c>
      <c r="H11" s="148" t="str">
        <f t="shared" ca="1" si="3"/>
        <v>SI</v>
      </c>
      <c r="I11" s="149" t="s">
        <v>230</v>
      </c>
      <c r="J11" s="337" t="s">
        <v>164</v>
      </c>
      <c r="K11" s="351">
        <v>173</v>
      </c>
      <c r="L11" s="351"/>
      <c r="M11" s="351"/>
      <c r="N11" s="350">
        <f t="shared" ca="1" si="4"/>
        <v>173</v>
      </c>
      <c r="O11" s="350">
        <v>7</v>
      </c>
      <c r="P11" s="151"/>
      <c r="Q11" s="350">
        <f t="shared" ca="1" si="5"/>
        <v>14</v>
      </c>
      <c r="R11" s="350">
        <f t="shared" ca="1" si="6"/>
        <v>159</v>
      </c>
      <c r="S11" s="156">
        <v>2.7</v>
      </c>
      <c r="T11" s="157">
        <f ca="1">IF(N11="","",R11*S11)</f>
        <v>429.3</v>
      </c>
      <c r="U11" s="157">
        <f ca="1">IF(E11="","",0*R11)</f>
        <v>0</v>
      </c>
      <c r="V11" s="159">
        <f t="shared" ca="1" si="9"/>
        <v>63.6</v>
      </c>
      <c r="W11" s="159">
        <f t="shared" ca="1" si="7"/>
        <v>365.7</v>
      </c>
      <c r="X11" s="380"/>
      <c r="Y11" s="382"/>
      <c r="Z11" s="384"/>
    </row>
    <row r="12" spans="1:31" s="217" customFormat="1" ht="15.6" x14ac:dyDescent="0.3">
      <c r="A12" s="158">
        <v>7</v>
      </c>
      <c r="B12" s="144">
        <v>45754</v>
      </c>
      <c r="C12" s="145" t="s">
        <v>115</v>
      </c>
      <c r="D12" s="146" t="s">
        <v>302</v>
      </c>
      <c r="E12" s="152" t="str">
        <f t="shared" ca="1" si="0"/>
        <v>AHUANARI SANGAMA</v>
      </c>
      <c r="F12" s="153" t="str">
        <f t="shared" ca="1" si="1"/>
        <v>GLORIA</v>
      </c>
      <c r="G12" s="154" t="str">
        <f t="shared" ca="1" si="2"/>
        <v>San Lorenzo</v>
      </c>
      <c r="H12" s="148" t="str">
        <f t="shared" ca="1" si="3"/>
        <v>SI</v>
      </c>
      <c r="I12" s="149" t="s">
        <v>230</v>
      </c>
      <c r="J12" s="337" t="s">
        <v>164</v>
      </c>
      <c r="K12" s="351">
        <v>270</v>
      </c>
      <c r="L12" s="351"/>
      <c r="M12" s="351"/>
      <c r="N12" s="350">
        <f t="shared" ca="1" si="4"/>
        <v>270</v>
      </c>
      <c r="O12" s="350">
        <v>10</v>
      </c>
      <c r="P12" s="151"/>
      <c r="Q12" s="350">
        <f t="shared" ca="1" si="5"/>
        <v>20</v>
      </c>
      <c r="R12" s="350">
        <f t="shared" ca="1" si="6"/>
        <v>250</v>
      </c>
      <c r="S12" s="156">
        <v>2.7</v>
      </c>
      <c r="T12" s="157">
        <f t="shared" ca="1" si="8"/>
        <v>675</v>
      </c>
      <c r="U12" s="157">
        <f t="shared" ref="U12:U17" ca="1" si="11">IF(E12="","",0*R12)</f>
        <v>0</v>
      </c>
      <c r="V12" s="159">
        <f t="shared" ca="1" si="9"/>
        <v>100</v>
      </c>
      <c r="W12" s="159">
        <f t="shared" ca="1" si="7"/>
        <v>575</v>
      </c>
      <c r="X12" s="380"/>
      <c r="Y12" s="382"/>
      <c r="Z12" s="384"/>
    </row>
    <row r="13" spans="1:31" s="217" customFormat="1" ht="15.6" x14ac:dyDescent="0.3">
      <c r="A13" s="158">
        <v>8</v>
      </c>
      <c r="B13" s="144">
        <v>45754</v>
      </c>
      <c r="C13" s="145" t="s">
        <v>94</v>
      </c>
      <c r="D13" s="146" t="s">
        <v>303</v>
      </c>
      <c r="E13" s="152" t="str">
        <f t="shared" ref="E13:E77" ca="1" si="12">IF(C13="","",VLOOKUP(C13,bdsocios,2,FALSE))</f>
        <v>TORRES URQUIA</v>
      </c>
      <c r="F13" s="153" t="str">
        <f t="shared" ref="F13:F77" ca="1" si="13">IF(C13="","",VLOOKUP(C13,bdsocios,3,FALSE))</f>
        <v>JAIME ROBERTO</v>
      </c>
      <c r="G13" s="154" t="str">
        <f t="shared" ca="1" si="2"/>
        <v>Esperanza de Panaillo</v>
      </c>
      <c r="H13" s="148" t="str">
        <f t="shared" ca="1" si="3"/>
        <v>SI</v>
      </c>
      <c r="I13" s="149" t="s">
        <v>230</v>
      </c>
      <c r="J13" s="337" t="s">
        <v>164</v>
      </c>
      <c r="K13" s="351">
        <v>134</v>
      </c>
      <c r="L13" s="351"/>
      <c r="M13" s="351"/>
      <c r="N13" s="350">
        <f t="shared" ca="1" si="4"/>
        <v>134</v>
      </c>
      <c r="O13" s="350">
        <v>5</v>
      </c>
      <c r="P13" s="151"/>
      <c r="Q13" s="350">
        <f t="shared" ca="1" si="5"/>
        <v>10</v>
      </c>
      <c r="R13" s="350">
        <f t="shared" ca="1" si="6"/>
        <v>124</v>
      </c>
      <c r="S13" s="156">
        <v>2.7</v>
      </c>
      <c r="T13" s="157">
        <f t="shared" ca="1" si="8"/>
        <v>334.8</v>
      </c>
      <c r="U13" s="157">
        <f t="shared" ca="1" si="11"/>
        <v>0</v>
      </c>
      <c r="V13" s="159">
        <f t="shared" ca="1" si="9"/>
        <v>49.6</v>
      </c>
      <c r="W13" s="159">
        <f t="shared" ca="1" si="7"/>
        <v>285.2</v>
      </c>
      <c r="X13" s="380"/>
      <c r="Y13" s="382"/>
      <c r="Z13" s="384"/>
    </row>
    <row r="14" spans="1:31" s="217" customFormat="1" ht="15.6" x14ac:dyDescent="0.3">
      <c r="A14" s="158">
        <v>9</v>
      </c>
      <c r="B14" s="144">
        <v>45754</v>
      </c>
      <c r="C14" s="145" t="s">
        <v>151</v>
      </c>
      <c r="D14" s="146" t="s">
        <v>304</v>
      </c>
      <c r="E14" s="152" t="str">
        <f t="shared" ca="1" si="12"/>
        <v>TORRES URQUIA</v>
      </c>
      <c r="F14" s="153" t="str">
        <f t="shared" ca="1" si="13"/>
        <v>CESAR ALFONSO</v>
      </c>
      <c r="G14" s="154" t="str">
        <f t="shared" ca="1" si="2"/>
        <v>Esperanza de Panaillo</v>
      </c>
      <c r="H14" s="148" t="str">
        <f t="shared" ca="1" si="3"/>
        <v>SI</v>
      </c>
      <c r="I14" s="149" t="s">
        <v>230</v>
      </c>
      <c r="J14" s="337" t="s">
        <v>164</v>
      </c>
      <c r="K14" s="351">
        <v>167</v>
      </c>
      <c r="L14" s="351"/>
      <c r="M14" s="351"/>
      <c r="N14" s="350">
        <f t="shared" ca="1" si="4"/>
        <v>167</v>
      </c>
      <c r="O14" s="350">
        <v>6</v>
      </c>
      <c r="P14" s="151"/>
      <c r="Q14" s="350">
        <f t="shared" ca="1" si="5"/>
        <v>12</v>
      </c>
      <c r="R14" s="350">
        <f t="shared" ca="1" si="6"/>
        <v>155</v>
      </c>
      <c r="S14" s="156">
        <v>2.7</v>
      </c>
      <c r="T14" s="157">
        <f t="shared" ca="1" si="8"/>
        <v>418.5</v>
      </c>
      <c r="U14" s="157">
        <f t="shared" ca="1" si="11"/>
        <v>0</v>
      </c>
      <c r="V14" s="159">
        <f t="shared" ca="1" si="9"/>
        <v>62</v>
      </c>
      <c r="W14" s="159">
        <f t="shared" ca="1" si="7"/>
        <v>356.5</v>
      </c>
      <c r="X14" s="380"/>
      <c r="Y14" s="382"/>
      <c r="Z14" s="384"/>
      <c r="AA14" s="217">
        <f>13000-12042.8</f>
        <v>957.20000000000073</v>
      </c>
    </row>
    <row r="15" spans="1:31" s="217" customFormat="1" ht="15.6" x14ac:dyDescent="0.3">
      <c r="A15" s="158">
        <v>10</v>
      </c>
      <c r="B15" s="144">
        <v>45754</v>
      </c>
      <c r="C15" s="145" t="s">
        <v>255</v>
      </c>
      <c r="D15" s="146" t="s">
        <v>305</v>
      </c>
      <c r="E15" s="152" t="str">
        <f t="shared" ca="1" si="12"/>
        <v xml:space="preserve"> MACEDO GUERRA </v>
      </c>
      <c r="F15" s="153" t="str">
        <f t="shared" ca="1" si="13"/>
        <v>BELEN</v>
      </c>
      <c r="G15" s="154" t="str">
        <f t="shared" ca="1" si="2"/>
        <v>Esperanza de Panaillo</v>
      </c>
      <c r="H15" s="148" t="str">
        <f t="shared" ca="1" si="3"/>
        <v>Si</v>
      </c>
      <c r="I15" s="149" t="s">
        <v>230</v>
      </c>
      <c r="J15" s="337" t="s">
        <v>164</v>
      </c>
      <c r="K15" s="351">
        <v>164</v>
      </c>
      <c r="L15" s="351"/>
      <c r="M15" s="351"/>
      <c r="N15" s="350">
        <f t="shared" ca="1" si="4"/>
        <v>164</v>
      </c>
      <c r="O15" s="350">
        <v>6</v>
      </c>
      <c r="P15" s="151"/>
      <c r="Q15" s="350">
        <f t="shared" ca="1" si="5"/>
        <v>12</v>
      </c>
      <c r="R15" s="350">
        <f t="shared" ca="1" si="6"/>
        <v>152</v>
      </c>
      <c r="S15" s="156">
        <v>2.7</v>
      </c>
      <c r="T15" s="157">
        <f t="shared" ca="1" si="8"/>
        <v>410.40000000000003</v>
      </c>
      <c r="U15" s="157">
        <f t="shared" ca="1" si="11"/>
        <v>0</v>
      </c>
      <c r="V15" s="159">
        <f t="shared" ca="1" si="9"/>
        <v>60.800000000000004</v>
      </c>
      <c r="W15" s="159">
        <f t="shared" ca="1" si="7"/>
        <v>349.6</v>
      </c>
      <c r="X15" s="380"/>
      <c r="Y15" s="382"/>
      <c r="Z15" s="384"/>
    </row>
    <row r="16" spans="1:31" s="217" customFormat="1" ht="15.6" x14ac:dyDescent="0.3">
      <c r="A16" s="158">
        <v>11</v>
      </c>
      <c r="B16" s="144">
        <v>45755</v>
      </c>
      <c r="C16" s="145" t="s">
        <v>165</v>
      </c>
      <c r="D16" s="146" t="s">
        <v>306</v>
      </c>
      <c r="E16" s="152" t="str">
        <f t="shared" ca="1" si="12"/>
        <v>RAMIREZ RICOPA</v>
      </c>
      <c r="F16" s="153" t="str">
        <f t="shared" ca="1" si="13"/>
        <v>DANIEL</v>
      </c>
      <c r="G16" s="154" t="str">
        <f t="shared" ca="1" si="2"/>
        <v>Esperanza de Panaillo</v>
      </c>
      <c r="H16" s="148" t="str">
        <f t="shared" ca="1" si="3"/>
        <v>Si</v>
      </c>
      <c r="I16" s="149" t="s">
        <v>230</v>
      </c>
      <c r="J16" s="337" t="s">
        <v>164</v>
      </c>
      <c r="K16" s="351">
        <v>59</v>
      </c>
      <c r="L16" s="351"/>
      <c r="M16" s="351"/>
      <c r="N16" s="350">
        <f t="shared" ca="1" si="4"/>
        <v>59</v>
      </c>
      <c r="O16" s="350">
        <v>2</v>
      </c>
      <c r="P16" s="151"/>
      <c r="Q16" s="350">
        <f t="shared" ca="1" si="5"/>
        <v>4</v>
      </c>
      <c r="R16" s="350">
        <f t="shared" ca="1" si="6"/>
        <v>55</v>
      </c>
      <c r="S16" s="156">
        <v>2.7</v>
      </c>
      <c r="T16" s="157">
        <f t="shared" ca="1" si="8"/>
        <v>148.5</v>
      </c>
      <c r="U16" s="157">
        <f t="shared" ca="1" si="11"/>
        <v>0</v>
      </c>
      <c r="V16" s="159">
        <f t="shared" ca="1" si="9"/>
        <v>22</v>
      </c>
      <c r="W16" s="159">
        <f t="shared" ca="1" si="7"/>
        <v>126.5</v>
      </c>
      <c r="X16" s="380"/>
      <c r="Y16" s="382"/>
      <c r="Z16" s="384"/>
    </row>
    <row r="17" spans="1:30" s="217" customFormat="1" ht="15.6" x14ac:dyDescent="0.3">
      <c r="A17" s="158">
        <v>12</v>
      </c>
      <c r="B17" s="144">
        <v>45755</v>
      </c>
      <c r="C17" s="145" t="s">
        <v>99</v>
      </c>
      <c r="D17" s="146" t="s">
        <v>307</v>
      </c>
      <c r="E17" s="152" t="str">
        <f t="shared" ca="1" si="12"/>
        <v>SALAS TAPULLIMA</v>
      </c>
      <c r="F17" s="153" t="str">
        <f t="shared" ca="1" si="13"/>
        <v>EUSEBIO</v>
      </c>
      <c r="G17" s="154" t="str">
        <f t="shared" ca="1" si="2"/>
        <v>Pucallpillo</v>
      </c>
      <c r="H17" s="148" t="str">
        <f t="shared" ca="1" si="3"/>
        <v>SI</v>
      </c>
      <c r="I17" s="149" t="s">
        <v>230</v>
      </c>
      <c r="J17" s="338" t="s">
        <v>164</v>
      </c>
      <c r="K17" s="351">
        <v>95</v>
      </c>
      <c r="L17" s="351"/>
      <c r="M17" s="351"/>
      <c r="N17" s="350">
        <f t="shared" ca="1" si="4"/>
        <v>95</v>
      </c>
      <c r="O17" s="350">
        <v>4</v>
      </c>
      <c r="P17" s="151"/>
      <c r="Q17" s="350">
        <f t="shared" ca="1" si="5"/>
        <v>8</v>
      </c>
      <c r="R17" s="350">
        <f t="shared" ca="1" si="6"/>
        <v>87</v>
      </c>
      <c r="S17" s="156">
        <v>2.7</v>
      </c>
      <c r="T17" s="157">
        <f t="shared" ca="1" si="8"/>
        <v>234.9</v>
      </c>
      <c r="U17" s="157">
        <f t="shared" ca="1" si="11"/>
        <v>0</v>
      </c>
      <c r="V17" s="159">
        <f t="shared" ca="1" si="9"/>
        <v>34.800000000000004</v>
      </c>
      <c r="W17" s="159">
        <f t="shared" ca="1" si="7"/>
        <v>200.1</v>
      </c>
      <c r="X17" s="380"/>
      <c r="Y17" s="382"/>
      <c r="Z17" s="384"/>
    </row>
    <row r="18" spans="1:30" s="217" customFormat="1" ht="15.6" x14ac:dyDescent="0.3">
      <c r="A18" s="158">
        <v>13</v>
      </c>
      <c r="B18" s="144">
        <v>45755</v>
      </c>
      <c r="C18" s="145" t="s">
        <v>115</v>
      </c>
      <c r="D18" s="146" t="s">
        <v>308</v>
      </c>
      <c r="E18" s="152" t="str">
        <f t="shared" ca="1" si="12"/>
        <v>AHUANARI SANGAMA</v>
      </c>
      <c r="F18" s="153" t="str">
        <f t="shared" ca="1" si="13"/>
        <v>GLORIA</v>
      </c>
      <c r="G18" s="154" t="str">
        <f t="shared" ca="1" si="2"/>
        <v>San Lorenzo</v>
      </c>
      <c r="H18" s="148" t="str">
        <f t="shared" ca="1" si="3"/>
        <v>SI</v>
      </c>
      <c r="I18" s="149" t="s">
        <v>230</v>
      </c>
      <c r="J18" s="338" t="s">
        <v>164</v>
      </c>
      <c r="K18" s="351">
        <v>294</v>
      </c>
      <c r="L18" s="351"/>
      <c r="M18" s="351"/>
      <c r="N18" s="350">
        <f t="shared" ca="1" si="4"/>
        <v>294</v>
      </c>
      <c r="O18" s="350">
        <v>11</v>
      </c>
      <c r="P18" s="151"/>
      <c r="Q18" s="350">
        <f t="shared" ca="1" si="5"/>
        <v>22</v>
      </c>
      <c r="R18" s="350">
        <f t="shared" ca="1" si="6"/>
        <v>272</v>
      </c>
      <c r="S18" s="156">
        <v>2.7</v>
      </c>
      <c r="T18" s="157">
        <f t="shared" ca="1" si="8"/>
        <v>734.40000000000009</v>
      </c>
      <c r="U18" s="157">
        <f t="shared" ca="1" si="10"/>
        <v>0</v>
      </c>
      <c r="V18" s="159">
        <f t="shared" ca="1" si="9"/>
        <v>108.80000000000001</v>
      </c>
      <c r="W18" s="159">
        <f t="shared" ca="1" si="7"/>
        <v>625.60000000000014</v>
      </c>
      <c r="X18" s="380"/>
      <c r="Y18" s="382"/>
      <c r="Z18" s="384"/>
    </row>
    <row r="19" spans="1:30" s="217" customFormat="1" ht="15.6" x14ac:dyDescent="0.3">
      <c r="A19" s="158">
        <v>14</v>
      </c>
      <c r="B19" s="144">
        <v>45755</v>
      </c>
      <c r="C19" s="145" t="s">
        <v>256</v>
      </c>
      <c r="D19" s="146" t="s">
        <v>309</v>
      </c>
      <c r="E19" s="152" t="str">
        <f t="shared" ca="1" si="12"/>
        <v xml:space="preserve"> ARAUJO LOZANO </v>
      </c>
      <c r="F19" s="153" t="str">
        <f t="shared" ca="1" si="13"/>
        <v>CESAR AUGUSTO</v>
      </c>
      <c r="G19" s="154" t="str">
        <f t="shared" ca="1" si="2"/>
        <v>Santa Rosa</v>
      </c>
      <c r="H19" s="148" t="str">
        <f t="shared" ca="1" si="3"/>
        <v>Si</v>
      </c>
      <c r="I19" s="149" t="s">
        <v>230</v>
      </c>
      <c r="J19" s="338" t="s">
        <v>164</v>
      </c>
      <c r="K19" s="351">
        <v>517</v>
      </c>
      <c r="L19" s="352"/>
      <c r="M19" s="351"/>
      <c r="N19" s="350">
        <f t="shared" ca="1" si="4"/>
        <v>517</v>
      </c>
      <c r="O19" s="350">
        <v>20</v>
      </c>
      <c r="P19" s="151"/>
      <c r="Q19" s="350">
        <f t="shared" ca="1" si="5"/>
        <v>40</v>
      </c>
      <c r="R19" s="350">
        <f t="shared" ca="1" si="6"/>
        <v>477</v>
      </c>
      <c r="S19" s="156">
        <v>2.7</v>
      </c>
      <c r="T19" s="157">
        <f t="shared" ca="1" si="8"/>
        <v>1287.9000000000001</v>
      </c>
      <c r="U19" s="157">
        <f t="shared" ca="1" si="10"/>
        <v>0</v>
      </c>
      <c r="V19" s="159">
        <f t="shared" ca="1" si="9"/>
        <v>190.8</v>
      </c>
      <c r="W19" s="159">
        <f t="shared" ca="1" si="7"/>
        <v>1097.1000000000001</v>
      </c>
      <c r="X19" s="380"/>
      <c r="Y19" s="382"/>
      <c r="Z19" s="384"/>
    </row>
    <row r="20" spans="1:30" s="217" customFormat="1" ht="15.6" x14ac:dyDescent="0.3">
      <c r="A20" s="158">
        <v>15</v>
      </c>
      <c r="B20" s="144">
        <v>45755</v>
      </c>
      <c r="C20" s="145" t="s">
        <v>97</v>
      </c>
      <c r="D20" s="146" t="s">
        <v>310</v>
      </c>
      <c r="E20" s="152" t="str">
        <f t="shared" ca="1" si="12"/>
        <v>BUSTAMANTE GONZALES</v>
      </c>
      <c r="F20" s="153" t="str">
        <f t="shared" ca="1" si="13"/>
        <v>SEGUNDO</v>
      </c>
      <c r="G20" s="154" t="str">
        <f t="shared" ca="1" si="2"/>
        <v>Pucallpillo</v>
      </c>
      <c r="H20" s="148" t="str">
        <f t="shared" ca="1" si="3"/>
        <v>SI</v>
      </c>
      <c r="I20" s="149" t="s">
        <v>230</v>
      </c>
      <c r="J20" s="339" t="s">
        <v>164</v>
      </c>
      <c r="K20" s="351">
        <v>1271</v>
      </c>
      <c r="L20" s="351">
        <v>974</v>
      </c>
      <c r="M20" s="351"/>
      <c r="N20" s="350">
        <f t="shared" ca="1" si="4"/>
        <v>2245</v>
      </c>
      <c r="O20" s="350">
        <f>46+36</f>
        <v>82</v>
      </c>
      <c r="P20" s="151"/>
      <c r="Q20" s="350">
        <f t="shared" ca="1" si="5"/>
        <v>164</v>
      </c>
      <c r="R20" s="350">
        <f t="shared" ca="1" si="6"/>
        <v>2081</v>
      </c>
      <c r="S20" s="156">
        <v>2.7</v>
      </c>
      <c r="T20" s="157">
        <f t="shared" ca="1" si="8"/>
        <v>5618.7000000000007</v>
      </c>
      <c r="U20" s="157">
        <f t="shared" ca="1" si="10"/>
        <v>0</v>
      </c>
      <c r="V20" s="159">
        <f t="shared" ca="1" si="9"/>
        <v>832.40000000000009</v>
      </c>
      <c r="W20" s="159">
        <f t="shared" ca="1" si="7"/>
        <v>4786.3000000000011</v>
      </c>
      <c r="X20" s="380"/>
      <c r="Y20" s="382"/>
      <c r="Z20" s="384"/>
    </row>
    <row r="21" spans="1:30" s="217" customFormat="1" ht="15.6" x14ac:dyDescent="0.3">
      <c r="A21" s="23">
        <v>16</v>
      </c>
      <c r="B21" s="19">
        <v>45811</v>
      </c>
      <c r="C21" s="20" t="s">
        <v>106</v>
      </c>
      <c r="D21" s="146" t="s">
        <v>318</v>
      </c>
      <c r="E21" s="161" t="str">
        <f t="shared" ca="1" si="12"/>
        <v>CHAVEZ DEL RIO</v>
      </c>
      <c r="F21" s="140" t="str">
        <f t="shared" ca="1" si="13"/>
        <v>JULIO MAGNO</v>
      </c>
      <c r="G21" s="347" t="str">
        <f t="shared" ca="1" si="2"/>
        <v>Pueblo Nuevo</v>
      </c>
      <c r="H21" s="194" t="str">
        <f t="shared" ca="1" si="3"/>
        <v>SI</v>
      </c>
      <c r="I21" s="51" t="s">
        <v>230</v>
      </c>
      <c r="J21" s="121" t="s">
        <v>164</v>
      </c>
      <c r="K21" s="21">
        <v>135</v>
      </c>
      <c r="L21" s="21"/>
      <c r="M21" s="21"/>
      <c r="N21" s="355">
        <f t="shared" ca="1" si="4"/>
        <v>135</v>
      </c>
      <c r="O21" s="359">
        <v>5</v>
      </c>
      <c r="P21" s="18"/>
      <c r="Q21" s="355">
        <f t="shared" ca="1" si="5"/>
        <v>10</v>
      </c>
      <c r="R21" s="361">
        <f ca="1">IF(E21="","",N21-P21-Q21)</f>
        <v>125</v>
      </c>
      <c r="S21" s="22">
        <v>4</v>
      </c>
      <c r="T21" s="342">
        <f t="shared" ca="1" si="8"/>
        <v>500</v>
      </c>
      <c r="U21" s="342">
        <f ca="1">IF(E21="","",0.35*R21)</f>
        <v>43.75</v>
      </c>
      <c r="V21" s="266">
        <f ca="1">IF(E21="","",R21*0.3)</f>
        <v>37.5</v>
      </c>
      <c r="W21" s="372">
        <f ca="1">IF(E21="","",T21-U21-V21-O21)</f>
        <v>413.75</v>
      </c>
      <c r="X21" s="385" t="s">
        <v>232</v>
      </c>
      <c r="Y21" s="385" t="s">
        <v>345</v>
      </c>
      <c r="Z21" s="386" t="s">
        <v>346</v>
      </c>
      <c r="AA21" s="369"/>
      <c r="AB21" s="163"/>
      <c r="AC21" s="163"/>
      <c r="AD21" s="163"/>
    </row>
    <row r="22" spans="1:30" ht="15.6" x14ac:dyDescent="0.3">
      <c r="A22" s="23">
        <v>17</v>
      </c>
      <c r="B22" s="19">
        <v>45811</v>
      </c>
      <c r="C22" s="20" t="s">
        <v>166</v>
      </c>
      <c r="D22" s="146" t="s">
        <v>319</v>
      </c>
      <c r="E22" s="161" t="str">
        <f t="shared" ca="1" si="12"/>
        <v>PRINCIPE JARAMILLO</v>
      </c>
      <c r="F22" s="140" t="str">
        <f t="shared" ca="1" si="13"/>
        <v xml:space="preserve">EPIFANIA </v>
      </c>
      <c r="G22" s="89" t="str">
        <f t="shared" ca="1" si="2"/>
        <v>Leoncio Prado</v>
      </c>
      <c r="H22" s="88" t="str">
        <f t="shared" ca="1" si="3"/>
        <v>Si</v>
      </c>
      <c r="I22" s="51" t="s">
        <v>230</v>
      </c>
      <c r="J22" s="26" t="s">
        <v>164</v>
      </c>
      <c r="K22" s="21">
        <v>109</v>
      </c>
      <c r="L22" s="21"/>
      <c r="M22" s="21"/>
      <c r="N22" s="356">
        <f t="shared" ca="1" si="4"/>
        <v>109</v>
      </c>
      <c r="O22" s="359">
        <v>4</v>
      </c>
      <c r="P22" s="18"/>
      <c r="Q22" s="356">
        <f ca="1">IF(E22="","",2*O22)</f>
        <v>8</v>
      </c>
      <c r="R22" s="361">
        <f ca="1">IF(E22="","",N22-P22-Q22)</f>
        <v>101</v>
      </c>
      <c r="S22" s="22">
        <v>4</v>
      </c>
      <c r="T22" s="342">
        <f ca="1">IF(N22="","",R22*S22)</f>
        <v>404</v>
      </c>
      <c r="U22" s="342">
        <f t="shared" ref="U22:U34" ca="1" si="14">IF(E22="","",0.35*R22)</f>
        <v>35.349999999999994</v>
      </c>
      <c r="V22" s="266">
        <f t="shared" ref="V22:V35" ca="1" si="15">IF(E22="","",R22*0.3)</f>
        <v>30.299999999999997</v>
      </c>
      <c r="W22" s="372">
        <f t="shared" ref="W22:W34" ca="1" si="16">IF(E22="","",T22-U22-V22-O22)</f>
        <v>334.34999999999997</v>
      </c>
      <c r="X22" s="385"/>
      <c r="Y22" s="385"/>
      <c r="Z22" s="386"/>
      <c r="AA22" s="370"/>
    </row>
    <row r="23" spans="1:30" ht="15.6" x14ac:dyDescent="0.3">
      <c r="A23" s="23">
        <v>18</v>
      </c>
      <c r="B23" s="19">
        <v>45811</v>
      </c>
      <c r="C23" s="20" t="s">
        <v>259</v>
      </c>
      <c r="D23" s="146" t="s">
        <v>320</v>
      </c>
      <c r="E23" s="161" t="str">
        <f t="shared" ca="1" si="12"/>
        <v xml:space="preserve"> MUÑOZ HUANUCO</v>
      </c>
      <c r="F23" s="140" t="str">
        <f t="shared" ca="1" si="13"/>
        <v>KEVIN</v>
      </c>
      <c r="G23" s="89" t="str">
        <f t="shared" ca="1" si="2"/>
        <v>Pucallpillo</v>
      </c>
      <c r="H23" s="88" t="str">
        <f t="shared" ca="1" si="3"/>
        <v>Si</v>
      </c>
      <c r="I23" s="51" t="s">
        <v>230</v>
      </c>
      <c r="J23" s="26" t="s">
        <v>164</v>
      </c>
      <c r="K23" s="21">
        <v>732</v>
      </c>
      <c r="L23" s="21"/>
      <c r="M23" s="21"/>
      <c r="N23" s="356">
        <f t="shared" ca="1" si="4"/>
        <v>732</v>
      </c>
      <c r="O23" s="359">
        <v>28</v>
      </c>
      <c r="P23" s="18"/>
      <c r="Q23" s="356">
        <f ca="1">IF(E23="","",2*O23)</f>
        <v>56</v>
      </c>
      <c r="R23" s="361">
        <f ca="1">IF(E23="","",N23-P23-Q23)</f>
        <v>676</v>
      </c>
      <c r="S23" s="22">
        <v>4</v>
      </c>
      <c r="T23" s="342">
        <f ca="1">IF(N23="","",R23*S23)</f>
        <v>2704</v>
      </c>
      <c r="U23" s="342">
        <f t="shared" ca="1" si="14"/>
        <v>236.6</v>
      </c>
      <c r="V23" s="266">
        <f t="shared" ca="1" si="15"/>
        <v>202.79999999999998</v>
      </c>
      <c r="W23" s="372">
        <f t="shared" ca="1" si="16"/>
        <v>2236.6</v>
      </c>
      <c r="X23" s="385"/>
      <c r="Y23" s="385"/>
      <c r="Z23" s="386"/>
      <c r="AA23" s="376">
        <f ca="1">W23-340</f>
        <v>1896.6</v>
      </c>
    </row>
    <row r="24" spans="1:30" ht="15.6" x14ac:dyDescent="0.3">
      <c r="A24" s="23">
        <v>19</v>
      </c>
      <c r="B24" s="19">
        <v>45811</v>
      </c>
      <c r="C24" s="20" t="s">
        <v>165</v>
      </c>
      <c r="D24" s="146" t="s">
        <v>321</v>
      </c>
      <c r="E24" s="161" t="str">
        <f t="shared" ca="1" si="12"/>
        <v>RAMIREZ RICOPA</v>
      </c>
      <c r="F24" s="140" t="str">
        <f t="shared" ca="1" si="13"/>
        <v>DANIEL</v>
      </c>
      <c r="G24" s="89" t="str">
        <f t="shared" ca="1" si="2"/>
        <v>Esperanza de Panaillo</v>
      </c>
      <c r="H24" s="88" t="str">
        <f t="shared" ca="1" si="3"/>
        <v>Si</v>
      </c>
      <c r="I24" s="51" t="s">
        <v>230</v>
      </c>
      <c r="J24" s="26" t="s">
        <v>164</v>
      </c>
      <c r="K24" s="21">
        <v>41</v>
      </c>
      <c r="L24" s="21"/>
      <c r="M24" s="21"/>
      <c r="N24" s="356">
        <f t="shared" ca="1" si="4"/>
        <v>41</v>
      </c>
      <c r="O24" s="359">
        <v>2</v>
      </c>
      <c r="P24" s="18"/>
      <c r="Q24" s="356">
        <f ca="1">IF(E24="","",2*O24)</f>
        <v>4</v>
      </c>
      <c r="R24" s="361">
        <f ca="1">IF(E24="","",N24-P24-Q24)</f>
        <v>37</v>
      </c>
      <c r="S24" s="22">
        <v>4</v>
      </c>
      <c r="T24" s="342">
        <f ca="1">IF(N24="","",R24*S24)</f>
        <v>148</v>
      </c>
      <c r="U24" s="342">
        <f t="shared" ca="1" si="14"/>
        <v>12.95</v>
      </c>
      <c r="V24" s="266">
        <f t="shared" ca="1" si="15"/>
        <v>11.1</v>
      </c>
      <c r="W24" s="372">
        <f t="shared" ca="1" si="16"/>
        <v>121.95000000000002</v>
      </c>
      <c r="X24" s="385"/>
      <c r="Y24" s="385"/>
      <c r="Z24" s="386"/>
      <c r="AA24" s="370"/>
    </row>
    <row r="25" spans="1:30" ht="15.6" x14ac:dyDescent="0.3">
      <c r="A25" s="23">
        <v>20</v>
      </c>
      <c r="B25" s="19">
        <v>45811</v>
      </c>
      <c r="C25" s="20" t="s">
        <v>236</v>
      </c>
      <c r="D25" s="146" t="s">
        <v>322</v>
      </c>
      <c r="E25" s="161" t="str">
        <f t="shared" ca="1" si="12"/>
        <v>HUAMAN TANGOA</v>
      </c>
      <c r="F25" s="140" t="str">
        <f t="shared" ca="1" si="13"/>
        <v>CRISTIAN MAYER</v>
      </c>
      <c r="G25" s="89" t="str">
        <f t="shared" ca="1" si="2"/>
        <v>San Juan</v>
      </c>
      <c r="H25" s="88" t="str">
        <f t="shared" ca="1" si="3"/>
        <v>Si</v>
      </c>
      <c r="I25" s="51" t="s">
        <v>230</v>
      </c>
      <c r="J25" s="26" t="s">
        <v>164</v>
      </c>
      <c r="K25" s="21">
        <v>227</v>
      </c>
      <c r="L25" s="21"/>
      <c r="M25" s="21"/>
      <c r="N25" s="356">
        <f t="shared" ca="1" si="4"/>
        <v>227</v>
      </c>
      <c r="O25" s="359">
        <v>10</v>
      </c>
      <c r="P25" s="18"/>
      <c r="Q25" s="356">
        <f t="shared" ca="1" si="5"/>
        <v>20</v>
      </c>
      <c r="R25" s="361">
        <f t="shared" ref="R25:R68" ca="1" si="17">IF(E25="","",N25-P25-Q25)</f>
        <v>207</v>
      </c>
      <c r="S25" s="22">
        <v>4</v>
      </c>
      <c r="T25" s="342">
        <f t="shared" ref="T25:T72" ca="1" si="18">IF(N25="","",R25*S25)</f>
        <v>828</v>
      </c>
      <c r="U25" s="342">
        <f t="shared" ca="1" si="14"/>
        <v>72.449999999999989</v>
      </c>
      <c r="V25" s="266">
        <f t="shared" ca="1" si="15"/>
        <v>62.099999999999994</v>
      </c>
      <c r="W25" s="372">
        <f t="shared" ca="1" si="16"/>
        <v>683.44999999999993</v>
      </c>
      <c r="X25" s="385"/>
      <c r="Y25" s="385"/>
      <c r="Z25" s="386"/>
      <c r="AA25" s="370"/>
    </row>
    <row r="26" spans="1:30" ht="15.6" x14ac:dyDescent="0.3">
      <c r="A26" s="23">
        <v>21</v>
      </c>
      <c r="B26" s="19">
        <v>45811</v>
      </c>
      <c r="C26" s="20" t="s">
        <v>263</v>
      </c>
      <c r="D26" s="146" t="s">
        <v>323</v>
      </c>
      <c r="E26" s="349" t="str">
        <f t="shared" ca="1" si="12"/>
        <v>PISCO LOMAS</v>
      </c>
      <c r="F26" s="141" t="str">
        <f t="shared" ca="1" si="13"/>
        <v xml:space="preserve">NELLY </v>
      </c>
      <c r="G26" s="89" t="str">
        <f t="shared" ca="1" si="2"/>
        <v>Pueblo Nuevo</v>
      </c>
      <c r="H26" s="88" t="str">
        <f t="shared" ca="1" si="3"/>
        <v>Si</v>
      </c>
      <c r="I26" s="51" t="s">
        <v>230</v>
      </c>
      <c r="J26" s="26" t="s">
        <v>164</v>
      </c>
      <c r="K26" s="21">
        <v>271</v>
      </c>
      <c r="L26" s="21"/>
      <c r="M26" s="21"/>
      <c r="N26" s="356">
        <f t="shared" ca="1" si="4"/>
        <v>271</v>
      </c>
      <c r="O26" s="359">
        <v>11</v>
      </c>
      <c r="P26" s="18"/>
      <c r="Q26" s="356">
        <f t="shared" ca="1" si="5"/>
        <v>22</v>
      </c>
      <c r="R26" s="361">
        <f t="shared" ca="1" si="17"/>
        <v>249</v>
      </c>
      <c r="S26" s="22">
        <v>4</v>
      </c>
      <c r="T26" s="342">
        <f t="shared" ca="1" si="18"/>
        <v>996</v>
      </c>
      <c r="U26" s="342">
        <f t="shared" ca="1" si="14"/>
        <v>87.149999999999991</v>
      </c>
      <c r="V26" s="266">
        <f t="shared" ca="1" si="15"/>
        <v>74.7</v>
      </c>
      <c r="W26" s="372">
        <f t="shared" ca="1" si="16"/>
        <v>823.15</v>
      </c>
      <c r="X26" s="385"/>
      <c r="Y26" s="385"/>
      <c r="Z26" s="386"/>
      <c r="AA26" s="370"/>
    </row>
    <row r="27" spans="1:30" ht="15.6" x14ac:dyDescent="0.3">
      <c r="A27" s="23">
        <v>22</v>
      </c>
      <c r="B27" s="19">
        <v>45811</v>
      </c>
      <c r="C27" s="20" t="s">
        <v>97</v>
      </c>
      <c r="D27" s="146" t="s">
        <v>324</v>
      </c>
      <c r="E27" s="76" t="str">
        <f t="shared" ca="1" si="12"/>
        <v>BUSTAMANTE GONZALES</v>
      </c>
      <c r="F27" s="140" t="str">
        <f t="shared" ca="1" si="13"/>
        <v>SEGUNDO</v>
      </c>
      <c r="G27" s="89" t="str">
        <f t="shared" ca="1" si="2"/>
        <v>Pucallpillo</v>
      </c>
      <c r="H27" s="88" t="str">
        <f t="shared" ca="1" si="3"/>
        <v>SI</v>
      </c>
      <c r="I27" s="51" t="s">
        <v>230</v>
      </c>
      <c r="J27" s="26" t="s">
        <v>164</v>
      </c>
      <c r="K27" s="21">
        <f>180+178+187+186+184</f>
        <v>915</v>
      </c>
      <c r="L27" s="21">
        <f>184+184+183+180+183</f>
        <v>914</v>
      </c>
      <c r="M27" s="21">
        <f>184+186+90+173+149+541+3646</f>
        <v>4969</v>
      </c>
      <c r="N27" s="356">
        <f t="shared" ca="1" si="4"/>
        <v>6798</v>
      </c>
      <c r="O27" s="359">
        <f>106+131</f>
        <v>237</v>
      </c>
      <c r="P27" s="18"/>
      <c r="Q27" s="356">
        <f t="shared" ca="1" si="5"/>
        <v>474</v>
      </c>
      <c r="R27" s="361">
        <f t="shared" ca="1" si="17"/>
        <v>6324</v>
      </c>
      <c r="S27" s="22">
        <v>4</v>
      </c>
      <c r="T27" s="342">
        <f ca="1">IF(N27="","",R27*S27)</f>
        <v>25296</v>
      </c>
      <c r="U27" s="342">
        <f t="shared" ca="1" si="14"/>
        <v>2213.3999999999996</v>
      </c>
      <c r="V27" s="266">
        <f t="shared" ca="1" si="15"/>
        <v>1897.1999999999998</v>
      </c>
      <c r="W27" s="372">
        <f t="shared" ca="1" si="16"/>
        <v>20948.399999999998</v>
      </c>
      <c r="X27" s="385"/>
      <c r="Y27" s="385"/>
      <c r="Z27" s="386"/>
      <c r="AA27" s="370"/>
    </row>
    <row r="28" spans="1:30" ht="15" customHeight="1" x14ac:dyDescent="0.3">
      <c r="A28" s="23">
        <v>23</v>
      </c>
      <c r="B28" s="19">
        <v>45811</v>
      </c>
      <c r="C28" s="20" t="s">
        <v>99</v>
      </c>
      <c r="D28" s="146" t="s">
        <v>325</v>
      </c>
      <c r="E28" s="183" t="str">
        <f t="shared" ca="1" si="12"/>
        <v>SALAS TAPULLIMA</v>
      </c>
      <c r="F28" s="141" t="str">
        <f t="shared" ca="1" si="13"/>
        <v>EUSEBIO</v>
      </c>
      <c r="G28" s="89" t="str">
        <f t="shared" ca="1" si="2"/>
        <v>Pucallpillo</v>
      </c>
      <c r="H28" s="88" t="str">
        <f t="shared" ca="1" si="3"/>
        <v>SI</v>
      </c>
      <c r="I28" s="51" t="s">
        <v>230</v>
      </c>
      <c r="J28" s="26" t="s">
        <v>164</v>
      </c>
      <c r="K28" s="21">
        <f>1151+122</f>
        <v>1273</v>
      </c>
      <c r="L28" s="21">
        <v>3002</v>
      </c>
      <c r="M28" s="21"/>
      <c r="N28" s="356">
        <f t="shared" ca="1" si="4"/>
        <v>4275</v>
      </c>
      <c r="O28" s="359">
        <f>44+106</f>
        <v>150</v>
      </c>
      <c r="P28" s="18"/>
      <c r="Q28" s="356">
        <f t="shared" ca="1" si="5"/>
        <v>300</v>
      </c>
      <c r="R28" s="361">
        <f t="shared" ca="1" si="17"/>
        <v>3975</v>
      </c>
      <c r="S28" s="22">
        <v>4</v>
      </c>
      <c r="T28" s="342">
        <f t="shared" ca="1" si="18"/>
        <v>15900</v>
      </c>
      <c r="U28" s="342">
        <f t="shared" ca="1" si="14"/>
        <v>1391.25</v>
      </c>
      <c r="V28" s="266">
        <f t="shared" ca="1" si="15"/>
        <v>1192.5</v>
      </c>
      <c r="W28" s="372">
        <f t="shared" ca="1" si="16"/>
        <v>13166.25</v>
      </c>
      <c r="X28" s="385"/>
      <c r="Y28" s="385"/>
      <c r="Z28" s="386"/>
      <c r="AA28" s="370"/>
    </row>
    <row r="29" spans="1:30" s="133" customFormat="1" ht="15.6" x14ac:dyDescent="0.3">
      <c r="A29" s="181">
        <v>24</v>
      </c>
      <c r="B29" s="19">
        <v>45811</v>
      </c>
      <c r="C29" s="108" t="s">
        <v>102</v>
      </c>
      <c r="D29" s="146" t="s">
        <v>326</v>
      </c>
      <c r="E29" s="183" t="str">
        <f t="shared" ca="1" si="12"/>
        <v>CORDOVA SANCHEZ</v>
      </c>
      <c r="F29" s="141" t="str">
        <f t="shared" ca="1" si="13"/>
        <v>WITLE</v>
      </c>
      <c r="G29" s="203" t="str">
        <f t="shared" ca="1" si="2"/>
        <v>Pueblo Libre</v>
      </c>
      <c r="H29" s="90" t="str">
        <f t="shared" ca="1" si="3"/>
        <v>SI</v>
      </c>
      <c r="I29" s="51" t="s">
        <v>230</v>
      </c>
      <c r="J29" s="186" t="s">
        <v>164</v>
      </c>
      <c r="K29" s="128">
        <v>1470</v>
      </c>
      <c r="L29" s="128">
        <v>472</v>
      </c>
      <c r="M29" s="128"/>
      <c r="N29" s="357">
        <f t="shared" ca="1" si="4"/>
        <v>1942</v>
      </c>
      <c r="O29" s="360">
        <f>49+18</f>
        <v>67</v>
      </c>
      <c r="P29" s="110"/>
      <c r="Q29" s="357">
        <f ca="1">IF(E29="","",2*O29)</f>
        <v>134</v>
      </c>
      <c r="R29" s="362">
        <f ca="1">IF(E29="","",N29-P29-Q29)</f>
        <v>1808</v>
      </c>
      <c r="S29" s="22">
        <v>4</v>
      </c>
      <c r="T29" s="276">
        <f t="shared" ca="1" si="18"/>
        <v>7232</v>
      </c>
      <c r="U29" s="342">
        <f t="shared" ca="1" si="14"/>
        <v>632.79999999999995</v>
      </c>
      <c r="V29" s="266">
        <f t="shared" ca="1" si="15"/>
        <v>542.4</v>
      </c>
      <c r="W29" s="372">
        <f t="shared" ca="1" si="16"/>
        <v>5989.8</v>
      </c>
      <c r="X29" s="385"/>
      <c r="Y29" s="385"/>
      <c r="Z29" s="386"/>
      <c r="AA29" s="371"/>
    </row>
    <row r="30" spans="1:30" s="133" customFormat="1" ht="15.6" x14ac:dyDescent="0.3">
      <c r="A30" s="181">
        <v>25</v>
      </c>
      <c r="B30" s="19">
        <v>45811</v>
      </c>
      <c r="C30" s="108" t="s">
        <v>90</v>
      </c>
      <c r="D30" s="146" t="s">
        <v>327</v>
      </c>
      <c r="E30" s="183" t="str">
        <f t="shared" ca="1" si="12"/>
        <v>VELAZCO CASTRO</v>
      </c>
      <c r="F30" s="141" t="str">
        <f t="shared" ca="1" si="13"/>
        <v>ENA VILMA</v>
      </c>
      <c r="G30" s="184" t="str">
        <f t="shared" ca="1" si="2"/>
        <v>Cashibococha</v>
      </c>
      <c r="H30" s="109" t="str">
        <f t="shared" ca="1" si="3"/>
        <v>SI</v>
      </c>
      <c r="I30" s="51" t="s">
        <v>230</v>
      </c>
      <c r="J30" s="186" t="s">
        <v>164</v>
      </c>
      <c r="K30" s="112">
        <v>981</v>
      </c>
      <c r="L30" s="112">
        <v>1086</v>
      </c>
      <c r="M30" s="112"/>
      <c r="N30" s="357">
        <f t="shared" ca="1" si="4"/>
        <v>2067</v>
      </c>
      <c r="O30" s="360">
        <f>35+40</f>
        <v>75</v>
      </c>
      <c r="P30" s="160"/>
      <c r="Q30" s="357">
        <f t="shared" ca="1" si="5"/>
        <v>150</v>
      </c>
      <c r="R30" s="362">
        <f t="shared" ca="1" si="17"/>
        <v>1917</v>
      </c>
      <c r="S30" s="22">
        <v>4</v>
      </c>
      <c r="T30" s="276">
        <f t="shared" ca="1" si="18"/>
        <v>7668</v>
      </c>
      <c r="U30" s="342">
        <f t="shared" ca="1" si="14"/>
        <v>670.94999999999993</v>
      </c>
      <c r="V30" s="266">
        <f t="shared" ca="1" si="15"/>
        <v>575.1</v>
      </c>
      <c r="W30" s="372">
        <f t="shared" ca="1" si="16"/>
        <v>6346.95</v>
      </c>
      <c r="X30" s="385"/>
      <c r="Y30" s="385"/>
      <c r="Z30" s="386"/>
      <c r="AA30" s="371"/>
    </row>
    <row r="31" spans="1:30" ht="15.6" x14ac:dyDescent="0.3">
      <c r="A31" s="122">
        <v>26</v>
      </c>
      <c r="B31" s="19">
        <v>45811</v>
      </c>
      <c r="C31" s="20" t="s">
        <v>267</v>
      </c>
      <c r="D31" s="146" t="s">
        <v>328</v>
      </c>
      <c r="E31" s="183" t="str">
        <f t="shared" ca="1" si="12"/>
        <v xml:space="preserve"> MEZA RODRIGUEZ</v>
      </c>
      <c r="F31" s="141" t="str">
        <f t="shared" ca="1" si="13"/>
        <v>PATRICIA</v>
      </c>
      <c r="G31" s="89" t="str">
        <f t="shared" ca="1" si="2"/>
        <v>11 de Agosto</v>
      </c>
      <c r="H31" s="88" t="str">
        <f t="shared" ca="1" si="3"/>
        <v>Si</v>
      </c>
      <c r="I31" s="51" t="s">
        <v>230</v>
      </c>
      <c r="J31" s="26" t="s">
        <v>164</v>
      </c>
      <c r="K31" s="21">
        <v>4688</v>
      </c>
      <c r="L31" s="21">
        <f>177+119+199+145+230</f>
        <v>870</v>
      </c>
      <c r="M31" s="21"/>
      <c r="N31" s="356">
        <f t="shared" ca="1" si="4"/>
        <v>5558</v>
      </c>
      <c r="O31" s="359">
        <f>166+12+8+7+9</f>
        <v>202</v>
      </c>
      <c r="P31" s="18"/>
      <c r="Q31" s="356">
        <f t="shared" ca="1" si="5"/>
        <v>404</v>
      </c>
      <c r="R31" s="361">
        <f t="shared" ca="1" si="17"/>
        <v>5154</v>
      </c>
      <c r="S31" s="22">
        <v>4</v>
      </c>
      <c r="T31" s="342">
        <f t="shared" ca="1" si="18"/>
        <v>20616</v>
      </c>
      <c r="U31" s="342">
        <f t="shared" ca="1" si="14"/>
        <v>1803.8999999999999</v>
      </c>
      <c r="V31" s="266">
        <f t="shared" ca="1" si="15"/>
        <v>1546.2</v>
      </c>
      <c r="W31" s="372">
        <f t="shared" ca="1" si="16"/>
        <v>17063.899999999998</v>
      </c>
      <c r="X31" s="385"/>
      <c r="Y31" s="385"/>
      <c r="Z31" s="386"/>
      <c r="AA31" s="370"/>
    </row>
    <row r="32" spans="1:30" ht="15.6" x14ac:dyDescent="0.3">
      <c r="A32" s="23">
        <v>27</v>
      </c>
      <c r="B32" s="19">
        <v>45811</v>
      </c>
      <c r="C32" s="20" t="s">
        <v>91</v>
      </c>
      <c r="D32" s="146" t="s">
        <v>329</v>
      </c>
      <c r="E32" s="183" t="str">
        <f t="shared" ca="1" si="12"/>
        <v xml:space="preserve">VELASQUEZ CARLOS </v>
      </c>
      <c r="F32" s="141" t="str">
        <f t="shared" ca="1" si="13"/>
        <v>DARIO</v>
      </c>
      <c r="G32" s="89" t="str">
        <f t="shared" ca="1" si="2"/>
        <v>Echegaray</v>
      </c>
      <c r="H32" s="88" t="str">
        <f t="shared" ca="1" si="3"/>
        <v>SI</v>
      </c>
      <c r="I32" s="51" t="s">
        <v>230</v>
      </c>
      <c r="J32" s="26" t="s">
        <v>164</v>
      </c>
      <c r="K32" s="21">
        <v>46</v>
      </c>
      <c r="L32" s="21"/>
      <c r="M32" s="21"/>
      <c r="N32" s="356">
        <f t="shared" ca="1" si="4"/>
        <v>46</v>
      </c>
      <c r="O32" s="359">
        <v>2</v>
      </c>
      <c r="P32" s="18"/>
      <c r="Q32" s="356">
        <f t="shared" ca="1" si="5"/>
        <v>4</v>
      </c>
      <c r="R32" s="361">
        <f t="shared" ca="1" si="17"/>
        <v>42</v>
      </c>
      <c r="S32" s="22">
        <v>4</v>
      </c>
      <c r="T32" s="342">
        <f t="shared" ca="1" si="18"/>
        <v>168</v>
      </c>
      <c r="U32" s="342">
        <f t="shared" ca="1" si="14"/>
        <v>14.7</v>
      </c>
      <c r="V32" s="266">
        <f t="shared" ca="1" si="15"/>
        <v>12.6</v>
      </c>
      <c r="W32" s="372">
        <f t="shared" ca="1" si="16"/>
        <v>138.70000000000002</v>
      </c>
      <c r="X32" s="385"/>
      <c r="Y32" s="385"/>
      <c r="Z32" s="386"/>
      <c r="AA32" s="370"/>
    </row>
    <row r="33" spans="1:28" ht="15.6" x14ac:dyDescent="0.3">
      <c r="A33" s="23">
        <v>28</v>
      </c>
      <c r="B33" s="19">
        <v>45811</v>
      </c>
      <c r="C33" s="20" t="s">
        <v>101</v>
      </c>
      <c r="D33" s="146" t="s">
        <v>330</v>
      </c>
      <c r="E33" s="183" t="str">
        <f t="shared" ca="1" si="12"/>
        <v>CONTRERAS VELIZ</v>
      </c>
      <c r="F33" s="141" t="str">
        <f t="shared" ca="1" si="13"/>
        <v>CEFERINO</v>
      </c>
      <c r="G33" s="89" t="str">
        <f t="shared" ca="1" si="2"/>
        <v>Pueblo Libre</v>
      </c>
      <c r="H33" s="88" t="str">
        <f t="shared" ca="1" si="3"/>
        <v>SI</v>
      </c>
      <c r="I33" s="51" t="s">
        <v>230</v>
      </c>
      <c r="J33" s="26" t="s">
        <v>164</v>
      </c>
      <c r="K33" s="21">
        <v>593</v>
      </c>
      <c r="L33" s="21"/>
      <c r="M33" s="21"/>
      <c r="N33" s="356">
        <f t="shared" ca="1" si="4"/>
        <v>593</v>
      </c>
      <c r="O33" s="359">
        <v>22</v>
      </c>
      <c r="P33" s="18"/>
      <c r="Q33" s="356">
        <f t="shared" ca="1" si="5"/>
        <v>44</v>
      </c>
      <c r="R33" s="361">
        <f t="shared" ca="1" si="17"/>
        <v>549</v>
      </c>
      <c r="S33" s="22">
        <v>4</v>
      </c>
      <c r="T33" s="342">
        <f t="shared" ca="1" si="18"/>
        <v>2196</v>
      </c>
      <c r="U33" s="342">
        <f t="shared" ca="1" si="14"/>
        <v>192.14999999999998</v>
      </c>
      <c r="V33" s="266">
        <f t="shared" ca="1" si="15"/>
        <v>164.7</v>
      </c>
      <c r="W33" s="372">
        <f t="shared" ca="1" si="16"/>
        <v>1817.1499999999999</v>
      </c>
      <c r="X33" s="385"/>
      <c r="Y33" s="385"/>
      <c r="Z33" s="386"/>
      <c r="AA33" s="369"/>
    </row>
    <row r="34" spans="1:28" ht="15.6" x14ac:dyDescent="0.3">
      <c r="A34" s="23">
        <v>29</v>
      </c>
      <c r="B34" s="19">
        <v>45811</v>
      </c>
      <c r="C34" s="20" t="s">
        <v>96</v>
      </c>
      <c r="D34" s="146" t="s">
        <v>331</v>
      </c>
      <c r="E34" s="349" t="str">
        <f t="shared" ca="1" si="12"/>
        <v xml:space="preserve">BARDALES VELA </v>
      </c>
      <c r="F34" s="141" t="str">
        <f t="shared" ca="1" si="13"/>
        <v>ADOLFO</v>
      </c>
      <c r="G34" s="89" t="str">
        <f t="shared" ca="1" si="2"/>
        <v>Pucallpillo</v>
      </c>
      <c r="H34" s="88" t="str">
        <f t="shared" ca="1" si="3"/>
        <v>SI</v>
      </c>
      <c r="I34" s="51" t="s">
        <v>230</v>
      </c>
      <c r="J34" s="26" t="s">
        <v>164</v>
      </c>
      <c r="K34" s="21">
        <v>612</v>
      </c>
      <c r="L34" s="21"/>
      <c r="M34" s="21"/>
      <c r="N34" s="356">
        <f t="shared" ca="1" si="4"/>
        <v>612</v>
      </c>
      <c r="O34" s="359">
        <v>21</v>
      </c>
      <c r="P34" s="18"/>
      <c r="Q34" s="356">
        <f t="shared" ca="1" si="5"/>
        <v>42</v>
      </c>
      <c r="R34" s="361">
        <f t="shared" ca="1" si="17"/>
        <v>570</v>
      </c>
      <c r="S34" s="22">
        <v>4</v>
      </c>
      <c r="T34" s="342">
        <f t="shared" ca="1" si="18"/>
        <v>2280</v>
      </c>
      <c r="U34" s="342">
        <f t="shared" ca="1" si="14"/>
        <v>199.5</v>
      </c>
      <c r="V34" s="266">
        <f t="shared" ca="1" si="15"/>
        <v>171</v>
      </c>
      <c r="W34" s="372">
        <f t="shared" ca="1" si="16"/>
        <v>1888.5</v>
      </c>
      <c r="X34" s="385"/>
      <c r="Y34" s="385"/>
      <c r="Z34" s="386"/>
      <c r="AA34" s="370"/>
    </row>
    <row r="35" spans="1:28" ht="15.6" x14ac:dyDescent="0.3">
      <c r="A35" s="23">
        <v>30</v>
      </c>
      <c r="B35" s="19">
        <v>45811</v>
      </c>
      <c r="C35" s="20" t="s">
        <v>169</v>
      </c>
      <c r="D35" s="146" t="s">
        <v>332</v>
      </c>
      <c r="E35" s="349" t="str">
        <f t="shared" ca="1" si="12"/>
        <v xml:space="preserve">MEZA TINTA </v>
      </c>
      <c r="F35" s="141" t="str">
        <f t="shared" ca="1" si="13"/>
        <v>AMILCAR</v>
      </c>
      <c r="G35" s="89" t="str">
        <f t="shared" ca="1" si="2"/>
        <v>Santa Rosa</v>
      </c>
      <c r="H35" s="88" t="str">
        <f t="shared" ca="1" si="3"/>
        <v>SI</v>
      </c>
      <c r="I35" s="51" t="s">
        <v>230</v>
      </c>
      <c r="J35" s="26" t="s">
        <v>164</v>
      </c>
      <c r="K35" s="18">
        <f>177+119+199+145+230</f>
        <v>870</v>
      </c>
      <c r="L35" s="18">
        <v>474.8</v>
      </c>
      <c r="M35" s="18"/>
      <c r="N35" s="353">
        <f t="shared" ca="1" si="4"/>
        <v>1344.8</v>
      </c>
      <c r="O35" s="359">
        <v>40</v>
      </c>
      <c r="P35" s="18"/>
      <c r="Q35" s="356">
        <f t="shared" ca="1" si="5"/>
        <v>80</v>
      </c>
      <c r="R35" s="361">
        <f ca="1">IF(E35="","",N35-P35-Q35)</f>
        <v>1264.8</v>
      </c>
      <c r="S35" s="22">
        <v>4</v>
      </c>
      <c r="T35" s="342">
        <f t="shared" ca="1" si="18"/>
        <v>5059.2</v>
      </c>
      <c r="U35" s="342">
        <f ca="1">IF(E35="","",0.3*R35)</f>
        <v>379.44</v>
      </c>
      <c r="V35" s="266">
        <f t="shared" ca="1" si="15"/>
        <v>379.44</v>
      </c>
      <c r="W35" s="372">
        <f t="shared" ref="W35:W68" ca="1" si="19">IF(E35="","",T35-U35-V35)</f>
        <v>4300.3200000000006</v>
      </c>
      <c r="X35" s="385"/>
      <c r="Y35" s="385"/>
      <c r="Z35" s="386"/>
      <c r="AA35" s="370"/>
    </row>
    <row r="36" spans="1:28" ht="15.6" x14ac:dyDescent="0.3">
      <c r="A36" s="23">
        <v>31</v>
      </c>
      <c r="B36" s="19">
        <v>45811</v>
      </c>
      <c r="C36" s="20"/>
      <c r="D36" s="146" t="s">
        <v>333</v>
      </c>
      <c r="E36" s="73" t="str">
        <f t="shared" si="12"/>
        <v/>
      </c>
      <c r="F36" s="141" t="str">
        <f t="shared" si="13"/>
        <v/>
      </c>
      <c r="G36" s="89" t="str">
        <f t="shared" si="2"/>
        <v/>
      </c>
      <c r="H36" s="88" t="str">
        <f t="shared" si="3"/>
        <v/>
      </c>
      <c r="I36" s="51" t="s">
        <v>230</v>
      </c>
      <c r="J36" s="26" t="s">
        <v>164</v>
      </c>
      <c r="K36" s="18"/>
      <c r="L36" s="18"/>
      <c r="M36" s="18"/>
      <c r="N36" s="353"/>
      <c r="O36" s="359"/>
      <c r="P36" s="18"/>
      <c r="Q36" s="356" t="str">
        <f t="shared" si="5"/>
        <v/>
      </c>
      <c r="R36" s="361" t="str">
        <f t="shared" si="17"/>
        <v/>
      </c>
      <c r="S36" s="22">
        <v>4</v>
      </c>
      <c r="T36" s="49" t="str">
        <f t="shared" si="18"/>
        <v/>
      </c>
      <c r="U36" s="49" t="str">
        <f t="shared" ref="U36:U89" si="20">IF(E36="","",0*R36)</f>
        <v/>
      </c>
      <c r="V36" s="50" t="str">
        <f t="shared" ref="V36:V69" si="21">IF(E36="","",R36*0.3)</f>
        <v/>
      </c>
      <c r="W36" s="266" t="str">
        <f t="shared" si="19"/>
        <v/>
      </c>
      <c r="X36" s="364"/>
      <c r="Y36" s="340"/>
      <c r="Z36" s="367"/>
    </row>
    <row r="37" spans="1:28" s="133" customFormat="1" ht="15.6" x14ac:dyDescent="0.3">
      <c r="A37" s="122">
        <v>32</v>
      </c>
      <c r="B37" s="19">
        <v>45811</v>
      </c>
      <c r="C37" s="124"/>
      <c r="D37" s="146" t="s">
        <v>334</v>
      </c>
      <c r="E37" s="73" t="str">
        <f t="shared" si="12"/>
        <v/>
      </c>
      <c r="F37" s="141" t="str">
        <f t="shared" si="13"/>
        <v/>
      </c>
      <c r="G37" s="203" t="str">
        <f t="shared" si="2"/>
        <v/>
      </c>
      <c r="H37" s="90" t="str">
        <f t="shared" si="3"/>
        <v/>
      </c>
      <c r="I37" s="51" t="s">
        <v>230</v>
      </c>
      <c r="J37" s="26" t="s">
        <v>164</v>
      </c>
      <c r="K37" s="160"/>
      <c r="L37" s="160"/>
      <c r="M37" s="160"/>
      <c r="N37" s="354" t="str">
        <f t="shared" si="4"/>
        <v/>
      </c>
      <c r="O37" s="128"/>
      <c r="P37" s="160"/>
      <c r="Q37" s="358" t="str">
        <f t="shared" si="5"/>
        <v/>
      </c>
      <c r="R37" s="363" t="str">
        <f t="shared" si="17"/>
        <v/>
      </c>
      <c r="S37" s="22">
        <v>4</v>
      </c>
      <c r="T37" s="131" t="str">
        <f t="shared" si="18"/>
        <v/>
      </c>
      <c r="U37" s="131" t="str">
        <f t="shared" si="20"/>
        <v/>
      </c>
      <c r="V37" s="132" t="str">
        <f t="shared" si="21"/>
        <v/>
      </c>
      <c r="W37" s="348" t="str">
        <f t="shared" si="19"/>
        <v/>
      </c>
      <c r="X37" s="365"/>
      <c r="Y37" s="340"/>
      <c r="Z37" s="368"/>
    </row>
    <row r="38" spans="1:28" ht="15.6" x14ac:dyDescent="0.3">
      <c r="A38" s="23">
        <v>33</v>
      </c>
      <c r="B38" s="19">
        <v>45811</v>
      </c>
      <c r="C38" s="20"/>
      <c r="D38" s="146" t="s">
        <v>335</v>
      </c>
      <c r="E38" s="73" t="str">
        <f t="shared" si="12"/>
        <v/>
      </c>
      <c r="F38" s="141" t="str">
        <f t="shared" si="13"/>
        <v/>
      </c>
      <c r="G38" s="89" t="str">
        <f t="shared" si="2"/>
        <v/>
      </c>
      <c r="H38" s="90" t="str">
        <f t="shared" si="3"/>
        <v/>
      </c>
      <c r="I38" s="51" t="s">
        <v>230</v>
      </c>
      <c r="J38" s="26" t="s">
        <v>164</v>
      </c>
      <c r="K38" s="18"/>
      <c r="L38" s="18"/>
      <c r="M38" s="18"/>
      <c r="N38" s="353" t="str">
        <f>IF(E38="","",K38+L38+M38)</f>
        <v/>
      </c>
      <c r="O38" s="21"/>
      <c r="P38" s="18"/>
      <c r="Q38" s="356" t="str">
        <f t="shared" si="5"/>
        <v/>
      </c>
      <c r="R38" s="361" t="str">
        <f t="shared" si="17"/>
        <v/>
      </c>
      <c r="S38" s="22">
        <v>4</v>
      </c>
      <c r="T38" s="49" t="str">
        <f t="shared" si="18"/>
        <v/>
      </c>
      <c r="U38" s="49" t="str">
        <f t="shared" si="20"/>
        <v/>
      </c>
      <c r="V38" s="50" t="str">
        <f t="shared" si="21"/>
        <v/>
      </c>
      <c r="W38" s="266" t="str">
        <f t="shared" si="19"/>
        <v/>
      </c>
      <c r="X38" s="364"/>
      <c r="Y38" s="340"/>
      <c r="Z38" s="367"/>
      <c r="AA38" s="262"/>
      <c r="AB38" s="74"/>
    </row>
    <row r="39" spans="1:28" ht="15.6" x14ac:dyDescent="0.3">
      <c r="A39" s="23">
        <v>34</v>
      </c>
      <c r="B39" s="19">
        <v>45811</v>
      </c>
      <c r="C39" s="20"/>
      <c r="D39" s="146" t="s">
        <v>336</v>
      </c>
      <c r="E39" s="73" t="str">
        <f t="shared" si="12"/>
        <v/>
      </c>
      <c r="F39" s="141" t="str">
        <f t="shared" si="13"/>
        <v/>
      </c>
      <c r="G39" s="89" t="str">
        <f t="shared" si="2"/>
        <v/>
      </c>
      <c r="H39" s="90" t="str">
        <f t="shared" si="3"/>
        <v/>
      </c>
      <c r="I39" s="51" t="s">
        <v>230</v>
      </c>
      <c r="J39" s="26" t="s">
        <v>164</v>
      </c>
      <c r="K39" s="18"/>
      <c r="L39" s="18"/>
      <c r="M39" s="18"/>
      <c r="N39" s="353" t="str">
        <f t="shared" si="4"/>
        <v/>
      </c>
      <c r="O39" s="21"/>
      <c r="P39" s="18"/>
      <c r="Q39" s="356" t="str">
        <f t="shared" si="5"/>
        <v/>
      </c>
      <c r="R39" s="361" t="str">
        <f>IF(E39="","",N39-P39-Q39)</f>
        <v/>
      </c>
      <c r="S39" s="22">
        <v>4</v>
      </c>
      <c r="T39" s="49" t="str">
        <f t="shared" si="18"/>
        <v/>
      </c>
      <c r="U39" s="49" t="str">
        <f t="shared" si="20"/>
        <v/>
      </c>
      <c r="V39" s="50" t="str">
        <f t="shared" si="21"/>
        <v/>
      </c>
      <c r="W39" s="266" t="str">
        <f t="shared" si="19"/>
        <v/>
      </c>
      <c r="X39" s="364"/>
      <c r="Y39" s="340"/>
      <c r="Z39" s="367"/>
      <c r="AA39" s="189"/>
      <c r="AB39" s="189"/>
    </row>
    <row r="40" spans="1:28" ht="15.6" x14ac:dyDescent="0.3">
      <c r="A40" s="23">
        <v>35</v>
      </c>
      <c r="B40" s="19">
        <v>45811</v>
      </c>
      <c r="C40" s="20"/>
      <c r="D40" s="146" t="s">
        <v>337</v>
      </c>
      <c r="E40" s="73" t="str">
        <f>IF(C40="","",VLOOKUP(C40,bdsocios,2,FALSE))</f>
        <v/>
      </c>
      <c r="F40" s="141" t="str">
        <f t="shared" si="13"/>
        <v/>
      </c>
      <c r="G40" s="88" t="str">
        <f t="shared" si="2"/>
        <v/>
      </c>
      <c r="H40" s="88" t="str">
        <f t="shared" si="3"/>
        <v/>
      </c>
      <c r="I40" s="51" t="s">
        <v>230</v>
      </c>
      <c r="J40" s="26" t="s">
        <v>225</v>
      </c>
      <c r="K40" s="18"/>
      <c r="L40" s="18"/>
      <c r="M40" s="18"/>
      <c r="N40" s="353" t="str">
        <f t="shared" si="4"/>
        <v/>
      </c>
      <c r="O40" s="21"/>
      <c r="P40" s="18"/>
      <c r="Q40" s="356" t="str">
        <f t="shared" si="5"/>
        <v/>
      </c>
      <c r="R40" s="361" t="str">
        <f t="shared" si="17"/>
        <v/>
      </c>
      <c r="S40" s="22">
        <v>4</v>
      </c>
      <c r="T40" s="49" t="str">
        <f>IF(N40="","",R40*S40)</f>
        <v/>
      </c>
      <c r="U40" s="49" t="str">
        <f t="shared" si="20"/>
        <v/>
      </c>
      <c r="V40" s="50" t="str">
        <f t="shared" si="21"/>
        <v/>
      </c>
      <c r="W40" s="266" t="str">
        <f t="shared" si="19"/>
        <v/>
      </c>
      <c r="X40" s="364"/>
      <c r="Y40" s="340"/>
      <c r="Z40" s="367"/>
    </row>
    <row r="41" spans="1:28" ht="15.6" x14ac:dyDescent="0.3">
      <c r="A41" s="23">
        <v>36</v>
      </c>
      <c r="B41" s="19">
        <v>45811</v>
      </c>
      <c r="C41" s="20" t="s">
        <v>115</v>
      </c>
      <c r="D41" s="146" t="s">
        <v>338</v>
      </c>
      <c r="E41" s="73" t="str">
        <f t="shared" ca="1" si="12"/>
        <v>AHUANARI SANGAMA</v>
      </c>
      <c r="F41" s="141" t="str">
        <f t="shared" ca="1" si="13"/>
        <v>GLORIA</v>
      </c>
      <c r="G41" s="88" t="str">
        <f t="shared" ca="1" si="2"/>
        <v>San Lorenzo</v>
      </c>
      <c r="H41" s="88" t="str">
        <f t="shared" ca="1" si="3"/>
        <v>SI</v>
      </c>
      <c r="I41" s="51" t="s">
        <v>230</v>
      </c>
      <c r="J41" s="26" t="s">
        <v>225</v>
      </c>
      <c r="K41" s="18"/>
      <c r="L41" s="18"/>
      <c r="M41" s="18"/>
      <c r="N41" s="353">
        <f t="shared" ca="1" si="4"/>
        <v>0</v>
      </c>
      <c r="O41" s="21"/>
      <c r="P41" s="18"/>
      <c r="Q41" s="48">
        <f t="shared" ca="1" si="5"/>
        <v>0</v>
      </c>
      <c r="R41" s="71">
        <f t="shared" ca="1" si="17"/>
        <v>0</v>
      </c>
      <c r="S41" s="22">
        <v>4</v>
      </c>
      <c r="T41" s="49">
        <f t="shared" ca="1" si="18"/>
        <v>0</v>
      </c>
      <c r="U41" s="49">
        <f t="shared" ca="1" si="20"/>
        <v>0</v>
      </c>
      <c r="V41" s="50">
        <f t="shared" ca="1" si="21"/>
        <v>0</v>
      </c>
      <c r="W41" s="266">
        <f ca="1">IF(E41="","",T41-U41-V41)</f>
        <v>0</v>
      </c>
      <c r="X41" s="364"/>
      <c r="Y41" s="340"/>
      <c r="Z41" s="367"/>
      <c r="AA41" s="262"/>
      <c r="AB41" s="74"/>
    </row>
    <row r="42" spans="1:28" ht="15.6" x14ac:dyDescent="0.3">
      <c r="A42" s="23">
        <v>37</v>
      </c>
      <c r="B42" s="19">
        <v>45811</v>
      </c>
      <c r="C42" s="20"/>
      <c r="D42" s="146" t="s">
        <v>339</v>
      </c>
      <c r="E42" s="57" t="str">
        <f t="shared" si="12"/>
        <v/>
      </c>
      <c r="F42" s="140" t="str">
        <f t="shared" si="13"/>
        <v/>
      </c>
      <c r="G42" s="88" t="str">
        <f t="shared" si="2"/>
        <v/>
      </c>
      <c r="H42" s="90" t="str">
        <f t="shared" si="3"/>
        <v/>
      </c>
      <c r="I42" s="51" t="s">
        <v>230</v>
      </c>
      <c r="J42" s="26" t="s">
        <v>225</v>
      </c>
      <c r="K42" s="18"/>
      <c r="L42" s="18"/>
      <c r="M42" s="18"/>
      <c r="N42" s="353" t="str">
        <f t="shared" si="4"/>
        <v/>
      </c>
      <c r="O42" s="21"/>
      <c r="P42" s="18"/>
      <c r="Q42" s="48" t="str">
        <f t="shared" si="5"/>
        <v/>
      </c>
      <c r="R42" s="71" t="str">
        <f t="shared" si="17"/>
        <v/>
      </c>
      <c r="S42" s="22">
        <v>4</v>
      </c>
      <c r="T42" s="49" t="str">
        <f t="shared" si="18"/>
        <v/>
      </c>
      <c r="U42" s="49" t="str">
        <f t="shared" si="20"/>
        <v/>
      </c>
      <c r="V42" s="50" t="str">
        <f t="shared" si="21"/>
        <v/>
      </c>
      <c r="W42" s="266" t="str">
        <f t="shared" si="19"/>
        <v/>
      </c>
      <c r="X42" s="364"/>
      <c r="Y42" s="340"/>
      <c r="Z42" s="367"/>
      <c r="AA42" s="262"/>
      <c r="AB42" s="74"/>
    </row>
    <row r="43" spans="1:28" ht="15.6" x14ac:dyDescent="0.3">
      <c r="A43" s="23">
        <v>38</v>
      </c>
      <c r="B43" s="19">
        <v>45811</v>
      </c>
      <c r="C43" s="20"/>
      <c r="D43" s="146" t="s">
        <v>340</v>
      </c>
      <c r="E43" s="73" t="str">
        <f t="shared" si="12"/>
        <v/>
      </c>
      <c r="F43" s="140" t="str">
        <f t="shared" si="13"/>
        <v/>
      </c>
      <c r="G43" s="88" t="str">
        <f t="shared" si="2"/>
        <v/>
      </c>
      <c r="H43" s="88" t="str">
        <f t="shared" si="3"/>
        <v/>
      </c>
      <c r="I43" s="51" t="s">
        <v>230</v>
      </c>
      <c r="J43" s="26" t="s">
        <v>225</v>
      </c>
      <c r="K43" s="18"/>
      <c r="L43" s="18"/>
      <c r="M43" s="18"/>
      <c r="N43" s="353" t="str">
        <f t="shared" si="4"/>
        <v/>
      </c>
      <c r="O43" s="21"/>
      <c r="P43" s="18"/>
      <c r="Q43" s="48" t="str">
        <f t="shared" si="5"/>
        <v/>
      </c>
      <c r="R43" s="71" t="str">
        <f t="shared" si="17"/>
        <v/>
      </c>
      <c r="S43" s="22">
        <v>4</v>
      </c>
      <c r="T43" s="49" t="str">
        <f t="shared" si="18"/>
        <v/>
      </c>
      <c r="U43" s="49" t="str">
        <f t="shared" si="20"/>
        <v/>
      </c>
      <c r="V43" s="50" t="str">
        <f t="shared" si="21"/>
        <v/>
      </c>
      <c r="W43" s="266" t="str">
        <f t="shared" si="19"/>
        <v/>
      </c>
      <c r="X43" s="364"/>
      <c r="Y43" s="340"/>
      <c r="Z43" s="367"/>
    </row>
    <row r="44" spans="1:28" ht="15.6" x14ac:dyDescent="0.3">
      <c r="A44" s="23">
        <v>39</v>
      </c>
      <c r="B44" s="19">
        <v>45811</v>
      </c>
      <c r="C44" s="20"/>
      <c r="D44" s="146" t="s">
        <v>341</v>
      </c>
      <c r="E44" s="57" t="str">
        <f t="shared" si="12"/>
        <v/>
      </c>
      <c r="F44" s="140" t="str">
        <f t="shared" si="13"/>
        <v/>
      </c>
      <c r="G44" s="88" t="str">
        <f t="shared" si="2"/>
        <v/>
      </c>
      <c r="H44" s="88" t="str">
        <f t="shared" si="3"/>
        <v/>
      </c>
      <c r="I44" s="51" t="s">
        <v>230</v>
      </c>
      <c r="J44" s="26" t="s">
        <v>225</v>
      </c>
      <c r="K44" s="18"/>
      <c r="L44" s="18"/>
      <c r="M44" s="18"/>
      <c r="N44" s="353" t="str">
        <f t="shared" si="4"/>
        <v/>
      </c>
      <c r="O44" s="21"/>
      <c r="P44" s="18"/>
      <c r="Q44" s="48" t="str">
        <f t="shared" si="5"/>
        <v/>
      </c>
      <c r="R44" s="71" t="str">
        <f t="shared" si="17"/>
        <v/>
      </c>
      <c r="S44" s="22">
        <v>4</v>
      </c>
      <c r="T44" s="49" t="str">
        <f t="shared" si="18"/>
        <v/>
      </c>
      <c r="U44" s="49" t="str">
        <f t="shared" si="20"/>
        <v/>
      </c>
      <c r="V44" s="50" t="str">
        <f t="shared" si="21"/>
        <v/>
      </c>
      <c r="W44" s="348" t="str">
        <f t="shared" si="19"/>
        <v/>
      </c>
      <c r="X44" s="364"/>
      <c r="Y44" s="340"/>
      <c r="Z44" s="367"/>
    </row>
    <row r="45" spans="1:28" ht="15.6" x14ac:dyDescent="0.3">
      <c r="A45" s="23">
        <v>40</v>
      </c>
      <c r="B45" s="19">
        <v>45811</v>
      </c>
      <c r="C45" s="20"/>
      <c r="D45" s="146" t="s">
        <v>342</v>
      </c>
      <c r="E45" s="57" t="str">
        <f t="shared" si="12"/>
        <v/>
      </c>
      <c r="F45" s="142" t="str">
        <f t="shared" si="13"/>
        <v/>
      </c>
      <c r="G45" s="88" t="str">
        <f t="shared" si="2"/>
        <v/>
      </c>
      <c r="H45" s="88" t="str">
        <f t="shared" si="3"/>
        <v/>
      </c>
      <c r="I45" s="51" t="s">
        <v>230</v>
      </c>
      <c r="J45" s="26" t="s">
        <v>225</v>
      </c>
      <c r="K45" s="18"/>
      <c r="L45" s="18"/>
      <c r="M45" s="18"/>
      <c r="N45" s="353" t="str">
        <f t="shared" si="4"/>
        <v/>
      </c>
      <c r="O45" s="21"/>
      <c r="P45" s="18"/>
      <c r="Q45" s="48" t="str">
        <f t="shared" si="5"/>
        <v/>
      </c>
      <c r="R45" s="71" t="str">
        <f t="shared" si="17"/>
        <v/>
      </c>
      <c r="S45" s="22">
        <v>4</v>
      </c>
      <c r="T45" s="49" t="str">
        <f t="shared" si="18"/>
        <v/>
      </c>
      <c r="U45" s="49" t="str">
        <f t="shared" si="20"/>
        <v/>
      </c>
      <c r="V45" s="50" t="str">
        <f t="shared" si="21"/>
        <v/>
      </c>
      <c r="W45" s="266" t="str">
        <f t="shared" si="19"/>
        <v/>
      </c>
      <c r="X45" s="364"/>
      <c r="Y45" s="340"/>
      <c r="Z45" s="367"/>
    </row>
    <row r="46" spans="1:28" ht="15.6" x14ac:dyDescent="0.3">
      <c r="A46" s="23">
        <v>41</v>
      </c>
      <c r="B46" s="19">
        <v>45811</v>
      </c>
      <c r="C46" s="20"/>
      <c r="D46" s="146" t="s">
        <v>343</v>
      </c>
      <c r="E46" s="57" t="str">
        <f t="shared" si="12"/>
        <v/>
      </c>
      <c r="F46" s="142" t="str">
        <f t="shared" si="13"/>
        <v/>
      </c>
      <c r="G46" s="88" t="str">
        <f t="shared" si="2"/>
        <v/>
      </c>
      <c r="H46" s="90" t="str">
        <f t="shared" si="3"/>
        <v/>
      </c>
      <c r="I46" s="51" t="s">
        <v>230</v>
      </c>
      <c r="J46" s="26" t="s">
        <v>225</v>
      </c>
      <c r="K46" s="18"/>
      <c r="L46" s="18"/>
      <c r="M46" s="18"/>
      <c r="N46" s="353" t="str">
        <f t="shared" si="4"/>
        <v/>
      </c>
      <c r="O46" s="21"/>
      <c r="P46" s="18"/>
      <c r="Q46" s="48" t="str">
        <f t="shared" si="5"/>
        <v/>
      </c>
      <c r="R46" s="71" t="str">
        <f t="shared" si="17"/>
        <v/>
      </c>
      <c r="S46" s="22">
        <v>4</v>
      </c>
      <c r="T46" s="49" t="str">
        <f t="shared" si="18"/>
        <v/>
      </c>
      <c r="U46" s="49" t="str">
        <f t="shared" si="20"/>
        <v/>
      </c>
      <c r="V46" s="50" t="str">
        <f t="shared" si="21"/>
        <v/>
      </c>
      <c r="W46" s="266" t="str">
        <f t="shared" si="19"/>
        <v/>
      </c>
      <c r="X46" s="364"/>
      <c r="Y46" s="340"/>
      <c r="Z46" s="367"/>
      <c r="AA46" s="188"/>
      <c r="AB46" s="188"/>
    </row>
    <row r="47" spans="1:28" ht="15" customHeight="1" x14ac:dyDescent="0.3">
      <c r="A47" s="23">
        <v>42</v>
      </c>
      <c r="B47" s="19">
        <v>45811</v>
      </c>
      <c r="C47" s="20"/>
      <c r="D47" s="146" t="s">
        <v>344</v>
      </c>
      <c r="E47" s="57" t="str">
        <f t="shared" si="12"/>
        <v/>
      </c>
      <c r="F47" s="143" t="str">
        <f t="shared" si="13"/>
        <v/>
      </c>
      <c r="G47" s="88" t="str">
        <f t="shared" si="2"/>
        <v/>
      </c>
      <c r="H47" s="88" t="str">
        <f t="shared" si="3"/>
        <v/>
      </c>
      <c r="I47" s="51" t="s">
        <v>230</v>
      </c>
      <c r="J47" s="26" t="s">
        <v>225</v>
      </c>
      <c r="K47" s="18"/>
      <c r="L47" s="18"/>
      <c r="M47" s="18"/>
      <c r="N47" s="353" t="str">
        <f t="shared" si="4"/>
        <v/>
      </c>
      <c r="O47" s="21"/>
      <c r="P47" s="18"/>
      <c r="Q47" s="48" t="str">
        <f t="shared" si="5"/>
        <v/>
      </c>
      <c r="R47" s="71" t="str">
        <f t="shared" si="17"/>
        <v/>
      </c>
      <c r="S47" s="22">
        <v>4</v>
      </c>
      <c r="T47" s="49" t="str">
        <f t="shared" si="18"/>
        <v/>
      </c>
      <c r="U47" s="49" t="str">
        <f t="shared" si="20"/>
        <v/>
      </c>
      <c r="V47" s="50" t="str">
        <f t="shared" si="21"/>
        <v/>
      </c>
      <c r="W47" s="266" t="str">
        <f t="shared" si="19"/>
        <v/>
      </c>
      <c r="X47" s="364"/>
      <c r="Y47" s="340"/>
      <c r="Z47" s="367"/>
    </row>
    <row r="48" spans="1:28" ht="15" customHeight="1" x14ac:dyDescent="0.3">
      <c r="A48" s="23">
        <v>43</v>
      </c>
      <c r="B48" s="19">
        <v>45811</v>
      </c>
      <c r="C48" s="20"/>
      <c r="D48" s="55"/>
      <c r="E48" s="57" t="str">
        <f t="shared" si="12"/>
        <v/>
      </c>
      <c r="F48" s="142" t="str">
        <f t="shared" si="13"/>
        <v/>
      </c>
      <c r="G48" s="88" t="str">
        <f t="shared" si="2"/>
        <v/>
      </c>
      <c r="H48" s="88" t="str">
        <f t="shared" si="3"/>
        <v/>
      </c>
      <c r="I48" s="51" t="s">
        <v>210</v>
      </c>
      <c r="J48" s="26" t="s">
        <v>225</v>
      </c>
      <c r="K48" s="18"/>
      <c r="L48" s="18"/>
      <c r="M48" s="18"/>
      <c r="N48" s="353" t="str">
        <f t="shared" si="4"/>
        <v/>
      </c>
      <c r="O48" s="21"/>
      <c r="P48" s="18"/>
      <c r="Q48" s="48" t="str">
        <f t="shared" si="5"/>
        <v/>
      </c>
      <c r="R48" s="71" t="str">
        <f t="shared" si="17"/>
        <v/>
      </c>
      <c r="S48" s="22"/>
      <c r="T48" s="49" t="str">
        <f t="shared" si="18"/>
        <v/>
      </c>
      <c r="U48" s="49" t="str">
        <f t="shared" si="20"/>
        <v/>
      </c>
      <c r="V48" s="50" t="str">
        <f t="shared" si="21"/>
        <v/>
      </c>
      <c r="W48" s="266" t="str">
        <f t="shared" si="19"/>
        <v/>
      </c>
      <c r="X48" s="364"/>
      <c r="Y48" s="340"/>
      <c r="Z48" s="367"/>
    </row>
    <row r="49" spans="1:40" ht="15.6" x14ac:dyDescent="0.3">
      <c r="A49" s="23">
        <v>44</v>
      </c>
      <c r="B49" s="19">
        <v>45811</v>
      </c>
      <c r="C49" s="20"/>
      <c r="D49" s="55"/>
      <c r="E49" s="57" t="str">
        <f t="shared" si="12"/>
        <v/>
      </c>
      <c r="F49" s="143" t="str">
        <f t="shared" si="13"/>
        <v/>
      </c>
      <c r="G49" s="88" t="str">
        <f t="shared" si="2"/>
        <v/>
      </c>
      <c r="H49" s="90" t="str">
        <f t="shared" si="3"/>
        <v/>
      </c>
      <c r="I49" s="51" t="s">
        <v>210</v>
      </c>
      <c r="J49" s="26" t="s">
        <v>225</v>
      </c>
      <c r="K49" s="18"/>
      <c r="L49" s="18"/>
      <c r="M49" s="18"/>
      <c r="N49" s="353" t="str">
        <f t="shared" si="4"/>
        <v/>
      </c>
      <c r="O49" s="21"/>
      <c r="P49" s="18"/>
      <c r="Q49" s="48" t="str">
        <f t="shared" si="5"/>
        <v/>
      </c>
      <c r="R49" s="71" t="str">
        <f t="shared" si="17"/>
        <v/>
      </c>
      <c r="S49" s="22"/>
      <c r="T49" s="49" t="str">
        <f t="shared" si="18"/>
        <v/>
      </c>
      <c r="U49" s="49" t="str">
        <f t="shared" si="20"/>
        <v/>
      </c>
      <c r="V49" s="50" t="str">
        <f t="shared" si="21"/>
        <v/>
      </c>
      <c r="W49" s="266" t="str">
        <f t="shared" si="19"/>
        <v/>
      </c>
      <c r="X49" s="364"/>
      <c r="Y49" s="340"/>
      <c r="Z49" s="367"/>
      <c r="AA49" s="262"/>
      <c r="AB49" s="74"/>
    </row>
    <row r="50" spans="1:40" ht="15" customHeight="1" x14ac:dyDescent="0.3">
      <c r="A50" s="23">
        <v>45</v>
      </c>
      <c r="B50" s="19">
        <v>45811</v>
      </c>
      <c r="C50" s="20"/>
      <c r="D50" s="55"/>
      <c r="E50" s="24" t="str">
        <f t="shared" si="12"/>
        <v/>
      </c>
      <c r="F50" s="143" t="str">
        <f t="shared" si="13"/>
        <v/>
      </c>
      <c r="G50" s="88" t="str">
        <f t="shared" si="2"/>
        <v/>
      </c>
      <c r="H50" s="90" t="str">
        <f t="shared" si="3"/>
        <v/>
      </c>
      <c r="I50" s="51" t="s">
        <v>210</v>
      </c>
      <c r="J50" s="26" t="s">
        <v>225</v>
      </c>
      <c r="K50" s="18"/>
      <c r="L50" s="18"/>
      <c r="M50" s="18"/>
      <c r="N50" s="353" t="str">
        <f t="shared" si="4"/>
        <v/>
      </c>
      <c r="O50" s="21"/>
      <c r="P50" s="18"/>
      <c r="Q50" s="48" t="str">
        <f t="shared" si="5"/>
        <v/>
      </c>
      <c r="R50" s="71" t="str">
        <f t="shared" si="17"/>
        <v/>
      </c>
      <c r="S50" s="22"/>
      <c r="T50" s="49" t="str">
        <f t="shared" si="18"/>
        <v/>
      </c>
      <c r="U50" s="49" t="str">
        <f t="shared" si="20"/>
        <v/>
      </c>
      <c r="V50" s="50" t="str">
        <f t="shared" si="21"/>
        <v/>
      </c>
      <c r="W50" s="348" t="str">
        <f t="shared" si="19"/>
        <v/>
      </c>
      <c r="X50" s="364"/>
      <c r="Y50" s="340"/>
      <c r="Z50" s="367"/>
    </row>
    <row r="51" spans="1:40" ht="15.6" x14ac:dyDescent="0.3">
      <c r="A51" s="23">
        <v>46</v>
      </c>
      <c r="B51" s="19">
        <v>45811</v>
      </c>
      <c r="C51" s="20"/>
      <c r="D51" s="55"/>
      <c r="E51" s="24" t="str">
        <f t="shared" si="12"/>
        <v/>
      </c>
      <c r="F51" s="143" t="str">
        <f t="shared" si="13"/>
        <v/>
      </c>
      <c r="G51" s="88" t="str">
        <f t="shared" si="2"/>
        <v/>
      </c>
      <c r="H51" s="90" t="str">
        <f t="shared" si="3"/>
        <v/>
      </c>
      <c r="I51" s="51" t="s">
        <v>210</v>
      </c>
      <c r="J51" s="26" t="s">
        <v>225</v>
      </c>
      <c r="K51" s="18"/>
      <c r="L51" s="18"/>
      <c r="M51" s="18"/>
      <c r="N51" s="353" t="str">
        <f t="shared" si="4"/>
        <v/>
      </c>
      <c r="O51" s="21"/>
      <c r="P51" s="18"/>
      <c r="Q51" s="48" t="str">
        <f t="shared" si="5"/>
        <v/>
      </c>
      <c r="R51" s="71" t="str">
        <f t="shared" si="17"/>
        <v/>
      </c>
      <c r="S51" s="22"/>
      <c r="T51" s="49" t="str">
        <f t="shared" si="18"/>
        <v/>
      </c>
      <c r="U51" s="49" t="str">
        <f t="shared" si="20"/>
        <v/>
      </c>
      <c r="V51" s="50" t="str">
        <f t="shared" si="21"/>
        <v/>
      </c>
      <c r="W51" s="348" t="str">
        <f t="shared" si="19"/>
        <v/>
      </c>
      <c r="X51" s="364"/>
      <c r="Y51" s="340"/>
      <c r="Z51" s="367"/>
    </row>
    <row r="52" spans="1:40" ht="15.6" x14ac:dyDescent="0.3">
      <c r="A52" s="23">
        <v>47</v>
      </c>
      <c r="B52" s="19">
        <v>45811</v>
      </c>
      <c r="C52" s="20"/>
      <c r="D52" s="55"/>
      <c r="E52" s="75" t="str">
        <f t="shared" si="12"/>
        <v/>
      </c>
      <c r="F52" s="142" t="str">
        <f t="shared" si="13"/>
        <v/>
      </c>
      <c r="G52" s="88" t="str">
        <f t="shared" si="2"/>
        <v/>
      </c>
      <c r="H52" s="90" t="str">
        <f t="shared" si="3"/>
        <v/>
      </c>
      <c r="I52" s="51" t="s">
        <v>210</v>
      </c>
      <c r="J52" s="26" t="s">
        <v>225</v>
      </c>
      <c r="K52" s="18"/>
      <c r="L52" s="18"/>
      <c r="M52" s="18"/>
      <c r="N52" s="353" t="str">
        <f t="shared" si="4"/>
        <v/>
      </c>
      <c r="O52" s="21"/>
      <c r="P52" s="18"/>
      <c r="Q52" s="48" t="str">
        <f t="shared" si="5"/>
        <v/>
      </c>
      <c r="R52" s="71" t="str">
        <f t="shared" si="17"/>
        <v/>
      </c>
      <c r="S52" s="22"/>
      <c r="T52" s="49" t="str">
        <f t="shared" si="18"/>
        <v/>
      </c>
      <c r="U52" s="49" t="str">
        <f t="shared" si="20"/>
        <v/>
      </c>
      <c r="V52" s="50" t="str">
        <f t="shared" si="21"/>
        <v/>
      </c>
      <c r="W52" s="348" t="str">
        <f t="shared" si="19"/>
        <v/>
      </c>
      <c r="X52" s="364"/>
      <c r="Y52" s="340"/>
      <c r="Z52" s="367"/>
    </row>
    <row r="53" spans="1:40" ht="15.6" x14ac:dyDescent="0.3">
      <c r="A53" s="23">
        <v>48</v>
      </c>
      <c r="B53" s="19">
        <v>45811</v>
      </c>
      <c r="C53" s="20"/>
      <c r="D53" s="55"/>
      <c r="E53" s="24" t="str">
        <f t="shared" si="12"/>
        <v/>
      </c>
      <c r="F53" s="143" t="str">
        <f t="shared" si="13"/>
        <v/>
      </c>
      <c r="G53" s="88" t="str">
        <f t="shared" si="2"/>
        <v/>
      </c>
      <c r="H53" s="90" t="str">
        <f t="shared" si="3"/>
        <v/>
      </c>
      <c r="I53" s="51" t="s">
        <v>210</v>
      </c>
      <c r="J53" s="26" t="s">
        <v>225</v>
      </c>
      <c r="K53" s="18"/>
      <c r="L53" s="18"/>
      <c r="M53" s="18"/>
      <c r="N53" s="353" t="str">
        <f t="shared" si="4"/>
        <v/>
      </c>
      <c r="O53" s="21"/>
      <c r="P53" s="18"/>
      <c r="Q53" s="48" t="str">
        <f t="shared" si="5"/>
        <v/>
      </c>
      <c r="R53" s="71" t="str">
        <f t="shared" si="17"/>
        <v/>
      </c>
      <c r="S53" s="22"/>
      <c r="T53" s="49" t="str">
        <f t="shared" si="18"/>
        <v/>
      </c>
      <c r="U53" s="49" t="str">
        <f t="shared" si="20"/>
        <v/>
      </c>
      <c r="V53" s="50" t="str">
        <f t="shared" si="21"/>
        <v/>
      </c>
      <c r="W53" s="348" t="str">
        <f t="shared" si="19"/>
        <v/>
      </c>
      <c r="X53" s="364"/>
      <c r="Y53" s="340"/>
      <c r="Z53" s="367"/>
    </row>
    <row r="54" spans="1:40" ht="15.6" x14ac:dyDescent="0.3">
      <c r="A54" s="23">
        <v>49</v>
      </c>
      <c r="B54" s="19">
        <v>45811</v>
      </c>
      <c r="C54" s="20"/>
      <c r="D54" s="55"/>
      <c r="E54" s="24" t="str">
        <f t="shared" si="12"/>
        <v/>
      </c>
      <c r="F54" s="143" t="str">
        <f t="shared" si="13"/>
        <v/>
      </c>
      <c r="G54" s="88" t="str">
        <f t="shared" si="2"/>
        <v/>
      </c>
      <c r="H54" s="88" t="str">
        <f t="shared" si="3"/>
        <v/>
      </c>
      <c r="I54" s="51" t="s">
        <v>210</v>
      </c>
      <c r="J54" s="26" t="s">
        <v>225</v>
      </c>
      <c r="K54" s="18"/>
      <c r="L54" s="18"/>
      <c r="M54" s="18"/>
      <c r="N54" s="353" t="str">
        <f t="shared" si="4"/>
        <v/>
      </c>
      <c r="O54" s="21"/>
      <c r="P54" s="18"/>
      <c r="Q54" s="48" t="str">
        <f t="shared" si="5"/>
        <v/>
      </c>
      <c r="R54" s="71" t="str">
        <f t="shared" si="17"/>
        <v/>
      </c>
      <c r="S54" s="22"/>
      <c r="T54" s="49" t="str">
        <f t="shared" si="18"/>
        <v/>
      </c>
      <c r="U54" s="49" t="str">
        <f t="shared" si="20"/>
        <v/>
      </c>
      <c r="V54" s="50" t="str">
        <f t="shared" si="21"/>
        <v/>
      </c>
      <c r="W54" s="266" t="str">
        <f t="shared" si="19"/>
        <v/>
      </c>
      <c r="X54" s="364"/>
      <c r="Y54" s="340"/>
      <c r="Z54" s="367"/>
    </row>
    <row r="55" spans="1:40" ht="15.6" x14ac:dyDescent="0.3">
      <c r="A55" s="23">
        <v>50</v>
      </c>
      <c r="B55" s="19"/>
      <c r="C55" s="20"/>
      <c r="D55" s="55"/>
      <c r="E55" s="24" t="str">
        <f t="shared" si="12"/>
        <v/>
      </c>
      <c r="F55" s="143" t="str">
        <f t="shared" si="13"/>
        <v/>
      </c>
      <c r="G55" s="88" t="str">
        <f t="shared" si="2"/>
        <v/>
      </c>
      <c r="H55" s="88" t="str">
        <f t="shared" si="3"/>
        <v/>
      </c>
      <c r="I55" s="51" t="s">
        <v>210</v>
      </c>
      <c r="J55" s="26" t="s">
        <v>225</v>
      </c>
      <c r="K55" s="18"/>
      <c r="L55" s="18"/>
      <c r="M55" s="18"/>
      <c r="N55" s="353" t="str">
        <f t="shared" si="4"/>
        <v/>
      </c>
      <c r="O55" s="21"/>
      <c r="P55" s="18"/>
      <c r="Q55" s="48" t="str">
        <f t="shared" si="5"/>
        <v/>
      </c>
      <c r="R55" s="71" t="str">
        <f t="shared" si="17"/>
        <v/>
      </c>
      <c r="S55" s="22"/>
      <c r="T55" s="49" t="str">
        <f t="shared" si="18"/>
        <v/>
      </c>
      <c r="U55" s="49" t="str">
        <f t="shared" si="20"/>
        <v/>
      </c>
      <c r="V55" s="50" t="str">
        <f t="shared" si="21"/>
        <v/>
      </c>
      <c r="W55" s="266" t="str">
        <f t="shared" si="19"/>
        <v/>
      </c>
      <c r="X55" s="364"/>
      <c r="Y55" s="340"/>
      <c r="Z55" s="367"/>
      <c r="AA55" s="187"/>
      <c r="AB55" s="263"/>
      <c r="AD55" s="74"/>
      <c r="AE55" s="74"/>
    </row>
    <row r="56" spans="1:40" ht="15.6" x14ac:dyDescent="0.3">
      <c r="A56" s="23">
        <v>51</v>
      </c>
      <c r="B56" s="19"/>
      <c r="C56" s="20"/>
      <c r="D56" s="55"/>
      <c r="E56" s="24" t="str">
        <f t="shared" si="12"/>
        <v/>
      </c>
      <c r="F56" s="143" t="str">
        <f t="shared" si="13"/>
        <v/>
      </c>
      <c r="G56" s="88" t="str">
        <f t="shared" si="2"/>
        <v/>
      </c>
      <c r="H56" s="88" t="str">
        <f t="shared" si="3"/>
        <v/>
      </c>
      <c r="I56" s="51" t="s">
        <v>210</v>
      </c>
      <c r="J56" s="26" t="s">
        <v>225</v>
      </c>
      <c r="K56" s="18"/>
      <c r="L56" s="18"/>
      <c r="M56" s="18"/>
      <c r="N56" s="353" t="str">
        <f t="shared" si="4"/>
        <v/>
      </c>
      <c r="O56" s="21"/>
      <c r="P56" s="18"/>
      <c r="Q56" s="48" t="str">
        <f t="shared" si="5"/>
        <v/>
      </c>
      <c r="R56" s="71" t="str">
        <f t="shared" si="17"/>
        <v/>
      </c>
      <c r="S56" s="22"/>
      <c r="T56" s="49" t="str">
        <f t="shared" si="18"/>
        <v/>
      </c>
      <c r="U56" s="49" t="str">
        <f t="shared" si="20"/>
        <v/>
      </c>
      <c r="V56" s="50" t="str">
        <f t="shared" si="21"/>
        <v/>
      </c>
      <c r="W56" s="266" t="str">
        <f t="shared" si="19"/>
        <v/>
      </c>
      <c r="X56" s="364"/>
      <c r="Y56" s="340"/>
      <c r="Z56" s="367"/>
    </row>
    <row r="57" spans="1:40" ht="15.6" x14ac:dyDescent="0.3">
      <c r="A57" s="23">
        <v>52</v>
      </c>
      <c r="B57" s="19"/>
      <c r="C57" s="20"/>
      <c r="D57" s="55"/>
      <c r="E57" s="24" t="str">
        <f t="shared" si="12"/>
        <v/>
      </c>
      <c r="F57" s="143" t="str">
        <f t="shared" si="13"/>
        <v/>
      </c>
      <c r="G57" s="88" t="str">
        <f t="shared" si="2"/>
        <v/>
      </c>
      <c r="H57" s="90" t="str">
        <f t="shared" si="3"/>
        <v/>
      </c>
      <c r="I57" s="51" t="s">
        <v>210</v>
      </c>
      <c r="J57" s="26" t="s">
        <v>225</v>
      </c>
      <c r="K57" s="18"/>
      <c r="L57" s="18"/>
      <c r="M57" s="18"/>
      <c r="N57" s="353" t="str">
        <f t="shared" si="4"/>
        <v/>
      </c>
      <c r="O57" s="21"/>
      <c r="P57" s="18"/>
      <c r="Q57" s="48" t="str">
        <f t="shared" si="5"/>
        <v/>
      </c>
      <c r="R57" s="71" t="str">
        <f t="shared" si="17"/>
        <v/>
      </c>
      <c r="S57" s="22"/>
      <c r="T57" s="49" t="str">
        <f t="shared" si="18"/>
        <v/>
      </c>
      <c r="U57" s="49" t="str">
        <f t="shared" si="20"/>
        <v/>
      </c>
      <c r="V57" s="50" t="str">
        <f t="shared" si="21"/>
        <v/>
      </c>
      <c r="W57" s="266" t="str">
        <f t="shared" si="19"/>
        <v/>
      </c>
      <c r="X57" s="364"/>
      <c r="Y57" s="340"/>
      <c r="Z57" s="367"/>
    </row>
    <row r="58" spans="1:40" ht="15.6" x14ac:dyDescent="0.3">
      <c r="A58" s="23">
        <v>53</v>
      </c>
      <c r="B58" s="19"/>
      <c r="C58" s="20"/>
      <c r="D58" s="55"/>
      <c r="E58" s="24" t="str">
        <f t="shared" si="12"/>
        <v/>
      </c>
      <c r="F58" s="143" t="str">
        <f t="shared" si="13"/>
        <v/>
      </c>
      <c r="G58" s="88" t="str">
        <f t="shared" si="2"/>
        <v/>
      </c>
      <c r="H58" s="88" t="str">
        <f t="shared" si="3"/>
        <v/>
      </c>
      <c r="I58" s="51" t="s">
        <v>210</v>
      </c>
      <c r="J58" s="26" t="s">
        <v>225</v>
      </c>
      <c r="K58" s="18"/>
      <c r="L58" s="18"/>
      <c r="M58" s="18"/>
      <c r="N58" s="353" t="str">
        <f t="shared" si="4"/>
        <v/>
      </c>
      <c r="O58" s="21"/>
      <c r="P58" s="18"/>
      <c r="Q58" s="48" t="str">
        <f t="shared" si="5"/>
        <v/>
      </c>
      <c r="R58" s="71" t="str">
        <f t="shared" si="17"/>
        <v/>
      </c>
      <c r="S58" s="22"/>
      <c r="T58" s="49" t="str">
        <f>IF(N58="","",R58*S58)</f>
        <v/>
      </c>
      <c r="U58" s="49" t="str">
        <f t="shared" si="20"/>
        <v/>
      </c>
      <c r="V58" s="50" t="str">
        <f t="shared" si="21"/>
        <v/>
      </c>
      <c r="W58" s="266" t="str">
        <f t="shared" si="19"/>
        <v/>
      </c>
      <c r="X58" s="364"/>
      <c r="Y58" s="340"/>
      <c r="Z58" s="367"/>
    </row>
    <row r="59" spans="1:40" ht="15.6" x14ac:dyDescent="0.3">
      <c r="A59" s="23">
        <v>54</v>
      </c>
      <c r="B59" s="19"/>
      <c r="C59" s="20"/>
      <c r="D59" s="55"/>
      <c r="E59" s="24" t="str">
        <f t="shared" si="12"/>
        <v/>
      </c>
      <c r="F59" s="143" t="str">
        <f t="shared" si="13"/>
        <v/>
      </c>
      <c r="G59" s="88" t="str">
        <f t="shared" si="2"/>
        <v/>
      </c>
      <c r="H59" s="88" t="str">
        <f t="shared" si="3"/>
        <v/>
      </c>
      <c r="I59" s="51" t="s">
        <v>210</v>
      </c>
      <c r="J59" s="26" t="s">
        <v>225</v>
      </c>
      <c r="K59" s="18"/>
      <c r="L59" s="18"/>
      <c r="M59" s="18"/>
      <c r="N59" s="353" t="str">
        <f t="shared" si="4"/>
        <v/>
      </c>
      <c r="O59" s="21"/>
      <c r="P59" s="18"/>
      <c r="Q59" s="48" t="str">
        <f t="shared" si="5"/>
        <v/>
      </c>
      <c r="R59" s="71" t="str">
        <f t="shared" si="17"/>
        <v/>
      </c>
      <c r="S59" s="22"/>
      <c r="T59" s="49" t="str">
        <f>IF(N59="","",R59*S59)</f>
        <v/>
      </c>
      <c r="U59" s="49" t="str">
        <f t="shared" si="20"/>
        <v/>
      </c>
      <c r="V59" s="50" t="str">
        <f t="shared" si="21"/>
        <v/>
      </c>
      <c r="W59" s="266" t="str">
        <f t="shared" si="19"/>
        <v/>
      </c>
      <c r="X59" s="364"/>
      <c r="Y59" s="340"/>
      <c r="Z59" s="367"/>
    </row>
    <row r="60" spans="1:40" ht="15.6" x14ac:dyDescent="0.3">
      <c r="A60" s="23">
        <v>55</v>
      </c>
      <c r="B60" s="19"/>
      <c r="C60" s="20"/>
      <c r="D60" s="55"/>
      <c r="E60" s="24" t="str">
        <f t="shared" si="12"/>
        <v/>
      </c>
      <c r="F60" s="143" t="str">
        <f t="shared" si="13"/>
        <v/>
      </c>
      <c r="G60" s="88" t="str">
        <f t="shared" si="2"/>
        <v/>
      </c>
      <c r="H60" s="88" t="str">
        <f t="shared" si="3"/>
        <v/>
      </c>
      <c r="I60" s="51" t="s">
        <v>210</v>
      </c>
      <c r="J60" s="26" t="s">
        <v>225</v>
      </c>
      <c r="K60" s="18"/>
      <c r="L60" s="18"/>
      <c r="M60" s="18"/>
      <c r="N60" s="353" t="str">
        <f t="shared" si="4"/>
        <v/>
      </c>
      <c r="O60" s="21"/>
      <c r="P60" s="18"/>
      <c r="Q60" s="48" t="str">
        <f t="shared" si="5"/>
        <v/>
      </c>
      <c r="R60" s="71" t="str">
        <f t="shared" si="17"/>
        <v/>
      </c>
      <c r="S60" s="22"/>
      <c r="T60" s="49" t="str">
        <f t="shared" si="18"/>
        <v/>
      </c>
      <c r="U60" s="49" t="str">
        <f t="shared" si="20"/>
        <v/>
      </c>
      <c r="V60" s="50" t="str">
        <f t="shared" si="21"/>
        <v/>
      </c>
      <c r="W60" s="348" t="str">
        <f t="shared" si="19"/>
        <v/>
      </c>
      <c r="X60" s="366"/>
      <c r="Y60" s="341"/>
      <c r="Z60" s="367"/>
    </row>
    <row r="61" spans="1:40" s="191" customFormat="1" ht="15.6" customHeight="1" x14ac:dyDescent="0.3">
      <c r="A61" s="23">
        <v>56</v>
      </c>
      <c r="B61" s="19"/>
      <c r="C61" s="20"/>
      <c r="D61" s="55"/>
      <c r="E61" s="193" t="str">
        <f t="shared" si="12"/>
        <v/>
      </c>
      <c r="F61" s="196" t="str">
        <f t="shared" si="13"/>
        <v/>
      </c>
      <c r="G61" s="194" t="str">
        <f t="shared" si="2"/>
        <v/>
      </c>
      <c r="H61" s="194" t="str">
        <f t="shared" si="3"/>
        <v/>
      </c>
      <c r="I61" s="51" t="s">
        <v>210</v>
      </c>
      <c r="J61" s="121" t="s">
        <v>225</v>
      </c>
      <c r="K61" s="18"/>
      <c r="L61" s="18"/>
      <c r="M61" s="18"/>
      <c r="N61" s="353" t="str">
        <f t="shared" si="4"/>
        <v/>
      </c>
      <c r="O61" s="21"/>
      <c r="P61" s="160"/>
      <c r="Q61" s="48" t="str">
        <f t="shared" si="5"/>
        <v/>
      </c>
      <c r="R61" s="71" t="str">
        <f t="shared" si="17"/>
        <v/>
      </c>
      <c r="S61" s="190"/>
      <c r="T61" s="49" t="str">
        <f>IF(N61="","",R61*S61)</f>
        <v/>
      </c>
      <c r="U61" s="49" t="str">
        <f>IF(E61="","",0*R61)</f>
        <v/>
      </c>
      <c r="V61" s="50" t="str">
        <f>IF(E61="","",R61*0.3)</f>
        <v/>
      </c>
      <c r="W61" s="266" t="str">
        <f>IF(E61="","",T61-U61-V61)</f>
        <v/>
      </c>
      <c r="X61" s="410"/>
      <c r="Y61" s="413"/>
      <c r="Z61" s="416"/>
      <c r="AA61" s="195"/>
      <c r="AB61" s="195"/>
      <c r="AC61" s="99"/>
      <c r="AD61" s="198"/>
      <c r="AE61" s="199"/>
      <c r="AF61" s="199"/>
      <c r="AG61" s="200"/>
      <c r="AH61" s="199"/>
      <c r="AI61" s="198"/>
      <c r="AJ61" s="198"/>
      <c r="AK61" s="198"/>
      <c r="AL61" s="198"/>
      <c r="AM61" s="198"/>
      <c r="AN61" s="198"/>
    </row>
    <row r="62" spans="1:40" ht="15.6" x14ac:dyDescent="0.3">
      <c r="A62" s="23">
        <v>57</v>
      </c>
      <c r="B62" s="19"/>
      <c r="C62" s="20"/>
      <c r="D62" s="55"/>
      <c r="E62" s="193" t="str">
        <f t="shared" si="12"/>
        <v/>
      </c>
      <c r="F62" s="196" t="str">
        <f t="shared" si="13"/>
        <v/>
      </c>
      <c r="G62" s="194" t="str">
        <f t="shared" si="2"/>
        <v/>
      </c>
      <c r="H62" s="194" t="str">
        <f t="shared" si="3"/>
        <v/>
      </c>
      <c r="I62" s="51" t="s">
        <v>210</v>
      </c>
      <c r="J62" s="26" t="s">
        <v>225</v>
      </c>
      <c r="K62" s="18"/>
      <c r="L62" s="18"/>
      <c r="M62" s="18"/>
      <c r="N62" s="353" t="str">
        <f t="shared" si="4"/>
        <v/>
      </c>
      <c r="O62" s="21"/>
      <c r="P62" s="18"/>
      <c r="Q62" s="48" t="str">
        <f t="shared" si="5"/>
        <v/>
      </c>
      <c r="R62" s="71" t="str">
        <f t="shared" si="17"/>
        <v/>
      </c>
      <c r="S62" s="22"/>
      <c r="T62" s="49" t="str">
        <f t="shared" si="18"/>
        <v/>
      </c>
      <c r="U62" s="49" t="str">
        <f t="shared" si="20"/>
        <v/>
      </c>
      <c r="V62" s="50" t="str">
        <f t="shared" si="21"/>
        <v/>
      </c>
      <c r="W62" s="260" t="str">
        <f t="shared" si="19"/>
        <v/>
      </c>
      <c r="X62" s="411"/>
      <c r="Y62" s="414"/>
      <c r="Z62" s="416"/>
      <c r="AC62" s="99"/>
      <c r="AE62" s="199"/>
      <c r="AF62" s="199"/>
      <c r="AG62" s="200"/>
      <c r="AH62" s="199"/>
    </row>
    <row r="63" spans="1:40" s="192" customFormat="1" ht="15.6" x14ac:dyDescent="0.3">
      <c r="A63" s="23">
        <v>58</v>
      </c>
      <c r="B63" s="19"/>
      <c r="C63" s="20"/>
      <c r="D63" s="55"/>
      <c r="E63" s="193" t="str">
        <f t="shared" si="12"/>
        <v/>
      </c>
      <c r="F63" s="196" t="str">
        <f t="shared" si="13"/>
        <v/>
      </c>
      <c r="G63" s="194" t="str">
        <f t="shared" si="2"/>
        <v/>
      </c>
      <c r="H63" s="194" t="str">
        <f t="shared" si="3"/>
        <v/>
      </c>
      <c r="I63" s="51" t="s">
        <v>210</v>
      </c>
      <c r="J63" s="26" t="s">
        <v>225</v>
      </c>
      <c r="K63" s="18"/>
      <c r="L63" s="18"/>
      <c r="M63" s="18"/>
      <c r="N63" s="353" t="str">
        <f t="shared" si="4"/>
        <v/>
      </c>
      <c r="O63" s="21"/>
      <c r="P63" s="160"/>
      <c r="Q63" s="48" t="str">
        <f t="shared" si="5"/>
        <v/>
      </c>
      <c r="R63" s="71" t="str">
        <f t="shared" si="17"/>
        <v/>
      </c>
      <c r="S63" s="190"/>
      <c r="T63" s="49" t="str">
        <f t="shared" si="18"/>
        <v/>
      </c>
      <c r="U63" s="49" t="str">
        <f t="shared" si="20"/>
        <v/>
      </c>
      <c r="V63" s="50" t="str">
        <f t="shared" si="21"/>
        <v/>
      </c>
      <c r="W63" s="50" t="str">
        <f t="shared" si="19"/>
        <v/>
      </c>
      <c r="X63" s="411"/>
      <c r="Y63" s="414"/>
      <c r="Z63" s="416"/>
      <c r="AA63" s="264"/>
      <c r="AB63" s="206"/>
      <c r="AC63" s="99"/>
      <c r="AE63" s="199"/>
      <c r="AF63" s="199"/>
      <c r="AG63" s="200"/>
      <c r="AH63" s="199"/>
    </row>
    <row r="64" spans="1:40" s="192" customFormat="1" ht="15.6" x14ac:dyDescent="0.3">
      <c r="A64" s="23">
        <v>59</v>
      </c>
      <c r="B64" s="19"/>
      <c r="C64" s="20"/>
      <c r="D64" s="55"/>
      <c r="E64" s="193" t="str">
        <f t="shared" si="12"/>
        <v/>
      </c>
      <c r="F64" s="196" t="str">
        <f t="shared" si="13"/>
        <v/>
      </c>
      <c r="G64" s="194" t="str">
        <f t="shared" si="2"/>
        <v/>
      </c>
      <c r="H64" s="194" t="str">
        <f t="shared" si="3"/>
        <v/>
      </c>
      <c r="I64" s="51" t="s">
        <v>210</v>
      </c>
      <c r="J64" s="26" t="s">
        <v>225</v>
      </c>
      <c r="K64" s="18"/>
      <c r="L64" s="18"/>
      <c r="M64" s="18"/>
      <c r="N64" s="353" t="str">
        <f t="shared" si="4"/>
        <v/>
      </c>
      <c r="O64" s="21"/>
      <c r="P64" s="160"/>
      <c r="Q64" s="48" t="str">
        <f t="shared" si="5"/>
        <v/>
      </c>
      <c r="R64" s="71" t="str">
        <f t="shared" si="17"/>
        <v/>
      </c>
      <c r="S64" s="190"/>
      <c r="T64" s="49" t="str">
        <f t="shared" si="18"/>
        <v/>
      </c>
      <c r="U64" s="49" t="str">
        <f t="shared" si="20"/>
        <v/>
      </c>
      <c r="V64" s="50" t="str">
        <f t="shared" si="21"/>
        <v/>
      </c>
      <c r="W64" s="50" t="str">
        <f t="shared" si="19"/>
        <v/>
      </c>
      <c r="X64" s="411"/>
      <c r="Y64" s="414"/>
      <c r="Z64" s="416"/>
      <c r="AA64" s="265"/>
      <c r="AB64" s="188"/>
      <c r="AC64" s="99"/>
      <c r="AE64" s="199"/>
      <c r="AF64" s="199"/>
      <c r="AG64" s="200"/>
      <c r="AH64" s="199"/>
    </row>
    <row r="65" spans="1:34" ht="15.6" x14ac:dyDescent="0.3">
      <c r="A65" s="23">
        <v>60</v>
      </c>
      <c r="B65" s="19"/>
      <c r="C65" s="20"/>
      <c r="D65" s="55"/>
      <c r="E65" s="193" t="str">
        <f t="shared" si="12"/>
        <v/>
      </c>
      <c r="F65" s="197" t="str">
        <f t="shared" si="13"/>
        <v/>
      </c>
      <c r="G65" s="194" t="str">
        <f t="shared" si="2"/>
        <v/>
      </c>
      <c r="H65" s="194" t="str">
        <f t="shared" si="3"/>
        <v/>
      </c>
      <c r="I65" s="51" t="s">
        <v>210</v>
      </c>
      <c r="J65" s="26" t="s">
        <v>225</v>
      </c>
      <c r="K65" s="18"/>
      <c r="L65" s="18"/>
      <c r="M65" s="18"/>
      <c r="N65" s="353" t="str">
        <f t="shared" si="4"/>
        <v/>
      </c>
      <c r="O65" s="21"/>
      <c r="P65" s="18"/>
      <c r="Q65" s="48" t="str">
        <f t="shared" si="5"/>
        <v/>
      </c>
      <c r="R65" s="71" t="str">
        <f t="shared" si="17"/>
        <v/>
      </c>
      <c r="S65" s="22"/>
      <c r="T65" s="49" t="str">
        <f t="shared" si="18"/>
        <v/>
      </c>
      <c r="U65" s="49" t="str">
        <f t="shared" si="20"/>
        <v/>
      </c>
      <c r="V65" s="50" t="str">
        <f t="shared" si="21"/>
        <v/>
      </c>
      <c r="W65" s="50" t="str">
        <f t="shared" si="19"/>
        <v/>
      </c>
      <c r="X65" s="411"/>
      <c r="Y65" s="414"/>
      <c r="Z65" s="416"/>
      <c r="AA65" s="265"/>
      <c r="AB65" s="201"/>
      <c r="AC65" s="99"/>
      <c r="AE65" s="199"/>
      <c r="AF65" s="199"/>
      <c r="AG65" s="200"/>
      <c r="AH65" s="199"/>
    </row>
    <row r="66" spans="1:34" s="192" customFormat="1" ht="15.6" x14ac:dyDescent="0.3">
      <c r="A66" s="23">
        <v>61</v>
      </c>
      <c r="B66" s="19"/>
      <c r="C66" s="20"/>
      <c r="D66" s="55"/>
      <c r="E66" s="193" t="str">
        <f t="shared" si="12"/>
        <v/>
      </c>
      <c r="F66" s="196" t="str">
        <f t="shared" si="13"/>
        <v/>
      </c>
      <c r="G66" s="194" t="str">
        <f t="shared" si="2"/>
        <v/>
      </c>
      <c r="H66" s="194" t="str">
        <f t="shared" si="3"/>
        <v/>
      </c>
      <c r="I66" s="51" t="s">
        <v>210</v>
      </c>
      <c r="J66" s="26" t="s">
        <v>225</v>
      </c>
      <c r="K66" s="18"/>
      <c r="L66" s="18"/>
      <c r="M66" s="18"/>
      <c r="N66" s="353" t="str">
        <f t="shared" si="4"/>
        <v/>
      </c>
      <c r="O66" s="21"/>
      <c r="P66" s="160"/>
      <c r="Q66" s="48" t="str">
        <f t="shared" si="5"/>
        <v/>
      </c>
      <c r="R66" s="71" t="str">
        <f t="shared" si="17"/>
        <v/>
      </c>
      <c r="S66" s="190"/>
      <c r="T66" s="49" t="str">
        <f t="shared" si="18"/>
        <v/>
      </c>
      <c r="U66" s="49" t="str">
        <f t="shared" si="20"/>
        <v/>
      </c>
      <c r="V66" s="50" t="str">
        <f t="shared" si="21"/>
        <v/>
      </c>
      <c r="W66" s="50" t="str">
        <f t="shared" si="19"/>
        <v/>
      </c>
      <c r="X66" s="411"/>
      <c r="Y66" s="414"/>
      <c r="Z66" s="416"/>
      <c r="AA66" s="265"/>
      <c r="AB66" s="188"/>
      <c r="AC66" s="99"/>
      <c r="AE66" s="199"/>
      <c r="AF66" s="199"/>
      <c r="AG66" s="200"/>
      <c r="AH66" s="199"/>
    </row>
    <row r="67" spans="1:34" s="192" customFormat="1" ht="15.6" x14ac:dyDescent="0.3">
      <c r="A67" s="23">
        <v>62</v>
      </c>
      <c r="B67" s="19"/>
      <c r="C67" s="20"/>
      <c r="D67" s="55"/>
      <c r="E67" s="193" t="str">
        <f t="shared" si="12"/>
        <v/>
      </c>
      <c r="F67" s="196" t="str">
        <f t="shared" si="13"/>
        <v/>
      </c>
      <c r="G67" s="194" t="str">
        <f t="shared" si="2"/>
        <v/>
      </c>
      <c r="H67" s="194" t="str">
        <f t="shared" si="3"/>
        <v/>
      </c>
      <c r="I67" s="51" t="s">
        <v>210</v>
      </c>
      <c r="J67" s="26" t="s">
        <v>225</v>
      </c>
      <c r="K67" s="18"/>
      <c r="L67" s="18"/>
      <c r="M67" s="18"/>
      <c r="N67" s="353" t="str">
        <f t="shared" si="4"/>
        <v/>
      </c>
      <c r="O67" s="21"/>
      <c r="P67" s="160"/>
      <c r="Q67" s="48" t="str">
        <f t="shared" si="5"/>
        <v/>
      </c>
      <c r="R67" s="71" t="str">
        <f t="shared" si="17"/>
        <v/>
      </c>
      <c r="S67" s="190"/>
      <c r="T67" s="49" t="str">
        <f t="shared" si="18"/>
        <v/>
      </c>
      <c r="U67" s="49" t="str">
        <f t="shared" si="20"/>
        <v/>
      </c>
      <c r="V67" s="50" t="str">
        <f t="shared" si="21"/>
        <v/>
      </c>
      <c r="W67" s="50" t="str">
        <f t="shared" si="19"/>
        <v/>
      </c>
      <c r="X67" s="411"/>
      <c r="Y67" s="414"/>
      <c r="Z67" s="416"/>
      <c r="AA67" s="264"/>
      <c r="AB67" s="188"/>
      <c r="AC67" s="99"/>
      <c r="AE67" s="199"/>
      <c r="AF67" s="199"/>
      <c r="AG67" s="200"/>
      <c r="AH67" s="199"/>
    </row>
    <row r="68" spans="1:34" s="192" customFormat="1" ht="15.6" x14ac:dyDescent="0.3">
      <c r="A68" s="23">
        <v>63</v>
      </c>
      <c r="B68" s="19"/>
      <c r="C68" s="20"/>
      <c r="D68" s="55"/>
      <c r="E68" s="193" t="str">
        <f t="shared" si="12"/>
        <v/>
      </c>
      <c r="F68" s="196" t="str">
        <f t="shared" si="13"/>
        <v/>
      </c>
      <c r="G68" s="194" t="str">
        <f t="shared" si="2"/>
        <v/>
      </c>
      <c r="H68" s="194" t="str">
        <f t="shared" si="3"/>
        <v/>
      </c>
      <c r="I68" s="51" t="s">
        <v>210</v>
      </c>
      <c r="J68" s="26" t="s">
        <v>225</v>
      </c>
      <c r="K68" s="18"/>
      <c r="L68" s="18"/>
      <c r="M68" s="18"/>
      <c r="N68" s="353" t="str">
        <f t="shared" si="4"/>
        <v/>
      </c>
      <c r="O68" s="21"/>
      <c r="P68" s="160"/>
      <c r="Q68" s="48" t="str">
        <f t="shared" si="5"/>
        <v/>
      </c>
      <c r="R68" s="71" t="str">
        <f t="shared" si="17"/>
        <v/>
      </c>
      <c r="S68" s="190"/>
      <c r="T68" s="49" t="str">
        <f t="shared" si="18"/>
        <v/>
      </c>
      <c r="U68" s="49" t="str">
        <f t="shared" si="20"/>
        <v/>
      </c>
      <c r="V68" s="50" t="str">
        <f t="shared" si="21"/>
        <v/>
      </c>
      <c r="W68" s="260" t="str">
        <f t="shared" si="19"/>
        <v/>
      </c>
      <c r="X68" s="411"/>
      <c r="Y68" s="414"/>
      <c r="Z68" s="416"/>
      <c r="AC68" s="99"/>
      <c r="AE68" s="199"/>
      <c r="AF68" s="199"/>
      <c r="AG68" s="200"/>
      <c r="AH68" s="199"/>
    </row>
    <row r="69" spans="1:34" s="192" customFormat="1" ht="15.6" x14ac:dyDescent="0.3">
      <c r="A69" s="23">
        <v>64</v>
      </c>
      <c r="B69" s="19"/>
      <c r="C69" s="20"/>
      <c r="D69" s="55"/>
      <c r="E69" s="193" t="str">
        <f t="shared" si="12"/>
        <v/>
      </c>
      <c r="F69" s="196" t="str">
        <f t="shared" si="13"/>
        <v/>
      </c>
      <c r="G69" s="194" t="str">
        <f t="shared" si="2"/>
        <v/>
      </c>
      <c r="H69" s="194" t="str">
        <f t="shared" si="3"/>
        <v/>
      </c>
      <c r="I69" s="51" t="s">
        <v>210</v>
      </c>
      <c r="J69" s="26" t="s">
        <v>225</v>
      </c>
      <c r="K69" s="18"/>
      <c r="L69" s="18"/>
      <c r="M69" s="18"/>
      <c r="N69" s="353" t="str">
        <f t="shared" ref="N69:N131" si="22">IF(E69="","",K69+L69+M69)</f>
        <v/>
      </c>
      <c r="O69" s="21"/>
      <c r="P69" s="160"/>
      <c r="Q69" s="48" t="str">
        <f t="shared" ref="Q69:Q97" si="23">IF(E69="","",2*O69)</f>
        <v/>
      </c>
      <c r="R69" s="71" t="str">
        <f t="shared" ref="R69:R131" si="24">IF(E69="","",N69-P69-Q69)</f>
        <v/>
      </c>
      <c r="S69" s="190"/>
      <c r="T69" s="49" t="str">
        <f t="shared" si="18"/>
        <v/>
      </c>
      <c r="U69" s="49" t="str">
        <f t="shared" si="20"/>
        <v/>
      </c>
      <c r="V69" s="50" t="str">
        <f t="shared" si="21"/>
        <v/>
      </c>
      <c r="W69" s="260" t="str">
        <f t="shared" ref="W69:W131" si="25">IF(E69="","",T69-U69-V69)</f>
        <v/>
      </c>
      <c r="X69" s="411"/>
      <c r="Y69" s="414"/>
      <c r="Z69" s="416"/>
      <c r="AC69" s="99"/>
      <c r="AE69" s="199"/>
      <c r="AF69" s="199"/>
      <c r="AG69" s="200"/>
      <c r="AH69" s="199"/>
    </row>
    <row r="70" spans="1:34" ht="15.6" x14ac:dyDescent="0.3">
      <c r="A70" s="23">
        <v>65</v>
      </c>
      <c r="B70" s="19"/>
      <c r="C70" s="20"/>
      <c r="D70" s="55"/>
      <c r="E70" s="193" t="str">
        <f t="shared" si="12"/>
        <v/>
      </c>
      <c r="F70" s="197" t="str">
        <f t="shared" si="13"/>
        <v/>
      </c>
      <c r="G70" s="194" t="str">
        <f t="shared" si="2"/>
        <v/>
      </c>
      <c r="H70" s="194" t="str">
        <f t="shared" si="3"/>
        <v/>
      </c>
      <c r="I70" s="51" t="s">
        <v>210</v>
      </c>
      <c r="J70" s="26" t="s">
        <v>225</v>
      </c>
      <c r="K70" s="18"/>
      <c r="L70" s="18"/>
      <c r="M70" s="18"/>
      <c r="N70" s="353" t="str">
        <f t="shared" si="22"/>
        <v/>
      </c>
      <c r="O70" s="21"/>
      <c r="P70" s="18"/>
      <c r="Q70" s="48" t="str">
        <f t="shared" si="23"/>
        <v/>
      </c>
      <c r="R70" s="71" t="str">
        <f t="shared" si="24"/>
        <v/>
      </c>
      <c r="S70" s="22"/>
      <c r="T70" s="49" t="str">
        <f t="shared" si="18"/>
        <v/>
      </c>
      <c r="U70" s="49" t="str">
        <f t="shared" si="20"/>
        <v/>
      </c>
      <c r="V70" s="50" t="str">
        <f t="shared" ref="V70:V77" si="26">IF(E70="","",R70*0.3)</f>
        <v/>
      </c>
      <c r="W70" s="50" t="str">
        <f t="shared" si="25"/>
        <v/>
      </c>
      <c r="X70" s="411"/>
      <c r="Y70" s="414"/>
      <c r="Z70" s="416"/>
      <c r="AC70" s="99"/>
      <c r="AE70" s="199"/>
      <c r="AF70" s="199"/>
      <c r="AG70" s="200"/>
      <c r="AH70" s="199"/>
    </row>
    <row r="71" spans="1:34" ht="15.6" x14ac:dyDescent="0.3">
      <c r="A71" s="23">
        <v>66</v>
      </c>
      <c r="B71" s="19"/>
      <c r="C71" s="20"/>
      <c r="D71" s="55"/>
      <c r="E71" s="193" t="str">
        <f t="shared" si="12"/>
        <v/>
      </c>
      <c r="F71" s="197" t="str">
        <f t="shared" si="13"/>
        <v/>
      </c>
      <c r="G71" s="194" t="str">
        <f t="shared" si="2"/>
        <v/>
      </c>
      <c r="H71" s="194" t="str">
        <f t="shared" si="3"/>
        <v/>
      </c>
      <c r="I71" s="51" t="s">
        <v>210</v>
      </c>
      <c r="J71" s="26" t="s">
        <v>225</v>
      </c>
      <c r="K71" s="18"/>
      <c r="L71" s="18"/>
      <c r="M71" s="18"/>
      <c r="N71" s="353" t="str">
        <f t="shared" si="22"/>
        <v/>
      </c>
      <c r="O71" s="21"/>
      <c r="P71" s="18"/>
      <c r="Q71" s="48" t="str">
        <f t="shared" si="23"/>
        <v/>
      </c>
      <c r="R71" s="71" t="str">
        <f t="shared" si="24"/>
        <v/>
      </c>
      <c r="S71" s="22"/>
      <c r="T71" s="49" t="str">
        <f>IF(N71="","",R71*S71)</f>
        <v/>
      </c>
      <c r="U71" s="49" t="str">
        <f t="shared" si="20"/>
        <v/>
      </c>
      <c r="V71" s="50" t="str">
        <f t="shared" si="26"/>
        <v/>
      </c>
      <c r="W71" s="50" t="str">
        <f t="shared" si="25"/>
        <v/>
      </c>
      <c r="X71" s="411"/>
      <c r="Y71" s="414"/>
      <c r="Z71" s="416"/>
      <c r="AC71" s="99"/>
      <c r="AE71" s="199"/>
      <c r="AF71" s="199"/>
      <c r="AG71" s="200"/>
      <c r="AH71" s="199"/>
    </row>
    <row r="72" spans="1:34" ht="15.6" x14ac:dyDescent="0.3">
      <c r="A72" s="23">
        <v>67</v>
      </c>
      <c r="B72" s="19"/>
      <c r="C72" s="20"/>
      <c r="D72" s="55"/>
      <c r="E72" s="193" t="str">
        <f t="shared" si="12"/>
        <v/>
      </c>
      <c r="F72" s="197" t="str">
        <f t="shared" si="13"/>
        <v/>
      </c>
      <c r="G72" s="194" t="str">
        <f t="shared" si="2"/>
        <v/>
      </c>
      <c r="H72" s="194" t="str">
        <f t="shared" si="3"/>
        <v/>
      </c>
      <c r="I72" s="51" t="s">
        <v>210</v>
      </c>
      <c r="J72" s="26" t="s">
        <v>225</v>
      </c>
      <c r="K72" s="18"/>
      <c r="L72" s="18"/>
      <c r="M72" s="18"/>
      <c r="N72" s="353" t="str">
        <f t="shared" si="22"/>
        <v/>
      </c>
      <c r="O72" s="21"/>
      <c r="P72" s="18"/>
      <c r="Q72" s="48" t="str">
        <f t="shared" si="23"/>
        <v/>
      </c>
      <c r="R72" s="71" t="str">
        <f t="shared" si="24"/>
        <v/>
      </c>
      <c r="S72" s="22"/>
      <c r="T72" s="49" t="str">
        <f t="shared" si="18"/>
        <v/>
      </c>
      <c r="U72" s="49" t="str">
        <f t="shared" si="20"/>
        <v/>
      </c>
      <c r="V72" s="50" t="str">
        <f t="shared" si="26"/>
        <v/>
      </c>
      <c r="W72" s="50" t="str">
        <f t="shared" si="25"/>
        <v/>
      </c>
      <c r="X72" s="411"/>
      <c r="Y72" s="414"/>
      <c r="Z72" s="416"/>
      <c r="AA72" s="265"/>
      <c r="AB72" s="188"/>
      <c r="AC72" s="99"/>
      <c r="AE72" s="199"/>
      <c r="AF72" s="199"/>
      <c r="AG72" s="200"/>
      <c r="AH72" s="199"/>
    </row>
    <row r="73" spans="1:34" ht="15.6" x14ac:dyDescent="0.3">
      <c r="A73" s="23">
        <v>68</v>
      </c>
      <c r="B73" s="19"/>
      <c r="C73" s="20"/>
      <c r="D73" s="55"/>
      <c r="E73" s="193" t="str">
        <f t="shared" si="12"/>
        <v/>
      </c>
      <c r="F73" s="197" t="str">
        <f>IF(C73="","",VLOOKUP(C73,bdsocios,3,FALSE))</f>
        <v/>
      </c>
      <c r="G73" s="194" t="str">
        <f>IF(C73="","",VLOOKUP(C73,bdsocios,4,FALSE))</f>
        <v/>
      </c>
      <c r="H73" s="194" t="str">
        <f t="shared" si="3"/>
        <v/>
      </c>
      <c r="I73" s="51" t="s">
        <v>210</v>
      </c>
      <c r="J73" s="26" t="s">
        <v>225</v>
      </c>
      <c r="K73" s="18"/>
      <c r="L73" s="18"/>
      <c r="M73" s="18"/>
      <c r="N73" s="353" t="str">
        <f t="shared" si="22"/>
        <v/>
      </c>
      <c r="O73" s="21"/>
      <c r="P73" s="18"/>
      <c r="Q73" s="48" t="str">
        <f t="shared" si="23"/>
        <v/>
      </c>
      <c r="R73" s="71" t="str">
        <f t="shared" si="24"/>
        <v/>
      </c>
      <c r="S73" s="22"/>
      <c r="T73" s="49" t="str">
        <f t="shared" ref="T73:T131" si="27">IF(N73="","",R73*S73)</f>
        <v/>
      </c>
      <c r="U73" s="49" t="str">
        <f t="shared" si="20"/>
        <v/>
      </c>
      <c r="V73" s="50" t="str">
        <f t="shared" si="26"/>
        <v/>
      </c>
      <c r="W73" s="50" t="str">
        <f t="shared" si="25"/>
        <v/>
      </c>
      <c r="X73" s="411"/>
      <c r="Y73" s="414"/>
      <c r="Z73" s="416"/>
      <c r="AA73" s="265"/>
      <c r="AB73" s="188"/>
      <c r="AC73" s="99"/>
      <c r="AE73" s="199"/>
      <c r="AF73" s="199"/>
      <c r="AG73" s="200"/>
      <c r="AH73" s="199"/>
    </row>
    <row r="74" spans="1:34" s="192" customFormat="1" ht="15.6" x14ac:dyDescent="0.3">
      <c r="A74" s="23">
        <v>69</v>
      </c>
      <c r="B74" s="19"/>
      <c r="C74" s="20"/>
      <c r="D74" s="55"/>
      <c r="E74" s="193" t="str">
        <f t="shared" si="12"/>
        <v/>
      </c>
      <c r="F74" s="196" t="str">
        <f t="shared" si="13"/>
        <v/>
      </c>
      <c r="G74" s="194" t="str">
        <f>IF(C74="","",VLOOKUP(C74,bdsocios,4,FALSE))</f>
        <v/>
      </c>
      <c r="H74" s="194" t="str">
        <f t="shared" ref="H74:H104" si="28">IF(C74="","",VLOOKUP(C74,bdsocios,5,FALSE))</f>
        <v/>
      </c>
      <c r="I74" s="51" t="s">
        <v>210</v>
      </c>
      <c r="J74" s="26" t="s">
        <v>225</v>
      </c>
      <c r="K74" s="18"/>
      <c r="L74" s="18"/>
      <c r="M74" s="18"/>
      <c r="N74" s="353" t="str">
        <f t="shared" si="22"/>
        <v/>
      </c>
      <c r="O74" s="21"/>
      <c r="P74" s="160"/>
      <c r="Q74" s="48" t="str">
        <f t="shared" si="23"/>
        <v/>
      </c>
      <c r="R74" s="71" t="str">
        <f t="shared" si="24"/>
        <v/>
      </c>
      <c r="S74" s="190"/>
      <c r="T74" s="49" t="str">
        <f t="shared" si="27"/>
        <v/>
      </c>
      <c r="U74" s="49" t="str">
        <f t="shared" si="20"/>
        <v/>
      </c>
      <c r="V74" s="50" t="str">
        <f t="shared" si="26"/>
        <v/>
      </c>
      <c r="W74" s="50" t="str">
        <f t="shared" si="25"/>
        <v/>
      </c>
      <c r="X74" s="411"/>
      <c r="Y74" s="414"/>
      <c r="Z74" s="416"/>
      <c r="AA74" s="264"/>
      <c r="AB74" s="206"/>
      <c r="AC74" s="99"/>
      <c r="AE74" s="199"/>
      <c r="AF74" s="199"/>
      <c r="AG74" s="200"/>
      <c r="AH74" s="199"/>
    </row>
    <row r="75" spans="1:34" ht="15.6" x14ac:dyDescent="0.3">
      <c r="A75" s="23">
        <v>70</v>
      </c>
      <c r="B75" s="19"/>
      <c r="C75" s="20"/>
      <c r="D75" s="55"/>
      <c r="E75" s="193" t="str">
        <f t="shared" si="12"/>
        <v/>
      </c>
      <c r="F75" s="197" t="str">
        <f t="shared" si="13"/>
        <v/>
      </c>
      <c r="G75" s="194" t="str">
        <f t="shared" ref="G75:G124" si="29">IF(C75="","",VLOOKUP(C75,bdsocios,4,FALSE))</f>
        <v/>
      </c>
      <c r="H75" s="194" t="str">
        <f t="shared" si="28"/>
        <v/>
      </c>
      <c r="I75" s="51" t="s">
        <v>210</v>
      </c>
      <c r="J75" s="26" t="s">
        <v>225</v>
      </c>
      <c r="K75" s="18"/>
      <c r="L75" s="18"/>
      <c r="M75" s="18"/>
      <c r="N75" s="48" t="str">
        <f t="shared" si="22"/>
        <v/>
      </c>
      <c r="O75" s="21"/>
      <c r="P75" s="18"/>
      <c r="Q75" s="48" t="str">
        <f t="shared" si="23"/>
        <v/>
      </c>
      <c r="R75" s="71" t="str">
        <f t="shared" si="24"/>
        <v/>
      </c>
      <c r="S75" s="22"/>
      <c r="T75" s="49" t="str">
        <f t="shared" si="27"/>
        <v/>
      </c>
      <c r="U75" s="49" t="str">
        <f t="shared" si="20"/>
        <v/>
      </c>
      <c r="V75" s="50" t="str">
        <f t="shared" si="26"/>
        <v/>
      </c>
      <c r="W75" s="266" t="str">
        <f t="shared" si="25"/>
        <v/>
      </c>
      <c r="X75" s="411"/>
      <c r="Y75" s="414"/>
      <c r="Z75" s="416"/>
      <c r="AA75" s="265"/>
      <c r="AB75" s="188"/>
      <c r="AC75" s="99"/>
      <c r="AE75" s="199"/>
      <c r="AF75" s="199"/>
      <c r="AG75" s="200"/>
      <c r="AH75" s="199"/>
    </row>
    <row r="76" spans="1:34" ht="15.6" x14ac:dyDescent="0.3">
      <c r="A76" s="23">
        <v>71</v>
      </c>
      <c r="B76" s="19"/>
      <c r="C76" s="20"/>
      <c r="D76" s="55"/>
      <c r="E76" s="193" t="str">
        <f t="shared" si="12"/>
        <v/>
      </c>
      <c r="F76" s="197" t="str">
        <f t="shared" si="13"/>
        <v/>
      </c>
      <c r="G76" s="194" t="str">
        <f t="shared" si="29"/>
        <v/>
      </c>
      <c r="H76" s="194" t="str">
        <f t="shared" si="28"/>
        <v/>
      </c>
      <c r="I76" s="51" t="s">
        <v>210</v>
      </c>
      <c r="J76" s="26" t="s">
        <v>225</v>
      </c>
      <c r="K76" s="18"/>
      <c r="L76" s="18"/>
      <c r="M76" s="18"/>
      <c r="N76" s="48" t="str">
        <f t="shared" si="22"/>
        <v/>
      </c>
      <c r="O76" s="21"/>
      <c r="P76" s="18"/>
      <c r="Q76" s="48" t="str">
        <f t="shared" si="23"/>
        <v/>
      </c>
      <c r="R76" s="71" t="str">
        <f t="shared" si="24"/>
        <v/>
      </c>
      <c r="S76" s="22"/>
      <c r="T76" s="49" t="str">
        <f t="shared" si="27"/>
        <v/>
      </c>
      <c r="U76" s="49" t="str">
        <f t="shared" si="20"/>
        <v/>
      </c>
      <c r="V76" s="50" t="str">
        <f t="shared" si="26"/>
        <v/>
      </c>
      <c r="W76" s="260" t="str">
        <f t="shared" si="25"/>
        <v/>
      </c>
      <c r="X76" s="411"/>
      <c r="Y76" s="414"/>
      <c r="Z76" s="416"/>
      <c r="AC76" s="99"/>
      <c r="AE76" s="199"/>
      <c r="AF76" s="199"/>
      <c r="AG76" s="200"/>
      <c r="AH76" s="199"/>
    </row>
    <row r="77" spans="1:34" ht="15.6" x14ac:dyDescent="0.3">
      <c r="A77" s="23">
        <v>72</v>
      </c>
      <c r="B77" s="19"/>
      <c r="C77" s="20"/>
      <c r="D77" s="55"/>
      <c r="E77" s="193" t="str">
        <f t="shared" si="12"/>
        <v/>
      </c>
      <c r="F77" s="197" t="str">
        <f t="shared" si="13"/>
        <v/>
      </c>
      <c r="G77" s="194" t="str">
        <f t="shared" si="29"/>
        <v/>
      </c>
      <c r="H77" s="194" t="str">
        <f t="shared" si="28"/>
        <v/>
      </c>
      <c r="I77" s="51" t="s">
        <v>210</v>
      </c>
      <c r="J77" s="26" t="s">
        <v>225</v>
      </c>
      <c r="K77" s="18"/>
      <c r="L77" s="18"/>
      <c r="M77" s="18"/>
      <c r="N77" s="48" t="str">
        <f t="shared" si="22"/>
        <v/>
      </c>
      <c r="O77" s="21"/>
      <c r="P77" s="18"/>
      <c r="Q77" s="48" t="str">
        <f t="shared" si="23"/>
        <v/>
      </c>
      <c r="R77" s="71" t="str">
        <f t="shared" si="24"/>
        <v/>
      </c>
      <c r="S77" s="22"/>
      <c r="T77" s="49" t="str">
        <f t="shared" si="27"/>
        <v/>
      </c>
      <c r="U77" s="49" t="str">
        <f t="shared" si="20"/>
        <v/>
      </c>
      <c r="V77" s="50" t="str">
        <f t="shared" si="26"/>
        <v/>
      </c>
      <c r="W77" s="260" t="str">
        <f t="shared" si="25"/>
        <v/>
      </c>
      <c r="X77" s="411"/>
      <c r="Y77" s="414"/>
      <c r="Z77" s="416"/>
      <c r="AC77" s="99"/>
      <c r="AE77" s="199"/>
      <c r="AF77" s="199"/>
      <c r="AG77" s="200"/>
      <c r="AH77" s="199"/>
    </row>
    <row r="78" spans="1:34" ht="15.6" x14ac:dyDescent="0.3">
      <c r="A78" s="23">
        <v>73</v>
      </c>
      <c r="B78" s="19"/>
      <c r="C78" s="20"/>
      <c r="D78" s="55"/>
      <c r="E78" s="193" t="str">
        <f t="shared" ref="E78:E88" si="30">IF(C78="","",VLOOKUP(C78,bdsocios,2,FALSE))</f>
        <v/>
      </c>
      <c r="F78" s="197" t="str">
        <f t="shared" ref="F78:F131" si="31">IF(C78="","",VLOOKUP(C78,bdsocios,3,FALSE))</f>
        <v/>
      </c>
      <c r="G78" s="194" t="str">
        <f t="shared" si="29"/>
        <v/>
      </c>
      <c r="H78" s="194" t="str">
        <f t="shared" si="28"/>
        <v/>
      </c>
      <c r="I78" s="51" t="s">
        <v>210</v>
      </c>
      <c r="J78" s="26" t="s">
        <v>225</v>
      </c>
      <c r="K78" s="18"/>
      <c r="L78" s="18"/>
      <c r="M78" s="18"/>
      <c r="N78" s="48" t="str">
        <f t="shared" si="22"/>
        <v/>
      </c>
      <c r="O78" s="21"/>
      <c r="P78" s="18"/>
      <c r="Q78" s="48" t="str">
        <f t="shared" si="23"/>
        <v/>
      </c>
      <c r="R78" s="71" t="str">
        <f t="shared" si="24"/>
        <v/>
      </c>
      <c r="S78" s="22"/>
      <c r="T78" s="49" t="str">
        <f t="shared" si="27"/>
        <v/>
      </c>
      <c r="U78" s="49" t="str">
        <f t="shared" si="20"/>
        <v/>
      </c>
      <c r="V78" s="50" t="str">
        <f t="shared" ref="V78:V89" si="32">IF(E78="","",R78*0.3)</f>
        <v/>
      </c>
      <c r="W78" s="50" t="str">
        <f t="shared" si="25"/>
        <v/>
      </c>
      <c r="X78" s="411"/>
      <c r="Y78" s="414"/>
      <c r="Z78" s="416"/>
      <c r="AA78" s="265"/>
      <c r="AB78" s="188"/>
      <c r="AC78" s="99"/>
      <c r="AE78" s="199"/>
      <c r="AF78" s="199"/>
      <c r="AG78" s="200"/>
      <c r="AH78" s="199"/>
    </row>
    <row r="79" spans="1:34" ht="15.6" x14ac:dyDescent="0.3">
      <c r="A79" s="23">
        <v>74</v>
      </c>
      <c r="B79" s="19"/>
      <c r="C79" s="20"/>
      <c r="D79" s="55"/>
      <c r="E79" s="193" t="str">
        <f t="shared" si="30"/>
        <v/>
      </c>
      <c r="F79" s="197" t="str">
        <f t="shared" si="31"/>
        <v/>
      </c>
      <c r="G79" s="194" t="str">
        <f t="shared" si="29"/>
        <v/>
      </c>
      <c r="H79" s="194" t="str">
        <f t="shared" si="28"/>
        <v/>
      </c>
      <c r="I79" s="51" t="s">
        <v>210</v>
      </c>
      <c r="J79" s="26" t="s">
        <v>225</v>
      </c>
      <c r="K79" s="18"/>
      <c r="L79" s="18"/>
      <c r="M79" s="18"/>
      <c r="N79" s="48" t="str">
        <f t="shared" si="22"/>
        <v/>
      </c>
      <c r="O79" s="21"/>
      <c r="P79" s="18"/>
      <c r="Q79" s="48" t="str">
        <f t="shared" si="23"/>
        <v/>
      </c>
      <c r="R79" s="71" t="str">
        <f t="shared" si="24"/>
        <v/>
      </c>
      <c r="S79" s="22"/>
      <c r="T79" s="49" t="str">
        <f t="shared" si="27"/>
        <v/>
      </c>
      <c r="U79" s="49" t="str">
        <f t="shared" si="20"/>
        <v/>
      </c>
      <c r="V79" s="50" t="str">
        <f t="shared" si="32"/>
        <v/>
      </c>
      <c r="W79" s="50" t="str">
        <f t="shared" si="25"/>
        <v/>
      </c>
      <c r="X79" s="411"/>
      <c r="Y79" s="414"/>
      <c r="Z79" s="416"/>
      <c r="AA79" s="263"/>
      <c r="AB79" s="86"/>
      <c r="AC79" s="99"/>
      <c r="AE79" s="199"/>
      <c r="AF79" s="199"/>
      <c r="AG79" s="200"/>
      <c r="AH79" s="199"/>
    </row>
    <row r="80" spans="1:34" ht="15.6" x14ac:dyDescent="0.3">
      <c r="A80" s="23">
        <v>75</v>
      </c>
      <c r="B80" s="19"/>
      <c r="C80" s="20"/>
      <c r="D80" s="55"/>
      <c r="E80" s="193" t="str">
        <f t="shared" si="30"/>
        <v/>
      </c>
      <c r="F80" s="197" t="str">
        <f t="shared" si="31"/>
        <v/>
      </c>
      <c r="G80" s="194" t="str">
        <f t="shared" si="29"/>
        <v/>
      </c>
      <c r="H80" s="194" t="str">
        <f t="shared" si="28"/>
        <v/>
      </c>
      <c r="I80" s="51" t="s">
        <v>210</v>
      </c>
      <c r="J80" s="26" t="s">
        <v>225</v>
      </c>
      <c r="K80" s="18"/>
      <c r="L80" s="18"/>
      <c r="M80" s="18"/>
      <c r="N80" s="48" t="str">
        <f t="shared" si="22"/>
        <v/>
      </c>
      <c r="O80" s="21"/>
      <c r="P80" s="18"/>
      <c r="Q80" s="48" t="str">
        <f t="shared" si="23"/>
        <v/>
      </c>
      <c r="R80" s="71" t="str">
        <f t="shared" si="24"/>
        <v/>
      </c>
      <c r="S80" s="22"/>
      <c r="T80" s="49" t="str">
        <f t="shared" si="27"/>
        <v/>
      </c>
      <c r="U80" s="49" t="str">
        <f t="shared" si="20"/>
        <v/>
      </c>
      <c r="V80" s="50" t="str">
        <f t="shared" si="32"/>
        <v/>
      </c>
      <c r="W80" s="50" t="str">
        <f t="shared" si="25"/>
        <v/>
      </c>
      <c r="X80" s="411"/>
      <c r="Y80" s="414"/>
      <c r="Z80" s="416"/>
      <c r="AA80" s="262"/>
      <c r="AB80" s="74"/>
      <c r="AC80" s="99"/>
      <c r="AE80" s="199"/>
      <c r="AF80" s="199"/>
      <c r="AG80" s="200"/>
      <c r="AH80" s="199"/>
    </row>
    <row r="81" spans="1:35" ht="15.6" x14ac:dyDescent="0.3">
      <c r="A81" s="23">
        <v>76</v>
      </c>
      <c r="B81" s="19"/>
      <c r="C81" s="20"/>
      <c r="D81" s="55"/>
      <c r="E81" s="193" t="str">
        <f t="shared" si="30"/>
        <v/>
      </c>
      <c r="F81" s="197" t="str">
        <f t="shared" si="31"/>
        <v/>
      </c>
      <c r="G81" s="194" t="str">
        <f t="shared" si="29"/>
        <v/>
      </c>
      <c r="H81" s="194" t="str">
        <f t="shared" si="28"/>
        <v/>
      </c>
      <c r="I81" s="51" t="s">
        <v>210</v>
      </c>
      <c r="J81" s="26" t="s">
        <v>225</v>
      </c>
      <c r="K81" s="18"/>
      <c r="L81" s="18"/>
      <c r="M81" s="18"/>
      <c r="N81" s="48" t="str">
        <f t="shared" si="22"/>
        <v/>
      </c>
      <c r="O81" s="21"/>
      <c r="P81" s="18"/>
      <c r="Q81" s="48" t="str">
        <f t="shared" si="23"/>
        <v/>
      </c>
      <c r="R81" s="71" t="str">
        <f t="shared" si="24"/>
        <v/>
      </c>
      <c r="S81" s="22"/>
      <c r="T81" s="49" t="str">
        <f t="shared" si="27"/>
        <v/>
      </c>
      <c r="U81" s="49" t="str">
        <f t="shared" si="20"/>
        <v/>
      </c>
      <c r="V81" s="50" t="str">
        <f t="shared" si="32"/>
        <v/>
      </c>
      <c r="W81" s="260" t="str">
        <f t="shared" si="25"/>
        <v/>
      </c>
      <c r="X81" s="411"/>
      <c r="Y81" s="414"/>
      <c r="Z81" s="416"/>
      <c r="AC81" s="99"/>
      <c r="AE81" s="199"/>
      <c r="AF81" s="199"/>
      <c r="AG81" s="200"/>
      <c r="AH81" s="199"/>
    </row>
    <row r="82" spans="1:35" ht="15.6" x14ac:dyDescent="0.3">
      <c r="A82" s="23">
        <v>77</v>
      </c>
      <c r="B82" s="19"/>
      <c r="C82" s="20"/>
      <c r="D82" s="55"/>
      <c r="E82" s="193" t="str">
        <f t="shared" si="30"/>
        <v/>
      </c>
      <c r="F82" s="197" t="str">
        <f t="shared" si="31"/>
        <v/>
      </c>
      <c r="G82" s="194" t="str">
        <f t="shared" si="29"/>
        <v/>
      </c>
      <c r="H82" s="194" t="str">
        <f t="shared" si="28"/>
        <v/>
      </c>
      <c r="I82" s="51" t="s">
        <v>210</v>
      </c>
      <c r="J82" s="26" t="s">
        <v>225</v>
      </c>
      <c r="K82" s="18"/>
      <c r="L82" s="18"/>
      <c r="M82" s="18"/>
      <c r="N82" s="48" t="str">
        <f t="shared" si="22"/>
        <v/>
      </c>
      <c r="O82" s="21"/>
      <c r="P82" s="18"/>
      <c r="Q82" s="48" t="str">
        <f t="shared" si="23"/>
        <v/>
      </c>
      <c r="R82" s="71" t="str">
        <f t="shared" si="24"/>
        <v/>
      </c>
      <c r="S82" s="22"/>
      <c r="T82" s="49" t="str">
        <f t="shared" si="27"/>
        <v/>
      </c>
      <c r="U82" s="49" t="str">
        <f t="shared" si="20"/>
        <v/>
      </c>
      <c r="V82" s="50" t="str">
        <f t="shared" si="32"/>
        <v/>
      </c>
      <c r="W82" s="260" t="str">
        <f t="shared" si="25"/>
        <v/>
      </c>
      <c r="X82" s="411"/>
      <c r="Y82" s="414"/>
      <c r="Z82" s="416"/>
      <c r="AA82" s="259"/>
      <c r="AB82" s="99"/>
      <c r="AC82" s="99"/>
      <c r="AD82" s="99"/>
      <c r="AE82" s="199"/>
      <c r="AF82" s="199"/>
      <c r="AG82" s="200"/>
      <c r="AH82" s="199"/>
    </row>
    <row r="83" spans="1:35" ht="15.6" x14ac:dyDescent="0.3">
      <c r="A83" s="23">
        <v>78</v>
      </c>
      <c r="B83" s="19"/>
      <c r="C83" s="20"/>
      <c r="D83" s="55"/>
      <c r="E83" s="193" t="str">
        <f t="shared" si="30"/>
        <v/>
      </c>
      <c r="F83" s="197" t="str">
        <f t="shared" si="31"/>
        <v/>
      </c>
      <c r="G83" s="194" t="str">
        <f t="shared" si="29"/>
        <v/>
      </c>
      <c r="H83" s="194" t="str">
        <f t="shared" si="28"/>
        <v/>
      </c>
      <c r="I83" s="51" t="s">
        <v>210</v>
      </c>
      <c r="J83" s="26" t="s">
        <v>225</v>
      </c>
      <c r="K83" s="18"/>
      <c r="L83" s="18"/>
      <c r="M83" s="18"/>
      <c r="N83" s="48" t="str">
        <f t="shared" si="22"/>
        <v/>
      </c>
      <c r="O83" s="21"/>
      <c r="P83" s="18"/>
      <c r="Q83" s="48" t="str">
        <f t="shared" si="23"/>
        <v/>
      </c>
      <c r="R83" s="71" t="str">
        <f t="shared" si="24"/>
        <v/>
      </c>
      <c r="S83" s="22"/>
      <c r="T83" s="49" t="str">
        <f t="shared" si="27"/>
        <v/>
      </c>
      <c r="U83" s="49" t="str">
        <f t="shared" si="20"/>
        <v/>
      </c>
      <c r="V83" s="50" t="str">
        <f t="shared" si="32"/>
        <v/>
      </c>
      <c r="W83" s="50" t="str">
        <f t="shared" si="25"/>
        <v/>
      </c>
      <c r="X83" s="411"/>
      <c r="Y83" s="414"/>
      <c r="Z83" s="416"/>
      <c r="AA83" s="261"/>
      <c r="AC83" s="99"/>
      <c r="AD83" s="99"/>
      <c r="AE83" s="199"/>
      <c r="AF83" s="199"/>
      <c r="AG83" s="200"/>
      <c r="AH83" s="199"/>
    </row>
    <row r="84" spans="1:35" ht="15.6" x14ac:dyDescent="0.3">
      <c r="A84" s="23">
        <v>79</v>
      </c>
      <c r="B84" s="19"/>
      <c r="C84" s="20"/>
      <c r="D84" s="55"/>
      <c r="E84" s="193" t="str">
        <f t="shared" si="30"/>
        <v/>
      </c>
      <c r="F84" s="197" t="str">
        <f t="shared" si="31"/>
        <v/>
      </c>
      <c r="G84" s="194" t="str">
        <f t="shared" si="29"/>
        <v/>
      </c>
      <c r="H84" s="194" t="str">
        <f t="shared" si="28"/>
        <v/>
      </c>
      <c r="I84" s="51" t="s">
        <v>210</v>
      </c>
      <c r="J84" s="26" t="s">
        <v>225</v>
      </c>
      <c r="K84" s="18"/>
      <c r="L84" s="18"/>
      <c r="M84" s="18"/>
      <c r="N84" s="48" t="str">
        <f t="shared" si="22"/>
        <v/>
      </c>
      <c r="O84" s="21"/>
      <c r="P84" s="18"/>
      <c r="Q84" s="48" t="str">
        <f t="shared" si="23"/>
        <v/>
      </c>
      <c r="R84" s="71" t="str">
        <f t="shared" si="24"/>
        <v/>
      </c>
      <c r="S84" s="22"/>
      <c r="T84" s="49" t="str">
        <f t="shared" si="27"/>
        <v/>
      </c>
      <c r="U84" s="49" t="str">
        <f t="shared" si="20"/>
        <v/>
      </c>
      <c r="V84" s="50" t="str">
        <f t="shared" si="32"/>
        <v/>
      </c>
      <c r="W84" s="260" t="str">
        <f t="shared" si="25"/>
        <v/>
      </c>
      <c r="X84" s="411"/>
      <c r="Y84" s="414"/>
      <c r="Z84" s="416"/>
      <c r="AA84" s="259"/>
      <c r="AB84" s="99"/>
      <c r="AC84" s="99"/>
      <c r="AD84" s="99"/>
      <c r="AE84" s="199"/>
      <c r="AF84" s="199"/>
      <c r="AG84" s="200"/>
      <c r="AH84" s="199"/>
    </row>
    <row r="85" spans="1:35" ht="15.6" x14ac:dyDescent="0.3">
      <c r="A85" s="23">
        <v>80</v>
      </c>
      <c r="B85" s="19"/>
      <c r="C85" s="20"/>
      <c r="D85" s="55"/>
      <c r="E85" s="193" t="str">
        <f t="shared" si="30"/>
        <v/>
      </c>
      <c r="F85" s="197" t="str">
        <f t="shared" si="31"/>
        <v/>
      </c>
      <c r="G85" s="194" t="str">
        <f t="shared" si="29"/>
        <v/>
      </c>
      <c r="H85" s="194" t="str">
        <f t="shared" si="28"/>
        <v/>
      </c>
      <c r="I85" s="51" t="s">
        <v>210</v>
      </c>
      <c r="J85" s="26" t="s">
        <v>225</v>
      </c>
      <c r="K85" s="18"/>
      <c r="L85" s="18"/>
      <c r="M85" s="18"/>
      <c r="N85" s="48" t="str">
        <f t="shared" si="22"/>
        <v/>
      </c>
      <c r="O85" s="21"/>
      <c r="P85" s="18"/>
      <c r="Q85" s="48" t="str">
        <f t="shared" si="23"/>
        <v/>
      </c>
      <c r="R85" s="71" t="str">
        <f t="shared" si="24"/>
        <v/>
      </c>
      <c r="S85" s="22"/>
      <c r="T85" s="49" t="str">
        <f t="shared" si="27"/>
        <v/>
      </c>
      <c r="U85" s="49" t="str">
        <f t="shared" si="20"/>
        <v/>
      </c>
      <c r="V85" s="50" t="str">
        <f t="shared" si="32"/>
        <v/>
      </c>
      <c r="W85" s="50" t="str">
        <f t="shared" si="25"/>
        <v/>
      </c>
      <c r="X85" s="411"/>
      <c r="Y85" s="414"/>
      <c r="Z85" s="416"/>
      <c r="AA85" s="267"/>
      <c r="AB85" s="99"/>
      <c r="AC85" s="99"/>
      <c r="AD85" s="99"/>
      <c r="AE85" s="199"/>
      <c r="AF85" s="199"/>
      <c r="AG85" s="200"/>
      <c r="AH85" s="199"/>
    </row>
    <row r="86" spans="1:35" ht="15.6" x14ac:dyDescent="0.3">
      <c r="A86" s="23">
        <v>81</v>
      </c>
      <c r="B86" s="19"/>
      <c r="C86" s="20"/>
      <c r="D86" s="55"/>
      <c r="E86" s="228" t="str">
        <f t="shared" si="30"/>
        <v/>
      </c>
      <c r="F86" s="197" t="str">
        <f t="shared" si="31"/>
        <v/>
      </c>
      <c r="G86" s="194" t="str">
        <f t="shared" si="29"/>
        <v/>
      </c>
      <c r="H86" s="194" t="str">
        <f t="shared" si="28"/>
        <v/>
      </c>
      <c r="I86" s="51" t="s">
        <v>210</v>
      </c>
      <c r="J86" s="26" t="s">
        <v>225</v>
      </c>
      <c r="K86" s="18"/>
      <c r="L86" s="18"/>
      <c r="M86" s="18"/>
      <c r="N86" s="48" t="str">
        <f t="shared" si="22"/>
        <v/>
      </c>
      <c r="O86" s="21"/>
      <c r="P86" s="18"/>
      <c r="Q86" s="48" t="str">
        <f t="shared" si="23"/>
        <v/>
      </c>
      <c r="R86" s="71" t="str">
        <f t="shared" si="24"/>
        <v/>
      </c>
      <c r="S86" s="22"/>
      <c r="T86" s="49" t="str">
        <f t="shared" si="27"/>
        <v/>
      </c>
      <c r="U86" s="49" t="str">
        <f t="shared" si="20"/>
        <v/>
      </c>
      <c r="V86" s="50" t="str">
        <f t="shared" si="32"/>
        <v/>
      </c>
      <c r="W86" s="50" t="str">
        <f t="shared" si="25"/>
        <v/>
      </c>
      <c r="X86" s="411"/>
      <c r="Y86" s="414"/>
      <c r="Z86" s="416"/>
      <c r="AA86" s="265"/>
      <c r="AB86" s="188"/>
      <c r="AC86" s="99"/>
      <c r="AE86" s="199"/>
      <c r="AF86" s="199"/>
      <c r="AG86" s="200"/>
      <c r="AH86" s="199"/>
    </row>
    <row r="87" spans="1:35" ht="15.6" x14ac:dyDescent="0.3">
      <c r="A87" s="23">
        <v>82</v>
      </c>
      <c r="B87" s="19"/>
      <c r="C87" s="20"/>
      <c r="D87" s="55"/>
      <c r="E87" s="193" t="str">
        <f t="shared" si="30"/>
        <v/>
      </c>
      <c r="F87" s="197" t="str">
        <f t="shared" si="31"/>
        <v/>
      </c>
      <c r="G87" s="194" t="str">
        <f t="shared" si="29"/>
        <v/>
      </c>
      <c r="H87" s="194" t="str">
        <f t="shared" si="28"/>
        <v/>
      </c>
      <c r="I87" s="51" t="s">
        <v>210</v>
      </c>
      <c r="J87" s="26" t="s">
        <v>225</v>
      </c>
      <c r="K87" s="18"/>
      <c r="L87" s="18"/>
      <c r="M87" s="18"/>
      <c r="N87" s="48" t="str">
        <f t="shared" si="22"/>
        <v/>
      </c>
      <c r="O87" s="21"/>
      <c r="P87" s="18"/>
      <c r="Q87" s="48" t="str">
        <f t="shared" si="23"/>
        <v/>
      </c>
      <c r="R87" s="71" t="str">
        <f t="shared" si="24"/>
        <v/>
      </c>
      <c r="S87" s="22"/>
      <c r="T87" s="49" t="str">
        <f t="shared" si="27"/>
        <v/>
      </c>
      <c r="U87" s="49" t="str">
        <f t="shared" si="20"/>
        <v/>
      </c>
      <c r="V87" s="50" t="str">
        <f t="shared" si="32"/>
        <v/>
      </c>
      <c r="W87" s="266" t="str">
        <f t="shared" si="25"/>
        <v/>
      </c>
      <c r="X87" s="411"/>
      <c r="Y87" s="414"/>
      <c r="Z87" s="416"/>
      <c r="AA87" s="261"/>
      <c r="AC87" s="99"/>
      <c r="AE87" s="199"/>
      <c r="AF87" s="199"/>
      <c r="AG87" s="200"/>
      <c r="AH87" s="199"/>
    </row>
    <row r="88" spans="1:35" ht="15.6" x14ac:dyDescent="0.3">
      <c r="A88" s="23">
        <v>83</v>
      </c>
      <c r="B88" s="19"/>
      <c r="C88" s="20"/>
      <c r="D88" s="55"/>
      <c r="E88" s="193" t="str">
        <f t="shared" si="30"/>
        <v/>
      </c>
      <c r="F88" s="197" t="str">
        <f t="shared" si="31"/>
        <v/>
      </c>
      <c r="G88" s="194" t="str">
        <f t="shared" si="29"/>
        <v/>
      </c>
      <c r="H88" s="194" t="str">
        <f t="shared" si="28"/>
        <v/>
      </c>
      <c r="I88" s="51" t="s">
        <v>210</v>
      </c>
      <c r="J88" s="26" t="s">
        <v>225</v>
      </c>
      <c r="K88" s="18"/>
      <c r="L88" s="18"/>
      <c r="M88" s="18"/>
      <c r="N88" s="48" t="str">
        <f t="shared" si="22"/>
        <v/>
      </c>
      <c r="O88" s="21"/>
      <c r="P88" s="18"/>
      <c r="Q88" s="48" t="str">
        <f t="shared" si="23"/>
        <v/>
      </c>
      <c r="R88" s="71" t="str">
        <f t="shared" si="24"/>
        <v/>
      </c>
      <c r="S88" s="22"/>
      <c r="T88" s="49" t="str">
        <f t="shared" si="27"/>
        <v/>
      </c>
      <c r="U88" s="49" t="str">
        <f t="shared" si="20"/>
        <v/>
      </c>
      <c r="V88" s="50" t="str">
        <f t="shared" si="32"/>
        <v/>
      </c>
      <c r="W88" s="50" t="str">
        <f t="shared" si="25"/>
        <v/>
      </c>
      <c r="X88" s="411"/>
      <c r="Y88" s="414"/>
      <c r="Z88" s="416"/>
      <c r="AA88" s="267"/>
      <c r="AB88" s="99"/>
      <c r="AC88" s="99"/>
      <c r="AD88" s="100"/>
      <c r="AE88" s="199"/>
      <c r="AF88" s="199"/>
      <c r="AG88" s="200"/>
      <c r="AH88" s="199"/>
    </row>
    <row r="89" spans="1:35" ht="15.6" x14ac:dyDescent="0.3">
      <c r="A89" s="23">
        <v>84</v>
      </c>
      <c r="B89" s="19"/>
      <c r="C89" s="20"/>
      <c r="D89" s="55"/>
      <c r="E89" s="193" t="str">
        <f t="shared" ref="E89:E140" si="33">IF(C89="","",VLOOKUP(C89,bdsocios,2,FALSE))</f>
        <v/>
      </c>
      <c r="F89" s="197" t="str">
        <f t="shared" si="31"/>
        <v/>
      </c>
      <c r="G89" s="194" t="str">
        <f t="shared" si="29"/>
        <v/>
      </c>
      <c r="H89" s="194" t="str">
        <f t="shared" si="28"/>
        <v/>
      </c>
      <c r="I89" s="51" t="s">
        <v>210</v>
      </c>
      <c r="J89" s="26" t="s">
        <v>225</v>
      </c>
      <c r="K89" s="18"/>
      <c r="L89" s="18"/>
      <c r="M89" s="18"/>
      <c r="N89" s="48" t="str">
        <f t="shared" si="22"/>
        <v/>
      </c>
      <c r="O89" s="21"/>
      <c r="P89" s="18"/>
      <c r="Q89" s="48" t="str">
        <f t="shared" si="23"/>
        <v/>
      </c>
      <c r="R89" s="71" t="str">
        <f t="shared" si="24"/>
        <v/>
      </c>
      <c r="S89" s="22"/>
      <c r="T89" s="49" t="str">
        <f t="shared" si="27"/>
        <v/>
      </c>
      <c r="U89" s="49" t="str">
        <f t="shared" si="20"/>
        <v/>
      </c>
      <c r="V89" s="50" t="str">
        <f t="shared" si="32"/>
        <v/>
      </c>
      <c r="W89" s="50" t="str">
        <f t="shared" si="25"/>
        <v/>
      </c>
      <c r="X89" s="412"/>
      <c r="Y89" s="415"/>
      <c r="Z89" s="416"/>
      <c r="AA89" s="268"/>
      <c r="AB89" s="202"/>
      <c r="AC89" s="99"/>
      <c r="AE89" s="199"/>
      <c r="AF89" s="199"/>
      <c r="AG89" s="200"/>
      <c r="AH89" s="199"/>
    </row>
    <row r="90" spans="1:35" ht="15.6" x14ac:dyDescent="0.3">
      <c r="A90" s="23">
        <v>85</v>
      </c>
      <c r="B90" s="19"/>
      <c r="C90" s="20"/>
      <c r="D90" s="55"/>
      <c r="E90" s="24" t="str">
        <f t="shared" si="33"/>
        <v/>
      </c>
      <c r="F90" s="106" t="str">
        <f t="shared" si="31"/>
        <v/>
      </c>
      <c r="G90" s="88" t="str">
        <f t="shared" si="29"/>
        <v/>
      </c>
      <c r="H90" s="88" t="str">
        <f t="shared" si="28"/>
        <v/>
      </c>
      <c r="I90" s="51" t="s">
        <v>210</v>
      </c>
      <c r="J90" s="26" t="s">
        <v>225</v>
      </c>
      <c r="K90" s="18"/>
      <c r="L90" s="18"/>
      <c r="M90" s="18"/>
      <c r="N90" s="48" t="str">
        <f t="shared" si="22"/>
        <v/>
      </c>
      <c r="O90" s="21"/>
      <c r="P90" s="18"/>
      <c r="Q90" s="48" t="str">
        <f t="shared" si="23"/>
        <v/>
      </c>
      <c r="R90" s="71" t="str">
        <f t="shared" si="24"/>
        <v/>
      </c>
      <c r="S90" s="22"/>
      <c r="T90" s="49" t="str">
        <f t="shared" si="27"/>
        <v/>
      </c>
      <c r="U90" s="49" t="str">
        <f>IF(E90="","",0*R90)</f>
        <v/>
      </c>
      <c r="V90" s="50" t="str">
        <f>IF(E90="","",R90*0.4)</f>
        <v/>
      </c>
      <c r="W90" s="269" t="str">
        <f t="shared" si="25"/>
        <v/>
      </c>
      <c r="X90" s="417"/>
      <c r="Y90" s="418"/>
      <c r="Z90" s="419"/>
      <c r="AA90" s="100"/>
      <c r="AB90" s="100"/>
      <c r="AC90" s="99"/>
      <c r="AD90" s="86"/>
      <c r="AG90" s="86"/>
      <c r="AH90" s="100"/>
      <c r="AI90" s="86"/>
    </row>
    <row r="91" spans="1:35" ht="15.6" x14ac:dyDescent="0.3">
      <c r="A91" s="23">
        <v>86</v>
      </c>
      <c r="B91" s="19"/>
      <c r="C91" s="20"/>
      <c r="D91" s="55"/>
      <c r="E91" s="24" t="str">
        <f t="shared" si="33"/>
        <v/>
      </c>
      <c r="F91" s="106" t="str">
        <f t="shared" si="31"/>
        <v/>
      </c>
      <c r="G91" s="88" t="str">
        <f t="shared" si="29"/>
        <v/>
      </c>
      <c r="H91" s="88" t="str">
        <f t="shared" si="28"/>
        <v/>
      </c>
      <c r="I91" s="51" t="s">
        <v>210</v>
      </c>
      <c r="J91" s="26" t="s">
        <v>225</v>
      </c>
      <c r="K91" s="18"/>
      <c r="L91" s="18"/>
      <c r="M91" s="18"/>
      <c r="N91" s="48" t="str">
        <f t="shared" si="22"/>
        <v/>
      </c>
      <c r="O91" s="21"/>
      <c r="P91" s="18"/>
      <c r="Q91" s="48" t="str">
        <f t="shared" si="23"/>
        <v/>
      </c>
      <c r="R91" s="71" t="str">
        <f t="shared" si="24"/>
        <v/>
      </c>
      <c r="S91" s="22"/>
      <c r="T91" s="49" t="str">
        <f t="shared" si="27"/>
        <v/>
      </c>
      <c r="U91" s="49" t="str">
        <f t="shared" ref="U91:U136" si="34">IF(E91="","",0*R91)</f>
        <v/>
      </c>
      <c r="V91" s="50" t="str">
        <f t="shared" ref="V91:V123" si="35">IF(E91="","",R91*0.4)</f>
        <v/>
      </c>
      <c r="W91" s="269" t="str">
        <f t="shared" si="25"/>
        <v/>
      </c>
      <c r="X91" s="417"/>
      <c r="Y91" s="418"/>
      <c r="Z91" s="419"/>
      <c r="AA91" s="100"/>
      <c r="AB91" s="100"/>
      <c r="AC91" s="99"/>
      <c r="AD91" s="86"/>
      <c r="AG91" s="86"/>
    </row>
    <row r="92" spans="1:35" ht="15.6" x14ac:dyDescent="0.3">
      <c r="A92" s="23">
        <v>87</v>
      </c>
      <c r="B92" s="19"/>
      <c r="C92" s="20"/>
      <c r="D92" s="55"/>
      <c r="E92" s="24" t="str">
        <f t="shared" si="33"/>
        <v/>
      </c>
      <c r="F92" s="106" t="str">
        <f t="shared" si="31"/>
        <v/>
      </c>
      <c r="G92" s="88" t="str">
        <f t="shared" si="29"/>
        <v/>
      </c>
      <c r="H92" s="88" t="str">
        <f t="shared" si="28"/>
        <v/>
      </c>
      <c r="I92" s="51" t="s">
        <v>210</v>
      </c>
      <c r="J92" s="26" t="s">
        <v>225</v>
      </c>
      <c r="K92" s="18"/>
      <c r="L92" s="18"/>
      <c r="M92" s="18"/>
      <c r="N92" s="48" t="str">
        <f t="shared" si="22"/>
        <v/>
      </c>
      <c r="O92" s="21"/>
      <c r="P92" s="18"/>
      <c r="Q92" s="48" t="str">
        <f t="shared" si="23"/>
        <v/>
      </c>
      <c r="R92" s="71" t="str">
        <f t="shared" si="24"/>
        <v/>
      </c>
      <c r="S92" s="22"/>
      <c r="T92" s="49" t="str">
        <f t="shared" si="27"/>
        <v/>
      </c>
      <c r="U92" s="49" t="str">
        <f t="shared" si="34"/>
        <v/>
      </c>
      <c r="V92" s="50" t="str">
        <f t="shared" si="35"/>
        <v/>
      </c>
      <c r="W92" s="269" t="str">
        <f t="shared" si="25"/>
        <v/>
      </c>
      <c r="X92" s="417"/>
      <c r="Y92" s="418"/>
      <c r="Z92" s="419"/>
      <c r="AA92" s="100"/>
      <c r="AB92" s="100"/>
      <c r="AC92" s="99"/>
      <c r="AD92" s="86"/>
      <c r="AG92" s="86"/>
    </row>
    <row r="93" spans="1:35" ht="15.6" x14ac:dyDescent="0.3">
      <c r="A93" s="23">
        <v>88</v>
      </c>
      <c r="B93" s="19"/>
      <c r="C93" s="20"/>
      <c r="D93" s="55"/>
      <c r="E93" s="24" t="str">
        <f t="shared" si="33"/>
        <v/>
      </c>
      <c r="F93" s="106" t="str">
        <f t="shared" si="31"/>
        <v/>
      </c>
      <c r="G93" s="88" t="str">
        <f t="shared" si="29"/>
        <v/>
      </c>
      <c r="H93" s="88" t="str">
        <f t="shared" si="28"/>
        <v/>
      </c>
      <c r="I93" s="51" t="s">
        <v>210</v>
      </c>
      <c r="J93" s="26" t="s">
        <v>225</v>
      </c>
      <c r="K93" s="18"/>
      <c r="L93" s="18"/>
      <c r="M93" s="18"/>
      <c r="N93" s="48" t="str">
        <f t="shared" si="22"/>
        <v/>
      </c>
      <c r="O93" s="21"/>
      <c r="P93" s="18"/>
      <c r="Q93" s="48" t="str">
        <f t="shared" si="23"/>
        <v/>
      </c>
      <c r="R93" s="71" t="str">
        <f t="shared" si="24"/>
        <v/>
      </c>
      <c r="S93" s="22"/>
      <c r="T93" s="49" t="str">
        <f t="shared" si="27"/>
        <v/>
      </c>
      <c r="U93" s="49" t="str">
        <f t="shared" si="34"/>
        <v/>
      </c>
      <c r="V93" s="50" t="str">
        <f t="shared" si="35"/>
        <v/>
      </c>
      <c r="W93" s="207" t="str">
        <f t="shared" si="25"/>
        <v/>
      </c>
      <c r="X93" s="417"/>
      <c r="Y93" s="418"/>
      <c r="Z93" s="419"/>
      <c r="AA93" s="100"/>
      <c r="AB93" s="100"/>
      <c r="AC93" s="99"/>
      <c r="AD93" s="86"/>
      <c r="AG93" s="86"/>
    </row>
    <row r="94" spans="1:35" ht="15.6" x14ac:dyDescent="0.3">
      <c r="A94" s="23">
        <v>89</v>
      </c>
      <c r="B94" s="19"/>
      <c r="C94" s="20"/>
      <c r="D94" s="55"/>
      <c r="E94" s="24" t="str">
        <f t="shared" si="33"/>
        <v/>
      </c>
      <c r="F94" s="106" t="str">
        <f t="shared" si="31"/>
        <v/>
      </c>
      <c r="G94" s="88" t="str">
        <f t="shared" si="29"/>
        <v/>
      </c>
      <c r="H94" s="88" t="str">
        <f t="shared" si="28"/>
        <v/>
      </c>
      <c r="I94" s="51" t="s">
        <v>210</v>
      </c>
      <c r="J94" s="26" t="s">
        <v>225</v>
      </c>
      <c r="K94" s="18"/>
      <c r="L94" s="18"/>
      <c r="M94" s="18"/>
      <c r="N94" s="48" t="str">
        <f t="shared" si="22"/>
        <v/>
      </c>
      <c r="O94" s="21"/>
      <c r="P94" s="18"/>
      <c r="Q94" s="48" t="str">
        <f t="shared" si="23"/>
        <v/>
      </c>
      <c r="R94" s="71" t="str">
        <f t="shared" si="24"/>
        <v/>
      </c>
      <c r="S94" s="22"/>
      <c r="T94" s="49" t="str">
        <f t="shared" si="27"/>
        <v/>
      </c>
      <c r="U94" s="49" t="str">
        <f t="shared" si="34"/>
        <v/>
      </c>
      <c r="V94" s="50" t="str">
        <f t="shared" si="35"/>
        <v/>
      </c>
      <c r="W94" s="207" t="str">
        <f t="shared" si="25"/>
        <v/>
      </c>
      <c r="X94" s="417"/>
      <c r="Y94" s="418"/>
      <c r="Z94" s="419"/>
      <c r="AA94" s="100"/>
      <c r="AB94" s="100"/>
      <c r="AC94" s="99"/>
      <c r="AD94" s="86"/>
      <c r="AG94" s="86"/>
    </row>
    <row r="95" spans="1:35" ht="15.6" x14ac:dyDescent="0.3">
      <c r="A95" s="23">
        <v>90</v>
      </c>
      <c r="B95" s="19"/>
      <c r="C95" s="20"/>
      <c r="D95" s="55"/>
      <c r="E95" s="24" t="str">
        <f t="shared" si="33"/>
        <v/>
      </c>
      <c r="F95" s="106" t="str">
        <f t="shared" si="31"/>
        <v/>
      </c>
      <c r="G95" s="88" t="str">
        <f t="shared" si="29"/>
        <v/>
      </c>
      <c r="H95" s="88" t="str">
        <f t="shared" si="28"/>
        <v/>
      </c>
      <c r="I95" s="51" t="s">
        <v>210</v>
      </c>
      <c r="J95" s="26" t="s">
        <v>225</v>
      </c>
      <c r="K95" s="18"/>
      <c r="L95" s="18"/>
      <c r="M95" s="18"/>
      <c r="N95" s="48" t="str">
        <f t="shared" si="22"/>
        <v/>
      </c>
      <c r="O95" s="21"/>
      <c r="P95" s="18"/>
      <c r="Q95" s="48" t="str">
        <f t="shared" si="23"/>
        <v/>
      </c>
      <c r="R95" s="71" t="str">
        <f t="shared" si="24"/>
        <v/>
      </c>
      <c r="S95" s="22"/>
      <c r="T95" s="49" t="str">
        <f t="shared" si="27"/>
        <v/>
      </c>
      <c r="U95" s="49" t="str">
        <f t="shared" si="34"/>
        <v/>
      </c>
      <c r="V95" s="50" t="str">
        <f t="shared" si="35"/>
        <v/>
      </c>
      <c r="W95" s="269" t="str">
        <f>IF(E95="","",T95-U95-V95)</f>
        <v/>
      </c>
      <c r="X95" s="417"/>
      <c r="Y95" s="418"/>
      <c r="Z95" s="419"/>
      <c r="AA95" s="100"/>
      <c r="AB95" s="100"/>
      <c r="AC95" s="99"/>
      <c r="AD95" s="86"/>
      <c r="AG95" s="86"/>
    </row>
    <row r="96" spans="1:35" ht="15.6" x14ac:dyDescent="0.3">
      <c r="A96" s="23">
        <v>91</v>
      </c>
      <c r="B96" s="19"/>
      <c r="C96" s="20"/>
      <c r="D96" s="55"/>
      <c r="E96" s="24" t="str">
        <f t="shared" si="33"/>
        <v/>
      </c>
      <c r="F96" s="105" t="str">
        <f t="shared" si="31"/>
        <v/>
      </c>
      <c r="G96" s="88" t="str">
        <f t="shared" si="29"/>
        <v/>
      </c>
      <c r="H96" s="88" t="str">
        <f t="shared" si="28"/>
        <v/>
      </c>
      <c r="I96" s="51" t="s">
        <v>210</v>
      </c>
      <c r="J96" s="26" t="s">
        <v>225</v>
      </c>
      <c r="K96" s="18"/>
      <c r="L96" s="18"/>
      <c r="M96" s="18"/>
      <c r="N96" s="48" t="str">
        <f t="shared" si="22"/>
        <v/>
      </c>
      <c r="O96" s="21"/>
      <c r="P96" s="18"/>
      <c r="Q96" s="48" t="str">
        <f t="shared" si="23"/>
        <v/>
      </c>
      <c r="R96" s="71" t="str">
        <f t="shared" si="24"/>
        <v/>
      </c>
      <c r="S96" s="22"/>
      <c r="T96" s="49" t="str">
        <f t="shared" si="27"/>
        <v/>
      </c>
      <c r="U96" s="49" t="str">
        <f t="shared" si="34"/>
        <v/>
      </c>
      <c r="V96" s="50" t="str">
        <f t="shared" si="35"/>
        <v/>
      </c>
      <c r="W96" s="256" t="str">
        <f t="shared" si="25"/>
        <v/>
      </c>
      <c r="X96" s="417"/>
      <c r="Y96" s="418"/>
      <c r="Z96" s="419"/>
      <c r="AA96" s="100"/>
      <c r="AB96" s="100"/>
      <c r="AC96" s="99"/>
      <c r="AD96" s="86"/>
      <c r="AG96" s="86"/>
    </row>
    <row r="97" spans="1:33" ht="15.6" x14ac:dyDescent="0.3">
      <c r="A97" s="23">
        <v>92</v>
      </c>
      <c r="B97" s="19"/>
      <c r="C97" s="20"/>
      <c r="D97" s="55"/>
      <c r="E97" s="24" t="str">
        <f t="shared" si="33"/>
        <v/>
      </c>
      <c r="F97" s="106" t="str">
        <f t="shared" si="31"/>
        <v/>
      </c>
      <c r="G97" s="88" t="str">
        <f t="shared" si="29"/>
        <v/>
      </c>
      <c r="H97" s="88" t="str">
        <f t="shared" si="28"/>
        <v/>
      </c>
      <c r="I97" s="51" t="s">
        <v>210</v>
      </c>
      <c r="J97" s="26" t="s">
        <v>225</v>
      </c>
      <c r="K97" s="18"/>
      <c r="L97" s="18"/>
      <c r="M97" s="18"/>
      <c r="N97" s="48" t="str">
        <f t="shared" si="22"/>
        <v/>
      </c>
      <c r="O97" s="21"/>
      <c r="P97" s="18"/>
      <c r="Q97" s="48" t="str">
        <f t="shared" si="23"/>
        <v/>
      </c>
      <c r="R97" s="71" t="str">
        <f t="shared" si="24"/>
        <v/>
      </c>
      <c r="S97" s="22"/>
      <c r="T97" s="49" t="str">
        <f t="shared" si="27"/>
        <v/>
      </c>
      <c r="U97" s="49" t="str">
        <f t="shared" si="34"/>
        <v/>
      </c>
      <c r="V97" s="50" t="str">
        <f t="shared" si="35"/>
        <v/>
      </c>
      <c r="W97" s="269" t="str">
        <f t="shared" si="25"/>
        <v/>
      </c>
      <c r="X97" s="417"/>
      <c r="Y97" s="418"/>
      <c r="Z97" s="419"/>
      <c r="AA97" s="100"/>
      <c r="AB97" s="100"/>
      <c r="AC97" s="209"/>
      <c r="AD97" s="86"/>
      <c r="AE97" s="99"/>
      <c r="AG97" s="86"/>
    </row>
    <row r="98" spans="1:33" ht="15.6" x14ac:dyDescent="0.3">
      <c r="A98" s="23">
        <v>93</v>
      </c>
      <c r="B98" s="19"/>
      <c r="C98" s="20"/>
      <c r="D98" s="55"/>
      <c r="E98" s="24" t="str">
        <f t="shared" si="33"/>
        <v/>
      </c>
      <c r="F98" s="106" t="str">
        <f t="shared" si="31"/>
        <v/>
      </c>
      <c r="G98" s="88" t="str">
        <f t="shared" si="29"/>
        <v/>
      </c>
      <c r="H98" s="88" t="str">
        <f t="shared" si="28"/>
        <v/>
      </c>
      <c r="I98" s="51" t="s">
        <v>210</v>
      </c>
      <c r="J98" s="26" t="s">
        <v>225</v>
      </c>
      <c r="K98" s="18"/>
      <c r="L98" s="18"/>
      <c r="M98" s="18"/>
      <c r="N98" s="48" t="str">
        <f t="shared" si="22"/>
        <v/>
      </c>
      <c r="O98" s="21"/>
      <c r="P98" s="18"/>
      <c r="Q98" s="48" t="str">
        <f t="shared" ref="Q98:Q159" si="36">IF(E98="","",2*O98)</f>
        <v/>
      </c>
      <c r="R98" s="71" t="str">
        <f t="shared" si="24"/>
        <v/>
      </c>
      <c r="S98" s="22"/>
      <c r="T98" s="49" t="str">
        <f t="shared" si="27"/>
        <v/>
      </c>
      <c r="U98" s="49" t="str">
        <f t="shared" si="34"/>
        <v/>
      </c>
      <c r="V98" s="50" t="str">
        <f t="shared" si="35"/>
        <v/>
      </c>
      <c r="W98" s="269" t="str">
        <f t="shared" si="25"/>
        <v/>
      </c>
      <c r="X98" s="417"/>
      <c r="Y98" s="418"/>
      <c r="Z98" s="419"/>
      <c r="AA98" s="100"/>
      <c r="AB98" s="100"/>
      <c r="AC98" s="99"/>
      <c r="AD98" s="86"/>
      <c r="AE98" s="99"/>
      <c r="AG98" s="86"/>
    </row>
    <row r="99" spans="1:33" ht="15.6" x14ac:dyDescent="0.3">
      <c r="A99" s="23">
        <v>94</v>
      </c>
      <c r="B99" s="19"/>
      <c r="C99" s="20"/>
      <c r="D99" s="55"/>
      <c r="E99" s="24" t="str">
        <f t="shared" si="33"/>
        <v/>
      </c>
      <c r="F99" s="106" t="str">
        <f t="shared" si="31"/>
        <v/>
      </c>
      <c r="G99" s="88" t="str">
        <f t="shared" si="29"/>
        <v/>
      </c>
      <c r="H99" s="88" t="str">
        <f t="shared" si="28"/>
        <v/>
      </c>
      <c r="I99" s="51" t="s">
        <v>210</v>
      </c>
      <c r="J99" s="26" t="s">
        <v>225</v>
      </c>
      <c r="K99" s="18"/>
      <c r="L99" s="18"/>
      <c r="M99" s="18"/>
      <c r="N99" s="48" t="str">
        <f t="shared" si="22"/>
        <v/>
      </c>
      <c r="O99" s="21"/>
      <c r="P99" s="18"/>
      <c r="Q99" s="48" t="str">
        <f t="shared" si="36"/>
        <v/>
      </c>
      <c r="R99" s="71" t="str">
        <f t="shared" si="24"/>
        <v/>
      </c>
      <c r="S99" s="22"/>
      <c r="T99" s="49" t="str">
        <f t="shared" si="27"/>
        <v/>
      </c>
      <c r="U99" s="49" t="str">
        <f t="shared" si="34"/>
        <v/>
      </c>
      <c r="V99" s="50" t="str">
        <f t="shared" si="35"/>
        <v/>
      </c>
      <c r="W99" s="269" t="str">
        <f t="shared" si="25"/>
        <v/>
      </c>
      <c r="X99" s="417"/>
      <c r="Y99" s="418"/>
      <c r="Z99" s="419"/>
      <c r="AA99" s="100"/>
      <c r="AB99" s="100"/>
      <c r="AC99" s="99"/>
      <c r="AD99" s="86"/>
      <c r="AE99" s="99"/>
      <c r="AG99" s="86"/>
    </row>
    <row r="100" spans="1:33" ht="15.6" x14ac:dyDescent="0.3">
      <c r="A100" s="23">
        <v>95</v>
      </c>
      <c r="B100" s="19"/>
      <c r="C100" s="20"/>
      <c r="D100" s="55"/>
      <c r="E100" s="126" t="str">
        <f t="shared" si="33"/>
        <v/>
      </c>
      <c r="F100" s="106" t="str">
        <f t="shared" si="31"/>
        <v/>
      </c>
      <c r="G100" s="88" t="str">
        <f t="shared" si="29"/>
        <v/>
      </c>
      <c r="H100" s="88" t="str">
        <f t="shared" si="28"/>
        <v/>
      </c>
      <c r="I100" s="51" t="s">
        <v>210</v>
      </c>
      <c r="J100" s="26" t="s">
        <v>225</v>
      </c>
      <c r="K100" s="18"/>
      <c r="L100" s="18"/>
      <c r="M100" s="18"/>
      <c r="N100" s="48" t="str">
        <f t="shared" si="22"/>
        <v/>
      </c>
      <c r="O100" s="21"/>
      <c r="P100" s="18"/>
      <c r="Q100" s="48" t="str">
        <f t="shared" si="36"/>
        <v/>
      </c>
      <c r="R100" s="71" t="str">
        <f t="shared" si="24"/>
        <v/>
      </c>
      <c r="S100" s="22"/>
      <c r="T100" s="49" t="str">
        <f t="shared" si="27"/>
        <v/>
      </c>
      <c r="U100" s="49" t="str">
        <f t="shared" si="34"/>
        <v/>
      </c>
      <c r="V100" s="50" t="str">
        <f t="shared" si="35"/>
        <v/>
      </c>
      <c r="W100" s="269" t="str">
        <f t="shared" si="25"/>
        <v/>
      </c>
      <c r="X100" s="417"/>
      <c r="Y100" s="418"/>
      <c r="Z100" s="419"/>
      <c r="AA100" s="100"/>
      <c r="AB100" s="100"/>
      <c r="AC100" s="209"/>
      <c r="AD100" s="86"/>
      <c r="AE100" s="99"/>
      <c r="AG100" s="86"/>
    </row>
    <row r="101" spans="1:33" ht="15.6" x14ac:dyDescent="0.3">
      <c r="A101" s="23">
        <v>96</v>
      </c>
      <c r="B101" s="19"/>
      <c r="C101" s="20"/>
      <c r="D101" s="55"/>
      <c r="E101" s="24" t="str">
        <f t="shared" si="33"/>
        <v/>
      </c>
      <c r="F101" s="106" t="str">
        <f t="shared" si="31"/>
        <v/>
      </c>
      <c r="G101" s="88" t="str">
        <f t="shared" si="29"/>
        <v/>
      </c>
      <c r="H101" s="88" t="str">
        <f t="shared" si="28"/>
        <v/>
      </c>
      <c r="I101" s="51" t="s">
        <v>210</v>
      </c>
      <c r="J101" s="26" t="s">
        <v>225</v>
      </c>
      <c r="K101" s="18"/>
      <c r="L101" s="18"/>
      <c r="M101" s="18"/>
      <c r="N101" s="48" t="str">
        <f t="shared" si="22"/>
        <v/>
      </c>
      <c r="O101" s="21"/>
      <c r="P101" s="18"/>
      <c r="Q101" s="48" t="str">
        <f t="shared" si="36"/>
        <v/>
      </c>
      <c r="R101" s="71" t="str">
        <f t="shared" si="24"/>
        <v/>
      </c>
      <c r="S101" s="22"/>
      <c r="T101" s="49" t="str">
        <f t="shared" si="27"/>
        <v/>
      </c>
      <c r="U101" s="49" t="str">
        <f t="shared" si="34"/>
        <v/>
      </c>
      <c r="V101" s="50" t="str">
        <f t="shared" si="35"/>
        <v/>
      </c>
      <c r="W101" s="269" t="str">
        <f t="shared" si="25"/>
        <v/>
      </c>
      <c r="X101" s="417"/>
      <c r="Y101" s="418"/>
      <c r="Z101" s="419"/>
      <c r="AA101" s="100"/>
      <c r="AB101" s="100"/>
      <c r="AC101" s="99"/>
      <c r="AD101" s="86"/>
      <c r="AG101" s="86"/>
    </row>
    <row r="102" spans="1:33" ht="15.6" x14ac:dyDescent="0.3">
      <c r="A102" s="23">
        <v>97</v>
      </c>
      <c r="B102" s="19"/>
      <c r="C102" s="20"/>
      <c r="D102" s="55"/>
      <c r="E102" s="24" t="str">
        <f t="shared" si="33"/>
        <v/>
      </c>
      <c r="F102" s="105" t="str">
        <f t="shared" si="31"/>
        <v/>
      </c>
      <c r="G102" s="88" t="str">
        <f t="shared" si="29"/>
        <v/>
      </c>
      <c r="H102" s="88" t="str">
        <f t="shared" si="28"/>
        <v/>
      </c>
      <c r="I102" s="51" t="s">
        <v>210</v>
      </c>
      <c r="J102" s="26" t="s">
        <v>225</v>
      </c>
      <c r="K102" s="18"/>
      <c r="L102" s="18"/>
      <c r="M102" s="18"/>
      <c r="N102" s="48" t="str">
        <f t="shared" si="22"/>
        <v/>
      </c>
      <c r="O102" s="21"/>
      <c r="P102" s="18"/>
      <c r="Q102" s="48" t="str">
        <f t="shared" si="36"/>
        <v/>
      </c>
      <c r="R102" s="71" t="str">
        <f t="shared" si="24"/>
        <v/>
      </c>
      <c r="S102" s="22"/>
      <c r="T102" s="49" t="str">
        <f t="shared" si="27"/>
        <v/>
      </c>
      <c r="U102" s="49" t="str">
        <f t="shared" si="34"/>
        <v/>
      </c>
      <c r="V102" s="50" t="str">
        <f t="shared" si="35"/>
        <v/>
      </c>
      <c r="W102" s="269" t="str">
        <f t="shared" si="25"/>
        <v/>
      </c>
      <c r="X102" s="417"/>
      <c r="Y102" s="418"/>
      <c r="Z102" s="419"/>
      <c r="AA102" s="100"/>
      <c r="AB102" s="100"/>
      <c r="AC102" s="99"/>
      <c r="AD102" s="86"/>
      <c r="AG102" s="86"/>
    </row>
    <row r="103" spans="1:33" ht="15.6" x14ac:dyDescent="0.3">
      <c r="A103" s="23">
        <v>98</v>
      </c>
      <c r="B103" s="19"/>
      <c r="C103" s="20"/>
      <c r="D103" s="55"/>
      <c r="E103" s="24" t="str">
        <f t="shared" si="33"/>
        <v/>
      </c>
      <c r="F103" s="105" t="str">
        <f t="shared" si="31"/>
        <v/>
      </c>
      <c r="G103" s="88" t="str">
        <f t="shared" si="29"/>
        <v/>
      </c>
      <c r="H103" s="88" t="str">
        <f t="shared" si="28"/>
        <v/>
      </c>
      <c r="I103" s="51" t="s">
        <v>210</v>
      </c>
      <c r="J103" s="26" t="s">
        <v>225</v>
      </c>
      <c r="K103" s="18"/>
      <c r="L103" s="18"/>
      <c r="M103" s="18"/>
      <c r="N103" s="48" t="str">
        <f t="shared" si="22"/>
        <v/>
      </c>
      <c r="O103" s="21"/>
      <c r="P103" s="18"/>
      <c r="Q103" s="48" t="str">
        <f t="shared" si="36"/>
        <v/>
      </c>
      <c r="R103" s="71" t="str">
        <f t="shared" si="24"/>
        <v/>
      </c>
      <c r="S103" s="22"/>
      <c r="T103" s="49" t="str">
        <f t="shared" si="27"/>
        <v/>
      </c>
      <c r="U103" s="49" t="str">
        <f t="shared" si="34"/>
        <v/>
      </c>
      <c r="V103" s="50" t="str">
        <f t="shared" si="35"/>
        <v/>
      </c>
      <c r="W103" s="269" t="str">
        <f t="shared" si="25"/>
        <v/>
      </c>
      <c r="X103" s="417"/>
      <c r="Y103" s="418"/>
      <c r="Z103" s="419"/>
      <c r="AA103" s="100"/>
      <c r="AB103" s="100"/>
      <c r="AC103" s="99"/>
      <c r="AD103" s="86"/>
      <c r="AG103" s="86"/>
    </row>
    <row r="104" spans="1:33" ht="15.6" x14ac:dyDescent="0.3">
      <c r="A104" s="23">
        <v>99</v>
      </c>
      <c r="B104" s="19"/>
      <c r="C104" s="20"/>
      <c r="D104" s="55"/>
      <c r="E104" s="24" t="str">
        <f t="shared" si="33"/>
        <v/>
      </c>
      <c r="F104" s="105" t="str">
        <f t="shared" si="31"/>
        <v/>
      </c>
      <c r="G104" s="88" t="str">
        <f t="shared" si="29"/>
        <v/>
      </c>
      <c r="H104" s="88" t="str">
        <f t="shared" si="28"/>
        <v/>
      </c>
      <c r="I104" s="51" t="s">
        <v>210</v>
      </c>
      <c r="J104" s="26" t="s">
        <v>225</v>
      </c>
      <c r="K104" s="18"/>
      <c r="L104" s="18"/>
      <c r="M104" s="18"/>
      <c r="N104" s="48" t="str">
        <f t="shared" si="22"/>
        <v/>
      </c>
      <c r="O104" s="21"/>
      <c r="P104" s="18"/>
      <c r="Q104" s="48" t="str">
        <f t="shared" si="36"/>
        <v/>
      </c>
      <c r="R104" s="71" t="str">
        <f t="shared" si="24"/>
        <v/>
      </c>
      <c r="S104" s="22"/>
      <c r="T104" s="49" t="str">
        <f t="shared" si="27"/>
        <v/>
      </c>
      <c r="U104" s="49" t="str">
        <f t="shared" si="34"/>
        <v/>
      </c>
      <c r="V104" s="50" t="str">
        <f t="shared" si="35"/>
        <v/>
      </c>
      <c r="W104" s="207" t="str">
        <f t="shared" si="25"/>
        <v/>
      </c>
      <c r="X104" s="417"/>
      <c r="Y104" s="418"/>
      <c r="Z104" s="419"/>
      <c r="AA104" s="100"/>
      <c r="AB104" s="100"/>
      <c r="AC104" s="99"/>
      <c r="AD104" s="86"/>
      <c r="AG104" s="86"/>
    </row>
    <row r="105" spans="1:33" ht="15.6" x14ac:dyDescent="0.3">
      <c r="A105" s="23">
        <v>100</v>
      </c>
      <c r="B105" s="19"/>
      <c r="C105" s="72"/>
      <c r="D105" s="55"/>
      <c r="E105" s="24" t="str">
        <f>IF(C105="","",VLOOKUP(C105,bdsocios,2,FALSE))</f>
        <v/>
      </c>
      <c r="F105" s="105" t="str">
        <f>IF(C105="","",VLOOKUP(C105,bdsocios,3,FALSE))</f>
        <v/>
      </c>
      <c r="G105" s="88" t="str">
        <f>IF(C105="","",VLOOKUP(C105,bdsocios,4,FALSE))</f>
        <v/>
      </c>
      <c r="H105" s="88" t="str">
        <f>IF(C105="","",VLOOKUP(C105,bdsocios,5,FALSE))</f>
        <v/>
      </c>
      <c r="I105" s="51" t="s">
        <v>210</v>
      </c>
      <c r="J105" s="26" t="s">
        <v>225</v>
      </c>
      <c r="K105" s="18"/>
      <c r="L105" s="18"/>
      <c r="M105" s="18"/>
      <c r="N105" s="48" t="str">
        <f t="shared" si="22"/>
        <v/>
      </c>
      <c r="O105" s="21"/>
      <c r="P105" s="18"/>
      <c r="Q105" s="48" t="str">
        <f t="shared" si="36"/>
        <v/>
      </c>
      <c r="R105" s="71" t="str">
        <f t="shared" si="24"/>
        <v/>
      </c>
      <c r="S105" s="22"/>
      <c r="T105" s="49" t="str">
        <f t="shared" si="27"/>
        <v/>
      </c>
      <c r="U105" s="49" t="str">
        <f t="shared" si="34"/>
        <v/>
      </c>
      <c r="V105" s="50" t="str">
        <f t="shared" si="35"/>
        <v/>
      </c>
      <c r="W105" s="207" t="str">
        <f t="shared" si="25"/>
        <v/>
      </c>
      <c r="X105" s="417"/>
      <c r="Y105" s="418"/>
      <c r="Z105" s="419"/>
      <c r="AA105" s="100"/>
      <c r="AB105" s="100"/>
      <c r="AC105" s="99"/>
      <c r="AD105" s="86"/>
      <c r="AG105" s="86"/>
    </row>
    <row r="106" spans="1:33" ht="15.6" x14ac:dyDescent="0.3">
      <c r="A106" s="23">
        <v>101</v>
      </c>
      <c r="B106" s="19"/>
      <c r="C106" s="20"/>
      <c r="D106" s="55"/>
      <c r="E106" s="24" t="str">
        <f>IF(C106="","",VLOOKUP(C106,bdsocios,2,FALSE))</f>
        <v/>
      </c>
      <c r="F106" s="105" t="str">
        <f t="shared" ref="F106:F114" si="37">IF(C106="","",VLOOKUP(C106,bdsocios,3,FALSE))</f>
        <v/>
      </c>
      <c r="G106" s="88" t="str">
        <f t="shared" ref="G106:G114" si="38">IF(C106="","",VLOOKUP(C106,bdsocios,4,FALSE))</f>
        <v/>
      </c>
      <c r="H106" s="88" t="str">
        <f t="shared" ref="H106:H165" si="39">IF(C106="","",VLOOKUP(C106,bdsocios,5,FALSE))</f>
        <v/>
      </c>
      <c r="I106" s="51" t="s">
        <v>210</v>
      </c>
      <c r="J106" s="26" t="s">
        <v>225</v>
      </c>
      <c r="K106" s="18"/>
      <c r="L106" s="18"/>
      <c r="M106" s="18"/>
      <c r="N106" s="48" t="str">
        <f t="shared" si="22"/>
        <v/>
      </c>
      <c r="O106" s="21"/>
      <c r="P106" s="18"/>
      <c r="Q106" s="48" t="str">
        <f t="shared" si="36"/>
        <v/>
      </c>
      <c r="R106" s="71" t="str">
        <f t="shared" si="24"/>
        <v/>
      </c>
      <c r="S106" s="22"/>
      <c r="T106" s="49" t="str">
        <f t="shared" si="27"/>
        <v/>
      </c>
      <c r="U106" s="49" t="str">
        <f t="shared" si="34"/>
        <v/>
      </c>
      <c r="V106" s="50" t="str">
        <f t="shared" si="35"/>
        <v/>
      </c>
      <c r="W106" s="269" t="str">
        <f t="shared" si="25"/>
        <v/>
      </c>
      <c r="X106" s="417"/>
      <c r="Y106" s="418"/>
      <c r="Z106" s="419"/>
      <c r="AA106" s="100"/>
      <c r="AB106" s="100"/>
      <c r="AC106" s="211"/>
      <c r="AD106" s="86"/>
      <c r="AG106" s="86"/>
    </row>
    <row r="107" spans="1:33" ht="15.6" x14ac:dyDescent="0.3">
      <c r="A107" s="23">
        <v>102</v>
      </c>
      <c r="B107" s="19"/>
      <c r="C107" s="20"/>
      <c r="D107" s="55"/>
      <c r="E107" s="24" t="str">
        <f t="shared" ref="E107:E114" si="40">IF(C107="","",VLOOKUP(C107,bdsocios,2,FALSE))</f>
        <v/>
      </c>
      <c r="F107" s="105" t="str">
        <f t="shared" si="37"/>
        <v/>
      </c>
      <c r="G107" s="88" t="str">
        <f t="shared" si="38"/>
        <v/>
      </c>
      <c r="H107" s="88" t="str">
        <f t="shared" si="39"/>
        <v/>
      </c>
      <c r="I107" s="51" t="s">
        <v>210</v>
      </c>
      <c r="J107" s="26" t="s">
        <v>225</v>
      </c>
      <c r="K107" s="18"/>
      <c r="L107" s="18"/>
      <c r="M107" s="18"/>
      <c r="N107" s="48" t="str">
        <f t="shared" si="22"/>
        <v/>
      </c>
      <c r="O107" s="21"/>
      <c r="P107" s="18"/>
      <c r="Q107" s="48" t="str">
        <f t="shared" si="36"/>
        <v/>
      </c>
      <c r="R107" s="71" t="str">
        <f t="shared" si="24"/>
        <v/>
      </c>
      <c r="S107" s="22"/>
      <c r="T107" s="49" t="str">
        <f t="shared" si="27"/>
        <v/>
      </c>
      <c r="U107" s="49" t="str">
        <f t="shared" si="34"/>
        <v/>
      </c>
      <c r="V107" s="50" t="str">
        <f t="shared" si="35"/>
        <v/>
      </c>
      <c r="W107" s="269" t="str">
        <f t="shared" si="25"/>
        <v/>
      </c>
      <c r="X107" s="417"/>
      <c r="Y107" s="418"/>
      <c r="Z107" s="419"/>
      <c r="AA107" s="100"/>
      <c r="AB107" s="100"/>
      <c r="AC107" s="99"/>
      <c r="AD107" s="86"/>
      <c r="AG107" s="86"/>
    </row>
    <row r="108" spans="1:33" ht="15.6" x14ac:dyDescent="0.3">
      <c r="A108" s="23">
        <v>103</v>
      </c>
      <c r="B108" s="19"/>
      <c r="C108" s="20"/>
      <c r="D108" s="55"/>
      <c r="E108" s="24" t="str">
        <f t="shared" si="40"/>
        <v/>
      </c>
      <c r="F108" s="105" t="str">
        <f t="shared" si="37"/>
        <v/>
      </c>
      <c r="G108" s="88" t="str">
        <f t="shared" si="38"/>
        <v/>
      </c>
      <c r="H108" s="88" t="str">
        <f t="shared" si="39"/>
        <v/>
      </c>
      <c r="I108" s="51" t="s">
        <v>210</v>
      </c>
      <c r="J108" s="26" t="s">
        <v>229</v>
      </c>
      <c r="K108" s="18"/>
      <c r="L108" s="18"/>
      <c r="M108" s="18"/>
      <c r="N108" s="48" t="str">
        <f t="shared" si="22"/>
        <v/>
      </c>
      <c r="O108" s="21"/>
      <c r="P108" s="18"/>
      <c r="Q108" s="48" t="str">
        <f t="shared" si="36"/>
        <v/>
      </c>
      <c r="R108" s="71" t="str">
        <f t="shared" si="24"/>
        <v/>
      </c>
      <c r="S108" s="22"/>
      <c r="T108" s="49" t="str">
        <f t="shared" si="27"/>
        <v/>
      </c>
      <c r="U108" s="49" t="str">
        <f t="shared" si="34"/>
        <v/>
      </c>
      <c r="V108" s="50" t="str">
        <f t="shared" si="35"/>
        <v/>
      </c>
      <c r="W108" s="269" t="str">
        <f t="shared" si="25"/>
        <v/>
      </c>
      <c r="X108" s="417"/>
      <c r="Y108" s="418"/>
      <c r="Z108" s="419"/>
      <c r="AA108" s="100"/>
      <c r="AB108" s="100"/>
      <c r="AC108" s="99"/>
      <c r="AD108" s="86"/>
      <c r="AG108" s="86"/>
    </row>
    <row r="109" spans="1:33" ht="15.6" x14ac:dyDescent="0.3">
      <c r="A109" s="23">
        <v>104</v>
      </c>
      <c r="B109" s="19"/>
      <c r="C109" s="20"/>
      <c r="D109" s="55"/>
      <c r="E109" s="24" t="str">
        <f t="shared" si="40"/>
        <v/>
      </c>
      <c r="F109" s="105" t="str">
        <f t="shared" si="37"/>
        <v/>
      </c>
      <c r="G109" s="88" t="str">
        <f t="shared" si="38"/>
        <v/>
      </c>
      <c r="H109" s="88" t="str">
        <f t="shared" si="39"/>
        <v/>
      </c>
      <c r="I109" s="51" t="s">
        <v>210</v>
      </c>
      <c r="J109" s="26" t="s">
        <v>229</v>
      </c>
      <c r="K109" s="18"/>
      <c r="L109" s="18"/>
      <c r="M109" s="18"/>
      <c r="N109" s="48" t="str">
        <f t="shared" si="22"/>
        <v/>
      </c>
      <c r="O109" s="21"/>
      <c r="P109" s="18"/>
      <c r="Q109" s="48" t="str">
        <f t="shared" si="36"/>
        <v/>
      </c>
      <c r="R109" s="71" t="str">
        <f t="shared" si="24"/>
        <v/>
      </c>
      <c r="S109" s="22"/>
      <c r="T109" s="49" t="str">
        <f t="shared" si="27"/>
        <v/>
      </c>
      <c r="U109" s="49" t="str">
        <f t="shared" si="34"/>
        <v/>
      </c>
      <c r="V109" s="50" t="str">
        <f t="shared" si="35"/>
        <v/>
      </c>
      <c r="W109" s="269" t="str">
        <f t="shared" si="25"/>
        <v/>
      </c>
      <c r="X109" s="417"/>
      <c r="Y109" s="418"/>
      <c r="Z109" s="419"/>
      <c r="AA109" s="100"/>
      <c r="AB109" s="100"/>
      <c r="AC109" s="99"/>
      <c r="AD109" s="86"/>
      <c r="AG109" s="86"/>
    </row>
    <row r="110" spans="1:33" ht="15.6" x14ac:dyDescent="0.3">
      <c r="A110" s="23">
        <v>105</v>
      </c>
      <c r="B110" s="19"/>
      <c r="C110" s="20"/>
      <c r="D110" s="55"/>
      <c r="E110" s="24" t="str">
        <f t="shared" si="40"/>
        <v/>
      </c>
      <c r="F110" s="105" t="str">
        <f t="shared" si="37"/>
        <v/>
      </c>
      <c r="G110" s="88" t="str">
        <f t="shared" si="38"/>
        <v/>
      </c>
      <c r="H110" s="88" t="str">
        <f t="shared" si="39"/>
        <v/>
      </c>
      <c r="I110" s="51" t="s">
        <v>210</v>
      </c>
      <c r="J110" s="26" t="s">
        <v>229</v>
      </c>
      <c r="K110" s="18"/>
      <c r="L110" s="18"/>
      <c r="M110" s="18"/>
      <c r="N110" s="48" t="str">
        <f t="shared" si="22"/>
        <v/>
      </c>
      <c r="O110" s="21"/>
      <c r="P110" s="18"/>
      <c r="Q110" s="48" t="str">
        <f t="shared" si="36"/>
        <v/>
      </c>
      <c r="R110" s="71" t="str">
        <f t="shared" si="24"/>
        <v/>
      </c>
      <c r="S110" s="22"/>
      <c r="T110" s="49" t="str">
        <f t="shared" si="27"/>
        <v/>
      </c>
      <c r="U110" s="49" t="str">
        <f t="shared" si="34"/>
        <v/>
      </c>
      <c r="V110" s="50" t="str">
        <f t="shared" si="35"/>
        <v/>
      </c>
      <c r="W110" s="269" t="str">
        <f t="shared" si="25"/>
        <v/>
      </c>
      <c r="X110" s="417"/>
      <c r="Y110" s="418"/>
      <c r="Z110" s="419"/>
      <c r="AA110" s="100"/>
      <c r="AB110" s="100"/>
      <c r="AC110" s="99"/>
      <c r="AD110" s="86"/>
      <c r="AG110" s="86"/>
    </row>
    <row r="111" spans="1:33" ht="15.6" x14ac:dyDescent="0.3">
      <c r="A111" s="23">
        <v>106</v>
      </c>
      <c r="B111" s="19"/>
      <c r="C111" s="20"/>
      <c r="D111" s="55"/>
      <c r="E111" s="24" t="str">
        <f t="shared" si="40"/>
        <v/>
      </c>
      <c r="F111" s="105" t="str">
        <f t="shared" si="37"/>
        <v/>
      </c>
      <c r="G111" s="88" t="str">
        <f t="shared" si="38"/>
        <v/>
      </c>
      <c r="H111" s="88" t="str">
        <f t="shared" si="39"/>
        <v/>
      </c>
      <c r="I111" s="51" t="s">
        <v>210</v>
      </c>
      <c r="J111" s="26" t="s">
        <v>229</v>
      </c>
      <c r="K111" s="18"/>
      <c r="L111" s="18"/>
      <c r="M111" s="18"/>
      <c r="N111" s="48" t="str">
        <f t="shared" si="22"/>
        <v/>
      </c>
      <c r="O111" s="21"/>
      <c r="P111" s="18"/>
      <c r="Q111" s="48" t="str">
        <f t="shared" si="36"/>
        <v/>
      </c>
      <c r="R111" s="71" t="str">
        <f t="shared" si="24"/>
        <v/>
      </c>
      <c r="S111" s="22"/>
      <c r="T111" s="49" t="str">
        <f t="shared" si="27"/>
        <v/>
      </c>
      <c r="U111" s="49" t="str">
        <f t="shared" si="34"/>
        <v/>
      </c>
      <c r="V111" s="50" t="str">
        <f t="shared" si="35"/>
        <v/>
      </c>
      <c r="W111" s="269" t="str">
        <f t="shared" si="25"/>
        <v/>
      </c>
      <c r="X111" s="417"/>
      <c r="Y111" s="418"/>
      <c r="Z111" s="419"/>
      <c r="AA111" s="100"/>
      <c r="AB111" s="100"/>
      <c r="AC111" s="99"/>
      <c r="AD111" s="86"/>
      <c r="AG111" s="86"/>
    </row>
    <row r="112" spans="1:33" ht="15.6" x14ac:dyDescent="0.3">
      <c r="A112" s="23">
        <v>107</v>
      </c>
      <c r="B112" s="19"/>
      <c r="C112" s="20"/>
      <c r="D112" s="55"/>
      <c r="E112" s="24" t="str">
        <f t="shared" si="40"/>
        <v/>
      </c>
      <c r="F112" s="105" t="str">
        <f t="shared" si="37"/>
        <v/>
      </c>
      <c r="G112" s="88" t="str">
        <f t="shared" si="38"/>
        <v/>
      </c>
      <c r="H112" s="88" t="str">
        <f t="shared" si="39"/>
        <v/>
      </c>
      <c r="I112" s="51" t="s">
        <v>210</v>
      </c>
      <c r="J112" s="26" t="s">
        <v>229</v>
      </c>
      <c r="K112" s="18"/>
      <c r="L112" s="18"/>
      <c r="M112" s="18"/>
      <c r="N112" s="48" t="str">
        <f t="shared" si="22"/>
        <v/>
      </c>
      <c r="O112" s="21"/>
      <c r="P112" s="18"/>
      <c r="Q112" s="48" t="str">
        <f t="shared" si="36"/>
        <v/>
      </c>
      <c r="R112" s="71" t="str">
        <f t="shared" si="24"/>
        <v/>
      </c>
      <c r="S112" s="22"/>
      <c r="T112" s="49" t="str">
        <f t="shared" si="27"/>
        <v/>
      </c>
      <c r="U112" s="49" t="str">
        <f t="shared" si="34"/>
        <v/>
      </c>
      <c r="V112" s="50" t="str">
        <f t="shared" si="35"/>
        <v/>
      </c>
      <c r="W112" s="269" t="str">
        <f t="shared" si="25"/>
        <v/>
      </c>
      <c r="X112" s="417"/>
      <c r="Y112" s="418"/>
      <c r="Z112" s="419"/>
      <c r="AA112" s="100"/>
      <c r="AB112" s="100"/>
      <c r="AC112" s="99"/>
      <c r="AD112" s="86"/>
      <c r="AG112" s="86"/>
    </row>
    <row r="113" spans="1:33" ht="15.6" x14ac:dyDescent="0.3">
      <c r="A113" s="23">
        <v>108</v>
      </c>
      <c r="B113" s="19"/>
      <c r="C113" s="20"/>
      <c r="D113" s="55"/>
      <c r="E113" s="24" t="str">
        <f t="shared" si="40"/>
        <v/>
      </c>
      <c r="F113" s="105" t="str">
        <f t="shared" si="37"/>
        <v/>
      </c>
      <c r="G113" s="88" t="str">
        <f t="shared" si="38"/>
        <v/>
      </c>
      <c r="H113" s="88" t="str">
        <f t="shared" si="39"/>
        <v/>
      </c>
      <c r="I113" s="51" t="s">
        <v>210</v>
      </c>
      <c r="J113" s="26" t="s">
        <v>229</v>
      </c>
      <c r="K113" s="18"/>
      <c r="L113" s="18"/>
      <c r="M113" s="18"/>
      <c r="N113" s="48" t="str">
        <f t="shared" si="22"/>
        <v/>
      </c>
      <c r="O113" s="21"/>
      <c r="P113" s="18"/>
      <c r="Q113" s="48" t="str">
        <f t="shared" si="36"/>
        <v/>
      </c>
      <c r="R113" s="71" t="str">
        <f t="shared" si="24"/>
        <v/>
      </c>
      <c r="S113" s="22"/>
      <c r="T113" s="49" t="str">
        <f t="shared" si="27"/>
        <v/>
      </c>
      <c r="U113" s="49" t="str">
        <f t="shared" si="34"/>
        <v/>
      </c>
      <c r="V113" s="50" t="str">
        <f t="shared" si="35"/>
        <v/>
      </c>
      <c r="W113" s="207" t="str">
        <f t="shared" si="25"/>
        <v/>
      </c>
      <c r="X113" s="417"/>
      <c r="Y113" s="418"/>
      <c r="Z113" s="419"/>
      <c r="AA113" s="100"/>
      <c r="AB113" s="100"/>
      <c r="AC113" s="99"/>
      <c r="AD113" s="86"/>
      <c r="AG113" s="86"/>
    </row>
    <row r="114" spans="1:33" ht="15.6" x14ac:dyDescent="0.3">
      <c r="A114" s="23">
        <v>109</v>
      </c>
      <c r="B114" s="19"/>
      <c r="C114" s="20"/>
      <c r="D114" s="55"/>
      <c r="E114" s="24" t="str">
        <f t="shared" si="40"/>
        <v/>
      </c>
      <c r="F114" s="105" t="str">
        <f t="shared" si="37"/>
        <v/>
      </c>
      <c r="G114" s="88" t="str">
        <f t="shared" si="38"/>
        <v/>
      </c>
      <c r="H114" s="88" t="str">
        <f t="shared" si="39"/>
        <v/>
      </c>
      <c r="I114" s="51" t="s">
        <v>210</v>
      </c>
      <c r="J114" s="26" t="s">
        <v>229</v>
      </c>
      <c r="K114" s="18"/>
      <c r="L114" s="18"/>
      <c r="M114" s="18"/>
      <c r="N114" s="48" t="str">
        <f t="shared" si="22"/>
        <v/>
      </c>
      <c r="O114" s="21"/>
      <c r="P114" s="18"/>
      <c r="Q114" s="48" t="str">
        <f t="shared" si="36"/>
        <v/>
      </c>
      <c r="R114" s="71" t="str">
        <f t="shared" si="24"/>
        <v/>
      </c>
      <c r="S114" s="22"/>
      <c r="T114" s="49" t="str">
        <f t="shared" si="27"/>
        <v/>
      </c>
      <c r="U114" s="49" t="str">
        <f t="shared" si="34"/>
        <v/>
      </c>
      <c r="V114" s="50" t="str">
        <f t="shared" si="35"/>
        <v/>
      </c>
      <c r="W114" s="269" t="str">
        <f t="shared" si="25"/>
        <v/>
      </c>
      <c r="X114" s="417"/>
      <c r="Y114" s="418"/>
      <c r="Z114" s="419"/>
      <c r="AA114" s="100"/>
      <c r="AB114" s="100"/>
      <c r="AC114" s="99"/>
      <c r="AD114" s="86"/>
      <c r="AG114" s="86"/>
    </row>
    <row r="115" spans="1:33" ht="15.6" x14ac:dyDescent="0.3">
      <c r="A115" s="23">
        <v>110</v>
      </c>
      <c r="B115" s="19"/>
      <c r="C115" s="20"/>
      <c r="D115" s="55"/>
      <c r="E115" s="24" t="str">
        <f t="shared" si="33"/>
        <v/>
      </c>
      <c r="F115" s="105" t="str">
        <f t="shared" si="31"/>
        <v/>
      </c>
      <c r="G115" s="88" t="str">
        <f t="shared" si="29"/>
        <v/>
      </c>
      <c r="H115" s="88" t="str">
        <f t="shared" si="39"/>
        <v/>
      </c>
      <c r="I115" s="51" t="s">
        <v>210</v>
      </c>
      <c r="J115" s="26" t="s">
        <v>229</v>
      </c>
      <c r="K115" s="18"/>
      <c r="L115" s="18"/>
      <c r="M115" s="18"/>
      <c r="N115" s="48" t="str">
        <f t="shared" si="22"/>
        <v/>
      </c>
      <c r="O115" s="21"/>
      <c r="P115" s="18"/>
      <c r="Q115" s="48" t="str">
        <f t="shared" si="36"/>
        <v/>
      </c>
      <c r="R115" s="71" t="str">
        <f t="shared" si="24"/>
        <v/>
      </c>
      <c r="S115" s="22"/>
      <c r="T115" s="49" t="str">
        <f t="shared" si="27"/>
        <v/>
      </c>
      <c r="U115" s="49" t="str">
        <f t="shared" si="34"/>
        <v/>
      </c>
      <c r="V115" s="50" t="str">
        <f t="shared" si="35"/>
        <v/>
      </c>
      <c r="W115" s="269" t="str">
        <f t="shared" si="25"/>
        <v/>
      </c>
      <c r="X115" s="417"/>
      <c r="Y115" s="418"/>
      <c r="Z115" s="419"/>
      <c r="AA115" s="100"/>
      <c r="AB115" s="100"/>
      <c r="AC115" s="99"/>
      <c r="AD115" s="86"/>
      <c r="AG115" s="86"/>
    </row>
    <row r="116" spans="1:33" ht="15.6" x14ac:dyDescent="0.3">
      <c r="A116" s="23">
        <v>111</v>
      </c>
      <c r="B116" s="19"/>
      <c r="C116" s="20"/>
      <c r="D116" s="55"/>
      <c r="E116" s="24" t="str">
        <f t="shared" si="33"/>
        <v/>
      </c>
      <c r="F116" s="105" t="str">
        <f t="shared" si="31"/>
        <v/>
      </c>
      <c r="G116" s="88" t="str">
        <f t="shared" si="29"/>
        <v/>
      </c>
      <c r="H116" s="88" t="str">
        <f t="shared" si="39"/>
        <v/>
      </c>
      <c r="I116" s="51" t="s">
        <v>210</v>
      </c>
      <c r="J116" s="26" t="s">
        <v>229</v>
      </c>
      <c r="K116" s="18"/>
      <c r="L116" s="18"/>
      <c r="M116" s="18"/>
      <c r="N116" s="48" t="str">
        <f t="shared" si="22"/>
        <v/>
      </c>
      <c r="O116" s="21"/>
      <c r="P116" s="18"/>
      <c r="Q116" s="48" t="str">
        <f t="shared" si="36"/>
        <v/>
      </c>
      <c r="R116" s="71" t="str">
        <f t="shared" si="24"/>
        <v/>
      </c>
      <c r="S116" s="22"/>
      <c r="T116" s="49" t="str">
        <f t="shared" si="27"/>
        <v/>
      </c>
      <c r="U116" s="49" t="str">
        <f t="shared" si="34"/>
        <v/>
      </c>
      <c r="V116" s="50" t="str">
        <f t="shared" si="35"/>
        <v/>
      </c>
      <c r="W116" s="269" t="str">
        <f t="shared" si="25"/>
        <v/>
      </c>
      <c r="X116" s="417"/>
      <c r="Y116" s="418"/>
      <c r="Z116" s="419"/>
      <c r="AA116" s="100"/>
      <c r="AB116" s="100"/>
      <c r="AC116" s="99"/>
      <c r="AD116" s="86"/>
      <c r="AG116" s="86"/>
    </row>
    <row r="117" spans="1:33" ht="15.6" x14ac:dyDescent="0.3">
      <c r="A117" s="23">
        <v>112</v>
      </c>
      <c r="B117" s="19"/>
      <c r="C117" s="20"/>
      <c r="D117" s="55"/>
      <c r="E117" s="24" t="str">
        <f t="shared" si="33"/>
        <v/>
      </c>
      <c r="F117" s="105" t="str">
        <f t="shared" si="31"/>
        <v/>
      </c>
      <c r="G117" s="88" t="str">
        <f t="shared" si="29"/>
        <v/>
      </c>
      <c r="H117" s="88" t="str">
        <f t="shared" si="39"/>
        <v/>
      </c>
      <c r="I117" s="51" t="s">
        <v>210</v>
      </c>
      <c r="J117" s="26" t="s">
        <v>229</v>
      </c>
      <c r="K117" s="18"/>
      <c r="L117" s="18"/>
      <c r="M117" s="18"/>
      <c r="N117" s="48" t="str">
        <f t="shared" si="22"/>
        <v/>
      </c>
      <c r="O117" s="21"/>
      <c r="P117" s="18"/>
      <c r="Q117" s="48" t="str">
        <f t="shared" si="36"/>
        <v/>
      </c>
      <c r="R117" s="71" t="str">
        <f t="shared" si="24"/>
        <v/>
      </c>
      <c r="S117" s="22"/>
      <c r="T117" s="49" t="str">
        <f>IF(N117="","",R117*S117)</f>
        <v/>
      </c>
      <c r="U117" s="49" t="str">
        <f t="shared" si="34"/>
        <v/>
      </c>
      <c r="V117" s="50" t="str">
        <f t="shared" si="35"/>
        <v/>
      </c>
      <c r="W117" s="269" t="str">
        <f>IF(E117="","",T117-U117-V117)</f>
        <v/>
      </c>
      <c r="X117" s="417"/>
      <c r="Y117" s="418"/>
      <c r="Z117" s="419"/>
      <c r="AA117" s="100"/>
      <c r="AB117" s="100"/>
      <c r="AC117" s="99"/>
      <c r="AD117" s="86"/>
      <c r="AG117" s="86"/>
    </row>
    <row r="118" spans="1:33" ht="15.6" x14ac:dyDescent="0.3">
      <c r="A118" s="23">
        <v>113</v>
      </c>
      <c r="B118" s="19"/>
      <c r="C118" s="20"/>
      <c r="D118" s="55"/>
      <c r="E118" s="24" t="str">
        <f t="shared" si="33"/>
        <v/>
      </c>
      <c r="F118" s="105" t="str">
        <f t="shared" si="31"/>
        <v/>
      </c>
      <c r="G118" s="88" t="str">
        <f t="shared" si="29"/>
        <v/>
      </c>
      <c r="H118" s="88" t="str">
        <f t="shared" si="39"/>
        <v/>
      </c>
      <c r="I118" s="51" t="s">
        <v>210</v>
      </c>
      <c r="J118" s="26" t="s">
        <v>229</v>
      </c>
      <c r="K118" s="18"/>
      <c r="L118" s="18"/>
      <c r="M118" s="18"/>
      <c r="N118" s="48" t="str">
        <f t="shared" si="22"/>
        <v/>
      </c>
      <c r="O118" s="21"/>
      <c r="P118" s="18"/>
      <c r="Q118" s="48" t="str">
        <f t="shared" si="36"/>
        <v/>
      </c>
      <c r="R118" s="71" t="str">
        <f t="shared" si="24"/>
        <v/>
      </c>
      <c r="S118" s="22"/>
      <c r="T118" s="49" t="str">
        <f t="shared" si="27"/>
        <v/>
      </c>
      <c r="U118" s="49" t="str">
        <f t="shared" si="34"/>
        <v/>
      </c>
      <c r="V118" s="50" t="str">
        <f t="shared" si="35"/>
        <v/>
      </c>
      <c r="W118" s="269" t="str">
        <f t="shared" si="25"/>
        <v/>
      </c>
      <c r="X118" s="417"/>
      <c r="Y118" s="418"/>
      <c r="Z118" s="419"/>
      <c r="AA118" s="100"/>
      <c r="AB118" s="100"/>
      <c r="AC118" s="99"/>
      <c r="AD118" s="86"/>
      <c r="AG118" s="86"/>
    </row>
    <row r="119" spans="1:33" ht="15.6" x14ac:dyDescent="0.3">
      <c r="A119" s="23">
        <v>114</v>
      </c>
      <c r="B119" s="19"/>
      <c r="C119" s="20"/>
      <c r="D119" s="55"/>
      <c r="E119" s="24" t="str">
        <f t="shared" si="33"/>
        <v/>
      </c>
      <c r="F119" s="105" t="str">
        <f t="shared" si="31"/>
        <v/>
      </c>
      <c r="G119" s="88" t="str">
        <f t="shared" si="29"/>
        <v/>
      </c>
      <c r="H119" s="88" t="str">
        <f t="shared" si="39"/>
        <v/>
      </c>
      <c r="I119" s="51" t="s">
        <v>210</v>
      </c>
      <c r="J119" s="26" t="s">
        <v>229</v>
      </c>
      <c r="K119" s="18"/>
      <c r="L119" s="18"/>
      <c r="M119" s="18"/>
      <c r="N119" s="48" t="str">
        <f t="shared" si="22"/>
        <v/>
      </c>
      <c r="O119" s="21"/>
      <c r="P119" s="18"/>
      <c r="Q119" s="48" t="str">
        <f t="shared" si="36"/>
        <v/>
      </c>
      <c r="R119" s="71" t="str">
        <f t="shared" si="24"/>
        <v/>
      </c>
      <c r="S119" s="22"/>
      <c r="T119" s="49" t="str">
        <f t="shared" si="27"/>
        <v/>
      </c>
      <c r="U119" s="49" t="str">
        <f t="shared" si="34"/>
        <v/>
      </c>
      <c r="V119" s="50" t="str">
        <f t="shared" si="35"/>
        <v/>
      </c>
      <c r="W119" s="269" t="str">
        <f t="shared" si="25"/>
        <v/>
      </c>
      <c r="X119" s="417"/>
      <c r="Y119" s="418"/>
      <c r="Z119" s="419"/>
      <c r="AA119" s="100"/>
      <c r="AB119" s="100"/>
      <c r="AC119" s="99"/>
      <c r="AD119" s="86"/>
      <c r="AG119" s="86"/>
    </row>
    <row r="120" spans="1:33" ht="15.6" x14ac:dyDescent="0.3">
      <c r="A120" s="23">
        <v>115</v>
      </c>
      <c r="B120" s="19"/>
      <c r="C120" s="20"/>
      <c r="D120" s="55"/>
      <c r="E120" s="24" t="str">
        <f t="shared" si="33"/>
        <v/>
      </c>
      <c r="F120" s="105" t="str">
        <f t="shared" si="31"/>
        <v/>
      </c>
      <c r="G120" s="88" t="str">
        <f t="shared" si="29"/>
        <v/>
      </c>
      <c r="H120" s="88" t="str">
        <f t="shared" si="39"/>
        <v/>
      </c>
      <c r="I120" s="51" t="s">
        <v>210</v>
      </c>
      <c r="J120" s="26" t="s">
        <v>229</v>
      </c>
      <c r="K120" s="18"/>
      <c r="L120" s="18"/>
      <c r="M120" s="18"/>
      <c r="N120" s="48" t="str">
        <f t="shared" si="22"/>
        <v/>
      </c>
      <c r="O120" s="21"/>
      <c r="P120" s="18"/>
      <c r="Q120" s="48" t="str">
        <f t="shared" si="36"/>
        <v/>
      </c>
      <c r="R120" s="71" t="str">
        <f t="shared" si="24"/>
        <v/>
      </c>
      <c r="S120" s="22"/>
      <c r="T120" s="49" t="str">
        <f t="shared" si="27"/>
        <v/>
      </c>
      <c r="U120" s="49" t="str">
        <f t="shared" si="34"/>
        <v/>
      </c>
      <c r="V120" s="50" t="str">
        <f t="shared" si="35"/>
        <v/>
      </c>
      <c r="W120" s="269" t="str">
        <f t="shared" si="25"/>
        <v/>
      </c>
      <c r="X120" s="417"/>
      <c r="Y120" s="418"/>
      <c r="Z120" s="419"/>
      <c r="AA120" s="100"/>
      <c r="AB120" s="100"/>
      <c r="AC120" s="99"/>
      <c r="AD120" s="86"/>
      <c r="AG120" s="86"/>
    </row>
    <row r="121" spans="1:33" ht="15.6" x14ac:dyDescent="0.3">
      <c r="A121" s="23">
        <v>116</v>
      </c>
      <c r="B121" s="19"/>
      <c r="C121" s="20"/>
      <c r="D121" s="55"/>
      <c r="E121" s="24" t="str">
        <f t="shared" si="33"/>
        <v/>
      </c>
      <c r="F121" s="105" t="str">
        <f t="shared" si="31"/>
        <v/>
      </c>
      <c r="G121" s="88" t="str">
        <f t="shared" si="29"/>
        <v/>
      </c>
      <c r="H121" s="88" t="str">
        <f t="shared" si="39"/>
        <v/>
      </c>
      <c r="I121" s="51" t="s">
        <v>210</v>
      </c>
      <c r="J121" s="26" t="s">
        <v>229</v>
      </c>
      <c r="K121" s="18"/>
      <c r="L121" s="18"/>
      <c r="M121" s="18"/>
      <c r="N121" s="48" t="str">
        <f t="shared" si="22"/>
        <v/>
      </c>
      <c r="O121" s="21"/>
      <c r="P121" s="18"/>
      <c r="Q121" s="48" t="str">
        <f t="shared" si="36"/>
        <v/>
      </c>
      <c r="R121" s="71" t="str">
        <f t="shared" si="24"/>
        <v/>
      </c>
      <c r="S121" s="22"/>
      <c r="T121" s="49" t="str">
        <f t="shared" si="27"/>
        <v/>
      </c>
      <c r="U121" s="49" t="str">
        <f t="shared" si="34"/>
        <v/>
      </c>
      <c r="V121" s="50" t="str">
        <f t="shared" si="35"/>
        <v/>
      </c>
      <c r="W121" s="269" t="str">
        <f t="shared" si="25"/>
        <v/>
      </c>
      <c r="X121" s="417"/>
      <c r="Y121" s="418"/>
      <c r="Z121" s="419"/>
      <c r="AA121" s="100"/>
      <c r="AB121" s="100"/>
      <c r="AC121" s="99"/>
      <c r="AD121" s="86"/>
      <c r="AG121" s="86"/>
    </row>
    <row r="122" spans="1:33" ht="15.6" x14ac:dyDescent="0.3">
      <c r="A122" s="23">
        <v>117</v>
      </c>
      <c r="B122" s="19"/>
      <c r="C122" s="20"/>
      <c r="D122" s="55"/>
      <c r="E122" s="24" t="str">
        <f t="shared" si="33"/>
        <v/>
      </c>
      <c r="F122" s="105" t="str">
        <f t="shared" si="31"/>
        <v/>
      </c>
      <c r="G122" s="88" t="str">
        <f t="shared" si="29"/>
        <v/>
      </c>
      <c r="H122" s="88" t="str">
        <f t="shared" si="39"/>
        <v/>
      </c>
      <c r="I122" s="51" t="s">
        <v>210</v>
      </c>
      <c r="J122" s="26" t="s">
        <v>229</v>
      </c>
      <c r="K122" s="18"/>
      <c r="L122" s="18"/>
      <c r="M122" s="18"/>
      <c r="N122" s="48" t="str">
        <f>IF(E122="","",K122+L122+M122)</f>
        <v/>
      </c>
      <c r="O122" s="21"/>
      <c r="P122" s="18"/>
      <c r="Q122" s="48" t="str">
        <f t="shared" si="36"/>
        <v/>
      </c>
      <c r="R122" s="71" t="str">
        <f t="shared" si="24"/>
        <v/>
      </c>
      <c r="S122" s="22"/>
      <c r="T122" s="49" t="str">
        <f t="shared" si="27"/>
        <v/>
      </c>
      <c r="U122" s="49" t="str">
        <f t="shared" si="34"/>
        <v/>
      </c>
      <c r="V122" s="50" t="str">
        <f t="shared" si="35"/>
        <v/>
      </c>
      <c r="W122" s="269" t="str">
        <f t="shared" si="25"/>
        <v/>
      </c>
      <c r="X122" s="417"/>
      <c r="Y122" s="418"/>
      <c r="Z122" s="419"/>
      <c r="AA122" s="100"/>
      <c r="AB122" s="100"/>
      <c r="AC122" s="99"/>
      <c r="AD122" s="86"/>
      <c r="AG122" s="86"/>
    </row>
    <row r="123" spans="1:33" ht="15.6" x14ac:dyDescent="0.3">
      <c r="A123" s="23">
        <v>118</v>
      </c>
      <c r="B123" s="19"/>
      <c r="C123" s="20"/>
      <c r="D123" s="55"/>
      <c r="E123" s="24" t="str">
        <f t="shared" si="33"/>
        <v/>
      </c>
      <c r="F123" s="105" t="str">
        <f t="shared" si="31"/>
        <v/>
      </c>
      <c r="G123" s="88" t="str">
        <f t="shared" si="29"/>
        <v/>
      </c>
      <c r="H123" s="88" t="str">
        <f t="shared" si="39"/>
        <v/>
      </c>
      <c r="I123" s="51" t="s">
        <v>210</v>
      </c>
      <c r="J123" s="26" t="s">
        <v>229</v>
      </c>
      <c r="K123" s="18"/>
      <c r="L123" s="18"/>
      <c r="M123" s="18"/>
      <c r="N123" s="48" t="str">
        <f t="shared" si="22"/>
        <v/>
      </c>
      <c r="O123" s="21"/>
      <c r="P123" s="18"/>
      <c r="Q123" s="48" t="str">
        <f t="shared" si="36"/>
        <v/>
      </c>
      <c r="R123" s="71" t="str">
        <f t="shared" si="24"/>
        <v/>
      </c>
      <c r="S123" s="22"/>
      <c r="T123" s="49" t="str">
        <f t="shared" si="27"/>
        <v/>
      </c>
      <c r="U123" s="49" t="str">
        <f t="shared" si="34"/>
        <v/>
      </c>
      <c r="V123" s="50" t="str">
        <f t="shared" si="35"/>
        <v/>
      </c>
      <c r="W123" s="269" t="str">
        <f t="shared" si="25"/>
        <v/>
      </c>
      <c r="X123" s="417"/>
      <c r="Y123" s="418"/>
      <c r="Z123" s="419"/>
      <c r="AA123" s="100"/>
      <c r="AB123" s="100"/>
      <c r="AC123" s="209"/>
      <c r="AD123" s="86"/>
      <c r="AE123" s="99"/>
      <c r="AG123" s="86"/>
    </row>
    <row r="124" spans="1:33" s="217" customFormat="1" ht="15.6" x14ac:dyDescent="0.3">
      <c r="A124" s="158">
        <v>119</v>
      </c>
      <c r="B124" s="144"/>
      <c r="C124" s="145"/>
      <c r="D124" s="146"/>
      <c r="E124" s="147" t="str">
        <f t="shared" si="33"/>
        <v/>
      </c>
      <c r="F124" s="145" t="str">
        <f t="shared" si="31"/>
        <v/>
      </c>
      <c r="G124" s="148" t="str">
        <f t="shared" si="29"/>
        <v/>
      </c>
      <c r="H124" s="148" t="str">
        <f t="shared" si="39"/>
        <v/>
      </c>
      <c r="I124" s="149" t="s">
        <v>230</v>
      </c>
      <c r="J124" s="150" t="s">
        <v>229</v>
      </c>
      <c r="K124" s="151"/>
      <c r="L124" s="151"/>
      <c r="M124" s="151"/>
      <c r="N124" s="151" t="str">
        <f t="shared" si="22"/>
        <v/>
      </c>
      <c r="O124" s="155"/>
      <c r="P124" s="151"/>
      <c r="Q124" s="151" t="str">
        <f t="shared" si="36"/>
        <v/>
      </c>
      <c r="R124" s="151" t="str">
        <f t="shared" si="24"/>
        <v/>
      </c>
      <c r="S124" s="156"/>
      <c r="T124" s="157" t="str">
        <f t="shared" si="27"/>
        <v/>
      </c>
      <c r="U124" s="157" t="str">
        <f t="shared" si="34"/>
        <v/>
      </c>
      <c r="V124" s="159" t="str">
        <f>IF(E124="","",R124*0.8)</f>
        <v/>
      </c>
      <c r="W124" s="269" t="str">
        <f>IF(E124="","",T124-U124-V124)</f>
        <v/>
      </c>
      <c r="X124" s="405"/>
      <c r="Y124" s="406"/>
      <c r="Z124" s="381"/>
      <c r="AC124" s="218"/>
    </row>
    <row r="125" spans="1:33" s="217" customFormat="1" ht="15.6" x14ac:dyDescent="0.3">
      <c r="A125" s="158">
        <v>120</v>
      </c>
      <c r="B125" s="144"/>
      <c r="C125" s="145"/>
      <c r="D125" s="146"/>
      <c r="E125" s="147" t="str">
        <f t="shared" si="33"/>
        <v/>
      </c>
      <c r="F125" s="145" t="str">
        <f t="shared" si="31"/>
        <v/>
      </c>
      <c r="G125" s="148" t="str">
        <f t="shared" ref="G125:G165" si="41">IF(C125="","",VLOOKUP(C125,bdsocios,4,FALSE))</f>
        <v/>
      </c>
      <c r="H125" s="148" t="str">
        <f t="shared" si="39"/>
        <v/>
      </c>
      <c r="I125" s="149" t="s">
        <v>230</v>
      </c>
      <c r="J125" s="150" t="s">
        <v>229</v>
      </c>
      <c r="K125" s="151"/>
      <c r="L125" s="151"/>
      <c r="M125" s="151"/>
      <c r="N125" s="151" t="str">
        <f t="shared" si="22"/>
        <v/>
      </c>
      <c r="O125" s="155"/>
      <c r="P125" s="151"/>
      <c r="Q125" s="151">
        <v>2</v>
      </c>
      <c r="R125" s="151" t="str">
        <f t="shared" si="24"/>
        <v/>
      </c>
      <c r="S125" s="156"/>
      <c r="T125" s="157" t="str">
        <f t="shared" si="27"/>
        <v/>
      </c>
      <c r="U125" s="157" t="str">
        <f t="shared" si="34"/>
        <v/>
      </c>
      <c r="V125" s="159" t="str">
        <f t="shared" ref="V125:V136" si="42">IF(E125="","",R125*0.8)</f>
        <v/>
      </c>
      <c r="W125" s="269" t="str">
        <f t="shared" si="25"/>
        <v/>
      </c>
      <c r="X125" s="405"/>
      <c r="Y125" s="407"/>
      <c r="Z125" s="382"/>
    </row>
    <row r="126" spans="1:33" s="217" customFormat="1" ht="15.6" x14ac:dyDescent="0.3">
      <c r="A126" s="158">
        <v>121</v>
      </c>
      <c r="B126" s="144"/>
      <c r="C126" s="145"/>
      <c r="D126" s="146"/>
      <c r="E126" s="147" t="str">
        <f t="shared" si="33"/>
        <v/>
      </c>
      <c r="F126" s="145" t="str">
        <f t="shared" si="31"/>
        <v/>
      </c>
      <c r="G126" s="148" t="str">
        <f t="shared" si="41"/>
        <v/>
      </c>
      <c r="H126" s="148" t="str">
        <f t="shared" si="39"/>
        <v/>
      </c>
      <c r="I126" s="149" t="s">
        <v>230</v>
      </c>
      <c r="J126" s="150" t="s">
        <v>229</v>
      </c>
      <c r="K126" s="151"/>
      <c r="L126" s="151"/>
      <c r="M126" s="151"/>
      <c r="N126" s="151" t="str">
        <f t="shared" si="22"/>
        <v/>
      </c>
      <c r="O126" s="155"/>
      <c r="P126" s="151"/>
      <c r="Q126" s="151" t="str">
        <f t="shared" si="36"/>
        <v/>
      </c>
      <c r="R126" s="151" t="str">
        <f t="shared" si="24"/>
        <v/>
      </c>
      <c r="S126" s="156"/>
      <c r="T126" s="157" t="str">
        <f t="shared" si="27"/>
        <v/>
      </c>
      <c r="U126" s="157" t="str">
        <f t="shared" si="34"/>
        <v/>
      </c>
      <c r="V126" s="159" t="str">
        <f t="shared" si="42"/>
        <v/>
      </c>
      <c r="W126" s="269" t="str">
        <f t="shared" si="25"/>
        <v/>
      </c>
      <c r="X126" s="405"/>
      <c r="Y126" s="407"/>
      <c r="Z126" s="382"/>
    </row>
    <row r="127" spans="1:33" s="217" customFormat="1" ht="15.6" x14ac:dyDescent="0.3">
      <c r="A127" s="158">
        <v>122</v>
      </c>
      <c r="B127" s="144"/>
      <c r="C127" s="145"/>
      <c r="D127" s="146"/>
      <c r="E127" s="147" t="str">
        <f t="shared" si="33"/>
        <v/>
      </c>
      <c r="F127" s="145" t="str">
        <f t="shared" si="31"/>
        <v/>
      </c>
      <c r="G127" s="148" t="str">
        <f t="shared" si="41"/>
        <v/>
      </c>
      <c r="H127" s="148" t="str">
        <f t="shared" si="39"/>
        <v/>
      </c>
      <c r="I127" s="149" t="s">
        <v>230</v>
      </c>
      <c r="J127" s="150" t="s">
        <v>229</v>
      </c>
      <c r="K127" s="151"/>
      <c r="L127" s="151"/>
      <c r="M127" s="151"/>
      <c r="N127" s="151" t="str">
        <f t="shared" si="22"/>
        <v/>
      </c>
      <c r="O127" s="155"/>
      <c r="P127" s="151"/>
      <c r="Q127" s="151" t="str">
        <f t="shared" si="36"/>
        <v/>
      </c>
      <c r="R127" s="151" t="str">
        <f t="shared" si="24"/>
        <v/>
      </c>
      <c r="S127" s="156"/>
      <c r="T127" s="157" t="str">
        <f t="shared" si="27"/>
        <v/>
      </c>
      <c r="U127" s="157" t="str">
        <f t="shared" si="34"/>
        <v/>
      </c>
      <c r="V127" s="159" t="str">
        <f t="shared" si="42"/>
        <v/>
      </c>
      <c r="W127" s="269" t="str">
        <f t="shared" si="25"/>
        <v/>
      </c>
      <c r="X127" s="405"/>
      <c r="Y127" s="407"/>
      <c r="Z127" s="382"/>
    </row>
    <row r="128" spans="1:33" s="217" customFormat="1" ht="15.6" x14ac:dyDescent="0.3">
      <c r="A128" s="158">
        <v>123</v>
      </c>
      <c r="B128" s="144"/>
      <c r="C128" s="145"/>
      <c r="D128" s="146"/>
      <c r="E128" s="147" t="str">
        <f t="shared" si="33"/>
        <v/>
      </c>
      <c r="F128" s="145" t="str">
        <f t="shared" si="31"/>
        <v/>
      </c>
      <c r="G128" s="148" t="str">
        <f t="shared" si="41"/>
        <v/>
      </c>
      <c r="H128" s="148" t="str">
        <f t="shared" si="39"/>
        <v/>
      </c>
      <c r="I128" s="149" t="s">
        <v>230</v>
      </c>
      <c r="J128" s="150" t="s">
        <v>229</v>
      </c>
      <c r="K128" s="151"/>
      <c r="L128" s="151"/>
      <c r="M128" s="151"/>
      <c r="N128" s="151" t="str">
        <f>IF(E128="","",K128+L128+M128)</f>
        <v/>
      </c>
      <c r="O128" s="155"/>
      <c r="P128" s="151"/>
      <c r="Q128" s="151" t="str">
        <f t="shared" si="36"/>
        <v/>
      </c>
      <c r="R128" s="151" t="str">
        <f t="shared" si="24"/>
        <v/>
      </c>
      <c r="S128" s="156"/>
      <c r="T128" s="157" t="str">
        <f t="shared" si="27"/>
        <v/>
      </c>
      <c r="U128" s="157" t="str">
        <f t="shared" si="34"/>
        <v/>
      </c>
      <c r="V128" s="159" t="str">
        <f t="shared" si="42"/>
        <v/>
      </c>
      <c r="W128" s="269" t="str">
        <f t="shared" si="25"/>
        <v/>
      </c>
      <c r="X128" s="405"/>
      <c r="Y128" s="407"/>
      <c r="Z128" s="382"/>
    </row>
    <row r="129" spans="1:31" s="217" customFormat="1" ht="15.6" x14ac:dyDescent="0.3">
      <c r="A129" s="158">
        <v>124</v>
      </c>
      <c r="B129" s="144"/>
      <c r="C129" s="145"/>
      <c r="D129" s="146"/>
      <c r="E129" s="147" t="str">
        <f t="shared" si="33"/>
        <v/>
      </c>
      <c r="F129" s="145" t="str">
        <f t="shared" si="31"/>
        <v/>
      </c>
      <c r="G129" s="148" t="str">
        <f t="shared" si="41"/>
        <v/>
      </c>
      <c r="H129" s="148" t="str">
        <f t="shared" si="39"/>
        <v/>
      </c>
      <c r="I129" s="149" t="s">
        <v>230</v>
      </c>
      <c r="J129" s="150" t="s">
        <v>229</v>
      </c>
      <c r="K129" s="151"/>
      <c r="L129" s="151"/>
      <c r="M129" s="151"/>
      <c r="N129" s="151" t="str">
        <f t="shared" si="22"/>
        <v/>
      </c>
      <c r="O129" s="155"/>
      <c r="P129" s="151"/>
      <c r="Q129" s="151" t="str">
        <f t="shared" si="36"/>
        <v/>
      </c>
      <c r="R129" s="151" t="str">
        <f t="shared" si="24"/>
        <v/>
      </c>
      <c r="S129" s="156"/>
      <c r="T129" s="157" t="str">
        <f t="shared" si="27"/>
        <v/>
      </c>
      <c r="U129" s="157" t="str">
        <f t="shared" si="34"/>
        <v/>
      </c>
      <c r="V129" s="159" t="str">
        <f t="shared" si="42"/>
        <v/>
      </c>
      <c r="W129" s="269" t="str">
        <f t="shared" si="25"/>
        <v/>
      </c>
      <c r="X129" s="405"/>
      <c r="Y129" s="407"/>
      <c r="Z129" s="382"/>
    </row>
    <row r="130" spans="1:31" s="219" customFormat="1" ht="15.6" x14ac:dyDescent="0.3">
      <c r="A130" s="158">
        <v>125</v>
      </c>
      <c r="B130" s="144"/>
      <c r="C130" s="212"/>
      <c r="D130" s="146"/>
      <c r="E130" s="213" t="str">
        <f t="shared" si="33"/>
        <v/>
      </c>
      <c r="F130" s="212" t="str">
        <f t="shared" si="31"/>
        <v/>
      </c>
      <c r="G130" s="214" t="str">
        <f t="shared" si="41"/>
        <v/>
      </c>
      <c r="H130" s="214" t="str">
        <f t="shared" si="39"/>
        <v/>
      </c>
      <c r="I130" s="149" t="s">
        <v>230</v>
      </c>
      <c r="J130" s="150" t="s">
        <v>229</v>
      </c>
      <c r="K130" s="215"/>
      <c r="L130" s="215"/>
      <c r="M130" s="215"/>
      <c r="N130" s="215" t="str">
        <f t="shared" si="22"/>
        <v/>
      </c>
      <c r="O130" s="216"/>
      <c r="P130" s="215"/>
      <c r="Q130" s="215" t="str">
        <f t="shared" si="36"/>
        <v/>
      </c>
      <c r="R130" s="215" t="str">
        <f t="shared" si="24"/>
        <v/>
      </c>
      <c r="S130" s="156"/>
      <c r="T130" s="156" t="str">
        <f t="shared" si="27"/>
        <v/>
      </c>
      <c r="U130" s="157" t="str">
        <f t="shared" si="34"/>
        <v/>
      </c>
      <c r="V130" s="159" t="str">
        <f t="shared" si="42"/>
        <v/>
      </c>
      <c r="W130" s="270" t="str">
        <f t="shared" si="25"/>
        <v/>
      </c>
      <c r="X130" s="405"/>
      <c r="Y130" s="407"/>
      <c r="Z130" s="382"/>
    </row>
    <row r="131" spans="1:31" s="217" customFormat="1" ht="15.6" x14ac:dyDescent="0.3">
      <c r="A131" s="158">
        <v>126</v>
      </c>
      <c r="B131" s="144"/>
      <c r="C131" s="145"/>
      <c r="D131" s="146"/>
      <c r="E131" s="147" t="str">
        <f t="shared" si="33"/>
        <v/>
      </c>
      <c r="F131" s="145" t="str">
        <f t="shared" si="31"/>
        <v/>
      </c>
      <c r="G131" s="148" t="str">
        <f t="shared" si="41"/>
        <v/>
      </c>
      <c r="H131" s="148" t="str">
        <f t="shared" si="39"/>
        <v/>
      </c>
      <c r="I131" s="149" t="s">
        <v>230</v>
      </c>
      <c r="J131" s="150" t="s">
        <v>229</v>
      </c>
      <c r="K131" s="151"/>
      <c r="L131" s="151"/>
      <c r="M131" s="151"/>
      <c r="N131" s="151" t="str">
        <f t="shared" si="22"/>
        <v/>
      </c>
      <c r="O131" s="155"/>
      <c r="P131" s="151"/>
      <c r="Q131" s="151" t="str">
        <f t="shared" si="36"/>
        <v/>
      </c>
      <c r="R131" s="151" t="str">
        <f t="shared" si="24"/>
        <v/>
      </c>
      <c r="S131" s="156"/>
      <c r="T131" s="157" t="str">
        <f t="shared" si="27"/>
        <v/>
      </c>
      <c r="U131" s="157" t="str">
        <f t="shared" si="34"/>
        <v/>
      </c>
      <c r="V131" s="159" t="str">
        <f t="shared" si="42"/>
        <v/>
      </c>
      <c r="W131" s="269" t="str">
        <f t="shared" si="25"/>
        <v/>
      </c>
      <c r="X131" s="405"/>
      <c r="Y131" s="407"/>
      <c r="Z131" s="382"/>
    </row>
    <row r="132" spans="1:31" s="217" customFormat="1" ht="15.6" x14ac:dyDescent="0.3">
      <c r="A132" s="158">
        <v>127</v>
      </c>
      <c r="B132" s="144"/>
      <c r="C132" s="145"/>
      <c r="D132" s="146"/>
      <c r="E132" s="147" t="str">
        <f t="shared" si="33"/>
        <v/>
      </c>
      <c r="F132" s="145" t="str">
        <f t="shared" ref="F132:F189" si="43">IF(C132="","",VLOOKUP(C132,bdsocios,3,FALSE))</f>
        <v/>
      </c>
      <c r="G132" s="148" t="str">
        <f t="shared" si="41"/>
        <v/>
      </c>
      <c r="H132" s="148" t="str">
        <f t="shared" si="39"/>
        <v/>
      </c>
      <c r="I132" s="149" t="s">
        <v>230</v>
      </c>
      <c r="J132" s="150" t="s">
        <v>229</v>
      </c>
      <c r="K132" s="151"/>
      <c r="L132" s="151"/>
      <c r="M132" s="151"/>
      <c r="N132" s="151" t="str">
        <f t="shared" ref="N132:N137" si="44">IF(E132="","",K132+L132+M132)</f>
        <v/>
      </c>
      <c r="O132" s="155"/>
      <c r="P132" s="151"/>
      <c r="Q132" s="151" t="str">
        <f t="shared" si="36"/>
        <v/>
      </c>
      <c r="R132" s="151" t="str">
        <f t="shared" ref="R132:R138" si="45">IF(E132="","",N132-P132-Q132)</f>
        <v/>
      </c>
      <c r="S132" s="156"/>
      <c r="T132" s="157" t="str">
        <f t="shared" ref="T132:T163" si="46">IF(N132="","",R132*S132)</f>
        <v/>
      </c>
      <c r="U132" s="157" t="str">
        <f t="shared" si="34"/>
        <v/>
      </c>
      <c r="V132" s="159" t="str">
        <f t="shared" si="42"/>
        <v/>
      </c>
      <c r="W132" s="269" t="str">
        <f t="shared" ref="W132:W159" si="47">IF(E132="","",T132-U132-V132)</f>
        <v/>
      </c>
      <c r="X132" s="405"/>
      <c r="Y132" s="407"/>
      <c r="Z132" s="382"/>
    </row>
    <row r="133" spans="1:31" s="217" customFormat="1" ht="15.6" x14ac:dyDescent="0.3">
      <c r="A133" s="158">
        <v>128</v>
      </c>
      <c r="B133" s="144"/>
      <c r="C133" s="145"/>
      <c r="D133" s="146"/>
      <c r="E133" s="147" t="str">
        <f t="shared" si="33"/>
        <v/>
      </c>
      <c r="F133" s="145" t="str">
        <f t="shared" si="43"/>
        <v/>
      </c>
      <c r="G133" s="148" t="str">
        <f t="shared" si="41"/>
        <v/>
      </c>
      <c r="H133" s="148" t="str">
        <f t="shared" si="39"/>
        <v/>
      </c>
      <c r="I133" s="149" t="s">
        <v>230</v>
      </c>
      <c r="J133" s="150" t="s">
        <v>229</v>
      </c>
      <c r="K133" s="151"/>
      <c r="L133" s="151"/>
      <c r="M133" s="151"/>
      <c r="N133" s="151" t="str">
        <f t="shared" si="44"/>
        <v/>
      </c>
      <c r="O133" s="155"/>
      <c r="P133" s="151"/>
      <c r="Q133" s="151" t="str">
        <f t="shared" si="36"/>
        <v/>
      </c>
      <c r="R133" s="151" t="str">
        <f t="shared" si="45"/>
        <v/>
      </c>
      <c r="S133" s="156"/>
      <c r="T133" s="157" t="str">
        <f t="shared" si="46"/>
        <v/>
      </c>
      <c r="U133" s="157" t="str">
        <f t="shared" si="34"/>
        <v/>
      </c>
      <c r="V133" s="159" t="str">
        <f t="shared" si="42"/>
        <v/>
      </c>
      <c r="W133" s="269" t="str">
        <f t="shared" si="47"/>
        <v/>
      </c>
      <c r="X133" s="405"/>
      <c r="Y133" s="407"/>
      <c r="Z133" s="382"/>
    </row>
    <row r="134" spans="1:31" s="217" customFormat="1" ht="15.6" x14ac:dyDescent="0.3">
      <c r="A134" s="158">
        <v>129</v>
      </c>
      <c r="B134" s="144"/>
      <c r="C134" s="145"/>
      <c r="D134" s="146"/>
      <c r="E134" s="147" t="str">
        <f t="shared" si="33"/>
        <v/>
      </c>
      <c r="F134" s="145" t="str">
        <f t="shared" si="43"/>
        <v/>
      </c>
      <c r="G134" s="148" t="str">
        <f t="shared" si="41"/>
        <v/>
      </c>
      <c r="H134" s="148" t="str">
        <f t="shared" si="39"/>
        <v/>
      </c>
      <c r="I134" s="149" t="s">
        <v>230</v>
      </c>
      <c r="J134" s="150" t="s">
        <v>229</v>
      </c>
      <c r="K134" s="151"/>
      <c r="L134" s="151"/>
      <c r="M134" s="151"/>
      <c r="N134" s="151" t="str">
        <f t="shared" si="44"/>
        <v/>
      </c>
      <c r="O134" s="155"/>
      <c r="P134" s="151"/>
      <c r="Q134" s="151" t="str">
        <f t="shared" si="36"/>
        <v/>
      </c>
      <c r="R134" s="151" t="str">
        <f t="shared" si="45"/>
        <v/>
      </c>
      <c r="S134" s="156"/>
      <c r="T134" s="157" t="str">
        <f t="shared" si="46"/>
        <v/>
      </c>
      <c r="U134" s="157" t="str">
        <f t="shared" si="34"/>
        <v/>
      </c>
      <c r="V134" s="159" t="str">
        <f t="shared" si="42"/>
        <v/>
      </c>
      <c r="W134" s="269" t="str">
        <f t="shared" si="47"/>
        <v/>
      </c>
      <c r="X134" s="405"/>
      <c r="Y134" s="407"/>
      <c r="Z134" s="382"/>
    </row>
    <row r="135" spans="1:31" s="217" customFormat="1" ht="15.6" x14ac:dyDescent="0.3">
      <c r="A135" s="158">
        <v>130</v>
      </c>
      <c r="B135" s="144"/>
      <c r="C135" s="284"/>
      <c r="D135" s="146"/>
      <c r="E135" s="147" t="str">
        <f t="shared" si="33"/>
        <v/>
      </c>
      <c r="F135" s="145" t="str">
        <f t="shared" si="43"/>
        <v/>
      </c>
      <c r="G135" s="148" t="str">
        <f t="shared" si="41"/>
        <v/>
      </c>
      <c r="H135" s="148" t="str">
        <f t="shared" si="39"/>
        <v/>
      </c>
      <c r="I135" s="149" t="s">
        <v>230</v>
      </c>
      <c r="J135" s="150" t="s">
        <v>229</v>
      </c>
      <c r="K135" s="151"/>
      <c r="L135" s="151"/>
      <c r="M135" s="151"/>
      <c r="N135" s="151" t="str">
        <f t="shared" si="44"/>
        <v/>
      </c>
      <c r="O135" s="155"/>
      <c r="P135" s="151"/>
      <c r="Q135" s="151" t="str">
        <f t="shared" si="36"/>
        <v/>
      </c>
      <c r="R135" s="151" t="str">
        <f t="shared" si="45"/>
        <v/>
      </c>
      <c r="S135" s="156"/>
      <c r="T135" s="157" t="str">
        <f t="shared" si="46"/>
        <v/>
      </c>
      <c r="U135" s="157" t="str">
        <f t="shared" si="34"/>
        <v/>
      </c>
      <c r="V135" s="159" t="str">
        <f t="shared" si="42"/>
        <v/>
      </c>
      <c r="W135" s="269" t="str">
        <f t="shared" si="47"/>
        <v/>
      </c>
      <c r="X135" s="405"/>
      <c r="Y135" s="407"/>
      <c r="Z135" s="382"/>
    </row>
    <row r="136" spans="1:31" s="217" customFormat="1" ht="15.6" x14ac:dyDescent="0.3">
      <c r="A136" s="158">
        <v>131</v>
      </c>
      <c r="B136" s="144"/>
      <c r="C136" s="145"/>
      <c r="D136" s="146"/>
      <c r="E136" s="147" t="str">
        <f t="shared" si="33"/>
        <v/>
      </c>
      <c r="F136" s="145" t="str">
        <f t="shared" si="43"/>
        <v/>
      </c>
      <c r="G136" s="148" t="str">
        <f t="shared" si="41"/>
        <v/>
      </c>
      <c r="H136" s="148" t="str">
        <f t="shared" si="39"/>
        <v/>
      </c>
      <c r="I136" s="149" t="s">
        <v>230</v>
      </c>
      <c r="J136" s="150" t="s">
        <v>229</v>
      </c>
      <c r="K136" s="151"/>
      <c r="L136" s="151"/>
      <c r="M136" s="151"/>
      <c r="N136" s="151" t="str">
        <f t="shared" si="44"/>
        <v/>
      </c>
      <c r="O136" s="155"/>
      <c r="P136" s="151"/>
      <c r="Q136" s="151" t="str">
        <f t="shared" si="36"/>
        <v/>
      </c>
      <c r="R136" s="151" t="str">
        <f t="shared" si="45"/>
        <v/>
      </c>
      <c r="S136" s="156"/>
      <c r="T136" s="157" t="str">
        <f t="shared" si="46"/>
        <v/>
      </c>
      <c r="U136" s="157" t="str">
        <f t="shared" si="34"/>
        <v/>
      </c>
      <c r="V136" s="159" t="str">
        <f t="shared" si="42"/>
        <v/>
      </c>
      <c r="W136" s="269" t="str">
        <f t="shared" si="47"/>
        <v/>
      </c>
      <c r="X136" s="405"/>
      <c r="Y136" s="408"/>
      <c r="Z136" s="409"/>
    </row>
    <row r="137" spans="1:31" ht="15.6" x14ac:dyDescent="0.3">
      <c r="A137" s="23">
        <v>132</v>
      </c>
      <c r="B137" s="225"/>
      <c r="C137" s="20"/>
      <c r="D137" s="55"/>
      <c r="E137" s="24" t="str">
        <f t="shared" si="33"/>
        <v/>
      </c>
      <c r="F137" s="87" t="str">
        <f t="shared" si="43"/>
        <v/>
      </c>
      <c r="G137" s="88" t="str">
        <f t="shared" si="41"/>
        <v/>
      </c>
      <c r="H137" s="88" t="str">
        <f t="shared" si="39"/>
        <v/>
      </c>
      <c r="I137" s="51" t="s">
        <v>210</v>
      </c>
      <c r="J137" s="26" t="s">
        <v>229</v>
      </c>
      <c r="K137" s="18"/>
      <c r="L137" s="18"/>
      <c r="M137" s="18"/>
      <c r="N137" s="48" t="str">
        <f t="shared" si="44"/>
        <v/>
      </c>
      <c r="O137" s="21"/>
      <c r="P137" s="18"/>
      <c r="Q137" s="48" t="str">
        <f t="shared" si="36"/>
        <v/>
      </c>
      <c r="R137" s="71" t="str">
        <f t="shared" si="45"/>
        <v/>
      </c>
      <c r="S137" s="22"/>
      <c r="T137" s="49" t="str">
        <f t="shared" si="46"/>
        <v/>
      </c>
      <c r="U137" s="49" t="str">
        <f>IF(E137="","",0.3*R137)</f>
        <v/>
      </c>
      <c r="V137" s="50" t="str">
        <f>IF(E137="","",R137*0.3)</f>
        <v/>
      </c>
      <c r="W137" s="50" t="str">
        <f t="shared" si="47"/>
        <v/>
      </c>
      <c r="X137" s="420"/>
      <c r="Y137" s="425"/>
      <c r="Z137" s="428"/>
      <c r="AA137" s="262"/>
    </row>
    <row r="138" spans="1:31" s="222" customFormat="1" ht="15.6" x14ac:dyDescent="0.3">
      <c r="A138" s="181">
        <v>133</v>
      </c>
      <c r="B138" s="225"/>
      <c r="C138" s="108"/>
      <c r="D138" s="182"/>
      <c r="E138" s="75" t="str">
        <f t="shared" si="33"/>
        <v/>
      </c>
      <c r="F138" s="221" t="str">
        <f t="shared" si="43"/>
        <v/>
      </c>
      <c r="G138" s="109" t="str">
        <f t="shared" si="41"/>
        <v/>
      </c>
      <c r="H138" s="109" t="str">
        <f t="shared" si="39"/>
        <v/>
      </c>
      <c r="I138" s="185" t="s">
        <v>210</v>
      </c>
      <c r="J138" s="186" t="s">
        <v>229</v>
      </c>
      <c r="K138" s="110"/>
      <c r="L138" s="110"/>
      <c r="M138" s="110"/>
      <c r="N138" s="111" t="str">
        <f t="shared" ref="N138:N165" si="48">IF(E138="","",K138+L138+M138)</f>
        <v/>
      </c>
      <c r="O138" s="112"/>
      <c r="P138" s="18"/>
      <c r="Q138" s="111" t="str">
        <f t="shared" si="36"/>
        <v/>
      </c>
      <c r="R138" s="113" t="str">
        <f t="shared" si="45"/>
        <v/>
      </c>
      <c r="S138" s="22"/>
      <c r="T138" s="114" t="str">
        <f t="shared" si="46"/>
        <v/>
      </c>
      <c r="U138" s="114" t="str">
        <f t="shared" ref="U138:U196" si="49">IF(E138="","",0.3*R138)</f>
        <v/>
      </c>
      <c r="V138" s="115" t="str">
        <f t="shared" ref="V138:V196" si="50">IF(E138="","",R138*0.3)</f>
        <v/>
      </c>
      <c r="W138" s="115" t="str">
        <f t="shared" si="47"/>
        <v/>
      </c>
      <c r="X138" s="421"/>
      <c r="Y138" s="426"/>
      <c r="Z138" s="429"/>
      <c r="AA138" s="262"/>
    </row>
    <row r="139" spans="1:31" ht="15.6" x14ac:dyDescent="0.3">
      <c r="A139" s="23">
        <v>134</v>
      </c>
      <c r="B139" s="225"/>
      <c r="C139" s="20"/>
      <c r="D139" s="55"/>
      <c r="E139" s="24" t="str">
        <f t="shared" si="33"/>
        <v/>
      </c>
      <c r="F139" s="87" t="str">
        <f t="shared" si="43"/>
        <v/>
      </c>
      <c r="G139" s="88" t="str">
        <f t="shared" si="41"/>
        <v/>
      </c>
      <c r="H139" s="88" t="str">
        <f t="shared" si="39"/>
        <v/>
      </c>
      <c r="I139" s="51" t="s">
        <v>210</v>
      </c>
      <c r="J139" s="26" t="s">
        <v>229</v>
      </c>
      <c r="K139" s="18"/>
      <c r="L139" s="18"/>
      <c r="M139" s="18"/>
      <c r="N139" s="48" t="str">
        <f t="shared" si="48"/>
        <v/>
      </c>
      <c r="O139" s="21"/>
      <c r="P139" s="18"/>
      <c r="Q139" s="48" t="str">
        <f t="shared" si="36"/>
        <v/>
      </c>
      <c r="R139" s="71" t="str">
        <f t="shared" ref="R139:R165" si="51">IF(E139="","",N139-P139-Q139)</f>
        <v/>
      </c>
      <c r="S139" s="22"/>
      <c r="T139" s="49" t="str">
        <f t="shared" si="46"/>
        <v/>
      </c>
      <c r="U139" s="49" t="str">
        <f t="shared" si="49"/>
        <v/>
      </c>
      <c r="V139" s="50" t="str">
        <f t="shared" si="50"/>
        <v/>
      </c>
      <c r="W139" s="50" t="str">
        <f t="shared" si="47"/>
        <v/>
      </c>
      <c r="X139" s="421"/>
      <c r="Y139" s="426"/>
      <c r="Z139" s="429"/>
      <c r="AA139" s="262"/>
      <c r="AB139" s="208"/>
      <c r="AC139" s="100"/>
      <c r="AD139" s="100"/>
      <c r="AE139" s="100"/>
    </row>
    <row r="140" spans="1:31" ht="15.6" x14ac:dyDescent="0.3">
      <c r="A140" s="23">
        <v>135</v>
      </c>
      <c r="B140" s="225"/>
      <c r="C140" s="20"/>
      <c r="D140" s="55"/>
      <c r="E140" s="24" t="str">
        <f t="shared" si="33"/>
        <v/>
      </c>
      <c r="F140" s="87" t="str">
        <f t="shared" si="43"/>
        <v/>
      </c>
      <c r="G140" s="88" t="str">
        <f t="shared" si="41"/>
        <v/>
      </c>
      <c r="H140" s="88" t="str">
        <f t="shared" si="39"/>
        <v/>
      </c>
      <c r="I140" s="51" t="s">
        <v>210</v>
      </c>
      <c r="J140" s="26" t="s">
        <v>229</v>
      </c>
      <c r="K140" s="18"/>
      <c r="L140" s="18"/>
      <c r="M140" s="18"/>
      <c r="N140" s="48" t="str">
        <f t="shared" si="48"/>
        <v/>
      </c>
      <c r="O140" s="21"/>
      <c r="P140" s="18"/>
      <c r="Q140" s="48" t="str">
        <f t="shared" si="36"/>
        <v/>
      </c>
      <c r="R140" s="71" t="str">
        <f t="shared" si="51"/>
        <v/>
      </c>
      <c r="S140" s="22"/>
      <c r="T140" s="49" t="str">
        <f t="shared" si="46"/>
        <v/>
      </c>
      <c r="U140" s="49" t="str">
        <f t="shared" si="49"/>
        <v/>
      </c>
      <c r="V140" s="50" t="str">
        <f t="shared" si="50"/>
        <v/>
      </c>
      <c r="W140" s="50" t="str">
        <f t="shared" si="47"/>
        <v/>
      </c>
      <c r="X140" s="421"/>
      <c r="Y140" s="426"/>
      <c r="Z140" s="429"/>
      <c r="AA140" s="262"/>
    </row>
    <row r="141" spans="1:31" ht="15.6" x14ac:dyDescent="0.3">
      <c r="A141" s="23">
        <v>136</v>
      </c>
      <c r="B141" s="225"/>
      <c r="C141" s="20"/>
      <c r="D141" s="55"/>
      <c r="E141" s="24" t="str">
        <f>IF(C141="","",VLOOKUP(C141,bdsocios,2,FALSE))</f>
        <v/>
      </c>
      <c r="F141" s="87" t="str">
        <f t="shared" si="43"/>
        <v/>
      </c>
      <c r="G141" s="88" t="str">
        <f t="shared" si="41"/>
        <v/>
      </c>
      <c r="H141" s="88" t="str">
        <f t="shared" si="39"/>
        <v/>
      </c>
      <c r="I141" s="51" t="s">
        <v>210</v>
      </c>
      <c r="J141" s="26" t="s">
        <v>229</v>
      </c>
      <c r="K141" s="18"/>
      <c r="L141" s="18"/>
      <c r="M141" s="18"/>
      <c r="N141" s="48" t="str">
        <f t="shared" si="48"/>
        <v/>
      </c>
      <c r="O141" s="21"/>
      <c r="P141" s="18"/>
      <c r="Q141" s="48" t="str">
        <f t="shared" si="36"/>
        <v/>
      </c>
      <c r="R141" s="71" t="str">
        <f t="shared" si="51"/>
        <v/>
      </c>
      <c r="S141" s="22"/>
      <c r="T141" s="49" t="str">
        <f t="shared" si="46"/>
        <v/>
      </c>
      <c r="U141" s="49" t="str">
        <f t="shared" si="49"/>
        <v/>
      </c>
      <c r="V141" s="50" t="str">
        <f t="shared" si="50"/>
        <v/>
      </c>
      <c r="W141" s="50" t="str">
        <f t="shared" si="47"/>
        <v/>
      </c>
      <c r="X141" s="421"/>
      <c r="Y141" s="426"/>
      <c r="Z141" s="429"/>
      <c r="AA141" s="262"/>
      <c r="AB141" s="74"/>
    </row>
    <row r="142" spans="1:31" s="222" customFormat="1" ht="15.6" x14ac:dyDescent="0.3">
      <c r="A142" s="181">
        <v>137</v>
      </c>
      <c r="B142" s="225"/>
      <c r="C142" s="108"/>
      <c r="D142" s="182"/>
      <c r="E142" s="75" t="str">
        <f>IF(C142="","",VLOOKUP(C142,bdsocios,2,FALSE))</f>
        <v/>
      </c>
      <c r="F142" s="221" t="str">
        <f t="shared" si="43"/>
        <v/>
      </c>
      <c r="G142" s="109" t="str">
        <f t="shared" si="41"/>
        <v/>
      </c>
      <c r="H142" s="109" t="str">
        <f t="shared" si="39"/>
        <v/>
      </c>
      <c r="I142" s="185" t="s">
        <v>210</v>
      </c>
      <c r="J142" s="186" t="s">
        <v>229</v>
      </c>
      <c r="K142" s="110"/>
      <c r="L142" s="110"/>
      <c r="M142" s="110"/>
      <c r="N142" s="111" t="str">
        <f t="shared" si="48"/>
        <v/>
      </c>
      <c r="O142" s="112"/>
      <c r="P142" s="18"/>
      <c r="Q142" s="111" t="str">
        <f t="shared" si="36"/>
        <v/>
      </c>
      <c r="R142" s="113" t="str">
        <f t="shared" si="51"/>
        <v/>
      </c>
      <c r="S142" s="22"/>
      <c r="T142" s="114" t="str">
        <f t="shared" si="46"/>
        <v/>
      </c>
      <c r="U142" s="114" t="str">
        <f t="shared" si="49"/>
        <v/>
      </c>
      <c r="V142" s="115" t="str">
        <f t="shared" si="50"/>
        <v/>
      </c>
      <c r="W142" s="115" t="str">
        <f t="shared" si="47"/>
        <v/>
      </c>
      <c r="X142" s="421"/>
      <c r="Y142" s="426"/>
      <c r="Z142" s="429"/>
      <c r="AA142" s="262"/>
    </row>
    <row r="143" spans="1:31" s="222" customFormat="1" ht="15.6" x14ac:dyDescent="0.3">
      <c r="A143" s="181">
        <v>138</v>
      </c>
      <c r="B143" s="225"/>
      <c r="C143" s="108"/>
      <c r="D143" s="182"/>
      <c r="E143" s="75" t="str">
        <f>IF(C143="","",VLOOKUP(C143,bdsocios,2,FALSE))</f>
        <v/>
      </c>
      <c r="F143" s="221" t="str">
        <f t="shared" si="43"/>
        <v/>
      </c>
      <c r="G143" s="109" t="str">
        <f t="shared" si="41"/>
        <v/>
      </c>
      <c r="H143" s="109" t="str">
        <f t="shared" si="39"/>
        <v/>
      </c>
      <c r="I143" s="185" t="s">
        <v>210</v>
      </c>
      <c r="J143" s="186" t="s">
        <v>229</v>
      </c>
      <c r="K143" s="110"/>
      <c r="L143" s="110"/>
      <c r="M143" s="110"/>
      <c r="N143" s="111" t="str">
        <f t="shared" si="48"/>
        <v/>
      </c>
      <c r="O143" s="112"/>
      <c r="P143" s="18"/>
      <c r="Q143" s="111" t="str">
        <f t="shared" si="36"/>
        <v/>
      </c>
      <c r="R143" s="113" t="str">
        <f t="shared" si="51"/>
        <v/>
      </c>
      <c r="S143" s="22"/>
      <c r="T143" s="114" t="str">
        <f t="shared" si="46"/>
        <v/>
      </c>
      <c r="U143" s="114" t="str">
        <f t="shared" si="49"/>
        <v/>
      </c>
      <c r="V143" s="115" t="str">
        <f t="shared" si="50"/>
        <v/>
      </c>
      <c r="W143" s="115" t="str">
        <f t="shared" si="47"/>
        <v/>
      </c>
      <c r="X143" s="421"/>
      <c r="Y143" s="426"/>
      <c r="Z143" s="429"/>
      <c r="AA143" s="262"/>
    </row>
    <row r="144" spans="1:31" s="222" customFormat="1" ht="15.6" x14ac:dyDescent="0.3">
      <c r="A144" s="181">
        <v>139</v>
      </c>
      <c r="B144" s="225"/>
      <c r="C144" s="108"/>
      <c r="D144" s="182"/>
      <c r="E144" s="75" t="str">
        <f>IF(C144="","",VLOOKUP(C144,bdsocios,2,FALSE))</f>
        <v/>
      </c>
      <c r="F144" s="221" t="str">
        <f t="shared" si="43"/>
        <v/>
      </c>
      <c r="G144" s="109" t="str">
        <f t="shared" si="41"/>
        <v/>
      </c>
      <c r="H144" s="109" t="str">
        <f t="shared" si="39"/>
        <v/>
      </c>
      <c r="I144" s="185" t="s">
        <v>210</v>
      </c>
      <c r="J144" s="186" t="s">
        <v>229</v>
      </c>
      <c r="K144" s="110"/>
      <c r="L144" s="110"/>
      <c r="M144" s="110"/>
      <c r="N144" s="111" t="str">
        <f t="shared" si="48"/>
        <v/>
      </c>
      <c r="O144" s="112"/>
      <c r="P144" s="18"/>
      <c r="Q144" s="111" t="str">
        <f t="shared" si="36"/>
        <v/>
      </c>
      <c r="R144" s="113" t="str">
        <f t="shared" si="51"/>
        <v/>
      </c>
      <c r="S144" s="22"/>
      <c r="T144" s="114" t="str">
        <f t="shared" si="46"/>
        <v/>
      </c>
      <c r="U144" s="114" t="str">
        <f t="shared" si="49"/>
        <v/>
      </c>
      <c r="V144" s="115" t="str">
        <f t="shared" si="50"/>
        <v/>
      </c>
      <c r="W144" s="115" t="str">
        <f t="shared" si="47"/>
        <v/>
      </c>
      <c r="X144" s="421"/>
      <c r="Y144" s="426"/>
      <c r="Z144" s="429"/>
      <c r="AA144" s="262"/>
    </row>
    <row r="145" spans="1:66" s="222" customFormat="1" ht="15.6" x14ac:dyDescent="0.3">
      <c r="A145" s="181">
        <v>140</v>
      </c>
      <c r="B145" s="225"/>
      <c r="C145" s="108"/>
      <c r="D145" s="182"/>
      <c r="E145" s="75" t="str">
        <f t="shared" ref="E145:E165" si="52">IF(C145="","",VLOOKUP(C145,bdsocios,2,FALSE))</f>
        <v/>
      </c>
      <c r="F145" s="221" t="str">
        <f t="shared" si="43"/>
        <v/>
      </c>
      <c r="G145" s="109" t="str">
        <f t="shared" si="41"/>
        <v/>
      </c>
      <c r="H145" s="109" t="str">
        <f t="shared" si="39"/>
        <v/>
      </c>
      <c r="I145" s="185" t="s">
        <v>210</v>
      </c>
      <c r="J145" s="186" t="s">
        <v>229</v>
      </c>
      <c r="K145" s="110"/>
      <c r="L145" s="110"/>
      <c r="M145" s="110"/>
      <c r="N145" s="111" t="str">
        <f t="shared" si="48"/>
        <v/>
      </c>
      <c r="O145" s="112"/>
      <c r="P145" s="18"/>
      <c r="Q145" s="111" t="str">
        <f t="shared" si="36"/>
        <v/>
      </c>
      <c r="R145" s="113" t="str">
        <f t="shared" si="51"/>
        <v/>
      </c>
      <c r="S145" s="22"/>
      <c r="T145" s="114" t="str">
        <f t="shared" si="46"/>
        <v/>
      </c>
      <c r="U145" s="114" t="str">
        <f t="shared" si="49"/>
        <v/>
      </c>
      <c r="V145" s="115" t="str">
        <f t="shared" si="50"/>
        <v/>
      </c>
      <c r="W145" s="115" t="str">
        <f t="shared" si="47"/>
        <v/>
      </c>
      <c r="X145" s="421"/>
      <c r="Y145" s="426"/>
      <c r="Z145" s="429"/>
      <c r="AA145" s="262"/>
    </row>
    <row r="146" spans="1:66" s="222" customFormat="1" ht="15.6" x14ac:dyDescent="0.3">
      <c r="A146" s="181">
        <v>141</v>
      </c>
      <c r="B146" s="225"/>
      <c r="C146" s="108"/>
      <c r="D146" s="182"/>
      <c r="E146" s="75" t="str">
        <f t="shared" si="52"/>
        <v/>
      </c>
      <c r="F146" s="221" t="str">
        <f t="shared" si="43"/>
        <v/>
      </c>
      <c r="G146" s="109" t="str">
        <f t="shared" si="41"/>
        <v/>
      </c>
      <c r="H146" s="109" t="str">
        <f t="shared" si="39"/>
        <v/>
      </c>
      <c r="I146" s="185" t="s">
        <v>210</v>
      </c>
      <c r="J146" s="186" t="s">
        <v>229</v>
      </c>
      <c r="K146" s="110"/>
      <c r="L146" s="110"/>
      <c r="M146" s="110"/>
      <c r="N146" s="111" t="str">
        <f t="shared" si="48"/>
        <v/>
      </c>
      <c r="O146" s="112"/>
      <c r="P146" s="18"/>
      <c r="Q146" s="111" t="str">
        <f t="shared" si="36"/>
        <v/>
      </c>
      <c r="R146" s="113" t="str">
        <f t="shared" si="51"/>
        <v/>
      </c>
      <c r="S146" s="22"/>
      <c r="T146" s="114" t="str">
        <f t="shared" si="46"/>
        <v/>
      </c>
      <c r="U146" s="114" t="str">
        <f t="shared" si="49"/>
        <v/>
      </c>
      <c r="V146" s="115" t="str">
        <f t="shared" si="50"/>
        <v/>
      </c>
      <c r="W146" s="115" t="str">
        <f t="shared" si="47"/>
        <v/>
      </c>
      <c r="X146" s="421"/>
      <c r="Y146" s="426"/>
      <c r="Z146" s="429"/>
      <c r="AA146" s="262"/>
    </row>
    <row r="147" spans="1:66" s="222" customFormat="1" ht="15.6" x14ac:dyDescent="0.3">
      <c r="A147" s="181">
        <v>142</v>
      </c>
      <c r="B147" s="225"/>
      <c r="C147" s="108"/>
      <c r="D147" s="182"/>
      <c r="E147" s="75" t="str">
        <f t="shared" si="52"/>
        <v/>
      </c>
      <c r="F147" s="221" t="str">
        <f t="shared" si="43"/>
        <v/>
      </c>
      <c r="G147" s="109" t="str">
        <f t="shared" si="41"/>
        <v/>
      </c>
      <c r="H147" s="109" t="str">
        <f t="shared" si="39"/>
        <v/>
      </c>
      <c r="I147" s="185" t="s">
        <v>210</v>
      </c>
      <c r="J147" s="186" t="s">
        <v>229</v>
      </c>
      <c r="K147" s="110"/>
      <c r="L147" s="110"/>
      <c r="M147" s="110"/>
      <c r="N147" s="111" t="str">
        <f t="shared" si="48"/>
        <v/>
      </c>
      <c r="O147" s="112"/>
      <c r="P147" s="18"/>
      <c r="Q147" s="111" t="str">
        <f t="shared" si="36"/>
        <v/>
      </c>
      <c r="R147" s="113" t="str">
        <f t="shared" si="51"/>
        <v/>
      </c>
      <c r="S147" s="22"/>
      <c r="T147" s="114" t="str">
        <f t="shared" si="46"/>
        <v/>
      </c>
      <c r="U147" s="114" t="str">
        <f t="shared" si="49"/>
        <v/>
      </c>
      <c r="V147" s="115" t="str">
        <f t="shared" si="50"/>
        <v/>
      </c>
      <c r="W147" s="115" t="str">
        <f t="shared" si="47"/>
        <v/>
      </c>
      <c r="X147" s="421"/>
      <c r="Y147" s="426"/>
      <c r="Z147" s="429"/>
      <c r="AA147" s="262"/>
    </row>
    <row r="148" spans="1:66" s="222" customFormat="1" ht="15.6" x14ac:dyDescent="0.3">
      <c r="A148" s="181">
        <v>143</v>
      </c>
      <c r="B148" s="225"/>
      <c r="C148" s="108"/>
      <c r="D148" s="182"/>
      <c r="E148" s="75" t="str">
        <f t="shared" si="52"/>
        <v/>
      </c>
      <c r="F148" s="221" t="str">
        <f t="shared" si="43"/>
        <v/>
      </c>
      <c r="G148" s="109" t="str">
        <f t="shared" si="41"/>
        <v/>
      </c>
      <c r="H148" s="109" t="str">
        <f t="shared" si="39"/>
        <v/>
      </c>
      <c r="I148" s="185" t="s">
        <v>210</v>
      </c>
      <c r="J148" s="186" t="s">
        <v>229</v>
      </c>
      <c r="K148" s="110"/>
      <c r="L148" s="110"/>
      <c r="M148" s="110"/>
      <c r="N148" s="111" t="str">
        <f t="shared" si="48"/>
        <v/>
      </c>
      <c r="O148" s="112"/>
      <c r="P148" s="18"/>
      <c r="Q148" s="111" t="str">
        <f t="shared" si="36"/>
        <v/>
      </c>
      <c r="R148" s="113" t="str">
        <f t="shared" si="51"/>
        <v/>
      </c>
      <c r="S148" s="22"/>
      <c r="T148" s="114" t="str">
        <f t="shared" si="46"/>
        <v/>
      </c>
      <c r="U148" s="114" t="str">
        <f t="shared" si="49"/>
        <v/>
      </c>
      <c r="V148" s="115" t="str">
        <f t="shared" si="50"/>
        <v/>
      </c>
      <c r="W148" s="115" t="str">
        <f>IF(E148="","",T148-U148-V148)</f>
        <v/>
      </c>
      <c r="X148" s="421"/>
      <c r="Y148" s="426"/>
      <c r="Z148" s="429"/>
      <c r="AA148" s="74"/>
    </row>
    <row r="149" spans="1:66" s="222" customFormat="1" ht="15.6" x14ac:dyDescent="0.3">
      <c r="A149" s="181">
        <v>144</v>
      </c>
      <c r="B149" s="225"/>
      <c r="C149" s="108"/>
      <c r="D149" s="182"/>
      <c r="E149" s="75" t="str">
        <f t="shared" si="52"/>
        <v/>
      </c>
      <c r="F149" s="221" t="str">
        <f t="shared" si="43"/>
        <v/>
      </c>
      <c r="G149" s="109" t="str">
        <f t="shared" si="41"/>
        <v/>
      </c>
      <c r="H149" s="109" t="str">
        <f t="shared" si="39"/>
        <v/>
      </c>
      <c r="I149" s="185" t="s">
        <v>210</v>
      </c>
      <c r="J149" s="186" t="s">
        <v>229</v>
      </c>
      <c r="K149" s="110"/>
      <c r="L149" s="110"/>
      <c r="M149" s="110"/>
      <c r="N149" s="111" t="str">
        <f t="shared" si="48"/>
        <v/>
      </c>
      <c r="O149" s="112"/>
      <c r="P149" s="18"/>
      <c r="Q149" s="111" t="str">
        <f t="shared" si="36"/>
        <v/>
      </c>
      <c r="R149" s="113" t="str">
        <f t="shared" si="51"/>
        <v/>
      </c>
      <c r="S149" s="22"/>
      <c r="T149" s="114" t="str">
        <f t="shared" si="46"/>
        <v/>
      </c>
      <c r="U149" s="114" t="str">
        <f t="shared" si="49"/>
        <v/>
      </c>
      <c r="V149" s="115" t="str">
        <f t="shared" si="50"/>
        <v/>
      </c>
      <c r="W149" s="115" t="str">
        <f>IF(E149="","",T149-U149-V149)</f>
        <v/>
      </c>
      <c r="X149" s="421"/>
      <c r="Y149" s="426"/>
      <c r="Z149" s="429"/>
      <c r="AA149" s="74"/>
    </row>
    <row r="150" spans="1:66" s="222" customFormat="1" ht="15.6" x14ac:dyDescent="0.3">
      <c r="A150" s="181">
        <v>145</v>
      </c>
      <c r="B150" s="225"/>
      <c r="C150" s="108"/>
      <c r="D150" s="182"/>
      <c r="E150" s="75" t="str">
        <f t="shared" si="52"/>
        <v/>
      </c>
      <c r="F150" s="221" t="str">
        <f t="shared" si="43"/>
        <v/>
      </c>
      <c r="G150" s="109" t="str">
        <f t="shared" si="41"/>
        <v/>
      </c>
      <c r="H150" s="109" t="str">
        <f t="shared" si="39"/>
        <v/>
      </c>
      <c r="I150" s="185" t="s">
        <v>210</v>
      </c>
      <c r="J150" s="186" t="s">
        <v>229</v>
      </c>
      <c r="K150" s="110"/>
      <c r="L150" s="110"/>
      <c r="M150" s="110"/>
      <c r="N150" s="111" t="str">
        <f t="shared" si="48"/>
        <v/>
      </c>
      <c r="O150" s="112"/>
      <c r="P150" s="18"/>
      <c r="Q150" s="111" t="str">
        <f t="shared" si="36"/>
        <v/>
      </c>
      <c r="R150" s="113" t="str">
        <f t="shared" si="51"/>
        <v/>
      </c>
      <c r="S150" s="22"/>
      <c r="T150" s="114" t="str">
        <f t="shared" si="46"/>
        <v/>
      </c>
      <c r="U150" s="114" t="str">
        <f t="shared" si="49"/>
        <v/>
      </c>
      <c r="V150" s="115" t="str">
        <f t="shared" si="50"/>
        <v/>
      </c>
      <c r="W150" s="115" t="str">
        <f t="shared" si="47"/>
        <v/>
      </c>
      <c r="X150" s="421"/>
      <c r="Y150" s="426"/>
      <c r="Z150" s="429"/>
      <c r="AA150" s="262"/>
    </row>
    <row r="151" spans="1:66" s="222" customFormat="1" ht="15.6" x14ac:dyDescent="0.3">
      <c r="A151" s="181">
        <v>146</v>
      </c>
      <c r="B151" s="225"/>
      <c r="C151" s="108"/>
      <c r="D151" s="182"/>
      <c r="E151" s="75" t="str">
        <f t="shared" si="52"/>
        <v/>
      </c>
      <c r="F151" s="221" t="str">
        <f t="shared" si="43"/>
        <v/>
      </c>
      <c r="G151" s="109" t="str">
        <f t="shared" si="41"/>
        <v/>
      </c>
      <c r="H151" s="109" t="str">
        <f t="shared" si="39"/>
        <v/>
      </c>
      <c r="I151" s="185" t="s">
        <v>210</v>
      </c>
      <c r="J151" s="186" t="s">
        <v>229</v>
      </c>
      <c r="K151" s="110"/>
      <c r="L151" s="110"/>
      <c r="M151" s="110"/>
      <c r="N151" s="111" t="str">
        <f t="shared" si="48"/>
        <v/>
      </c>
      <c r="O151" s="112"/>
      <c r="P151" s="18"/>
      <c r="Q151" s="111" t="str">
        <f t="shared" si="36"/>
        <v/>
      </c>
      <c r="R151" s="113" t="str">
        <f t="shared" si="51"/>
        <v/>
      </c>
      <c r="S151" s="22"/>
      <c r="T151" s="114" t="str">
        <f t="shared" si="46"/>
        <v/>
      </c>
      <c r="U151" s="114" t="str">
        <f t="shared" si="49"/>
        <v/>
      </c>
      <c r="V151" s="115" t="str">
        <f t="shared" si="50"/>
        <v/>
      </c>
      <c r="W151" s="115" t="str">
        <f t="shared" si="47"/>
        <v/>
      </c>
      <c r="X151" s="421"/>
      <c r="Y151" s="426"/>
      <c r="Z151" s="429"/>
      <c r="AA151" s="262"/>
      <c r="AB151" s="224"/>
      <c r="AC151" s="224"/>
      <c r="AD151" s="224"/>
      <c r="AE151" s="224"/>
      <c r="AF151" s="224"/>
      <c r="AG151" s="224"/>
      <c r="AH151" s="224"/>
      <c r="AI151" s="224"/>
      <c r="AJ151" s="224"/>
      <c r="AK151" s="224"/>
      <c r="AL151" s="224"/>
      <c r="AM151" s="224"/>
      <c r="AN151" s="224"/>
      <c r="AO151" s="224"/>
      <c r="AP151" s="224"/>
      <c r="AQ151" s="224"/>
      <c r="AR151" s="224"/>
      <c r="AS151" s="224"/>
      <c r="AT151" s="224"/>
      <c r="AU151" s="224"/>
      <c r="AV151" s="224"/>
      <c r="AW151" s="224"/>
      <c r="AX151" s="224"/>
      <c r="AY151" s="224"/>
      <c r="AZ151" s="224"/>
      <c r="BA151" s="224"/>
      <c r="BB151" s="224"/>
      <c r="BC151" s="224"/>
      <c r="BD151" s="224"/>
      <c r="BE151" s="224"/>
      <c r="BF151" s="224"/>
      <c r="BG151" s="224"/>
      <c r="BH151" s="224"/>
      <c r="BI151" s="224"/>
      <c r="BJ151" s="224"/>
      <c r="BK151" s="224"/>
      <c r="BL151" s="224"/>
      <c r="BM151" s="224"/>
    </row>
    <row r="152" spans="1:66" s="223" customFormat="1" ht="15.6" x14ac:dyDescent="0.3">
      <c r="A152" s="181">
        <v>147</v>
      </c>
      <c r="B152" s="225"/>
      <c r="C152" s="108"/>
      <c r="D152" s="182"/>
      <c r="E152" s="75" t="str">
        <f t="shared" si="52"/>
        <v/>
      </c>
      <c r="F152" s="221" t="str">
        <f t="shared" si="43"/>
        <v/>
      </c>
      <c r="G152" s="109" t="str">
        <f t="shared" si="41"/>
        <v/>
      </c>
      <c r="H152" s="109" t="str">
        <f t="shared" si="39"/>
        <v/>
      </c>
      <c r="I152" s="185" t="s">
        <v>210</v>
      </c>
      <c r="J152" s="186" t="s">
        <v>229</v>
      </c>
      <c r="K152" s="110"/>
      <c r="L152" s="110"/>
      <c r="M152" s="110"/>
      <c r="N152" s="111" t="str">
        <f t="shared" si="48"/>
        <v/>
      </c>
      <c r="O152" s="112"/>
      <c r="P152" s="18"/>
      <c r="Q152" s="111" t="str">
        <f t="shared" si="36"/>
        <v/>
      </c>
      <c r="R152" s="113" t="str">
        <f t="shared" si="51"/>
        <v/>
      </c>
      <c r="S152" s="22"/>
      <c r="T152" s="114" t="str">
        <f t="shared" si="46"/>
        <v/>
      </c>
      <c r="U152" s="114" t="str">
        <f t="shared" si="49"/>
        <v/>
      </c>
      <c r="V152" s="115" t="str">
        <f t="shared" si="50"/>
        <v/>
      </c>
      <c r="W152" s="115" t="str">
        <f t="shared" si="47"/>
        <v/>
      </c>
      <c r="X152" s="421"/>
      <c r="Y152" s="426"/>
      <c r="Z152" s="429"/>
      <c r="AA152" s="262"/>
      <c r="AB152" s="224"/>
      <c r="AC152" s="224"/>
      <c r="AD152" s="224"/>
      <c r="AE152" s="224"/>
      <c r="AF152" s="224"/>
      <c r="AG152" s="224"/>
      <c r="AH152" s="224"/>
      <c r="AI152" s="224"/>
      <c r="AJ152" s="224"/>
      <c r="AK152" s="224"/>
      <c r="AL152" s="224"/>
      <c r="AM152" s="224"/>
      <c r="AN152" s="224"/>
      <c r="AO152" s="224"/>
      <c r="AP152" s="224"/>
      <c r="AQ152" s="224"/>
      <c r="AR152" s="224"/>
      <c r="AS152" s="224"/>
      <c r="AT152" s="224"/>
      <c r="AU152" s="224"/>
      <c r="AV152" s="224"/>
      <c r="AW152" s="224"/>
      <c r="AX152" s="224"/>
      <c r="AY152" s="224"/>
      <c r="AZ152" s="224"/>
      <c r="BA152" s="224"/>
      <c r="BB152" s="224"/>
      <c r="BC152" s="224"/>
      <c r="BD152" s="224"/>
      <c r="BE152" s="224"/>
      <c r="BF152" s="224"/>
      <c r="BG152" s="224"/>
      <c r="BH152" s="224"/>
      <c r="BI152" s="224"/>
      <c r="BJ152" s="224"/>
      <c r="BK152" s="224"/>
      <c r="BL152" s="224"/>
      <c r="BM152" s="224"/>
      <c r="BN152" s="224"/>
    </row>
    <row r="153" spans="1:66" s="222" customFormat="1" ht="15.6" x14ac:dyDescent="0.3">
      <c r="A153" s="181">
        <v>148</v>
      </c>
      <c r="B153" s="225"/>
      <c r="C153" s="108"/>
      <c r="D153" s="182"/>
      <c r="E153" s="75" t="str">
        <f t="shared" si="52"/>
        <v/>
      </c>
      <c r="F153" s="221" t="str">
        <f t="shared" si="43"/>
        <v/>
      </c>
      <c r="G153" s="109" t="str">
        <f t="shared" si="41"/>
        <v/>
      </c>
      <c r="H153" s="109" t="str">
        <f t="shared" si="39"/>
        <v/>
      </c>
      <c r="I153" s="185" t="s">
        <v>210</v>
      </c>
      <c r="J153" s="186" t="s">
        <v>229</v>
      </c>
      <c r="K153" s="110"/>
      <c r="L153" s="110"/>
      <c r="M153" s="110"/>
      <c r="N153" s="111" t="str">
        <f t="shared" si="48"/>
        <v/>
      </c>
      <c r="O153" s="112"/>
      <c r="P153" s="18"/>
      <c r="Q153" s="111" t="str">
        <f t="shared" si="36"/>
        <v/>
      </c>
      <c r="R153" s="113" t="str">
        <f t="shared" si="51"/>
        <v/>
      </c>
      <c r="S153" s="22"/>
      <c r="T153" s="114" t="str">
        <f t="shared" si="46"/>
        <v/>
      </c>
      <c r="U153" s="114" t="str">
        <f t="shared" si="49"/>
        <v/>
      </c>
      <c r="V153" s="115" t="str">
        <f t="shared" si="50"/>
        <v/>
      </c>
      <c r="W153" s="115" t="str">
        <f t="shared" si="47"/>
        <v/>
      </c>
      <c r="X153" s="421"/>
      <c r="Y153" s="426"/>
      <c r="Z153" s="429"/>
      <c r="AA153" s="262"/>
      <c r="AW153" s="224"/>
      <c r="AX153" s="224"/>
      <c r="AY153" s="224"/>
      <c r="AZ153" s="224"/>
      <c r="BA153" s="224"/>
      <c r="BB153" s="224"/>
      <c r="BC153" s="224"/>
      <c r="BD153" s="224"/>
      <c r="BE153" s="224"/>
      <c r="BF153" s="224"/>
      <c r="BG153" s="224"/>
      <c r="BH153" s="224"/>
      <c r="BI153" s="224"/>
      <c r="BJ153" s="224"/>
      <c r="BK153" s="224"/>
      <c r="BL153" s="224"/>
      <c r="BM153" s="224"/>
      <c r="BN153" s="224"/>
    </row>
    <row r="154" spans="1:66" s="222" customFormat="1" ht="15.6" x14ac:dyDescent="0.3">
      <c r="A154" s="181">
        <v>149</v>
      </c>
      <c r="B154" s="225"/>
      <c r="C154" s="108"/>
      <c r="D154" s="182"/>
      <c r="E154" s="75" t="str">
        <f t="shared" si="52"/>
        <v/>
      </c>
      <c r="F154" s="221" t="str">
        <f t="shared" si="43"/>
        <v/>
      </c>
      <c r="G154" s="109" t="str">
        <f t="shared" si="41"/>
        <v/>
      </c>
      <c r="H154" s="109" t="str">
        <f t="shared" si="39"/>
        <v/>
      </c>
      <c r="I154" s="185" t="s">
        <v>210</v>
      </c>
      <c r="J154" s="186" t="s">
        <v>229</v>
      </c>
      <c r="K154" s="110"/>
      <c r="L154" s="110"/>
      <c r="M154" s="110"/>
      <c r="N154" s="111" t="str">
        <f t="shared" si="48"/>
        <v/>
      </c>
      <c r="O154" s="112"/>
      <c r="P154" s="18"/>
      <c r="Q154" s="111" t="str">
        <f t="shared" si="36"/>
        <v/>
      </c>
      <c r="R154" s="113" t="str">
        <f t="shared" si="51"/>
        <v/>
      </c>
      <c r="S154" s="22"/>
      <c r="T154" s="114" t="str">
        <f t="shared" si="46"/>
        <v/>
      </c>
      <c r="U154" s="114" t="str">
        <f>IF(E154="","",0.3*R154)</f>
        <v/>
      </c>
      <c r="V154" s="115" t="str">
        <f t="shared" si="50"/>
        <v/>
      </c>
      <c r="W154" s="115" t="str">
        <f t="shared" si="47"/>
        <v/>
      </c>
      <c r="X154" s="421"/>
      <c r="Y154" s="426"/>
      <c r="Z154" s="429"/>
      <c r="AA154" s="262"/>
      <c r="AW154" s="224"/>
      <c r="AX154" s="224"/>
      <c r="AY154" s="224"/>
      <c r="AZ154" s="224"/>
      <c r="BA154" s="224"/>
      <c r="BB154" s="224"/>
      <c r="BC154" s="224"/>
      <c r="BD154" s="224"/>
      <c r="BE154" s="224"/>
      <c r="BF154" s="224"/>
      <c r="BG154" s="224"/>
      <c r="BH154" s="224"/>
      <c r="BI154" s="224"/>
      <c r="BJ154" s="224"/>
      <c r="BK154" s="224"/>
      <c r="BL154" s="224"/>
      <c r="BM154" s="224"/>
      <c r="BN154" s="224"/>
    </row>
    <row r="155" spans="1:66" s="223" customFormat="1" ht="15.6" x14ac:dyDescent="0.3">
      <c r="A155" s="181">
        <v>150</v>
      </c>
      <c r="B155" s="225"/>
      <c r="C155" s="108"/>
      <c r="D155" s="182"/>
      <c r="E155" s="75" t="str">
        <f t="shared" si="52"/>
        <v/>
      </c>
      <c r="F155" s="221" t="str">
        <f t="shared" si="43"/>
        <v/>
      </c>
      <c r="G155" s="109" t="str">
        <f t="shared" si="41"/>
        <v/>
      </c>
      <c r="H155" s="109" t="str">
        <f t="shared" si="39"/>
        <v/>
      </c>
      <c r="I155" s="185" t="s">
        <v>210</v>
      </c>
      <c r="J155" s="186" t="s">
        <v>229</v>
      </c>
      <c r="K155" s="110"/>
      <c r="L155" s="110"/>
      <c r="M155" s="110"/>
      <c r="N155" s="111" t="str">
        <f t="shared" si="48"/>
        <v/>
      </c>
      <c r="O155" s="112"/>
      <c r="P155" s="18"/>
      <c r="Q155" s="111" t="str">
        <f t="shared" si="36"/>
        <v/>
      </c>
      <c r="R155" s="113" t="str">
        <f t="shared" si="51"/>
        <v/>
      </c>
      <c r="S155" s="22"/>
      <c r="T155" s="114" t="str">
        <f t="shared" si="46"/>
        <v/>
      </c>
      <c r="U155" s="114" t="str">
        <f t="shared" si="49"/>
        <v/>
      </c>
      <c r="V155" s="115" t="str">
        <f t="shared" si="50"/>
        <v/>
      </c>
      <c r="W155" s="115" t="str">
        <f t="shared" si="47"/>
        <v/>
      </c>
      <c r="X155" s="422"/>
      <c r="Y155" s="427"/>
      <c r="Z155" s="430"/>
      <c r="AA155" s="262"/>
      <c r="AB155" s="224"/>
      <c r="AC155" s="224"/>
      <c r="AD155" s="224"/>
      <c r="AE155" s="224"/>
      <c r="AF155" s="224"/>
      <c r="AG155" s="224"/>
      <c r="AH155" s="224"/>
      <c r="AI155" s="224"/>
      <c r="AJ155" s="224"/>
      <c r="AK155" s="224"/>
      <c r="AL155" s="224"/>
      <c r="AW155" s="224"/>
      <c r="AX155" s="224"/>
      <c r="AY155" s="224"/>
      <c r="AZ155" s="224"/>
      <c r="BA155" s="224"/>
      <c r="BB155" s="224"/>
      <c r="BC155" s="224"/>
      <c r="BD155" s="224"/>
      <c r="BE155" s="224"/>
      <c r="BF155" s="224"/>
      <c r="BG155" s="224"/>
      <c r="BH155" s="224"/>
      <c r="BI155" s="224"/>
      <c r="BJ155" s="224"/>
      <c r="BK155" s="224"/>
      <c r="BL155" s="224"/>
      <c r="BM155" s="224"/>
      <c r="BN155" s="224"/>
    </row>
    <row r="156" spans="1:66" s="222" customFormat="1" ht="15.6" x14ac:dyDescent="0.3">
      <c r="A156" s="181">
        <v>151</v>
      </c>
      <c r="B156" s="225"/>
      <c r="C156" s="108"/>
      <c r="D156" s="182"/>
      <c r="E156" s="75" t="str">
        <f t="shared" si="52"/>
        <v/>
      </c>
      <c r="F156" s="221" t="str">
        <f t="shared" si="43"/>
        <v/>
      </c>
      <c r="G156" s="109" t="str">
        <f t="shared" si="41"/>
        <v/>
      </c>
      <c r="H156" s="109" t="str">
        <f t="shared" si="39"/>
        <v/>
      </c>
      <c r="I156" s="185" t="s">
        <v>210</v>
      </c>
      <c r="J156" s="186" t="s">
        <v>229</v>
      </c>
      <c r="K156" s="110"/>
      <c r="L156" s="110"/>
      <c r="M156" s="110"/>
      <c r="N156" s="111" t="str">
        <f t="shared" si="48"/>
        <v/>
      </c>
      <c r="O156" s="112"/>
      <c r="P156" s="18"/>
      <c r="Q156" s="111" t="str">
        <f t="shared" si="36"/>
        <v/>
      </c>
      <c r="R156" s="113" t="str">
        <f t="shared" si="51"/>
        <v/>
      </c>
      <c r="S156" s="22"/>
      <c r="T156" s="114" t="str">
        <f t="shared" si="46"/>
        <v/>
      </c>
      <c r="U156" s="114" t="str">
        <f t="shared" si="49"/>
        <v/>
      </c>
      <c r="V156" s="115" t="str">
        <f t="shared" si="50"/>
        <v/>
      </c>
      <c r="W156" s="115" t="str">
        <f t="shared" si="47"/>
        <v/>
      </c>
      <c r="X156" s="420"/>
      <c r="Y156" s="423"/>
      <c r="Z156" s="424"/>
      <c r="AA156" s="262"/>
    </row>
    <row r="157" spans="1:66" s="222" customFormat="1" ht="15.6" x14ac:dyDescent="0.3">
      <c r="A157" s="181">
        <v>152</v>
      </c>
      <c r="B157" s="225"/>
      <c r="C157" s="108"/>
      <c r="D157" s="182"/>
      <c r="E157" s="75" t="str">
        <f t="shared" si="52"/>
        <v/>
      </c>
      <c r="F157" s="221" t="str">
        <f t="shared" si="43"/>
        <v/>
      </c>
      <c r="G157" s="109" t="str">
        <f t="shared" si="41"/>
        <v/>
      </c>
      <c r="H157" s="109" t="str">
        <f t="shared" si="39"/>
        <v/>
      </c>
      <c r="I157" s="185" t="s">
        <v>210</v>
      </c>
      <c r="J157" s="186" t="s">
        <v>229</v>
      </c>
      <c r="K157" s="110"/>
      <c r="L157" s="110"/>
      <c r="M157" s="110"/>
      <c r="N157" s="111" t="str">
        <f t="shared" si="48"/>
        <v/>
      </c>
      <c r="O157" s="112"/>
      <c r="P157" s="18"/>
      <c r="Q157" s="111" t="str">
        <f t="shared" si="36"/>
        <v/>
      </c>
      <c r="R157" s="113" t="str">
        <f t="shared" si="51"/>
        <v/>
      </c>
      <c r="S157" s="22"/>
      <c r="T157" s="114" t="str">
        <f t="shared" si="46"/>
        <v/>
      </c>
      <c r="U157" s="114" t="str">
        <f t="shared" si="49"/>
        <v/>
      </c>
      <c r="V157" s="115" t="str">
        <f t="shared" si="50"/>
        <v/>
      </c>
      <c r="W157" s="115" t="str">
        <f t="shared" si="47"/>
        <v/>
      </c>
      <c r="X157" s="421"/>
      <c r="Y157" s="423"/>
      <c r="Z157" s="424"/>
      <c r="AA157" s="74"/>
    </row>
    <row r="158" spans="1:66" s="222" customFormat="1" ht="15.6" x14ac:dyDescent="0.3">
      <c r="A158" s="181">
        <v>153</v>
      </c>
      <c r="B158" s="225"/>
      <c r="C158" s="108"/>
      <c r="D158" s="182"/>
      <c r="E158" s="75" t="str">
        <f t="shared" si="52"/>
        <v/>
      </c>
      <c r="F158" s="221" t="str">
        <f t="shared" si="43"/>
        <v/>
      </c>
      <c r="G158" s="109" t="str">
        <f t="shared" si="41"/>
        <v/>
      </c>
      <c r="H158" s="109" t="str">
        <f t="shared" si="39"/>
        <v/>
      </c>
      <c r="I158" s="185" t="s">
        <v>210</v>
      </c>
      <c r="J158" s="186" t="s">
        <v>229</v>
      </c>
      <c r="K158" s="110"/>
      <c r="L158" s="110"/>
      <c r="M158" s="110"/>
      <c r="N158" s="111" t="str">
        <f t="shared" si="48"/>
        <v/>
      </c>
      <c r="O158" s="112"/>
      <c r="P158" s="18"/>
      <c r="Q158" s="111" t="str">
        <f t="shared" si="36"/>
        <v/>
      </c>
      <c r="R158" s="113" t="str">
        <f t="shared" si="51"/>
        <v/>
      </c>
      <c r="S158" s="22"/>
      <c r="T158" s="114" t="str">
        <f t="shared" si="46"/>
        <v/>
      </c>
      <c r="U158" s="114" t="str">
        <f t="shared" si="49"/>
        <v/>
      </c>
      <c r="V158" s="115" t="str">
        <f t="shared" si="50"/>
        <v/>
      </c>
      <c r="W158" s="115" t="str">
        <f t="shared" si="47"/>
        <v/>
      </c>
      <c r="X158" s="421"/>
      <c r="Y158" s="423"/>
      <c r="Z158" s="424"/>
      <c r="AA158" s="262"/>
    </row>
    <row r="159" spans="1:66" s="222" customFormat="1" ht="15.6" x14ac:dyDescent="0.3">
      <c r="A159" s="181">
        <v>154</v>
      </c>
      <c r="B159" s="225"/>
      <c r="C159" s="108"/>
      <c r="D159" s="182"/>
      <c r="E159" s="75" t="str">
        <f t="shared" si="52"/>
        <v/>
      </c>
      <c r="F159" s="221" t="str">
        <f t="shared" si="43"/>
        <v/>
      </c>
      <c r="G159" s="109" t="str">
        <f t="shared" si="41"/>
        <v/>
      </c>
      <c r="H159" s="109" t="str">
        <f t="shared" si="39"/>
        <v/>
      </c>
      <c r="I159" s="185" t="s">
        <v>210</v>
      </c>
      <c r="J159" s="186" t="s">
        <v>229</v>
      </c>
      <c r="K159" s="110"/>
      <c r="L159" s="110"/>
      <c r="M159" s="110"/>
      <c r="N159" s="111" t="str">
        <f t="shared" si="48"/>
        <v/>
      </c>
      <c r="O159" s="112"/>
      <c r="P159" s="18"/>
      <c r="Q159" s="111" t="str">
        <f t="shared" si="36"/>
        <v/>
      </c>
      <c r="R159" s="113" t="str">
        <f t="shared" si="51"/>
        <v/>
      </c>
      <c r="S159" s="22"/>
      <c r="T159" s="114" t="str">
        <f t="shared" si="46"/>
        <v/>
      </c>
      <c r="U159" s="114" t="str">
        <f t="shared" si="49"/>
        <v/>
      </c>
      <c r="V159" s="115" t="str">
        <f t="shared" si="50"/>
        <v/>
      </c>
      <c r="W159" s="115" t="str">
        <f t="shared" si="47"/>
        <v/>
      </c>
      <c r="X159" s="421"/>
      <c r="Y159" s="423"/>
      <c r="Z159" s="424"/>
      <c r="AA159" s="262"/>
    </row>
    <row r="160" spans="1:66" s="222" customFormat="1" ht="15.6" x14ac:dyDescent="0.3">
      <c r="A160" s="181">
        <v>155</v>
      </c>
      <c r="B160" s="225"/>
      <c r="C160" s="108"/>
      <c r="D160" s="182"/>
      <c r="E160" s="75" t="str">
        <f t="shared" si="52"/>
        <v/>
      </c>
      <c r="F160" s="221" t="str">
        <f t="shared" si="43"/>
        <v/>
      </c>
      <c r="G160" s="109" t="str">
        <f t="shared" si="41"/>
        <v/>
      </c>
      <c r="H160" s="109" t="str">
        <f t="shared" si="39"/>
        <v/>
      </c>
      <c r="I160" s="185" t="s">
        <v>210</v>
      </c>
      <c r="J160" s="186" t="s">
        <v>229</v>
      </c>
      <c r="K160" s="110"/>
      <c r="L160" s="110"/>
      <c r="M160" s="110"/>
      <c r="N160" s="111" t="str">
        <f t="shared" si="48"/>
        <v/>
      </c>
      <c r="O160" s="112"/>
      <c r="P160" s="18"/>
      <c r="Q160" s="111" t="str">
        <f t="shared" ref="Q160:Q165" si="53">IF(E160="","",2*O160)</f>
        <v/>
      </c>
      <c r="R160" s="113" t="str">
        <f t="shared" si="51"/>
        <v/>
      </c>
      <c r="S160" s="22"/>
      <c r="T160" s="114" t="str">
        <f t="shared" si="46"/>
        <v/>
      </c>
      <c r="U160" s="114" t="str">
        <f t="shared" si="49"/>
        <v/>
      </c>
      <c r="V160" s="115" t="str">
        <f t="shared" si="50"/>
        <v/>
      </c>
      <c r="W160" s="115" t="str">
        <f t="shared" ref="W160:W165" si="54">IF(E160="","",T160-U160-V160)</f>
        <v/>
      </c>
      <c r="X160" s="421"/>
      <c r="Y160" s="423"/>
      <c r="Z160" s="424"/>
      <c r="AA160" s="262"/>
    </row>
    <row r="161" spans="1:27" ht="15.6" x14ac:dyDescent="0.3">
      <c r="A161" s="23">
        <v>156</v>
      </c>
      <c r="B161" s="225"/>
      <c r="C161" s="20"/>
      <c r="D161" s="182"/>
      <c r="E161" s="24" t="str">
        <f t="shared" si="52"/>
        <v/>
      </c>
      <c r="F161" s="87" t="str">
        <f t="shared" si="43"/>
        <v/>
      </c>
      <c r="G161" s="88" t="str">
        <f t="shared" si="41"/>
        <v/>
      </c>
      <c r="H161" s="88" t="str">
        <f t="shared" si="39"/>
        <v/>
      </c>
      <c r="I161" s="51" t="s">
        <v>210</v>
      </c>
      <c r="J161" s="26" t="s">
        <v>229</v>
      </c>
      <c r="K161" s="18"/>
      <c r="L161" s="18"/>
      <c r="M161" s="18"/>
      <c r="N161" s="48" t="str">
        <f t="shared" si="48"/>
        <v/>
      </c>
      <c r="O161" s="21"/>
      <c r="P161" s="18">
        <v>1</v>
      </c>
      <c r="Q161" s="48" t="str">
        <f t="shared" si="53"/>
        <v/>
      </c>
      <c r="R161" s="71" t="str">
        <f t="shared" si="51"/>
        <v/>
      </c>
      <c r="S161" s="22"/>
      <c r="T161" s="49" t="str">
        <f t="shared" si="46"/>
        <v/>
      </c>
      <c r="U161" s="49" t="str">
        <f t="shared" si="49"/>
        <v/>
      </c>
      <c r="V161" s="50" t="str">
        <f t="shared" si="50"/>
        <v/>
      </c>
      <c r="W161" s="50" t="str">
        <f t="shared" si="54"/>
        <v/>
      </c>
      <c r="X161" s="421"/>
      <c r="Y161" s="423"/>
      <c r="Z161" s="424"/>
      <c r="AA161" s="262"/>
    </row>
    <row r="162" spans="1:27" ht="15.6" x14ac:dyDescent="0.3">
      <c r="A162" s="23">
        <v>157</v>
      </c>
      <c r="B162" s="225"/>
      <c r="C162" s="20"/>
      <c r="D162" s="182"/>
      <c r="E162" s="24" t="str">
        <f t="shared" si="52"/>
        <v/>
      </c>
      <c r="F162" s="87" t="str">
        <f t="shared" si="43"/>
        <v/>
      </c>
      <c r="G162" s="88" t="str">
        <f t="shared" si="41"/>
        <v/>
      </c>
      <c r="H162" s="88" t="str">
        <f t="shared" si="39"/>
        <v/>
      </c>
      <c r="I162" s="51" t="s">
        <v>210</v>
      </c>
      <c r="J162" s="26" t="s">
        <v>229</v>
      </c>
      <c r="K162" s="18"/>
      <c r="L162" s="18"/>
      <c r="M162" s="18"/>
      <c r="N162" s="48" t="str">
        <f t="shared" si="48"/>
        <v/>
      </c>
      <c r="O162" s="21"/>
      <c r="P162" s="18"/>
      <c r="Q162" s="48" t="str">
        <f t="shared" si="53"/>
        <v/>
      </c>
      <c r="R162" s="71" t="str">
        <f t="shared" si="51"/>
        <v/>
      </c>
      <c r="S162" s="22"/>
      <c r="T162" s="49" t="str">
        <f t="shared" si="46"/>
        <v/>
      </c>
      <c r="U162" s="49" t="str">
        <f t="shared" si="49"/>
        <v/>
      </c>
      <c r="V162" s="50" t="str">
        <f t="shared" si="50"/>
        <v/>
      </c>
      <c r="W162" s="50" t="str">
        <f t="shared" si="54"/>
        <v/>
      </c>
      <c r="X162" s="421"/>
      <c r="Y162" s="423"/>
      <c r="Z162" s="424"/>
      <c r="AA162" s="262"/>
    </row>
    <row r="163" spans="1:27" ht="15.6" x14ac:dyDescent="0.3">
      <c r="A163" s="23">
        <v>158</v>
      </c>
      <c r="B163" s="225"/>
      <c r="C163" s="20"/>
      <c r="D163" s="182"/>
      <c r="E163" s="24" t="str">
        <f t="shared" si="52"/>
        <v/>
      </c>
      <c r="F163" s="87" t="str">
        <f t="shared" si="43"/>
        <v/>
      </c>
      <c r="G163" s="88" t="str">
        <f t="shared" si="41"/>
        <v/>
      </c>
      <c r="H163" s="88" t="str">
        <f t="shared" si="39"/>
        <v/>
      </c>
      <c r="I163" s="51" t="s">
        <v>210</v>
      </c>
      <c r="J163" s="26" t="s">
        <v>229</v>
      </c>
      <c r="K163" s="18"/>
      <c r="L163" s="18"/>
      <c r="M163" s="18"/>
      <c r="N163" s="48" t="str">
        <f t="shared" si="48"/>
        <v/>
      </c>
      <c r="O163" s="21"/>
      <c r="P163" s="18"/>
      <c r="Q163" s="48" t="str">
        <f t="shared" si="53"/>
        <v/>
      </c>
      <c r="R163" s="71" t="str">
        <f t="shared" si="51"/>
        <v/>
      </c>
      <c r="S163" s="22"/>
      <c r="T163" s="49" t="str">
        <f t="shared" si="46"/>
        <v/>
      </c>
      <c r="U163" s="49" t="str">
        <f t="shared" si="49"/>
        <v/>
      </c>
      <c r="V163" s="50" t="str">
        <f t="shared" si="50"/>
        <v/>
      </c>
      <c r="W163" s="50" t="str">
        <f t="shared" si="54"/>
        <v/>
      </c>
      <c r="X163" s="421"/>
      <c r="Y163" s="423"/>
      <c r="Z163" s="424"/>
      <c r="AA163" s="262"/>
    </row>
    <row r="164" spans="1:27" ht="15.6" x14ac:dyDescent="0.3">
      <c r="A164" s="23">
        <v>159</v>
      </c>
      <c r="B164" s="225"/>
      <c r="C164" s="20"/>
      <c r="D164" s="182"/>
      <c r="E164" s="24" t="str">
        <f t="shared" si="52"/>
        <v/>
      </c>
      <c r="F164" s="87" t="str">
        <f t="shared" si="43"/>
        <v/>
      </c>
      <c r="G164" s="88" t="str">
        <f t="shared" si="41"/>
        <v/>
      </c>
      <c r="H164" s="88" t="str">
        <f t="shared" si="39"/>
        <v/>
      </c>
      <c r="I164" s="51" t="s">
        <v>210</v>
      </c>
      <c r="J164" s="26" t="s">
        <v>229</v>
      </c>
      <c r="K164" s="18"/>
      <c r="L164" s="18"/>
      <c r="M164" s="18"/>
      <c r="N164" s="48" t="str">
        <f t="shared" si="48"/>
        <v/>
      </c>
      <c r="O164" s="21"/>
      <c r="P164" s="18"/>
      <c r="Q164" s="48" t="str">
        <f t="shared" si="53"/>
        <v/>
      </c>
      <c r="R164" s="71" t="str">
        <f t="shared" si="51"/>
        <v/>
      </c>
      <c r="S164" s="22"/>
      <c r="T164" s="49" t="str">
        <f>IF(N164="","",R164*S164)</f>
        <v/>
      </c>
      <c r="U164" s="49" t="str">
        <f t="shared" si="49"/>
        <v/>
      </c>
      <c r="V164" s="50" t="str">
        <f t="shared" si="50"/>
        <v/>
      </c>
      <c r="W164" s="50" t="str">
        <f t="shared" si="54"/>
        <v/>
      </c>
      <c r="X164" s="421"/>
      <c r="Y164" s="423"/>
      <c r="Z164" s="424"/>
      <c r="AA164" s="262"/>
    </row>
    <row r="165" spans="1:27" ht="15.6" x14ac:dyDescent="0.3">
      <c r="A165" s="23">
        <v>160</v>
      </c>
      <c r="B165" s="225"/>
      <c r="C165" s="20"/>
      <c r="D165" s="182"/>
      <c r="E165" s="24" t="str">
        <f t="shared" si="52"/>
        <v/>
      </c>
      <c r="F165" s="87" t="str">
        <f t="shared" si="43"/>
        <v/>
      </c>
      <c r="G165" s="88" t="str">
        <f t="shared" si="41"/>
        <v/>
      </c>
      <c r="H165" s="88" t="str">
        <f t="shared" si="39"/>
        <v/>
      </c>
      <c r="I165" s="51" t="s">
        <v>210</v>
      </c>
      <c r="J165" s="26" t="s">
        <v>229</v>
      </c>
      <c r="K165" s="18"/>
      <c r="L165" s="18"/>
      <c r="M165" s="18"/>
      <c r="N165" s="48" t="str">
        <f t="shared" si="48"/>
        <v/>
      </c>
      <c r="O165" s="21"/>
      <c r="P165" s="18"/>
      <c r="Q165" s="48" t="str">
        <f t="shared" si="53"/>
        <v/>
      </c>
      <c r="R165" s="71" t="str">
        <f t="shared" si="51"/>
        <v/>
      </c>
      <c r="S165" s="22"/>
      <c r="T165" s="49" t="str">
        <f>IF(N165="","",R165*S165)</f>
        <v/>
      </c>
      <c r="U165" s="49" t="str">
        <f t="shared" si="49"/>
        <v/>
      </c>
      <c r="V165" s="50" t="str">
        <f t="shared" si="50"/>
        <v/>
      </c>
      <c r="W165" s="50" t="str">
        <f t="shared" si="54"/>
        <v/>
      </c>
      <c r="X165" s="421"/>
      <c r="Y165" s="423"/>
      <c r="Z165" s="424"/>
      <c r="AA165" s="262"/>
    </row>
    <row r="166" spans="1:27" s="222" customFormat="1" ht="15.6" x14ac:dyDescent="0.3">
      <c r="A166" s="181">
        <v>161</v>
      </c>
      <c r="B166" s="225"/>
      <c r="C166" s="108"/>
      <c r="D166" s="182"/>
      <c r="E166" s="75" t="str">
        <f t="shared" ref="E166:E221" si="55">IF(C166="","",VLOOKUP(C166,bdsocios,2,FALSE))</f>
        <v/>
      </c>
      <c r="F166" s="221" t="str">
        <f t="shared" si="43"/>
        <v/>
      </c>
      <c r="G166" s="109" t="str">
        <f t="shared" ref="G166:G221" si="56">IF(C166="","",VLOOKUP(C166,bdsocios,4,FALSE))</f>
        <v/>
      </c>
      <c r="H166" s="109" t="str">
        <f t="shared" ref="H166:H196" si="57">IF(C166="","",VLOOKUP(C166,bdsocios,5,FALSE))</f>
        <v/>
      </c>
      <c r="I166" s="185" t="s">
        <v>210</v>
      </c>
      <c r="J166" s="186" t="s">
        <v>229</v>
      </c>
      <c r="K166" s="110"/>
      <c r="L166" s="110"/>
      <c r="M166" s="110"/>
      <c r="N166" s="111" t="str">
        <f t="shared" ref="N166:N221" si="58">IF(E166="","",K166+L166+M166)</f>
        <v/>
      </c>
      <c r="O166" s="112"/>
      <c r="P166" s="18"/>
      <c r="Q166" s="111" t="str">
        <f t="shared" ref="Q166:Q221" si="59">IF(E166="","",2*O166)</f>
        <v/>
      </c>
      <c r="R166" s="113" t="str">
        <f t="shared" ref="R166:R229" si="60">IF(E166="","",N166-P166-Q166)</f>
        <v/>
      </c>
      <c r="S166" s="22"/>
      <c r="T166" s="114" t="str">
        <f t="shared" ref="T166:T229" si="61">IF(N166="","",R166*S166)</f>
        <v/>
      </c>
      <c r="U166" s="114" t="str">
        <f t="shared" si="49"/>
        <v/>
      </c>
      <c r="V166" s="115" t="str">
        <f t="shared" si="50"/>
        <v/>
      </c>
      <c r="W166" s="115" t="str">
        <f t="shared" ref="W166:W196" si="62">IF(E166="","",T166-U166-V166)</f>
        <v/>
      </c>
      <c r="X166" s="421"/>
      <c r="Y166" s="423"/>
      <c r="Z166" s="424"/>
      <c r="AA166" s="262"/>
    </row>
    <row r="167" spans="1:27" s="222" customFormat="1" ht="15.6" x14ac:dyDescent="0.3">
      <c r="A167" s="181">
        <v>162</v>
      </c>
      <c r="B167" s="225"/>
      <c r="C167" s="108"/>
      <c r="D167" s="182"/>
      <c r="E167" s="75" t="str">
        <f t="shared" si="55"/>
        <v/>
      </c>
      <c r="F167" s="221" t="str">
        <f t="shared" si="43"/>
        <v/>
      </c>
      <c r="G167" s="109" t="str">
        <f t="shared" si="56"/>
        <v/>
      </c>
      <c r="H167" s="109" t="str">
        <f t="shared" si="57"/>
        <v/>
      </c>
      <c r="I167" s="185" t="s">
        <v>210</v>
      </c>
      <c r="J167" s="186" t="s">
        <v>164</v>
      </c>
      <c r="K167" s="110"/>
      <c r="L167" s="110"/>
      <c r="M167" s="110"/>
      <c r="N167" s="111" t="str">
        <f t="shared" si="58"/>
        <v/>
      </c>
      <c r="O167" s="112"/>
      <c r="P167" s="18"/>
      <c r="Q167" s="111" t="str">
        <f t="shared" si="59"/>
        <v/>
      </c>
      <c r="R167" s="113" t="str">
        <f t="shared" si="60"/>
        <v/>
      </c>
      <c r="S167" s="22"/>
      <c r="T167" s="114" t="str">
        <f t="shared" si="61"/>
        <v/>
      </c>
      <c r="U167" s="114" t="str">
        <f>IF(E167="","",0.3*R167)</f>
        <v/>
      </c>
      <c r="V167" s="115" t="str">
        <f t="shared" si="50"/>
        <v/>
      </c>
      <c r="W167" s="115" t="str">
        <f t="shared" si="62"/>
        <v/>
      </c>
      <c r="X167" s="421"/>
      <c r="Y167" s="423"/>
      <c r="Z167" s="424"/>
      <c r="AA167" s="262"/>
    </row>
    <row r="168" spans="1:27" s="222" customFormat="1" ht="15.6" x14ac:dyDescent="0.3">
      <c r="A168" s="181">
        <v>163</v>
      </c>
      <c r="B168" s="225"/>
      <c r="C168" s="108"/>
      <c r="D168" s="182"/>
      <c r="E168" s="75" t="str">
        <f t="shared" si="55"/>
        <v/>
      </c>
      <c r="F168" s="221" t="str">
        <f t="shared" si="43"/>
        <v/>
      </c>
      <c r="G168" s="109" t="str">
        <f t="shared" si="56"/>
        <v/>
      </c>
      <c r="H168" s="109" t="str">
        <f t="shared" si="57"/>
        <v/>
      </c>
      <c r="I168" s="185" t="s">
        <v>210</v>
      </c>
      <c r="J168" s="186" t="s">
        <v>164</v>
      </c>
      <c r="K168" s="110"/>
      <c r="L168" s="110"/>
      <c r="M168" s="110"/>
      <c r="N168" s="111" t="str">
        <f t="shared" si="58"/>
        <v/>
      </c>
      <c r="O168" s="112"/>
      <c r="P168" s="18"/>
      <c r="Q168" s="111" t="str">
        <f t="shared" si="59"/>
        <v/>
      </c>
      <c r="R168" s="113" t="str">
        <f t="shared" si="60"/>
        <v/>
      </c>
      <c r="S168" s="22"/>
      <c r="T168" s="114" t="str">
        <f t="shared" si="61"/>
        <v/>
      </c>
      <c r="U168" s="114" t="str">
        <f t="shared" si="49"/>
        <v/>
      </c>
      <c r="V168" s="115" t="str">
        <f t="shared" si="50"/>
        <v/>
      </c>
      <c r="W168" s="115" t="str">
        <f t="shared" si="62"/>
        <v/>
      </c>
      <c r="X168" s="421"/>
      <c r="Y168" s="423"/>
      <c r="Z168" s="424"/>
      <c r="AA168" s="262"/>
    </row>
    <row r="169" spans="1:27" ht="15.6" x14ac:dyDescent="0.3">
      <c r="A169" s="23">
        <v>164</v>
      </c>
      <c r="B169" s="225"/>
      <c r="C169" s="20"/>
      <c r="D169" s="182"/>
      <c r="E169" s="24" t="str">
        <f t="shared" si="55"/>
        <v/>
      </c>
      <c r="F169" s="87" t="str">
        <f t="shared" si="43"/>
        <v/>
      </c>
      <c r="G169" s="88" t="str">
        <f t="shared" si="56"/>
        <v/>
      </c>
      <c r="H169" s="88" t="str">
        <f t="shared" si="57"/>
        <v/>
      </c>
      <c r="I169" s="51" t="s">
        <v>210</v>
      </c>
      <c r="J169" s="26" t="s">
        <v>164</v>
      </c>
      <c r="K169" s="18"/>
      <c r="L169" s="18"/>
      <c r="M169" s="18"/>
      <c r="N169" s="48" t="str">
        <f t="shared" si="58"/>
        <v/>
      </c>
      <c r="O169" s="21"/>
      <c r="P169" s="18"/>
      <c r="Q169" s="48" t="str">
        <f t="shared" si="59"/>
        <v/>
      </c>
      <c r="R169" s="71" t="str">
        <f t="shared" si="60"/>
        <v/>
      </c>
      <c r="S169" s="22"/>
      <c r="T169" s="49" t="str">
        <f t="shared" si="61"/>
        <v/>
      </c>
      <c r="U169" s="49" t="str">
        <f t="shared" si="49"/>
        <v/>
      </c>
      <c r="V169" s="50" t="str">
        <f t="shared" si="50"/>
        <v/>
      </c>
      <c r="W169" s="50" t="str">
        <f t="shared" si="62"/>
        <v/>
      </c>
      <c r="X169" s="421"/>
      <c r="Y169" s="423"/>
      <c r="Z169" s="424"/>
      <c r="AA169" s="262"/>
    </row>
    <row r="170" spans="1:27" ht="15.6" x14ac:dyDescent="0.3">
      <c r="A170" s="23">
        <v>165</v>
      </c>
      <c r="B170" s="225"/>
      <c r="C170" s="20"/>
      <c r="D170" s="182"/>
      <c r="E170" s="24" t="str">
        <f t="shared" si="55"/>
        <v/>
      </c>
      <c r="F170" s="87" t="str">
        <f t="shared" si="43"/>
        <v/>
      </c>
      <c r="G170" s="88" t="str">
        <f t="shared" si="56"/>
        <v/>
      </c>
      <c r="H170" s="88" t="str">
        <f t="shared" si="57"/>
        <v/>
      </c>
      <c r="I170" s="51" t="s">
        <v>210</v>
      </c>
      <c r="J170" s="26" t="s">
        <v>164</v>
      </c>
      <c r="K170" s="18"/>
      <c r="L170" s="18"/>
      <c r="M170" s="18"/>
      <c r="N170" s="48" t="str">
        <f t="shared" si="58"/>
        <v/>
      </c>
      <c r="O170" s="21"/>
      <c r="P170" s="18"/>
      <c r="Q170" s="48" t="str">
        <f t="shared" si="59"/>
        <v/>
      </c>
      <c r="R170" s="71" t="str">
        <f t="shared" si="60"/>
        <v/>
      </c>
      <c r="S170" s="22"/>
      <c r="T170" s="49" t="str">
        <f t="shared" si="61"/>
        <v/>
      </c>
      <c r="U170" s="49" t="str">
        <f t="shared" si="49"/>
        <v/>
      </c>
      <c r="V170" s="50" t="str">
        <f t="shared" si="50"/>
        <v/>
      </c>
      <c r="W170" s="50" t="str">
        <f t="shared" si="62"/>
        <v/>
      </c>
      <c r="X170" s="422"/>
      <c r="Y170" s="423"/>
      <c r="Z170" s="424"/>
      <c r="AA170" s="74"/>
    </row>
    <row r="171" spans="1:27" ht="15.6" x14ac:dyDescent="0.3">
      <c r="A171" s="23">
        <v>166</v>
      </c>
      <c r="B171" s="19"/>
      <c r="C171" s="20"/>
      <c r="D171" s="55"/>
      <c r="E171" s="24" t="str">
        <f t="shared" si="55"/>
        <v/>
      </c>
      <c r="F171" s="87" t="str">
        <f t="shared" si="43"/>
        <v/>
      </c>
      <c r="G171" s="88" t="str">
        <f t="shared" si="56"/>
        <v/>
      </c>
      <c r="H171" s="88" t="str">
        <f t="shared" si="57"/>
        <v/>
      </c>
      <c r="I171" s="51" t="s">
        <v>210</v>
      </c>
      <c r="J171" s="26" t="s">
        <v>164</v>
      </c>
      <c r="K171" s="18"/>
      <c r="L171" s="18"/>
      <c r="M171" s="18"/>
      <c r="N171" s="48" t="str">
        <f t="shared" si="58"/>
        <v/>
      </c>
      <c r="O171" s="21"/>
      <c r="P171" s="18"/>
      <c r="Q171" s="48" t="str">
        <f t="shared" si="59"/>
        <v/>
      </c>
      <c r="R171" s="71" t="str">
        <f t="shared" si="60"/>
        <v/>
      </c>
      <c r="S171" s="22"/>
      <c r="T171" s="49" t="str">
        <f t="shared" si="61"/>
        <v/>
      </c>
      <c r="U171" s="49" t="str">
        <f t="shared" si="49"/>
        <v/>
      </c>
      <c r="V171" s="50" t="str">
        <f t="shared" si="50"/>
        <v/>
      </c>
      <c r="W171" s="50" t="str">
        <f t="shared" si="62"/>
        <v/>
      </c>
      <c r="X171" s="388"/>
      <c r="Y171" s="392"/>
      <c r="Z171" s="399"/>
      <c r="AA171" s="230"/>
    </row>
    <row r="172" spans="1:27" ht="15.6" x14ac:dyDescent="0.3">
      <c r="A172" s="23">
        <v>167</v>
      </c>
      <c r="B172" s="19"/>
      <c r="C172" s="220"/>
      <c r="D172" s="55"/>
      <c r="E172" s="24" t="str">
        <f t="shared" si="55"/>
        <v/>
      </c>
      <c r="F172" s="87" t="str">
        <f t="shared" si="43"/>
        <v/>
      </c>
      <c r="G172" s="88" t="str">
        <f t="shared" si="56"/>
        <v/>
      </c>
      <c r="H172" s="88" t="str">
        <f t="shared" si="57"/>
        <v/>
      </c>
      <c r="I172" s="51" t="s">
        <v>210</v>
      </c>
      <c r="J172" s="26" t="s">
        <v>164</v>
      </c>
      <c r="K172" s="18"/>
      <c r="L172" s="18"/>
      <c r="M172" s="18"/>
      <c r="N172" s="48" t="str">
        <f t="shared" si="58"/>
        <v/>
      </c>
      <c r="O172" s="21"/>
      <c r="P172" s="18"/>
      <c r="Q172" s="48" t="str">
        <f t="shared" si="59"/>
        <v/>
      </c>
      <c r="R172" s="71" t="str">
        <f t="shared" si="60"/>
        <v/>
      </c>
      <c r="S172" s="22"/>
      <c r="T172" s="49" t="str">
        <f t="shared" si="61"/>
        <v/>
      </c>
      <c r="U172" s="49" t="str">
        <f t="shared" si="49"/>
        <v/>
      </c>
      <c r="V172" s="50" t="str">
        <f t="shared" si="50"/>
        <v/>
      </c>
      <c r="W172" s="50" t="str">
        <f t="shared" si="62"/>
        <v/>
      </c>
      <c r="X172" s="389"/>
      <c r="Y172" s="393"/>
      <c r="Z172" s="400"/>
      <c r="AA172" s="271"/>
    </row>
    <row r="173" spans="1:27" ht="15.6" x14ac:dyDescent="0.3">
      <c r="A173" s="23">
        <v>168</v>
      </c>
      <c r="B173" s="19"/>
      <c r="C173" s="220"/>
      <c r="D173" s="55"/>
      <c r="E173" s="24" t="str">
        <f t="shared" si="55"/>
        <v/>
      </c>
      <c r="F173" s="87" t="str">
        <f t="shared" si="43"/>
        <v/>
      </c>
      <c r="G173" s="88" t="str">
        <f t="shared" si="56"/>
        <v/>
      </c>
      <c r="H173" s="88" t="str">
        <f t="shared" si="57"/>
        <v/>
      </c>
      <c r="I173" s="51" t="s">
        <v>210</v>
      </c>
      <c r="J173" s="26" t="s">
        <v>164</v>
      </c>
      <c r="K173" s="18"/>
      <c r="L173" s="18"/>
      <c r="M173" s="18"/>
      <c r="N173" s="48" t="str">
        <f t="shared" si="58"/>
        <v/>
      </c>
      <c r="O173" s="21"/>
      <c r="P173" s="18"/>
      <c r="Q173" s="48" t="str">
        <f t="shared" si="59"/>
        <v/>
      </c>
      <c r="R173" s="71" t="str">
        <f t="shared" si="60"/>
        <v/>
      </c>
      <c r="S173" s="22"/>
      <c r="T173" s="49" t="str">
        <f t="shared" si="61"/>
        <v/>
      </c>
      <c r="U173" s="49" t="str">
        <f t="shared" si="49"/>
        <v/>
      </c>
      <c r="V173" s="50" t="str">
        <f t="shared" si="50"/>
        <v/>
      </c>
      <c r="W173" s="50" t="str">
        <f t="shared" si="62"/>
        <v/>
      </c>
      <c r="X173" s="389"/>
      <c r="Y173" s="393"/>
      <c r="Z173" s="400"/>
      <c r="AA173" s="271"/>
    </row>
    <row r="174" spans="1:27" ht="15.6" x14ac:dyDescent="0.3">
      <c r="A174" s="23">
        <v>169</v>
      </c>
      <c r="B174" s="19"/>
      <c r="C174" s="220"/>
      <c r="D174" s="55"/>
      <c r="E174" s="24" t="str">
        <f t="shared" si="55"/>
        <v/>
      </c>
      <c r="F174" s="87" t="str">
        <f t="shared" si="43"/>
        <v/>
      </c>
      <c r="G174" s="88" t="str">
        <f t="shared" si="56"/>
        <v/>
      </c>
      <c r="H174" s="88" t="str">
        <f t="shared" si="57"/>
        <v/>
      </c>
      <c r="I174" s="51" t="s">
        <v>210</v>
      </c>
      <c r="J174" s="26" t="s">
        <v>164</v>
      </c>
      <c r="K174" s="18"/>
      <c r="L174" s="18"/>
      <c r="M174" s="18"/>
      <c r="N174" s="48" t="str">
        <f t="shared" si="58"/>
        <v/>
      </c>
      <c r="O174" s="21"/>
      <c r="P174" s="18"/>
      <c r="Q174" s="48" t="str">
        <f t="shared" si="59"/>
        <v/>
      </c>
      <c r="R174" s="71" t="str">
        <f t="shared" si="60"/>
        <v/>
      </c>
      <c r="S174" s="22"/>
      <c r="T174" s="49" t="str">
        <f t="shared" si="61"/>
        <v/>
      </c>
      <c r="U174" s="49" t="str">
        <f t="shared" si="49"/>
        <v/>
      </c>
      <c r="V174" s="50" t="str">
        <f t="shared" si="50"/>
        <v/>
      </c>
      <c r="W174" s="50" t="str">
        <f t="shared" si="62"/>
        <v/>
      </c>
      <c r="X174" s="389"/>
      <c r="Y174" s="393"/>
      <c r="Z174" s="400"/>
      <c r="AA174" s="271"/>
    </row>
    <row r="175" spans="1:27" ht="15.6" x14ac:dyDescent="0.3">
      <c r="A175" s="23">
        <v>170</v>
      </c>
      <c r="B175" s="19"/>
      <c r="C175" s="220"/>
      <c r="D175" s="55"/>
      <c r="E175" s="24" t="str">
        <f t="shared" si="55"/>
        <v/>
      </c>
      <c r="F175" s="87" t="str">
        <f t="shared" si="43"/>
        <v/>
      </c>
      <c r="G175" s="88" t="str">
        <f t="shared" si="56"/>
        <v/>
      </c>
      <c r="H175" s="88" t="str">
        <f t="shared" si="57"/>
        <v/>
      </c>
      <c r="I175" s="51" t="s">
        <v>210</v>
      </c>
      <c r="J175" s="26" t="s">
        <v>164</v>
      </c>
      <c r="K175" s="18"/>
      <c r="L175" s="18"/>
      <c r="M175" s="18"/>
      <c r="N175" s="48" t="str">
        <f t="shared" si="58"/>
        <v/>
      </c>
      <c r="O175" s="21"/>
      <c r="P175" s="18"/>
      <c r="Q175" s="48" t="str">
        <f t="shared" si="59"/>
        <v/>
      </c>
      <c r="R175" s="71" t="str">
        <f t="shared" si="60"/>
        <v/>
      </c>
      <c r="S175" s="22"/>
      <c r="T175" s="49" t="str">
        <f t="shared" si="61"/>
        <v/>
      </c>
      <c r="U175" s="49" t="str">
        <f t="shared" si="49"/>
        <v/>
      </c>
      <c r="V175" s="50" t="str">
        <f t="shared" si="50"/>
        <v/>
      </c>
      <c r="W175" s="50" t="str">
        <f t="shared" si="62"/>
        <v/>
      </c>
      <c r="X175" s="389"/>
      <c r="Y175" s="393"/>
      <c r="Z175" s="400"/>
      <c r="AA175" s="272"/>
    </row>
    <row r="176" spans="1:27" ht="15.6" x14ac:dyDescent="0.3">
      <c r="A176" s="23">
        <v>171</v>
      </c>
      <c r="B176" s="19"/>
      <c r="C176" s="220"/>
      <c r="D176" s="55"/>
      <c r="E176" s="24" t="str">
        <f t="shared" si="55"/>
        <v/>
      </c>
      <c r="F176" s="87" t="str">
        <f t="shared" si="43"/>
        <v/>
      </c>
      <c r="G176" s="88" t="str">
        <f t="shared" si="56"/>
        <v/>
      </c>
      <c r="H176" s="88" t="str">
        <f t="shared" si="57"/>
        <v/>
      </c>
      <c r="I176" s="51" t="s">
        <v>210</v>
      </c>
      <c r="J176" s="26" t="s">
        <v>164</v>
      </c>
      <c r="K176" s="18"/>
      <c r="L176" s="18"/>
      <c r="M176" s="18"/>
      <c r="N176" s="48" t="str">
        <f t="shared" si="58"/>
        <v/>
      </c>
      <c r="O176" s="21"/>
      <c r="P176" s="18"/>
      <c r="Q176" s="48" t="str">
        <f t="shared" si="59"/>
        <v/>
      </c>
      <c r="R176" s="71" t="str">
        <f t="shared" si="60"/>
        <v/>
      </c>
      <c r="S176" s="22"/>
      <c r="T176" s="49" t="str">
        <f t="shared" si="61"/>
        <v/>
      </c>
      <c r="U176" s="49" t="str">
        <f t="shared" si="49"/>
        <v/>
      </c>
      <c r="V176" s="50" t="str">
        <f t="shared" si="50"/>
        <v/>
      </c>
      <c r="W176" s="50" t="str">
        <f t="shared" si="62"/>
        <v/>
      </c>
      <c r="X176" s="389"/>
      <c r="Y176" s="393"/>
      <c r="Z176" s="400"/>
      <c r="AA176" s="271"/>
    </row>
    <row r="177" spans="1:176 1154:16384" s="81" customFormat="1" ht="15.6" x14ac:dyDescent="0.3">
      <c r="A177" s="23">
        <v>172</v>
      </c>
      <c r="B177" s="19"/>
      <c r="C177" s="220"/>
      <c r="D177" s="55"/>
      <c r="E177" s="24" t="str">
        <f t="shared" si="55"/>
        <v/>
      </c>
      <c r="F177" s="87" t="str">
        <f t="shared" si="43"/>
        <v/>
      </c>
      <c r="G177" s="88" t="str">
        <f t="shared" si="56"/>
        <v/>
      </c>
      <c r="H177" s="88" t="str">
        <f t="shared" si="57"/>
        <v/>
      </c>
      <c r="I177" s="51" t="s">
        <v>210</v>
      </c>
      <c r="J177" s="26" t="s">
        <v>164</v>
      </c>
      <c r="K177" s="18"/>
      <c r="L177" s="18"/>
      <c r="M177" s="18"/>
      <c r="N177" s="48" t="str">
        <f t="shared" si="58"/>
        <v/>
      </c>
      <c r="O177" s="21"/>
      <c r="P177" s="18"/>
      <c r="Q177" s="48" t="str">
        <f t="shared" si="59"/>
        <v/>
      </c>
      <c r="R177" s="71" t="str">
        <f t="shared" si="60"/>
        <v/>
      </c>
      <c r="S177" s="22"/>
      <c r="T177" s="49" t="str">
        <f t="shared" si="61"/>
        <v/>
      </c>
      <c r="U177" s="49" t="str">
        <f t="shared" si="49"/>
        <v/>
      </c>
      <c r="V177" s="50" t="str">
        <f t="shared" si="50"/>
        <v/>
      </c>
      <c r="W177" s="50" t="str">
        <f t="shared" si="62"/>
        <v/>
      </c>
      <c r="X177" s="389"/>
      <c r="Y177" s="393"/>
      <c r="Z177" s="400"/>
      <c r="AA177" s="271"/>
      <c r="AB177" s="118"/>
      <c r="AC177" s="118"/>
      <c r="AD177" s="118"/>
      <c r="AE177" s="118"/>
      <c r="AF177" s="118"/>
      <c r="AG177" s="118"/>
      <c r="AH177" s="118"/>
      <c r="AI177" s="118"/>
      <c r="AJ177" s="118"/>
      <c r="AK177" s="118"/>
      <c r="AL177" s="118"/>
      <c r="AM177" s="118"/>
      <c r="AN177" s="118"/>
      <c r="AO177" s="118"/>
      <c r="AP177" s="118"/>
      <c r="AQ177" s="118"/>
      <c r="AR177" s="118"/>
      <c r="AS177" s="118"/>
      <c r="AT177" s="118"/>
      <c r="AU177" s="118"/>
      <c r="AV177" s="118"/>
      <c r="AW177" s="118"/>
      <c r="AX177" s="118"/>
      <c r="AY177" s="118"/>
      <c r="AZ177" s="118"/>
      <c r="BA177" s="118"/>
      <c r="BB177" s="118"/>
      <c r="BC177" s="118"/>
      <c r="BD177" s="118"/>
      <c r="BE177" s="118"/>
      <c r="BF177" s="118"/>
      <c r="BG177" s="118"/>
      <c r="BH177" s="118"/>
      <c r="BI177" s="118"/>
      <c r="BJ177" s="118"/>
      <c r="BK177" s="118"/>
      <c r="BL177" s="118"/>
      <c r="BM177" s="118"/>
      <c r="BN177" s="118"/>
      <c r="BO177" s="118"/>
      <c r="BP177" s="118"/>
      <c r="BQ177" s="118"/>
      <c r="BR177" s="118"/>
      <c r="BS177" s="118"/>
      <c r="BT177" s="118"/>
      <c r="BU177" s="118"/>
      <c r="BV177" s="118"/>
      <c r="BW177" s="118"/>
      <c r="BX177" s="118"/>
      <c r="BY177" s="118"/>
      <c r="BZ177" s="118"/>
      <c r="CA177" s="118"/>
      <c r="CB177" s="118"/>
      <c r="CC177" s="118"/>
      <c r="CD177" s="118"/>
      <c r="CE177" s="118"/>
      <c r="CF177" s="118"/>
      <c r="CG177" s="118"/>
      <c r="CH177" s="118"/>
      <c r="CI177" s="118"/>
      <c r="CJ177" s="118"/>
      <c r="CK177" s="118"/>
      <c r="CL177" s="118"/>
      <c r="CM177" s="118"/>
      <c r="CN177" s="118"/>
      <c r="CO177" s="118"/>
      <c r="CP177" s="118"/>
      <c r="CQ177" s="118"/>
      <c r="CR177" s="118"/>
      <c r="CS177" s="118"/>
      <c r="CT177" s="118"/>
      <c r="CU177" s="118"/>
      <c r="CV177" s="118"/>
      <c r="CW177" s="118"/>
      <c r="CX177" s="118"/>
      <c r="CY177" s="118"/>
      <c r="CZ177" s="118"/>
      <c r="DA177" s="118"/>
      <c r="DB177" s="118"/>
      <c r="DC177" s="118"/>
      <c r="DD177" s="118"/>
      <c r="DE177" s="118"/>
      <c r="DF177" s="118"/>
      <c r="DG177" s="118"/>
      <c r="DH177" s="118"/>
      <c r="DI177" s="118"/>
      <c r="DJ177" s="118"/>
      <c r="DK177" s="118"/>
      <c r="DL177" s="118"/>
      <c r="DM177" s="118"/>
      <c r="DN177" s="118"/>
      <c r="DO177" s="118"/>
      <c r="DP177" s="118"/>
      <c r="DQ177" s="118"/>
      <c r="DR177" s="118"/>
      <c r="DS177" s="118"/>
      <c r="DT177" s="118"/>
      <c r="DU177" s="118"/>
      <c r="DV177" s="118"/>
      <c r="DW177" s="118"/>
      <c r="DX177" s="118"/>
      <c r="DY177" s="118"/>
      <c r="DZ177" s="118"/>
      <c r="EA177" s="118"/>
      <c r="EB177" s="118"/>
      <c r="EC177" s="118"/>
      <c r="ED177" s="118"/>
      <c r="EE177" s="118"/>
      <c r="EF177" s="118"/>
      <c r="EG177" s="118"/>
      <c r="EH177" s="118"/>
      <c r="EI177" s="118"/>
      <c r="EJ177" s="118"/>
      <c r="EK177" s="118"/>
      <c r="EL177" s="118"/>
      <c r="EM177" s="118"/>
      <c r="EN177" s="118"/>
      <c r="EO177" s="118"/>
      <c r="EP177" s="118"/>
      <c r="EQ177" s="118"/>
      <c r="ER177" s="118"/>
      <c r="ES177" s="118"/>
      <c r="ET177" s="118"/>
      <c r="EU177" s="118"/>
      <c r="EV177" s="118"/>
      <c r="EW177" s="118"/>
      <c r="EX177" s="118"/>
      <c r="EY177" s="118"/>
      <c r="EZ177" s="118"/>
      <c r="FA177" s="118"/>
      <c r="FB177" s="118"/>
      <c r="FC177" s="118"/>
      <c r="FD177" s="118"/>
      <c r="FE177" s="118"/>
      <c r="FF177" s="118"/>
      <c r="FG177" s="118"/>
      <c r="FH177" s="118"/>
      <c r="FI177" s="118"/>
      <c r="FJ177" s="118"/>
      <c r="FK177" s="118"/>
      <c r="FL177" s="118"/>
      <c r="FM177" s="118"/>
      <c r="FN177" s="118"/>
      <c r="FO177" s="118"/>
      <c r="FP177" s="118"/>
      <c r="FQ177" s="118"/>
      <c r="FR177" s="118"/>
      <c r="FS177" s="118"/>
      <c r="FT177" s="117"/>
      <c r="ARJ177" s="81" t="s">
        <v>204</v>
      </c>
      <c r="ARK177" s="81" t="s">
        <v>204</v>
      </c>
      <c r="ARL177" s="81" t="s">
        <v>204</v>
      </c>
      <c r="ARM177" s="81" t="s">
        <v>204</v>
      </c>
      <c r="ARN177" s="81" t="s">
        <v>204</v>
      </c>
      <c r="ARO177" s="81" t="s">
        <v>204</v>
      </c>
      <c r="ARP177" s="81" t="s">
        <v>204</v>
      </c>
      <c r="ARQ177" s="81" t="s">
        <v>204</v>
      </c>
      <c r="ARR177" s="81" t="s">
        <v>204</v>
      </c>
      <c r="ARS177" s="81" t="s">
        <v>204</v>
      </c>
      <c r="ART177" s="81" t="s">
        <v>204</v>
      </c>
      <c r="ARU177" s="81" t="s">
        <v>204</v>
      </c>
      <c r="ARV177" s="81" t="s">
        <v>204</v>
      </c>
      <c r="ARW177" s="81" t="s">
        <v>204</v>
      </c>
      <c r="ARX177" s="81" t="s">
        <v>204</v>
      </c>
      <c r="ARY177" s="81" t="s">
        <v>204</v>
      </c>
      <c r="ARZ177" s="81" t="s">
        <v>204</v>
      </c>
      <c r="ASA177" s="81" t="s">
        <v>204</v>
      </c>
      <c r="ASB177" s="81" t="s">
        <v>204</v>
      </c>
      <c r="ASC177" s="81" t="s">
        <v>204</v>
      </c>
      <c r="ASD177" s="81" t="s">
        <v>204</v>
      </c>
      <c r="ASE177" s="81" t="s">
        <v>204</v>
      </c>
      <c r="ASF177" s="81" t="s">
        <v>204</v>
      </c>
      <c r="ASG177" s="81" t="s">
        <v>204</v>
      </c>
      <c r="ASH177" s="81" t="s">
        <v>204</v>
      </c>
      <c r="ASI177" s="81" t="s">
        <v>204</v>
      </c>
      <c r="ASJ177" s="81" t="s">
        <v>204</v>
      </c>
      <c r="ASK177" s="81" t="s">
        <v>204</v>
      </c>
      <c r="ASL177" s="81" t="s">
        <v>204</v>
      </c>
      <c r="ASM177" s="81" t="s">
        <v>204</v>
      </c>
      <c r="ASN177" s="81" t="s">
        <v>204</v>
      </c>
      <c r="ASO177" s="81" t="s">
        <v>204</v>
      </c>
      <c r="ASP177" s="81" t="s">
        <v>204</v>
      </c>
      <c r="ASQ177" s="81" t="s">
        <v>204</v>
      </c>
      <c r="ASR177" s="81" t="s">
        <v>204</v>
      </c>
      <c r="ASS177" s="81" t="s">
        <v>204</v>
      </c>
      <c r="AST177" s="81" t="s">
        <v>204</v>
      </c>
      <c r="ASU177" s="81" t="s">
        <v>204</v>
      </c>
      <c r="ASV177" s="81" t="s">
        <v>204</v>
      </c>
      <c r="ASW177" s="81" t="s">
        <v>204</v>
      </c>
      <c r="ASX177" s="81" t="s">
        <v>204</v>
      </c>
      <c r="ASY177" s="81" t="s">
        <v>204</v>
      </c>
      <c r="ASZ177" s="81" t="s">
        <v>204</v>
      </c>
      <c r="ATA177" s="81" t="s">
        <v>204</v>
      </c>
      <c r="ATB177" s="81" t="s">
        <v>204</v>
      </c>
      <c r="ATC177" s="81" t="s">
        <v>204</v>
      </c>
      <c r="ATD177" s="81" t="s">
        <v>204</v>
      </c>
      <c r="ATE177" s="81" t="s">
        <v>204</v>
      </c>
      <c r="ATF177" s="81" t="s">
        <v>204</v>
      </c>
      <c r="ATG177" s="81" t="s">
        <v>204</v>
      </c>
      <c r="ATH177" s="81" t="s">
        <v>204</v>
      </c>
      <c r="ATI177" s="81" t="s">
        <v>204</v>
      </c>
      <c r="ATJ177" s="81" t="s">
        <v>204</v>
      </c>
      <c r="ATK177" s="81" t="s">
        <v>204</v>
      </c>
      <c r="ATL177" s="81" t="s">
        <v>204</v>
      </c>
      <c r="ATM177" s="81" t="s">
        <v>204</v>
      </c>
      <c r="ATN177" s="81" t="s">
        <v>204</v>
      </c>
      <c r="ATO177" s="81" t="s">
        <v>204</v>
      </c>
      <c r="ATP177" s="81" t="s">
        <v>204</v>
      </c>
      <c r="ATQ177" s="81" t="s">
        <v>204</v>
      </c>
      <c r="ATR177" s="81" t="s">
        <v>204</v>
      </c>
      <c r="ATS177" s="81" t="s">
        <v>204</v>
      </c>
      <c r="ATT177" s="81" t="s">
        <v>204</v>
      </c>
      <c r="ATU177" s="81" t="s">
        <v>204</v>
      </c>
      <c r="ATV177" s="81" t="s">
        <v>204</v>
      </c>
      <c r="ATW177" s="81" t="s">
        <v>204</v>
      </c>
      <c r="ATX177" s="81" t="s">
        <v>204</v>
      </c>
      <c r="ATY177" s="81" t="s">
        <v>204</v>
      </c>
      <c r="ATZ177" s="81" t="s">
        <v>204</v>
      </c>
      <c r="AUA177" s="81" t="s">
        <v>204</v>
      </c>
      <c r="AUB177" s="81" t="s">
        <v>204</v>
      </c>
      <c r="AUC177" s="81" t="s">
        <v>204</v>
      </c>
      <c r="AUD177" s="81" t="s">
        <v>204</v>
      </c>
      <c r="AUE177" s="81" t="s">
        <v>204</v>
      </c>
      <c r="AUF177" s="81" t="s">
        <v>204</v>
      </c>
      <c r="AUG177" s="81" t="s">
        <v>204</v>
      </c>
      <c r="AUH177" s="81" t="s">
        <v>204</v>
      </c>
      <c r="AUI177" s="81" t="s">
        <v>204</v>
      </c>
      <c r="AUJ177" s="81" t="s">
        <v>204</v>
      </c>
      <c r="AUK177" s="81" t="s">
        <v>204</v>
      </c>
      <c r="AUL177" s="81" t="s">
        <v>204</v>
      </c>
      <c r="AUM177" s="81" t="s">
        <v>204</v>
      </c>
      <c r="AUN177" s="81" t="s">
        <v>204</v>
      </c>
      <c r="AUO177" s="81" t="s">
        <v>204</v>
      </c>
      <c r="AUP177" s="81" t="s">
        <v>204</v>
      </c>
      <c r="AUQ177" s="81" t="s">
        <v>204</v>
      </c>
      <c r="AUR177" s="81" t="s">
        <v>204</v>
      </c>
      <c r="AUS177" s="81" t="s">
        <v>204</v>
      </c>
      <c r="AUT177" s="81" t="s">
        <v>204</v>
      </c>
      <c r="AUU177" s="81" t="s">
        <v>204</v>
      </c>
      <c r="AUV177" s="81" t="s">
        <v>204</v>
      </c>
      <c r="AUW177" s="81" t="s">
        <v>204</v>
      </c>
      <c r="AUX177" s="81" t="s">
        <v>204</v>
      </c>
      <c r="AUY177" s="81" t="s">
        <v>204</v>
      </c>
      <c r="AUZ177" s="81" t="s">
        <v>204</v>
      </c>
      <c r="AVA177" s="81" t="s">
        <v>204</v>
      </c>
      <c r="AVB177" s="81" t="s">
        <v>204</v>
      </c>
      <c r="AVC177" s="81" t="s">
        <v>204</v>
      </c>
      <c r="AVD177" s="81" t="s">
        <v>204</v>
      </c>
      <c r="AVE177" s="81" t="s">
        <v>204</v>
      </c>
      <c r="AVF177" s="81" t="s">
        <v>204</v>
      </c>
      <c r="AVG177" s="81" t="s">
        <v>204</v>
      </c>
      <c r="AVH177" s="81" t="s">
        <v>204</v>
      </c>
      <c r="AVI177" s="81" t="s">
        <v>204</v>
      </c>
      <c r="AVJ177" s="81" t="s">
        <v>204</v>
      </c>
      <c r="AVK177" s="81" t="s">
        <v>204</v>
      </c>
      <c r="AVL177" s="81" t="s">
        <v>204</v>
      </c>
      <c r="AVM177" s="81" t="s">
        <v>204</v>
      </c>
      <c r="AVN177" s="81" t="s">
        <v>204</v>
      </c>
      <c r="AVO177" s="81" t="s">
        <v>204</v>
      </c>
      <c r="AVP177" s="81" t="s">
        <v>204</v>
      </c>
      <c r="AVQ177" s="81" t="s">
        <v>204</v>
      </c>
      <c r="AVR177" s="81" t="s">
        <v>204</v>
      </c>
      <c r="AVS177" s="81" t="s">
        <v>204</v>
      </c>
      <c r="AVT177" s="81" t="s">
        <v>204</v>
      </c>
      <c r="AVU177" s="81" t="s">
        <v>204</v>
      </c>
      <c r="AVV177" s="81" t="s">
        <v>204</v>
      </c>
      <c r="AVW177" s="81" t="s">
        <v>204</v>
      </c>
      <c r="AVX177" s="81" t="s">
        <v>204</v>
      </c>
      <c r="AVY177" s="81" t="s">
        <v>204</v>
      </c>
      <c r="AVZ177" s="81" t="s">
        <v>204</v>
      </c>
      <c r="AWA177" s="81" t="s">
        <v>204</v>
      </c>
      <c r="AWB177" s="81" t="s">
        <v>204</v>
      </c>
      <c r="AWC177" s="81" t="s">
        <v>204</v>
      </c>
      <c r="AWD177" s="81" t="s">
        <v>204</v>
      </c>
      <c r="AWE177" s="81" t="s">
        <v>204</v>
      </c>
      <c r="AWF177" s="81" t="s">
        <v>204</v>
      </c>
      <c r="AWG177" s="81" t="s">
        <v>204</v>
      </c>
      <c r="AWH177" s="81" t="s">
        <v>204</v>
      </c>
      <c r="AWI177" s="81" t="s">
        <v>204</v>
      </c>
      <c r="AWJ177" s="81" t="s">
        <v>204</v>
      </c>
      <c r="AWK177" s="81" t="s">
        <v>204</v>
      </c>
      <c r="AWL177" s="81" t="s">
        <v>204</v>
      </c>
      <c r="AWM177" s="81" t="s">
        <v>204</v>
      </c>
      <c r="AWN177" s="81" t="s">
        <v>204</v>
      </c>
      <c r="AWO177" s="81" t="s">
        <v>204</v>
      </c>
      <c r="AWP177" s="81" t="s">
        <v>204</v>
      </c>
      <c r="AWQ177" s="81" t="s">
        <v>204</v>
      </c>
      <c r="AWR177" s="81" t="s">
        <v>204</v>
      </c>
      <c r="AWS177" s="81" t="s">
        <v>204</v>
      </c>
      <c r="AWT177" s="81" t="s">
        <v>204</v>
      </c>
      <c r="AWU177" s="81" t="s">
        <v>204</v>
      </c>
      <c r="AWV177" s="81" t="s">
        <v>204</v>
      </c>
      <c r="AWW177" s="81" t="s">
        <v>204</v>
      </c>
      <c r="AWX177" s="81" t="s">
        <v>204</v>
      </c>
      <c r="AWY177" s="81" t="s">
        <v>204</v>
      </c>
      <c r="AWZ177" s="81" t="s">
        <v>204</v>
      </c>
      <c r="AXA177" s="81" t="s">
        <v>204</v>
      </c>
      <c r="AXB177" s="81" t="s">
        <v>204</v>
      </c>
      <c r="AXC177" s="81" t="s">
        <v>204</v>
      </c>
      <c r="AXD177" s="81" t="s">
        <v>204</v>
      </c>
      <c r="AXE177" s="81" t="s">
        <v>204</v>
      </c>
      <c r="AXF177" s="81" t="s">
        <v>204</v>
      </c>
      <c r="AXG177" s="81" t="s">
        <v>204</v>
      </c>
      <c r="AXH177" s="81" t="s">
        <v>204</v>
      </c>
      <c r="AXI177" s="81" t="s">
        <v>204</v>
      </c>
      <c r="AXJ177" s="81" t="s">
        <v>204</v>
      </c>
      <c r="AXK177" s="81" t="s">
        <v>204</v>
      </c>
      <c r="AXL177" s="81" t="s">
        <v>204</v>
      </c>
      <c r="AXM177" s="81" t="s">
        <v>204</v>
      </c>
      <c r="AXN177" s="81" t="s">
        <v>204</v>
      </c>
      <c r="AXO177" s="81" t="s">
        <v>204</v>
      </c>
      <c r="AXP177" s="81" t="s">
        <v>204</v>
      </c>
      <c r="AXQ177" s="81" t="s">
        <v>204</v>
      </c>
      <c r="AXR177" s="81" t="s">
        <v>204</v>
      </c>
      <c r="AXS177" s="81" t="s">
        <v>204</v>
      </c>
      <c r="AXT177" s="81" t="s">
        <v>204</v>
      </c>
      <c r="AXU177" s="81" t="s">
        <v>204</v>
      </c>
      <c r="AXV177" s="81" t="s">
        <v>204</v>
      </c>
      <c r="AXW177" s="81" t="s">
        <v>204</v>
      </c>
      <c r="AXX177" s="81" t="s">
        <v>204</v>
      </c>
      <c r="AXY177" s="81" t="s">
        <v>204</v>
      </c>
      <c r="AXZ177" s="81" t="s">
        <v>204</v>
      </c>
      <c r="AYA177" s="81" t="s">
        <v>204</v>
      </c>
      <c r="AYB177" s="81" t="s">
        <v>204</v>
      </c>
      <c r="AYC177" s="81" t="s">
        <v>204</v>
      </c>
      <c r="AYD177" s="81" t="s">
        <v>204</v>
      </c>
      <c r="AYE177" s="81" t="s">
        <v>204</v>
      </c>
      <c r="AYF177" s="81" t="s">
        <v>204</v>
      </c>
      <c r="AYG177" s="81" t="s">
        <v>204</v>
      </c>
      <c r="AYH177" s="81" t="s">
        <v>204</v>
      </c>
      <c r="AYI177" s="81" t="s">
        <v>204</v>
      </c>
      <c r="AYJ177" s="81" t="s">
        <v>204</v>
      </c>
      <c r="AYK177" s="81" t="s">
        <v>204</v>
      </c>
      <c r="AYL177" s="81" t="s">
        <v>204</v>
      </c>
      <c r="AYM177" s="81" t="s">
        <v>204</v>
      </c>
      <c r="AYN177" s="81" t="s">
        <v>204</v>
      </c>
      <c r="AYO177" s="81" t="s">
        <v>204</v>
      </c>
      <c r="AYP177" s="81" t="s">
        <v>204</v>
      </c>
      <c r="AYQ177" s="81" t="s">
        <v>204</v>
      </c>
      <c r="AYR177" s="81" t="s">
        <v>204</v>
      </c>
      <c r="AYS177" s="81" t="s">
        <v>204</v>
      </c>
      <c r="AYT177" s="81" t="s">
        <v>204</v>
      </c>
      <c r="AYU177" s="81" t="s">
        <v>204</v>
      </c>
      <c r="AYV177" s="81" t="s">
        <v>204</v>
      </c>
      <c r="AYW177" s="81" t="s">
        <v>204</v>
      </c>
      <c r="AYX177" s="81" t="s">
        <v>204</v>
      </c>
      <c r="AYY177" s="81" t="s">
        <v>204</v>
      </c>
      <c r="AYZ177" s="81" t="s">
        <v>204</v>
      </c>
      <c r="AZA177" s="81" t="s">
        <v>204</v>
      </c>
      <c r="AZB177" s="81" t="s">
        <v>204</v>
      </c>
      <c r="AZC177" s="81" t="s">
        <v>204</v>
      </c>
      <c r="AZD177" s="81" t="s">
        <v>204</v>
      </c>
      <c r="AZE177" s="81" t="s">
        <v>204</v>
      </c>
      <c r="AZF177" s="81" t="s">
        <v>204</v>
      </c>
      <c r="AZG177" s="81" t="s">
        <v>204</v>
      </c>
      <c r="AZH177" s="81" t="s">
        <v>204</v>
      </c>
      <c r="AZI177" s="81" t="s">
        <v>204</v>
      </c>
      <c r="AZJ177" s="81" t="s">
        <v>204</v>
      </c>
      <c r="AZK177" s="81" t="s">
        <v>204</v>
      </c>
      <c r="AZL177" s="81" t="s">
        <v>204</v>
      </c>
      <c r="AZM177" s="81" t="s">
        <v>204</v>
      </c>
      <c r="AZN177" s="81" t="s">
        <v>204</v>
      </c>
      <c r="AZO177" s="81" t="s">
        <v>204</v>
      </c>
      <c r="AZP177" s="81" t="s">
        <v>204</v>
      </c>
      <c r="AZQ177" s="81" t="s">
        <v>204</v>
      </c>
      <c r="AZR177" s="81" t="s">
        <v>204</v>
      </c>
      <c r="AZS177" s="81" t="s">
        <v>204</v>
      </c>
      <c r="AZT177" s="81" t="s">
        <v>204</v>
      </c>
      <c r="AZU177" s="81" t="s">
        <v>204</v>
      </c>
      <c r="AZV177" s="81" t="s">
        <v>204</v>
      </c>
      <c r="AZW177" s="81" t="s">
        <v>204</v>
      </c>
      <c r="AZX177" s="81" t="s">
        <v>204</v>
      </c>
      <c r="AZY177" s="81" t="s">
        <v>204</v>
      </c>
      <c r="AZZ177" s="81" t="s">
        <v>204</v>
      </c>
      <c r="BAA177" s="81" t="s">
        <v>204</v>
      </c>
      <c r="BAB177" s="81" t="s">
        <v>204</v>
      </c>
      <c r="BAC177" s="81" t="s">
        <v>204</v>
      </c>
      <c r="BAD177" s="81" t="s">
        <v>204</v>
      </c>
      <c r="BAE177" s="81" t="s">
        <v>204</v>
      </c>
      <c r="BAF177" s="81" t="s">
        <v>204</v>
      </c>
      <c r="BAG177" s="81" t="s">
        <v>204</v>
      </c>
      <c r="BAH177" s="81" t="s">
        <v>204</v>
      </c>
      <c r="BAI177" s="81" t="s">
        <v>204</v>
      </c>
      <c r="BAJ177" s="81" t="s">
        <v>204</v>
      </c>
      <c r="BAK177" s="81" t="s">
        <v>204</v>
      </c>
      <c r="BAL177" s="81" t="s">
        <v>204</v>
      </c>
      <c r="BAM177" s="81" t="s">
        <v>204</v>
      </c>
      <c r="BAN177" s="81" t="s">
        <v>204</v>
      </c>
      <c r="BAO177" s="81" t="s">
        <v>204</v>
      </c>
      <c r="BAP177" s="81" t="s">
        <v>204</v>
      </c>
      <c r="BAQ177" s="81" t="s">
        <v>204</v>
      </c>
      <c r="BAR177" s="81" t="s">
        <v>204</v>
      </c>
      <c r="BAS177" s="81" t="s">
        <v>204</v>
      </c>
      <c r="BAT177" s="81" t="s">
        <v>204</v>
      </c>
      <c r="BAU177" s="81" t="s">
        <v>204</v>
      </c>
      <c r="BAV177" s="81" t="s">
        <v>204</v>
      </c>
      <c r="BAW177" s="81" t="s">
        <v>204</v>
      </c>
      <c r="BAX177" s="81" t="s">
        <v>204</v>
      </c>
      <c r="BAY177" s="81" t="s">
        <v>204</v>
      </c>
      <c r="BAZ177" s="81" t="s">
        <v>204</v>
      </c>
      <c r="BBA177" s="81" t="s">
        <v>204</v>
      </c>
      <c r="BBB177" s="81" t="s">
        <v>204</v>
      </c>
      <c r="BBC177" s="81" t="s">
        <v>204</v>
      </c>
      <c r="BBD177" s="81" t="s">
        <v>204</v>
      </c>
      <c r="BBE177" s="81" t="s">
        <v>204</v>
      </c>
      <c r="BBF177" s="81" t="s">
        <v>204</v>
      </c>
      <c r="BBG177" s="81" t="s">
        <v>204</v>
      </c>
      <c r="BBH177" s="81" t="s">
        <v>204</v>
      </c>
      <c r="BBI177" s="81" t="s">
        <v>204</v>
      </c>
      <c r="BBJ177" s="81" t="s">
        <v>204</v>
      </c>
      <c r="BBK177" s="81" t="s">
        <v>204</v>
      </c>
      <c r="BBL177" s="81" t="s">
        <v>204</v>
      </c>
      <c r="BBM177" s="81" t="s">
        <v>204</v>
      </c>
      <c r="BBN177" s="81" t="s">
        <v>204</v>
      </c>
      <c r="BBO177" s="81" t="s">
        <v>204</v>
      </c>
      <c r="BBP177" s="81" t="s">
        <v>204</v>
      </c>
      <c r="BBQ177" s="81" t="s">
        <v>204</v>
      </c>
      <c r="BBR177" s="81" t="s">
        <v>204</v>
      </c>
      <c r="BBS177" s="81" t="s">
        <v>204</v>
      </c>
      <c r="BBT177" s="81" t="s">
        <v>204</v>
      </c>
      <c r="BBU177" s="81" t="s">
        <v>204</v>
      </c>
      <c r="BBV177" s="81" t="s">
        <v>204</v>
      </c>
      <c r="BBW177" s="81" t="s">
        <v>204</v>
      </c>
      <c r="BBX177" s="81" t="s">
        <v>204</v>
      </c>
      <c r="BBY177" s="81" t="s">
        <v>204</v>
      </c>
      <c r="BBZ177" s="81" t="s">
        <v>204</v>
      </c>
      <c r="BCA177" s="81" t="s">
        <v>204</v>
      </c>
      <c r="BCB177" s="81" t="s">
        <v>204</v>
      </c>
      <c r="BCC177" s="81" t="s">
        <v>204</v>
      </c>
      <c r="BCD177" s="81" t="s">
        <v>204</v>
      </c>
      <c r="BCE177" s="81" t="s">
        <v>204</v>
      </c>
      <c r="BCF177" s="81" t="s">
        <v>204</v>
      </c>
      <c r="BCG177" s="81" t="s">
        <v>204</v>
      </c>
      <c r="BCH177" s="81" t="s">
        <v>204</v>
      </c>
      <c r="BCI177" s="81" t="s">
        <v>204</v>
      </c>
      <c r="BCJ177" s="81" t="s">
        <v>204</v>
      </c>
      <c r="BCK177" s="81" t="s">
        <v>204</v>
      </c>
      <c r="BCL177" s="81" t="s">
        <v>204</v>
      </c>
      <c r="BCM177" s="81" t="s">
        <v>204</v>
      </c>
      <c r="BCN177" s="81" t="s">
        <v>204</v>
      </c>
      <c r="BCO177" s="81" t="s">
        <v>204</v>
      </c>
      <c r="BCP177" s="81" t="s">
        <v>204</v>
      </c>
      <c r="BCQ177" s="81" t="s">
        <v>204</v>
      </c>
      <c r="BCR177" s="81" t="s">
        <v>204</v>
      </c>
      <c r="BCS177" s="81" t="s">
        <v>204</v>
      </c>
      <c r="BCT177" s="81" t="s">
        <v>204</v>
      </c>
      <c r="BCU177" s="81" t="s">
        <v>204</v>
      </c>
      <c r="BCV177" s="81" t="s">
        <v>204</v>
      </c>
      <c r="BCW177" s="81" t="s">
        <v>204</v>
      </c>
      <c r="BCX177" s="81" t="s">
        <v>204</v>
      </c>
      <c r="BCY177" s="81" t="s">
        <v>204</v>
      </c>
      <c r="BCZ177" s="81" t="s">
        <v>204</v>
      </c>
      <c r="BDA177" s="81" t="s">
        <v>204</v>
      </c>
      <c r="BDB177" s="81" t="s">
        <v>204</v>
      </c>
      <c r="BDC177" s="81" t="s">
        <v>204</v>
      </c>
      <c r="BDD177" s="81" t="s">
        <v>204</v>
      </c>
      <c r="BDE177" s="81" t="s">
        <v>204</v>
      </c>
      <c r="BDF177" s="81" t="s">
        <v>204</v>
      </c>
      <c r="BDG177" s="81" t="s">
        <v>204</v>
      </c>
      <c r="BDH177" s="81" t="s">
        <v>204</v>
      </c>
      <c r="BDI177" s="81" t="s">
        <v>204</v>
      </c>
      <c r="BDJ177" s="81" t="s">
        <v>204</v>
      </c>
      <c r="BDK177" s="81" t="s">
        <v>204</v>
      </c>
      <c r="BDL177" s="81" t="s">
        <v>204</v>
      </c>
      <c r="BDM177" s="81" t="s">
        <v>204</v>
      </c>
      <c r="BDN177" s="81" t="s">
        <v>204</v>
      </c>
      <c r="BDO177" s="81" t="s">
        <v>204</v>
      </c>
      <c r="BDP177" s="81" t="s">
        <v>204</v>
      </c>
      <c r="BDQ177" s="81" t="s">
        <v>204</v>
      </c>
      <c r="BDR177" s="81" t="s">
        <v>204</v>
      </c>
      <c r="BDS177" s="81" t="s">
        <v>204</v>
      </c>
      <c r="BDT177" s="81" t="s">
        <v>204</v>
      </c>
      <c r="BDU177" s="81" t="s">
        <v>204</v>
      </c>
      <c r="BDV177" s="81" t="s">
        <v>204</v>
      </c>
      <c r="BDW177" s="81" t="s">
        <v>204</v>
      </c>
      <c r="BDX177" s="81" t="s">
        <v>204</v>
      </c>
      <c r="BDY177" s="81" t="s">
        <v>204</v>
      </c>
      <c r="BDZ177" s="81" t="s">
        <v>204</v>
      </c>
      <c r="BEA177" s="81" t="s">
        <v>204</v>
      </c>
      <c r="BEB177" s="81" t="s">
        <v>204</v>
      </c>
      <c r="BEC177" s="81" t="s">
        <v>204</v>
      </c>
      <c r="BED177" s="81" t="s">
        <v>204</v>
      </c>
      <c r="BEE177" s="81" t="s">
        <v>204</v>
      </c>
      <c r="BEF177" s="81" t="s">
        <v>204</v>
      </c>
      <c r="BEG177" s="81" t="s">
        <v>204</v>
      </c>
      <c r="BEH177" s="81" t="s">
        <v>204</v>
      </c>
      <c r="BEI177" s="81" t="s">
        <v>204</v>
      </c>
      <c r="BEJ177" s="81" t="s">
        <v>204</v>
      </c>
      <c r="BEK177" s="81" t="s">
        <v>204</v>
      </c>
      <c r="BEL177" s="81" t="s">
        <v>204</v>
      </c>
      <c r="BEM177" s="81" t="s">
        <v>204</v>
      </c>
      <c r="BEN177" s="81" t="s">
        <v>204</v>
      </c>
      <c r="BEO177" s="81" t="s">
        <v>204</v>
      </c>
      <c r="BEP177" s="81" t="s">
        <v>204</v>
      </c>
      <c r="BEQ177" s="81" t="s">
        <v>204</v>
      </c>
      <c r="BER177" s="81" t="s">
        <v>204</v>
      </c>
      <c r="BES177" s="81" t="s">
        <v>204</v>
      </c>
      <c r="BET177" s="81" t="s">
        <v>204</v>
      </c>
      <c r="BEU177" s="81" t="s">
        <v>204</v>
      </c>
      <c r="BEV177" s="81" t="s">
        <v>204</v>
      </c>
      <c r="BEW177" s="81" t="s">
        <v>204</v>
      </c>
      <c r="BEX177" s="81" t="s">
        <v>204</v>
      </c>
      <c r="BEY177" s="81" t="s">
        <v>204</v>
      </c>
      <c r="BEZ177" s="81" t="s">
        <v>204</v>
      </c>
      <c r="BFA177" s="81" t="s">
        <v>204</v>
      </c>
      <c r="BFB177" s="81" t="s">
        <v>204</v>
      </c>
      <c r="BFC177" s="81" t="s">
        <v>204</v>
      </c>
      <c r="BFD177" s="81" t="s">
        <v>204</v>
      </c>
      <c r="BFE177" s="81" t="s">
        <v>204</v>
      </c>
      <c r="BFF177" s="81" t="s">
        <v>204</v>
      </c>
      <c r="BFG177" s="81" t="s">
        <v>204</v>
      </c>
      <c r="BFH177" s="81" t="s">
        <v>204</v>
      </c>
      <c r="BFI177" s="81" t="s">
        <v>204</v>
      </c>
      <c r="BFJ177" s="81" t="s">
        <v>204</v>
      </c>
      <c r="BFK177" s="81" t="s">
        <v>204</v>
      </c>
      <c r="BFL177" s="81" t="s">
        <v>204</v>
      </c>
      <c r="BFM177" s="81" t="s">
        <v>204</v>
      </c>
      <c r="BFN177" s="81" t="s">
        <v>204</v>
      </c>
      <c r="BFO177" s="81" t="s">
        <v>204</v>
      </c>
      <c r="BFP177" s="81" t="s">
        <v>204</v>
      </c>
      <c r="BFQ177" s="81" t="s">
        <v>204</v>
      </c>
      <c r="BFR177" s="81" t="s">
        <v>204</v>
      </c>
      <c r="BFS177" s="81" t="s">
        <v>204</v>
      </c>
      <c r="BFT177" s="81" t="s">
        <v>204</v>
      </c>
      <c r="BFU177" s="81" t="s">
        <v>204</v>
      </c>
      <c r="BFV177" s="81" t="s">
        <v>204</v>
      </c>
      <c r="BFW177" s="81" t="s">
        <v>204</v>
      </c>
      <c r="BFX177" s="81" t="s">
        <v>204</v>
      </c>
      <c r="BFY177" s="81" t="s">
        <v>204</v>
      </c>
      <c r="BFZ177" s="81" t="s">
        <v>204</v>
      </c>
      <c r="BGA177" s="81" t="s">
        <v>204</v>
      </c>
      <c r="BGB177" s="81" t="s">
        <v>204</v>
      </c>
      <c r="BGC177" s="81" t="s">
        <v>204</v>
      </c>
      <c r="BGD177" s="81" t="s">
        <v>204</v>
      </c>
      <c r="BGE177" s="81" t="s">
        <v>204</v>
      </c>
      <c r="BGF177" s="81" t="s">
        <v>204</v>
      </c>
      <c r="BGG177" s="81" t="s">
        <v>204</v>
      </c>
      <c r="BGH177" s="81" t="s">
        <v>204</v>
      </c>
      <c r="BGI177" s="81" t="s">
        <v>204</v>
      </c>
      <c r="BGJ177" s="81" t="s">
        <v>204</v>
      </c>
      <c r="BGK177" s="81" t="s">
        <v>204</v>
      </c>
      <c r="BGL177" s="81" t="s">
        <v>204</v>
      </c>
      <c r="BGM177" s="81" t="s">
        <v>204</v>
      </c>
      <c r="BGN177" s="81" t="s">
        <v>204</v>
      </c>
      <c r="BGO177" s="81" t="s">
        <v>204</v>
      </c>
      <c r="BGP177" s="81" t="s">
        <v>204</v>
      </c>
      <c r="BGQ177" s="81" t="s">
        <v>204</v>
      </c>
      <c r="BGR177" s="81" t="s">
        <v>204</v>
      </c>
      <c r="BGS177" s="81" t="s">
        <v>204</v>
      </c>
      <c r="BGT177" s="81" t="s">
        <v>204</v>
      </c>
      <c r="BGU177" s="81" t="s">
        <v>204</v>
      </c>
      <c r="BGV177" s="81" t="s">
        <v>204</v>
      </c>
      <c r="BGW177" s="81" t="s">
        <v>204</v>
      </c>
      <c r="BGX177" s="81" t="s">
        <v>204</v>
      </c>
      <c r="BGY177" s="81" t="s">
        <v>204</v>
      </c>
      <c r="BGZ177" s="81" t="s">
        <v>204</v>
      </c>
      <c r="BHA177" s="81" t="s">
        <v>204</v>
      </c>
      <c r="BHB177" s="81" t="s">
        <v>204</v>
      </c>
      <c r="BHC177" s="81" t="s">
        <v>204</v>
      </c>
      <c r="BHD177" s="81" t="s">
        <v>204</v>
      </c>
      <c r="BHE177" s="81" t="s">
        <v>204</v>
      </c>
      <c r="BHF177" s="81" t="s">
        <v>204</v>
      </c>
      <c r="BHG177" s="81" t="s">
        <v>204</v>
      </c>
      <c r="BHH177" s="81" t="s">
        <v>204</v>
      </c>
      <c r="BHI177" s="81" t="s">
        <v>204</v>
      </c>
      <c r="BHJ177" s="81" t="s">
        <v>204</v>
      </c>
      <c r="BHK177" s="81" t="s">
        <v>204</v>
      </c>
      <c r="BHL177" s="81" t="s">
        <v>204</v>
      </c>
      <c r="BHM177" s="81" t="s">
        <v>204</v>
      </c>
      <c r="BHN177" s="81" t="s">
        <v>204</v>
      </c>
      <c r="BHO177" s="81" t="s">
        <v>204</v>
      </c>
      <c r="BHP177" s="81" t="s">
        <v>204</v>
      </c>
      <c r="BHQ177" s="81" t="s">
        <v>204</v>
      </c>
      <c r="BHR177" s="81" t="s">
        <v>204</v>
      </c>
      <c r="BHS177" s="81" t="s">
        <v>204</v>
      </c>
      <c r="BHT177" s="81" t="s">
        <v>204</v>
      </c>
      <c r="BHU177" s="81" t="s">
        <v>204</v>
      </c>
      <c r="BHV177" s="81" t="s">
        <v>204</v>
      </c>
      <c r="BHW177" s="81" t="s">
        <v>204</v>
      </c>
      <c r="BHX177" s="81" t="s">
        <v>204</v>
      </c>
      <c r="BHY177" s="81" t="s">
        <v>204</v>
      </c>
      <c r="BHZ177" s="81" t="s">
        <v>204</v>
      </c>
      <c r="BIA177" s="81" t="s">
        <v>204</v>
      </c>
      <c r="BIB177" s="81" t="s">
        <v>204</v>
      </c>
      <c r="BIC177" s="81" t="s">
        <v>204</v>
      </c>
      <c r="BID177" s="81" t="s">
        <v>204</v>
      </c>
      <c r="BIE177" s="81" t="s">
        <v>204</v>
      </c>
      <c r="BIF177" s="81" t="s">
        <v>204</v>
      </c>
      <c r="BIG177" s="81" t="s">
        <v>204</v>
      </c>
      <c r="BIH177" s="81" t="s">
        <v>204</v>
      </c>
      <c r="BII177" s="81" t="s">
        <v>204</v>
      </c>
      <c r="BIJ177" s="81" t="s">
        <v>204</v>
      </c>
      <c r="BIK177" s="81" t="s">
        <v>204</v>
      </c>
      <c r="BIL177" s="81" t="s">
        <v>204</v>
      </c>
      <c r="BIM177" s="81" t="s">
        <v>204</v>
      </c>
      <c r="BIN177" s="81" t="s">
        <v>204</v>
      </c>
      <c r="BIO177" s="81" t="s">
        <v>204</v>
      </c>
      <c r="BIP177" s="81" t="s">
        <v>204</v>
      </c>
      <c r="BIQ177" s="81" t="s">
        <v>204</v>
      </c>
      <c r="BIR177" s="81" t="s">
        <v>204</v>
      </c>
      <c r="BIS177" s="81" t="s">
        <v>204</v>
      </c>
      <c r="BIT177" s="81" t="s">
        <v>204</v>
      </c>
      <c r="BIU177" s="81" t="s">
        <v>204</v>
      </c>
      <c r="BIV177" s="81" t="s">
        <v>204</v>
      </c>
      <c r="BIW177" s="81" t="s">
        <v>204</v>
      </c>
      <c r="BIX177" s="81" t="s">
        <v>204</v>
      </c>
      <c r="BIY177" s="81" t="s">
        <v>204</v>
      </c>
      <c r="BIZ177" s="81" t="s">
        <v>204</v>
      </c>
      <c r="BJA177" s="81" t="s">
        <v>204</v>
      </c>
      <c r="BJB177" s="81" t="s">
        <v>204</v>
      </c>
      <c r="BJC177" s="81" t="s">
        <v>204</v>
      </c>
      <c r="BJD177" s="81" t="s">
        <v>204</v>
      </c>
      <c r="BJE177" s="81" t="s">
        <v>204</v>
      </c>
      <c r="BJF177" s="81" t="s">
        <v>204</v>
      </c>
      <c r="BJG177" s="81" t="s">
        <v>204</v>
      </c>
      <c r="BJH177" s="81" t="s">
        <v>204</v>
      </c>
      <c r="BJI177" s="81" t="s">
        <v>204</v>
      </c>
      <c r="BJJ177" s="81" t="s">
        <v>204</v>
      </c>
      <c r="BJK177" s="81" t="s">
        <v>204</v>
      </c>
      <c r="BJL177" s="81" t="s">
        <v>204</v>
      </c>
      <c r="BJM177" s="81" t="s">
        <v>204</v>
      </c>
      <c r="BJN177" s="81" t="s">
        <v>204</v>
      </c>
      <c r="BJO177" s="81" t="s">
        <v>204</v>
      </c>
      <c r="BJP177" s="81" t="s">
        <v>204</v>
      </c>
      <c r="BJQ177" s="81" t="s">
        <v>204</v>
      </c>
      <c r="BJR177" s="81" t="s">
        <v>204</v>
      </c>
      <c r="BJS177" s="81" t="s">
        <v>204</v>
      </c>
      <c r="BJT177" s="81" t="s">
        <v>204</v>
      </c>
      <c r="BJU177" s="81" t="s">
        <v>204</v>
      </c>
      <c r="BJV177" s="81" t="s">
        <v>204</v>
      </c>
      <c r="BJW177" s="81" t="s">
        <v>204</v>
      </c>
      <c r="BJX177" s="81" t="s">
        <v>204</v>
      </c>
      <c r="BJY177" s="81" t="s">
        <v>204</v>
      </c>
      <c r="BJZ177" s="81" t="s">
        <v>204</v>
      </c>
      <c r="BKA177" s="81" t="s">
        <v>204</v>
      </c>
      <c r="BKB177" s="81" t="s">
        <v>204</v>
      </c>
      <c r="BKC177" s="81" t="s">
        <v>204</v>
      </c>
      <c r="BKD177" s="81" t="s">
        <v>204</v>
      </c>
      <c r="BKE177" s="81" t="s">
        <v>204</v>
      </c>
      <c r="BKF177" s="81" t="s">
        <v>204</v>
      </c>
      <c r="BKG177" s="81" t="s">
        <v>204</v>
      </c>
      <c r="BKH177" s="81" t="s">
        <v>204</v>
      </c>
      <c r="BKI177" s="81" t="s">
        <v>204</v>
      </c>
      <c r="BKJ177" s="81" t="s">
        <v>204</v>
      </c>
      <c r="BKK177" s="81" t="s">
        <v>204</v>
      </c>
      <c r="BKL177" s="81" t="s">
        <v>204</v>
      </c>
      <c r="BKM177" s="81" t="s">
        <v>204</v>
      </c>
      <c r="BKN177" s="81" t="s">
        <v>204</v>
      </c>
      <c r="BKO177" s="81" t="s">
        <v>204</v>
      </c>
      <c r="BKP177" s="81" t="s">
        <v>204</v>
      </c>
      <c r="BKQ177" s="81" t="s">
        <v>204</v>
      </c>
      <c r="BKR177" s="81" t="s">
        <v>204</v>
      </c>
      <c r="BKS177" s="81" t="s">
        <v>204</v>
      </c>
      <c r="BKT177" s="81" t="s">
        <v>204</v>
      </c>
      <c r="BKU177" s="81" t="s">
        <v>204</v>
      </c>
      <c r="BKV177" s="81" t="s">
        <v>204</v>
      </c>
      <c r="BKW177" s="81" t="s">
        <v>204</v>
      </c>
      <c r="BKX177" s="81" t="s">
        <v>204</v>
      </c>
      <c r="BKY177" s="81" t="s">
        <v>204</v>
      </c>
      <c r="BKZ177" s="81" t="s">
        <v>204</v>
      </c>
      <c r="BLA177" s="81" t="s">
        <v>204</v>
      </c>
      <c r="BLB177" s="81" t="s">
        <v>204</v>
      </c>
      <c r="BLC177" s="81" t="s">
        <v>204</v>
      </c>
      <c r="BLD177" s="81" t="s">
        <v>204</v>
      </c>
      <c r="BLE177" s="81" t="s">
        <v>204</v>
      </c>
      <c r="BLF177" s="81" t="s">
        <v>204</v>
      </c>
      <c r="BLG177" s="81" t="s">
        <v>204</v>
      </c>
      <c r="BLH177" s="81" t="s">
        <v>204</v>
      </c>
      <c r="BLI177" s="81" t="s">
        <v>204</v>
      </c>
      <c r="BLJ177" s="81" t="s">
        <v>204</v>
      </c>
      <c r="BLK177" s="81" t="s">
        <v>204</v>
      </c>
      <c r="BLL177" s="81" t="s">
        <v>204</v>
      </c>
      <c r="BLM177" s="81" t="s">
        <v>204</v>
      </c>
      <c r="BLN177" s="81" t="s">
        <v>204</v>
      </c>
      <c r="BLO177" s="81" t="s">
        <v>204</v>
      </c>
      <c r="BLP177" s="81" t="s">
        <v>204</v>
      </c>
      <c r="BLQ177" s="81" t="s">
        <v>204</v>
      </c>
      <c r="BLR177" s="81" t="s">
        <v>204</v>
      </c>
      <c r="BLS177" s="81" t="s">
        <v>204</v>
      </c>
      <c r="BLT177" s="81" t="s">
        <v>204</v>
      </c>
      <c r="BLU177" s="81" t="s">
        <v>204</v>
      </c>
      <c r="BLV177" s="81" t="s">
        <v>204</v>
      </c>
      <c r="BLW177" s="81" t="s">
        <v>204</v>
      </c>
      <c r="BLX177" s="81" t="s">
        <v>204</v>
      </c>
      <c r="BLY177" s="81" t="s">
        <v>204</v>
      </c>
      <c r="BLZ177" s="81" t="s">
        <v>204</v>
      </c>
      <c r="BMA177" s="81" t="s">
        <v>204</v>
      </c>
      <c r="BMB177" s="81" t="s">
        <v>204</v>
      </c>
      <c r="BMC177" s="81" t="s">
        <v>204</v>
      </c>
      <c r="BMD177" s="81" t="s">
        <v>204</v>
      </c>
      <c r="BME177" s="81" t="s">
        <v>204</v>
      </c>
      <c r="BMF177" s="81" t="s">
        <v>204</v>
      </c>
      <c r="BMG177" s="81" t="s">
        <v>204</v>
      </c>
      <c r="BMH177" s="81" t="s">
        <v>204</v>
      </c>
      <c r="BMI177" s="81" t="s">
        <v>204</v>
      </c>
      <c r="BMJ177" s="81" t="s">
        <v>204</v>
      </c>
      <c r="BMK177" s="81" t="s">
        <v>204</v>
      </c>
      <c r="BML177" s="81" t="s">
        <v>204</v>
      </c>
      <c r="BMM177" s="81" t="s">
        <v>204</v>
      </c>
      <c r="BMN177" s="81" t="s">
        <v>204</v>
      </c>
      <c r="BMO177" s="81" t="s">
        <v>204</v>
      </c>
      <c r="BMP177" s="81" t="s">
        <v>204</v>
      </c>
      <c r="BMQ177" s="81" t="s">
        <v>204</v>
      </c>
      <c r="BMR177" s="81" t="s">
        <v>204</v>
      </c>
      <c r="BMS177" s="81" t="s">
        <v>204</v>
      </c>
      <c r="BMT177" s="81" t="s">
        <v>204</v>
      </c>
      <c r="BMU177" s="81" t="s">
        <v>204</v>
      </c>
      <c r="BMV177" s="81" t="s">
        <v>204</v>
      </c>
      <c r="BMW177" s="81" t="s">
        <v>204</v>
      </c>
      <c r="BMX177" s="81" t="s">
        <v>204</v>
      </c>
      <c r="BMY177" s="81" t="s">
        <v>204</v>
      </c>
      <c r="BMZ177" s="81" t="s">
        <v>204</v>
      </c>
      <c r="BNA177" s="81" t="s">
        <v>204</v>
      </c>
      <c r="BNB177" s="81" t="s">
        <v>204</v>
      </c>
      <c r="BNC177" s="81" t="s">
        <v>204</v>
      </c>
      <c r="BND177" s="81" t="s">
        <v>204</v>
      </c>
      <c r="BNE177" s="81" t="s">
        <v>204</v>
      </c>
      <c r="BNF177" s="81" t="s">
        <v>204</v>
      </c>
      <c r="BNG177" s="81" t="s">
        <v>204</v>
      </c>
      <c r="BNH177" s="81" t="s">
        <v>204</v>
      </c>
      <c r="BNI177" s="81" t="s">
        <v>204</v>
      </c>
      <c r="BNJ177" s="81" t="s">
        <v>204</v>
      </c>
      <c r="BNK177" s="81" t="s">
        <v>204</v>
      </c>
      <c r="BNL177" s="81" t="s">
        <v>204</v>
      </c>
      <c r="BNM177" s="81" t="s">
        <v>204</v>
      </c>
      <c r="BNN177" s="81" t="s">
        <v>204</v>
      </c>
      <c r="BNO177" s="81" t="s">
        <v>204</v>
      </c>
      <c r="BNP177" s="81" t="s">
        <v>204</v>
      </c>
      <c r="BNQ177" s="81" t="s">
        <v>204</v>
      </c>
      <c r="BNR177" s="81" t="s">
        <v>204</v>
      </c>
      <c r="BNS177" s="81" t="s">
        <v>204</v>
      </c>
      <c r="BNT177" s="81" t="s">
        <v>204</v>
      </c>
      <c r="BNU177" s="81" t="s">
        <v>204</v>
      </c>
      <c r="BNV177" s="81" t="s">
        <v>204</v>
      </c>
      <c r="BNW177" s="81" t="s">
        <v>204</v>
      </c>
      <c r="BNX177" s="81" t="s">
        <v>204</v>
      </c>
      <c r="BNY177" s="81" t="s">
        <v>204</v>
      </c>
      <c r="BNZ177" s="81" t="s">
        <v>204</v>
      </c>
      <c r="BOA177" s="81" t="s">
        <v>204</v>
      </c>
      <c r="BOB177" s="81" t="s">
        <v>204</v>
      </c>
      <c r="BOC177" s="81" t="s">
        <v>204</v>
      </c>
      <c r="BOD177" s="81" t="s">
        <v>204</v>
      </c>
      <c r="BOE177" s="81" t="s">
        <v>204</v>
      </c>
      <c r="BOF177" s="81" t="s">
        <v>204</v>
      </c>
      <c r="BOG177" s="81" t="s">
        <v>204</v>
      </c>
      <c r="BOH177" s="81" t="s">
        <v>204</v>
      </c>
      <c r="BOI177" s="81" t="s">
        <v>204</v>
      </c>
      <c r="BOJ177" s="81" t="s">
        <v>204</v>
      </c>
      <c r="BOK177" s="81" t="s">
        <v>204</v>
      </c>
      <c r="BOL177" s="81" t="s">
        <v>204</v>
      </c>
      <c r="BOM177" s="81" t="s">
        <v>204</v>
      </c>
      <c r="BON177" s="81" t="s">
        <v>204</v>
      </c>
      <c r="BOO177" s="81" t="s">
        <v>204</v>
      </c>
      <c r="BOP177" s="81" t="s">
        <v>204</v>
      </c>
      <c r="BOQ177" s="81" t="s">
        <v>204</v>
      </c>
      <c r="BOR177" s="81" t="s">
        <v>204</v>
      </c>
      <c r="BOS177" s="81" t="s">
        <v>204</v>
      </c>
      <c r="BOT177" s="81" t="s">
        <v>204</v>
      </c>
      <c r="BOU177" s="81" t="s">
        <v>204</v>
      </c>
      <c r="BOV177" s="81" t="s">
        <v>204</v>
      </c>
      <c r="BOW177" s="81" t="s">
        <v>204</v>
      </c>
      <c r="BOX177" s="81" t="s">
        <v>204</v>
      </c>
      <c r="BOY177" s="81" t="s">
        <v>204</v>
      </c>
      <c r="BOZ177" s="81" t="s">
        <v>204</v>
      </c>
      <c r="BPA177" s="81" t="s">
        <v>204</v>
      </c>
      <c r="BPB177" s="81" t="s">
        <v>204</v>
      </c>
      <c r="BPC177" s="81" t="s">
        <v>204</v>
      </c>
      <c r="BPD177" s="81" t="s">
        <v>204</v>
      </c>
      <c r="BPE177" s="81" t="s">
        <v>204</v>
      </c>
      <c r="BPF177" s="81" t="s">
        <v>204</v>
      </c>
      <c r="BPG177" s="81" t="s">
        <v>204</v>
      </c>
      <c r="BPH177" s="81" t="s">
        <v>204</v>
      </c>
      <c r="BPI177" s="81" t="s">
        <v>204</v>
      </c>
      <c r="BPJ177" s="81" t="s">
        <v>204</v>
      </c>
      <c r="BPK177" s="81" t="s">
        <v>204</v>
      </c>
      <c r="BPL177" s="81" t="s">
        <v>204</v>
      </c>
      <c r="BPM177" s="81" t="s">
        <v>204</v>
      </c>
      <c r="BPN177" s="81" t="s">
        <v>204</v>
      </c>
      <c r="BPO177" s="81" t="s">
        <v>204</v>
      </c>
      <c r="BPP177" s="81" t="s">
        <v>204</v>
      </c>
      <c r="BPQ177" s="81" t="s">
        <v>204</v>
      </c>
      <c r="BPR177" s="81" t="s">
        <v>204</v>
      </c>
      <c r="BPS177" s="81" t="s">
        <v>204</v>
      </c>
      <c r="BPT177" s="81" t="s">
        <v>204</v>
      </c>
      <c r="BPU177" s="81" t="s">
        <v>204</v>
      </c>
      <c r="BPV177" s="81" t="s">
        <v>204</v>
      </c>
      <c r="BPW177" s="81" t="s">
        <v>204</v>
      </c>
      <c r="BPX177" s="81" t="s">
        <v>204</v>
      </c>
      <c r="BPY177" s="81" t="s">
        <v>204</v>
      </c>
      <c r="BPZ177" s="81" t="s">
        <v>204</v>
      </c>
      <c r="BQA177" s="81" t="s">
        <v>204</v>
      </c>
      <c r="BQB177" s="81" t="s">
        <v>204</v>
      </c>
      <c r="BQC177" s="81" t="s">
        <v>204</v>
      </c>
      <c r="BQD177" s="81" t="s">
        <v>204</v>
      </c>
      <c r="BQE177" s="81" t="s">
        <v>204</v>
      </c>
      <c r="BQF177" s="81" t="s">
        <v>204</v>
      </c>
      <c r="BQG177" s="81" t="s">
        <v>204</v>
      </c>
      <c r="BQH177" s="81" t="s">
        <v>204</v>
      </c>
      <c r="BQI177" s="81" t="s">
        <v>204</v>
      </c>
      <c r="BQJ177" s="81" t="s">
        <v>204</v>
      </c>
      <c r="BQK177" s="81" t="s">
        <v>204</v>
      </c>
      <c r="BQL177" s="81" t="s">
        <v>204</v>
      </c>
      <c r="BQM177" s="81" t="s">
        <v>204</v>
      </c>
      <c r="BQN177" s="81" t="s">
        <v>204</v>
      </c>
      <c r="BQO177" s="81" t="s">
        <v>204</v>
      </c>
      <c r="BQP177" s="81" t="s">
        <v>204</v>
      </c>
      <c r="BQQ177" s="81" t="s">
        <v>204</v>
      </c>
      <c r="BQR177" s="81" t="s">
        <v>204</v>
      </c>
      <c r="BQS177" s="81" t="s">
        <v>204</v>
      </c>
      <c r="BQT177" s="81" t="s">
        <v>204</v>
      </c>
      <c r="BQU177" s="81" t="s">
        <v>204</v>
      </c>
      <c r="BQV177" s="81" t="s">
        <v>204</v>
      </c>
      <c r="BQW177" s="81" t="s">
        <v>204</v>
      </c>
      <c r="BQX177" s="81" t="s">
        <v>204</v>
      </c>
      <c r="BQY177" s="81" t="s">
        <v>204</v>
      </c>
      <c r="BQZ177" s="81" t="s">
        <v>204</v>
      </c>
      <c r="BRA177" s="81" t="s">
        <v>204</v>
      </c>
      <c r="BRB177" s="81" t="s">
        <v>204</v>
      </c>
      <c r="BRC177" s="81" t="s">
        <v>204</v>
      </c>
      <c r="BRD177" s="81" t="s">
        <v>204</v>
      </c>
      <c r="BRE177" s="81" t="s">
        <v>204</v>
      </c>
      <c r="BRF177" s="81" t="s">
        <v>204</v>
      </c>
      <c r="BRG177" s="81" t="s">
        <v>204</v>
      </c>
      <c r="BRH177" s="81" t="s">
        <v>204</v>
      </c>
      <c r="BRI177" s="81" t="s">
        <v>204</v>
      </c>
      <c r="BRJ177" s="81" t="s">
        <v>204</v>
      </c>
      <c r="BRK177" s="81" t="s">
        <v>204</v>
      </c>
      <c r="BRL177" s="81" t="s">
        <v>204</v>
      </c>
      <c r="BRM177" s="81" t="s">
        <v>204</v>
      </c>
      <c r="BRN177" s="81" t="s">
        <v>204</v>
      </c>
      <c r="BRO177" s="81" t="s">
        <v>204</v>
      </c>
      <c r="BRP177" s="81" t="s">
        <v>204</v>
      </c>
      <c r="BRQ177" s="81" t="s">
        <v>204</v>
      </c>
      <c r="BRR177" s="81" t="s">
        <v>204</v>
      </c>
      <c r="BRS177" s="81" t="s">
        <v>204</v>
      </c>
      <c r="BRT177" s="81" t="s">
        <v>204</v>
      </c>
      <c r="BRU177" s="81" t="s">
        <v>204</v>
      </c>
      <c r="BRV177" s="81" t="s">
        <v>204</v>
      </c>
      <c r="BRW177" s="81" t="s">
        <v>204</v>
      </c>
      <c r="BRX177" s="81" t="s">
        <v>204</v>
      </c>
      <c r="BRY177" s="81" t="s">
        <v>204</v>
      </c>
      <c r="BRZ177" s="81" t="s">
        <v>204</v>
      </c>
      <c r="BSA177" s="81" t="s">
        <v>204</v>
      </c>
      <c r="BSB177" s="81" t="s">
        <v>204</v>
      </c>
      <c r="BSC177" s="81" t="s">
        <v>204</v>
      </c>
      <c r="BSD177" s="81" t="s">
        <v>204</v>
      </c>
      <c r="BSE177" s="81" t="s">
        <v>204</v>
      </c>
      <c r="BSF177" s="81" t="s">
        <v>204</v>
      </c>
      <c r="BSG177" s="81" t="s">
        <v>204</v>
      </c>
      <c r="BSH177" s="81" t="s">
        <v>204</v>
      </c>
      <c r="BSI177" s="81" t="s">
        <v>204</v>
      </c>
      <c r="BSJ177" s="81" t="s">
        <v>204</v>
      </c>
      <c r="BSK177" s="81" t="s">
        <v>204</v>
      </c>
      <c r="BSL177" s="81" t="s">
        <v>204</v>
      </c>
      <c r="BSM177" s="81" t="s">
        <v>204</v>
      </c>
      <c r="BSN177" s="81" t="s">
        <v>204</v>
      </c>
      <c r="BSO177" s="81" t="s">
        <v>204</v>
      </c>
      <c r="BSP177" s="81" t="s">
        <v>204</v>
      </c>
      <c r="BSQ177" s="81" t="s">
        <v>204</v>
      </c>
      <c r="BSR177" s="81" t="s">
        <v>204</v>
      </c>
      <c r="BSS177" s="81" t="s">
        <v>204</v>
      </c>
      <c r="BST177" s="81" t="s">
        <v>204</v>
      </c>
      <c r="BSU177" s="81" t="s">
        <v>204</v>
      </c>
      <c r="BSV177" s="81" t="s">
        <v>204</v>
      </c>
      <c r="BSW177" s="81" t="s">
        <v>204</v>
      </c>
      <c r="BSX177" s="81" t="s">
        <v>204</v>
      </c>
      <c r="BSY177" s="81" t="s">
        <v>204</v>
      </c>
      <c r="BSZ177" s="81" t="s">
        <v>204</v>
      </c>
      <c r="BTA177" s="81" t="s">
        <v>204</v>
      </c>
      <c r="BTB177" s="81" t="s">
        <v>204</v>
      </c>
      <c r="BTC177" s="81" t="s">
        <v>204</v>
      </c>
      <c r="BTD177" s="81" t="s">
        <v>204</v>
      </c>
      <c r="BTE177" s="81" t="s">
        <v>204</v>
      </c>
      <c r="BTF177" s="81" t="s">
        <v>204</v>
      </c>
      <c r="BTG177" s="81" t="s">
        <v>204</v>
      </c>
      <c r="BTH177" s="81" t="s">
        <v>204</v>
      </c>
      <c r="BTI177" s="81" t="s">
        <v>204</v>
      </c>
      <c r="BTJ177" s="81" t="s">
        <v>204</v>
      </c>
      <c r="BTK177" s="81" t="s">
        <v>204</v>
      </c>
      <c r="BTL177" s="81" t="s">
        <v>204</v>
      </c>
      <c r="BTM177" s="81" t="s">
        <v>204</v>
      </c>
      <c r="BTN177" s="81" t="s">
        <v>204</v>
      </c>
      <c r="BTO177" s="81" t="s">
        <v>204</v>
      </c>
      <c r="BTP177" s="81" t="s">
        <v>204</v>
      </c>
      <c r="BTQ177" s="81" t="s">
        <v>204</v>
      </c>
      <c r="BTR177" s="81" t="s">
        <v>204</v>
      </c>
      <c r="BTS177" s="81" t="s">
        <v>204</v>
      </c>
      <c r="BTT177" s="81" t="s">
        <v>204</v>
      </c>
      <c r="BTU177" s="81" t="s">
        <v>204</v>
      </c>
      <c r="BTV177" s="81" t="s">
        <v>204</v>
      </c>
      <c r="BTW177" s="81" t="s">
        <v>204</v>
      </c>
      <c r="BTX177" s="81" t="s">
        <v>204</v>
      </c>
      <c r="BTY177" s="81" t="s">
        <v>204</v>
      </c>
      <c r="BTZ177" s="81" t="s">
        <v>204</v>
      </c>
      <c r="BUA177" s="81" t="s">
        <v>204</v>
      </c>
      <c r="BUB177" s="81" t="s">
        <v>204</v>
      </c>
      <c r="BUC177" s="81" t="s">
        <v>204</v>
      </c>
      <c r="BUD177" s="81" t="s">
        <v>204</v>
      </c>
      <c r="BUE177" s="81" t="s">
        <v>204</v>
      </c>
      <c r="BUF177" s="81" t="s">
        <v>204</v>
      </c>
      <c r="BUG177" s="81" t="s">
        <v>204</v>
      </c>
      <c r="BUH177" s="81" t="s">
        <v>204</v>
      </c>
      <c r="BUI177" s="81" t="s">
        <v>204</v>
      </c>
      <c r="BUJ177" s="81" t="s">
        <v>204</v>
      </c>
      <c r="BUK177" s="81" t="s">
        <v>204</v>
      </c>
      <c r="BUL177" s="81" t="s">
        <v>204</v>
      </c>
      <c r="BUM177" s="81" t="s">
        <v>204</v>
      </c>
      <c r="BUN177" s="81" t="s">
        <v>204</v>
      </c>
      <c r="BUO177" s="81" t="s">
        <v>204</v>
      </c>
      <c r="BUP177" s="81" t="s">
        <v>204</v>
      </c>
      <c r="BUQ177" s="81" t="s">
        <v>204</v>
      </c>
      <c r="BUR177" s="81" t="s">
        <v>204</v>
      </c>
      <c r="BUS177" s="81" t="s">
        <v>204</v>
      </c>
      <c r="BUT177" s="81" t="s">
        <v>204</v>
      </c>
      <c r="BUU177" s="81" t="s">
        <v>204</v>
      </c>
      <c r="BUV177" s="81" t="s">
        <v>204</v>
      </c>
      <c r="BUW177" s="81" t="s">
        <v>204</v>
      </c>
      <c r="BUX177" s="81" t="s">
        <v>204</v>
      </c>
      <c r="BUY177" s="81" t="s">
        <v>204</v>
      </c>
      <c r="BUZ177" s="81" t="s">
        <v>204</v>
      </c>
      <c r="BVA177" s="81" t="s">
        <v>204</v>
      </c>
      <c r="BVB177" s="81" t="s">
        <v>204</v>
      </c>
      <c r="BVC177" s="81" t="s">
        <v>204</v>
      </c>
      <c r="BVD177" s="81" t="s">
        <v>204</v>
      </c>
      <c r="BVE177" s="81" t="s">
        <v>204</v>
      </c>
      <c r="BVF177" s="81" t="s">
        <v>204</v>
      </c>
      <c r="BVG177" s="81" t="s">
        <v>204</v>
      </c>
      <c r="BVH177" s="81" t="s">
        <v>204</v>
      </c>
      <c r="BVI177" s="81" t="s">
        <v>204</v>
      </c>
      <c r="BVJ177" s="81" t="s">
        <v>204</v>
      </c>
      <c r="BVK177" s="81" t="s">
        <v>204</v>
      </c>
      <c r="BVL177" s="81" t="s">
        <v>204</v>
      </c>
      <c r="BVM177" s="81" t="s">
        <v>204</v>
      </c>
      <c r="BVN177" s="81" t="s">
        <v>204</v>
      </c>
      <c r="BVO177" s="81" t="s">
        <v>204</v>
      </c>
      <c r="BVP177" s="81" t="s">
        <v>204</v>
      </c>
      <c r="BVQ177" s="81" t="s">
        <v>204</v>
      </c>
      <c r="BVR177" s="81" t="s">
        <v>204</v>
      </c>
      <c r="BVS177" s="81" t="s">
        <v>204</v>
      </c>
      <c r="BVT177" s="81" t="s">
        <v>204</v>
      </c>
      <c r="BVU177" s="81" t="s">
        <v>204</v>
      </c>
      <c r="BVV177" s="81" t="s">
        <v>204</v>
      </c>
      <c r="BVW177" s="81" t="s">
        <v>204</v>
      </c>
      <c r="BVX177" s="81" t="s">
        <v>204</v>
      </c>
      <c r="BVY177" s="81" t="s">
        <v>204</v>
      </c>
      <c r="BVZ177" s="81" t="s">
        <v>204</v>
      </c>
      <c r="BWA177" s="81" t="s">
        <v>204</v>
      </c>
      <c r="BWB177" s="81" t="s">
        <v>204</v>
      </c>
      <c r="BWC177" s="81" t="s">
        <v>204</v>
      </c>
      <c r="BWD177" s="81" t="s">
        <v>204</v>
      </c>
      <c r="BWE177" s="81" t="s">
        <v>204</v>
      </c>
      <c r="BWF177" s="81" t="s">
        <v>204</v>
      </c>
      <c r="BWG177" s="81" t="s">
        <v>204</v>
      </c>
      <c r="BWH177" s="81" t="s">
        <v>204</v>
      </c>
      <c r="BWI177" s="81" t="s">
        <v>204</v>
      </c>
      <c r="BWJ177" s="81" t="s">
        <v>204</v>
      </c>
      <c r="BWK177" s="81" t="s">
        <v>204</v>
      </c>
      <c r="BWL177" s="81" t="s">
        <v>204</v>
      </c>
      <c r="BWM177" s="81" t="s">
        <v>204</v>
      </c>
      <c r="BWN177" s="81" t="s">
        <v>204</v>
      </c>
      <c r="BWO177" s="81" t="s">
        <v>204</v>
      </c>
      <c r="BWP177" s="81" t="s">
        <v>204</v>
      </c>
      <c r="BWQ177" s="81" t="s">
        <v>204</v>
      </c>
      <c r="BWR177" s="81" t="s">
        <v>204</v>
      </c>
      <c r="BWS177" s="81" t="s">
        <v>204</v>
      </c>
      <c r="BWT177" s="81" t="s">
        <v>204</v>
      </c>
      <c r="BWU177" s="81" t="s">
        <v>204</v>
      </c>
      <c r="BWV177" s="81" t="s">
        <v>204</v>
      </c>
      <c r="BWW177" s="81" t="s">
        <v>204</v>
      </c>
      <c r="BWX177" s="81" t="s">
        <v>204</v>
      </c>
      <c r="BWY177" s="81" t="s">
        <v>204</v>
      </c>
      <c r="BWZ177" s="81" t="s">
        <v>204</v>
      </c>
      <c r="BXA177" s="81" t="s">
        <v>204</v>
      </c>
      <c r="BXB177" s="81" t="s">
        <v>204</v>
      </c>
      <c r="BXC177" s="81" t="s">
        <v>204</v>
      </c>
      <c r="BXD177" s="81" t="s">
        <v>204</v>
      </c>
      <c r="BXE177" s="81" t="s">
        <v>204</v>
      </c>
      <c r="BXF177" s="81" t="s">
        <v>204</v>
      </c>
      <c r="BXG177" s="81" t="s">
        <v>204</v>
      </c>
      <c r="BXH177" s="81" t="s">
        <v>204</v>
      </c>
      <c r="BXI177" s="81" t="s">
        <v>204</v>
      </c>
      <c r="BXJ177" s="81" t="s">
        <v>204</v>
      </c>
      <c r="BXK177" s="81" t="s">
        <v>204</v>
      </c>
      <c r="BXL177" s="81" t="s">
        <v>204</v>
      </c>
      <c r="BXM177" s="81" t="s">
        <v>204</v>
      </c>
      <c r="BXN177" s="81" t="s">
        <v>204</v>
      </c>
      <c r="BXO177" s="81" t="s">
        <v>204</v>
      </c>
      <c r="BXP177" s="81" t="s">
        <v>204</v>
      </c>
      <c r="BXQ177" s="81" t="s">
        <v>204</v>
      </c>
      <c r="BXR177" s="81" t="s">
        <v>204</v>
      </c>
      <c r="BXS177" s="81" t="s">
        <v>204</v>
      </c>
      <c r="BXT177" s="81" t="s">
        <v>204</v>
      </c>
      <c r="BXU177" s="81" t="s">
        <v>204</v>
      </c>
      <c r="BXV177" s="81" t="s">
        <v>204</v>
      </c>
      <c r="BXW177" s="81" t="s">
        <v>204</v>
      </c>
      <c r="BXX177" s="81" t="s">
        <v>204</v>
      </c>
      <c r="BXY177" s="81" t="s">
        <v>204</v>
      </c>
      <c r="BXZ177" s="81" t="s">
        <v>204</v>
      </c>
      <c r="BYA177" s="81" t="s">
        <v>204</v>
      </c>
      <c r="BYB177" s="81" t="s">
        <v>204</v>
      </c>
      <c r="BYC177" s="81" t="s">
        <v>204</v>
      </c>
      <c r="BYD177" s="81" t="s">
        <v>204</v>
      </c>
      <c r="BYE177" s="81" t="s">
        <v>204</v>
      </c>
      <c r="BYF177" s="81" t="s">
        <v>204</v>
      </c>
      <c r="BYG177" s="81" t="s">
        <v>204</v>
      </c>
      <c r="BYH177" s="81" t="s">
        <v>204</v>
      </c>
      <c r="BYI177" s="81" t="s">
        <v>204</v>
      </c>
      <c r="BYJ177" s="81" t="s">
        <v>204</v>
      </c>
      <c r="BYK177" s="81" t="s">
        <v>204</v>
      </c>
      <c r="BYL177" s="81" t="s">
        <v>204</v>
      </c>
      <c r="BYM177" s="81" t="s">
        <v>204</v>
      </c>
      <c r="BYN177" s="81" t="s">
        <v>204</v>
      </c>
      <c r="BYO177" s="81" t="s">
        <v>204</v>
      </c>
      <c r="BYP177" s="81" t="s">
        <v>204</v>
      </c>
      <c r="BYQ177" s="81" t="s">
        <v>204</v>
      </c>
      <c r="BYR177" s="81" t="s">
        <v>204</v>
      </c>
      <c r="BYS177" s="81" t="s">
        <v>204</v>
      </c>
      <c r="BYT177" s="81" t="s">
        <v>204</v>
      </c>
      <c r="BYU177" s="81" t="s">
        <v>204</v>
      </c>
      <c r="BYV177" s="81" t="s">
        <v>204</v>
      </c>
      <c r="BYW177" s="81" t="s">
        <v>204</v>
      </c>
      <c r="BYX177" s="81" t="s">
        <v>204</v>
      </c>
      <c r="BYY177" s="81" t="s">
        <v>204</v>
      </c>
      <c r="BYZ177" s="81" t="s">
        <v>204</v>
      </c>
      <c r="BZA177" s="81" t="s">
        <v>204</v>
      </c>
      <c r="BZB177" s="81" t="s">
        <v>204</v>
      </c>
      <c r="BZC177" s="81" t="s">
        <v>204</v>
      </c>
      <c r="BZD177" s="81" t="s">
        <v>204</v>
      </c>
      <c r="BZE177" s="81" t="s">
        <v>204</v>
      </c>
      <c r="BZF177" s="81" t="s">
        <v>204</v>
      </c>
      <c r="BZG177" s="81" t="s">
        <v>204</v>
      </c>
      <c r="BZH177" s="81" t="s">
        <v>204</v>
      </c>
      <c r="BZI177" s="81" t="s">
        <v>204</v>
      </c>
      <c r="BZJ177" s="81" t="s">
        <v>204</v>
      </c>
      <c r="BZK177" s="81" t="s">
        <v>204</v>
      </c>
      <c r="BZL177" s="81" t="s">
        <v>204</v>
      </c>
      <c r="BZM177" s="81" t="s">
        <v>204</v>
      </c>
      <c r="BZN177" s="81" t="s">
        <v>204</v>
      </c>
      <c r="BZO177" s="81" t="s">
        <v>204</v>
      </c>
      <c r="BZP177" s="81" t="s">
        <v>204</v>
      </c>
      <c r="BZQ177" s="81" t="s">
        <v>204</v>
      </c>
      <c r="BZR177" s="81" t="s">
        <v>204</v>
      </c>
      <c r="BZS177" s="81" t="s">
        <v>204</v>
      </c>
      <c r="BZT177" s="81" t="s">
        <v>204</v>
      </c>
      <c r="BZU177" s="81" t="s">
        <v>204</v>
      </c>
      <c r="BZV177" s="81" t="s">
        <v>204</v>
      </c>
      <c r="BZW177" s="81" t="s">
        <v>204</v>
      </c>
      <c r="BZX177" s="81" t="s">
        <v>204</v>
      </c>
      <c r="BZY177" s="81" t="s">
        <v>204</v>
      </c>
      <c r="BZZ177" s="81" t="s">
        <v>204</v>
      </c>
      <c r="CAA177" s="81" t="s">
        <v>204</v>
      </c>
      <c r="CAB177" s="81" t="s">
        <v>204</v>
      </c>
      <c r="CAC177" s="81" t="s">
        <v>204</v>
      </c>
      <c r="CAD177" s="81" t="s">
        <v>204</v>
      </c>
      <c r="CAE177" s="81" t="s">
        <v>204</v>
      </c>
      <c r="CAF177" s="81" t="s">
        <v>204</v>
      </c>
      <c r="CAG177" s="81" t="s">
        <v>204</v>
      </c>
      <c r="CAH177" s="81" t="s">
        <v>204</v>
      </c>
      <c r="CAI177" s="81" t="s">
        <v>204</v>
      </c>
      <c r="CAJ177" s="81" t="s">
        <v>204</v>
      </c>
      <c r="CAK177" s="81" t="s">
        <v>204</v>
      </c>
      <c r="CAL177" s="81" t="s">
        <v>204</v>
      </c>
      <c r="CAM177" s="81" t="s">
        <v>204</v>
      </c>
      <c r="CAN177" s="81" t="s">
        <v>204</v>
      </c>
      <c r="CAO177" s="81" t="s">
        <v>204</v>
      </c>
      <c r="CAP177" s="81" t="s">
        <v>204</v>
      </c>
      <c r="CAQ177" s="81" t="s">
        <v>204</v>
      </c>
      <c r="CAR177" s="81" t="s">
        <v>204</v>
      </c>
      <c r="CAS177" s="81" t="s">
        <v>204</v>
      </c>
      <c r="CAT177" s="81" t="s">
        <v>204</v>
      </c>
      <c r="CAU177" s="81" t="s">
        <v>204</v>
      </c>
      <c r="CAV177" s="81" t="s">
        <v>204</v>
      </c>
      <c r="CAW177" s="81" t="s">
        <v>204</v>
      </c>
      <c r="CAX177" s="81" t="s">
        <v>204</v>
      </c>
      <c r="CAY177" s="81" t="s">
        <v>204</v>
      </c>
      <c r="CAZ177" s="81" t="s">
        <v>204</v>
      </c>
      <c r="CBA177" s="81" t="s">
        <v>204</v>
      </c>
      <c r="CBB177" s="81" t="s">
        <v>204</v>
      </c>
      <c r="CBC177" s="81" t="s">
        <v>204</v>
      </c>
      <c r="CBD177" s="81" t="s">
        <v>204</v>
      </c>
      <c r="CBE177" s="81" t="s">
        <v>204</v>
      </c>
      <c r="CBF177" s="81" t="s">
        <v>204</v>
      </c>
      <c r="CBG177" s="81" t="s">
        <v>204</v>
      </c>
      <c r="CBH177" s="81" t="s">
        <v>204</v>
      </c>
      <c r="CBI177" s="81" t="s">
        <v>204</v>
      </c>
      <c r="CBJ177" s="81" t="s">
        <v>204</v>
      </c>
      <c r="CBK177" s="81" t="s">
        <v>204</v>
      </c>
      <c r="CBL177" s="81" t="s">
        <v>204</v>
      </c>
      <c r="CBM177" s="81" t="s">
        <v>204</v>
      </c>
      <c r="CBN177" s="81" t="s">
        <v>204</v>
      </c>
      <c r="CBO177" s="81" t="s">
        <v>204</v>
      </c>
      <c r="CBP177" s="81" t="s">
        <v>204</v>
      </c>
      <c r="CBQ177" s="81" t="s">
        <v>204</v>
      </c>
      <c r="CBR177" s="81" t="s">
        <v>204</v>
      </c>
      <c r="CBS177" s="81" t="s">
        <v>204</v>
      </c>
      <c r="CBT177" s="81" t="s">
        <v>204</v>
      </c>
      <c r="CBU177" s="81" t="s">
        <v>204</v>
      </c>
      <c r="CBV177" s="81" t="s">
        <v>204</v>
      </c>
      <c r="CBW177" s="81" t="s">
        <v>204</v>
      </c>
      <c r="CBX177" s="81" t="s">
        <v>204</v>
      </c>
      <c r="CBY177" s="81" t="s">
        <v>204</v>
      </c>
      <c r="CBZ177" s="81" t="s">
        <v>204</v>
      </c>
      <c r="CCA177" s="81" t="s">
        <v>204</v>
      </c>
      <c r="CCB177" s="81" t="s">
        <v>204</v>
      </c>
      <c r="CCC177" s="81" t="s">
        <v>204</v>
      </c>
      <c r="CCD177" s="81" t="s">
        <v>204</v>
      </c>
      <c r="CCE177" s="81" t="s">
        <v>204</v>
      </c>
      <c r="CCF177" s="81" t="s">
        <v>204</v>
      </c>
      <c r="CCG177" s="81" t="s">
        <v>204</v>
      </c>
      <c r="CCH177" s="81" t="s">
        <v>204</v>
      </c>
      <c r="CCI177" s="81" t="s">
        <v>204</v>
      </c>
      <c r="CCJ177" s="81" t="s">
        <v>204</v>
      </c>
      <c r="CCK177" s="81" t="s">
        <v>204</v>
      </c>
      <c r="CCL177" s="81" t="s">
        <v>204</v>
      </c>
      <c r="CCM177" s="81" t="s">
        <v>204</v>
      </c>
      <c r="CCN177" s="81" t="s">
        <v>204</v>
      </c>
      <c r="CCO177" s="81" t="s">
        <v>204</v>
      </c>
      <c r="CCP177" s="81" t="s">
        <v>204</v>
      </c>
      <c r="CCQ177" s="81" t="s">
        <v>204</v>
      </c>
      <c r="CCR177" s="81" t="s">
        <v>204</v>
      </c>
      <c r="CCS177" s="81" t="s">
        <v>204</v>
      </c>
      <c r="CCT177" s="81" t="s">
        <v>204</v>
      </c>
      <c r="CCU177" s="81" t="s">
        <v>204</v>
      </c>
      <c r="CCV177" s="81" t="s">
        <v>204</v>
      </c>
      <c r="CCW177" s="81" t="s">
        <v>204</v>
      </c>
      <c r="CCX177" s="81" t="s">
        <v>204</v>
      </c>
      <c r="CCY177" s="81" t="s">
        <v>204</v>
      </c>
      <c r="CCZ177" s="81" t="s">
        <v>204</v>
      </c>
      <c r="CDA177" s="81" t="s">
        <v>204</v>
      </c>
      <c r="CDB177" s="81" t="s">
        <v>204</v>
      </c>
      <c r="CDC177" s="81" t="s">
        <v>204</v>
      </c>
      <c r="CDD177" s="81" t="s">
        <v>204</v>
      </c>
      <c r="CDE177" s="81" t="s">
        <v>204</v>
      </c>
      <c r="CDF177" s="81" t="s">
        <v>204</v>
      </c>
      <c r="CDG177" s="81" t="s">
        <v>204</v>
      </c>
      <c r="CDH177" s="81" t="s">
        <v>204</v>
      </c>
      <c r="CDI177" s="81" t="s">
        <v>204</v>
      </c>
      <c r="CDJ177" s="81" t="s">
        <v>204</v>
      </c>
      <c r="CDK177" s="81" t="s">
        <v>204</v>
      </c>
      <c r="CDL177" s="81" t="s">
        <v>204</v>
      </c>
      <c r="CDM177" s="81" t="s">
        <v>204</v>
      </c>
      <c r="CDN177" s="81" t="s">
        <v>204</v>
      </c>
      <c r="CDO177" s="81" t="s">
        <v>204</v>
      </c>
      <c r="CDP177" s="81" t="s">
        <v>204</v>
      </c>
      <c r="CDQ177" s="81" t="s">
        <v>204</v>
      </c>
      <c r="CDR177" s="81" t="s">
        <v>204</v>
      </c>
      <c r="CDS177" s="81" t="s">
        <v>204</v>
      </c>
      <c r="CDT177" s="81" t="s">
        <v>204</v>
      </c>
      <c r="CDU177" s="81" t="s">
        <v>204</v>
      </c>
      <c r="CDV177" s="81" t="s">
        <v>204</v>
      </c>
      <c r="CDW177" s="81" t="s">
        <v>204</v>
      </c>
      <c r="CDX177" s="81" t="s">
        <v>204</v>
      </c>
      <c r="CDY177" s="81" t="s">
        <v>204</v>
      </c>
      <c r="CDZ177" s="81" t="s">
        <v>204</v>
      </c>
      <c r="CEA177" s="81" t="s">
        <v>204</v>
      </c>
      <c r="CEB177" s="81" t="s">
        <v>204</v>
      </c>
      <c r="CEC177" s="81" t="s">
        <v>204</v>
      </c>
      <c r="CED177" s="81" t="s">
        <v>204</v>
      </c>
      <c r="CEE177" s="81" t="s">
        <v>204</v>
      </c>
      <c r="CEF177" s="81" t="s">
        <v>204</v>
      </c>
      <c r="CEG177" s="81" t="s">
        <v>204</v>
      </c>
      <c r="CEH177" s="81" t="s">
        <v>204</v>
      </c>
      <c r="CEI177" s="81" t="s">
        <v>204</v>
      </c>
      <c r="CEJ177" s="81" t="s">
        <v>204</v>
      </c>
      <c r="CEK177" s="81" t="s">
        <v>204</v>
      </c>
      <c r="CEL177" s="81" t="s">
        <v>204</v>
      </c>
      <c r="CEM177" s="81" t="s">
        <v>204</v>
      </c>
      <c r="CEN177" s="81" t="s">
        <v>204</v>
      </c>
      <c r="CEO177" s="81" t="s">
        <v>204</v>
      </c>
      <c r="CEP177" s="81" t="s">
        <v>204</v>
      </c>
      <c r="CEQ177" s="81" t="s">
        <v>204</v>
      </c>
      <c r="CER177" s="81" t="s">
        <v>204</v>
      </c>
      <c r="CES177" s="81" t="s">
        <v>204</v>
      </c>
      <c r="CET177" s="81" t="s">
        <v>204</v>
      </c>
      <c r="CEU177" s="81" t="s">
        <v>204</v>
      </c>
      <c r="CEV177" s="81" t="s">
        <v>204</v>
      </c>
      <c r="CEW177" s="81" t="s">
        <v>204</v>
      </c>
      <c r="CEX177" s="81" t="s">
        <v>204</v>
      </c>
      <c r="CEY177" s="81" t="s">
        <v>204</v>
      </c>
      <c r="CEZ177" s="81" t="s">
        <v>204</v>
      </c>
      <c r="CFA177" s="81" t="s">
        <v>204</v>
      </c>
      <c r="CFB177" s="81" t="s">
        <v>204</v>
      </c>
      <c r="CFC177" s="81" t="s">
        <v>204</v>
      </c>
      <c r="CFD177" s="81" t="s">
        <v>204</v>
      </c>
      <c r="CFE177" s="81" t="s">
        <v>204</v>
      </c>
      <c r="CFF177" s="81" t="s">
        <v>204</v>
      </c>
      <c r="CFG177" s="81" t="s">
        <v>204</v>
      </c>
      <c r="CFH177" s="81" t="s">
        <v>204</v>
      </c>
      <c r="CFI177" s="81" t="s">
        <v>204</v>
      </c>
      <c r="CFJ177" s="81" t="s">
        <v>204</v>
      </c>
      <c r="CFK177" s="81" t="s">
        <v>204</v>
      </c>
      <c r="CFL177" s="81" t="s">
        <v>204</v>
      </c>
      <c r="CFM177" s="81" t="s">
        <v>204</v>
      </c>
      <c r="CFN177" s="81" t="s">
        <v>204</v>
      </c>
      <c r="CFO177" s="81" t="s">
        <v>204</v>
      </c>
      <c r="CFP177" s="81" t="s">
        <v>204</v>
      </c>
      <c r="CFQ177" s="81" t="s">
        <v>204</v>
      </c>
      <c r="CFR177" s="81" t="s">
        <v>204</v>
      </c>
      <c r="CFS177" s="81" t="s">
        <v>204</v>
      </c>
      <c r="CFT177" s="81" t="s">
        <v>204</v>
      </c>
      <c r="CFU177" s="81" t="s">
        <v>204</v>
      </c>
      <c r="CFV177" s="81" t="s">
        <v>204</v>
      </c>
      <c r="CFW177" s="81" t="s">
        <v>204</v>
      </c>
      <c r="CFX177" s="81" t="s">
        <v>204</v>
      </c>
      <c r="CFY177" s="81" t="s">
        <v>204</v>
      </c>
      <c r="CFZ177" s="81" t="s">
        <v>204</v>
      </c>
      <c r="CGA177" s="81" t="s">
        <v>204</v>
      </c>
      <c r="CGB177" s="81" t="s">
        <v>204</v>
      </c>
      <c r="CGC177" s="81" t="s">
        <v>204</v>
      </c>
      <c r="CGD177" s="81" t="s">
        <v>204</v>
      </c>
      <c r="CGE177" s="81" t="s">
        <v>204</v>
      </c>
      <c r="CGF177" s="81" t="s">
        <v>204</v>
      </c>
      <c r="CGG177" s="81" t="s">
        <v>204</v>
      </c>
      <c r="CGH177" s="81" t="s">
        <v>204</v>
      </c>
      <c r="CGI177" s="81" t="s">
        <v>204</v>
      </c>
      <c r="CGJ177" s="81" t="s">
        <v>204</v>
      </c>
      <c r="CGK177" s="81" t="s">
        <v>204</v>
      </c>
      <c r="CGL177" s="81" t="s">
        <v>204</v>
      </c>
      <c r="CGM177" s="81" t="s">
        <v>204</v>
      </c>
      <c r="CGN177" s="81" t="s">
        <v>204</v>
      </c>
      <c r="CGO177" s="81" t="s">
        <v>204</v>
      </c>
      <c r="CGP177" s="81" t="s">
        <v>204</v>
      </c>
      <c r="CGQ177" s="81" t="s">
        <v>204</v>
      </c>
      <c r="CGR177" s="81" t="s">
        <v>204</v>
      </c>
      <c r="CGS177" s="81" t="s">
        <v>204</v>
      </c>
      <c r="CGT177" s="81" t="s">
        <v>204</v>
      </c>
      <c r="CGU177" s="81" t="s">
        <v>204</v>
      </c>
      <c r="CGV177" s="81" t="s">
        <v>204</v>
      </c>
      <c r="CGW177" s="81" t="s">
        <v>204</v>
      </c>
      <c r="CGX177" s="81" t="s">
        <v>204</v>
      </c>
      <c r="CGY177" s="81" t="s">
        <v>204</v>
      </c>
      <c r="CGZ177" s="81" t="s">
        <v>204</v>
      </c>
      <c r="CHA177" s="81" t="s">
        <v>204</v>
      </c>
      <c r="CHB177" s="81" t="s">
        <v>204</v>
      </c>
      <c r="CHC177" s="81" t="s">
        <v>204</v>
      </c>
      <c r="CHD177" s="81" t="s">
        <v>204</v>
      </c>
      <c r="CHE177" s="81" t="s">
        <v>204</v>
      </c>
      <c r="CHF177" s="81" t="s">
        <v>204</v>
      </c>
      <c r="CHG177" s="81" t="s">
        <v>204</v>
      </c>
      <c r="CHH177" s="81" t="s">
        <v>204</v>
      </c>
      <c r="CHI177" s="81" t="s">
        <v>204</v>
      </c>
      <c r="CHJ177" s="81" t="s">
        <v>204</v>
      </c>
      <c r="CHK177" s="81" t="s">
        <v>204</v>
      </c>
      <c r="CHL177" s="81" t="s">
        <v>204</v>
      </c>
      <c r="CHM177" s="81" t="s">
        <v>204</v>
      </c>
      <c r="CHN177" s="81" t="s">
        <v>204</v>
      </c>
      <c r="CHO177" s="81" t="s">
        <v>204</v>
      </c>
      <c r="CHP177" s="81" t="s">
        <v>204</v>
      </c>
      <c r="CHQ177" s="81" t="s">
        <v>204</v>
      </c>
      <c r="CHR177" s="81" t="s">
        <v>204</v>
      </c>
      <c r="CHS177" s="81" t="s">
        <v>204</v>
      </c>
      <c r="CHT177" s="81" t="s">
        <v>204</v>
      </c>
      <c r="CHU177" s="81" t="s">
        <v>204</v>
      </c>
      <c r="CHV177" s="81" t="s">
        <v>204</v>
      </c>
      <c r="CHW177" s="81" t="s">
        <v>204</v>
      </c>
      <c r="CHX177" s="81" t="s">
        <v>204</v>
      </c>
      <c r="CHY177" s="81" t="s">
        <v>204</v>
      </c>
      <c r="CHZ177" s="81" t="s">
        <v>204</v>
      </c>
      <c r="CIA177" s="81" t="s">
        <v>204</v>
      </c>
      <c r="CIB177" s="81" t="s">
        <v>204</v>
      </c>
      <c r="CIC177" s="81" t="s">
        <v>204</v>
      </c>
      <c r="CID177" s="81" t="s">
        <v>204</v>
      </c>
      <c r="CIE177" s="81" t="s">
        <v>204</v>
      </c>
      <c r="CIF177" s="81" t="s">
        <v>204</v>
      </c>
      <c r="CIG177" s="81" t="s">
        <v>204</v>
      </c>
      <c r="CIH177" s="81" t="s">
        <v>204</v>
      </c>
      <c r="CII177" s="81" t="s">
        <v>204</v>
      </c>
      <c r="CIJ177" s="81" t="s">
        <v>204</v>
      </c>
      <c r="CIK177" s="81" t="s">
        <v>204</v>
      </c>
      <c r="CIL177" s="81" t="s">
        <v>204</v>
      </c>
      <c r="CIM177" s="81" t="s">
        <v>204</v>
      </c>
      <c r="CIN177" s="81" t="s">
        <v>204</v>
      </c>
      <c r="CIO177" s="81" t="s">
        <v>204</v>
      </c>
      <c r="CIP177" s="81" t="s">
        <v>204</v>
      </c>
      <c r="CIQ177" s="81" t="s">
        <v>204</v>
      </c>
      <c r="CIR177" s="81" t="s">
        <v>204</v>
      </c>
      <c r="CIS177" s="81" t="s">
        <v>204</v>
      </c>
      <c r="CIT177" s="81" t="s">
        <v>204</v>
      </c>
      <c r="CIU177" s="81" t="s">
        <v>204</v>
      </c>
      <c r="CIV177" s="81" t="s">
        <v>204</v>
      </c>
      <c r="CIW177" s="81" t="s">
        <v>204</v>
      </c>
      <c r="CIX177" s="81" t="s">
        <v>204</v>
      </c>
      <c r="CIY177" s="81" t="s">
        <v>204</v>
      </c>
      <c r="CIZ177" s="81" t="s">
        <v>204</v>
      </c>
      <c r="CJA177" s="81" t="s">
        <v>204</v>
      </c>
      <c r="CJB177" s="81" t="s">
        <v>204</v>
      </c>
      <c r="CJC177" s="81" t="s">
        <v>204</v>
      </c>
      <c r="CJD177" s="81" t="s">
        <v>204</v>
      </c>
      <c r="CJE177" s="81" t="s">
        <v>204</v>
      </c>
      <c r="CJF177" s="81" t="s">
        <v>204</v>
      </c>
      <c r="CJG177" s="81" t="s">
        <v>204</v>
      </c>
      <c r="CJH177" s="81" t="s">
        <v>204</v>
      </c>
      <c r="CJI177" s="81" t="s">
        <v>204</v>
      </c>
      <c r="CJJ177" s="81" t="s">
        <v>204</v>
      </c>
      <c r="CJK177" s="81" t="s">
        <v>204</v>
      </c>
      <c r="CJL177" s="81" t="s">
        <v>204</v>
      </c>
      <c r="CJM177" s="81" t="s">
        <v>204</v>
      </c>
      <c r="CJN177" s="81" t="s">
        <v>204</v>
      </c>
      <c r="CJO177" s="81" t="s">
        <v>204</v>
      </c>
      <c r="CJP177" s="81" t="s">
        <v>204</v>
      </c>
      <c r="CJQ177" s="81" t="s">
        <v>204</v>
      </c>
      <c r="CJR177" s="81" t="s">
        <v>204</v>
      </c>
      <c r="CJS177" s="81" t="s">
        <v>204</v>
      </c>
      <c r="CJT177" s="81" t="s">
        <v>204</v>
      </c>
      <c r="CJU177" s="81" t="s">
        <v>204</v>
      </c>
      <c r="CJV177" s="81" t="s">
        <v>204</v>
      </c>
      <c r="CJW177" s="81" t="s">
        <v>204</v>
      </c>
      <c r="CJX177" s="81" t="s">
        <v>204</v>
      </c>
      <c r="CJY177" s="81" t="s">
        <v>204</v>
      </c>
      <c r="CJZ177" s="81" t="s">
        <v>204</v>
      </c>
      <c r="CKA177" s="81" t="s">
        <v>204</v>
      </c>
      <c r="CKB177" s="81" t="s">
        <v>204</v>
      </c>
      <c r="CKC177" s="81" t="s">
        <v>204</v>
      </c>
      <c r="CKD177" s="81" t="s">
        <v>204</v>
      </c>
      <c r="CKE177" s="81" t="s">
        <v>204</v>
      </c>
      <c r="CKF177" s="81" t="s">
        <v>204</v>
      </c>
      <c r="CKG177" s="81" t="s">
        <v>204</v>
      </c>
      <c r="CKH177" s="81" t="s">
        <v>204</v>
      </c>
      <c r="CKI177" s="81" t="s">
        <v>204</v>
      </c>
      <c r="CKJ177" s="81" t="s">
        <v>204</v>
      </c>
      <c r="CKK177" s="81" t="s">
        <v>204</v>
      </c>
      <c r="CKL177" s="81" t="s">
        <v>204</v>
      </c>
      <c r="CKM177" s="81" t="s">
        <v>204</v>
      </c>
      <c r="CKN177" s="81" t="s">
        <v>204</v>
      </c>
      <c r="CKO177" s="81" t="s">
        <v>204</v>
      </c>
      <c r="CKP177" s="81" t="s">
        <v>204</v>
      </c>
      <c r="CKQ177" s="81" t="s">
        <v>204</v>
      </c>
      <c r="CKR177" s="81" t="s">
        <v>204</v>
      </c>
      <c r="CKS177" s="81" t="s">
        <v>204</v>
      </c>
      <c r="CKT177" s="81" t="s">
        <v>204</v>
      </c>
      <c r="CKU177" s="81" t="s">
        <v>204</v>
      </c>
      <c r="CKV177" s="81" t="s">
        <v>204</v>
      </c>
      <c r="CKW177" s="81" t="s">
        <v>204</v>
      </c>
      <c r="CKX177" s="81" t="s">
        <v>204</v>
      </c>
      <c r="CKY177" s="81" t="s">
        <v>204</v>
      </c>
      <c r="CKZ177" s="81" t="s">
        <v>204</v>
      </c>
      <c r="CLA177" s="81" t="s">
        <v>204</v>
      </c>
      <c r="CLB177" s="81" t="s">
        <v>204</v>
      </c>
      <c r="CLC177" s="81" t="s">
        <v>204</v>
      </c>
      <c r="CLD177" s="81" t="s">
        <v>204</v>
      </c>
      <c r="CLE177" s="81" t="s">
        <v>204</v>
      </c>
      <c r="CLF177" s="81" t="s">
        <v>204</v>
      </c>
      <c r="CLG177" s="81" t="s">
        <v>204</v>
      </c>
      <c r="CLH177" s="81" t="s">
        <v>204</v>
      </c>
      <c r="CLI177" s="81" t="s">
        <v>204</v>
      </c>
      <c r="CLJ177" s="81" t="s">
        <v>204</v>
      </c>
      <c r="CLK177" s="81" t="s">
        <v>204</v>
      </c>
      <c r="CLL177" s="81" t="s">
        <v>204</v>
      </c>
      <c r="CLM177" s="81" t="s">
        <v>204</v>
      </c>
      <c r="CLN177" s="81" t="s">
        <v>204</v>
      </c>
      <c r="CLO177" s="81" t="s">
        <v>204</v>
      </c>
      <c r="CLP177" s="81" t="s">
        <v>204</v>
      </c>
      <c r="CLQ177" s="81" t="s">
        <v>204</v>
      </c>
      <c r="CLR177" s="81" t="s">
        <v>204</v>
      </c>
      <c r="CLS177" s="81" t="s">
        <v>204</v>
      </c>
      <c r="CLT177" s="81" t="s">
        <v>204</v>
      </c>
      <c r="CLU177" s="81" t="s">
        <v>204</v>
      </c>
      <c r="CLV177" s="81" t="s">
        <v>204</v>
      </c>
      <c r="CLW177" s="81" t="s">
        <v>204</v>
      </c>
      <c r="CLX177" s="81" t="s">
        <v>204</v>
      </c>
      <c r="CLY177" s="81" t="s">
        <v>204</v>
      </c>
      <c r="CLZ177" s="81" t="s">
        <v>204</v>
      </c>
      <c r="CMA177" s="81" t="s">
        <v>204</v>
      </c>
      <c r="CMB177" s="81" t="s">
        <v>204</v>
      </c>
      <c r="CMC177" s="81" t="s">
        <v>204</v>
      </c>
      <c r="CMD177" s="81" t="s">
        <v>204</v>
      </c>
      <c r="CME177" s="81" t="s">
        <v>204</v>
      </c>
      <c r="CMF177" s="81" t="s">
        <v>204</v>
      </c>
      <c r="CMG177" s="81" t="s">
        <v>204</v>
      </c>
      <c r="CMH177" s="81" t="s">
        <v>204</v>
      </c>
      <c r="CMI177" s="81" t="s">
        <v>204</v>
      </c>
      <c r="CMJ177" s="81" t="s">
        <v>204</v>
      </c>
      <c r="CMK177" s="81" t="s">
        <v>204</v>
      </c>
      <c r="CML177" s="81" t="s">
        <v>204</v>
      </c>
      <c r="CMM177" s="81" t="s">
        <v>204</v>
      </c>
      <c r="CMN177" s="81" t="s">
        <v>204</v>
      </c>
      <c r="CMO177" s="81" t="s">
        <v>204</v>
      </c>
      <c r="CMP177" s="81" t="s">
        <v>204</v>
      </c>
      <c r="CMQ177" s="81" t="s">
        <v>204</v>
      </c>
      <c r="CMR177" s="81" t="s">
        <v>204</v>
      </c>
      <c r="CMS177" s="81" t="s">
        <v>204</v>
      </c>
      <c r="CMT177" s="81" t="s">
        <v>204</v>
      </c>
      <c r="CMU177" s="81" t="s">
        <v>204</v>
      </c>
      <c r="CMV177" s="81" t="s">
        <v>204</v>
      </c>
      <c r="CMW177" s="81" t="s">
        <v>204</v>
      </c>
      <c r="CMX177" s="81" t="s">
        <v>204</v>
      </c>
      <c r="CMY177" s="81" t="s">
        <v>204</v>
      </c>
      <c r="CMZ177" s="81" t="s">
        <v>204</v>
      </c>
      <c r="CNA177" s="81" t="s">
        <v>204</v>
      </c>
      <c r="CNB177" s="81" t="s">
        <v>204</v>
      </c>
      <c r="CNC177" s="81" t="s">
        <v>204</v>
      </c>
      <c r="CND177" s="81" t="s">
        <v>204</v>
      </c>
      <c r="CNE177" s="81" t="s">
        <v>204</v>
      </c>
      <c r="CNF177" s="81" t="s">
        <v>204</v>
      </c>
      <c r="CNG177" s="81" t="s">
        <v>204</v>
      </c>
      <c r="CNH177" s="81" t="s">
        <v>204</v>
      </c>
      <c r="CNI177" s="81" t="s">
        <v>204</v>
      </c>
      <c r="CNJ177" s="81" t="s">
        <v>204</v>
      </c>
      <c r="CNK177" s="81" t="s">
        <v>204</v>
      </c>
      <c r="CNL177" s="81" t="s">
        <v>204</v>
      </c>
      <c r="CNM177" s="81" t="s">
        <v>204</v>
      </c>
      <c r="CNN177" s="81" t="s">
        <v>204</v>
      </c>
      <c r="CNO177" s="81" t="s">
        <v>204</v>
      </c>
      <c r="CNP177" s="81" t="s">
        <v>204</v>
      </c>
      <c r="CNQ177" s="81" t="s">
        <v>204</v>
      </c>
      <c r="CNR177" s="81" t="s">
        <v>204</v>
      </c>
      <c r="CNS177" s="81" t="s">
        <v>204</v>
      </c>
      <c r="CNT177" s="81" t="s">
        <v>204</v>
      </c>
      <c r="CNU177" s="81" t="s">
        <v>204</v>
      </c>
      <c r="CNV177" s="81" t="s">
        <v>204</v>
      </c>
      <c r="CNW177" s="81" t="s">
        <v>204</v>
      </c>
      <c r="CNX177" s="81" t="s">
        <v>204</v>
      </c>
      <c r="CNY177" s="81" t="s">
        <v>204</v>
      </c>
      <c r="CNZ177" s="81" t="s">
        <v>204</v>
      </c>
      <c r="COA177" s="81" t="s">
        <v>204</v>
      </c>
      <c r="COB177" s="81" t="s">
        <v>204</v>
      </c>
      <c r="COC177" s="81" t="s">
        <v>204</v>
      </c>
      <c r="COD177" s="81" t="s">
        <v>204</v>
      </c>
      <c r="COE177" s="81" t="s">
        <v>204</v>
      </c>
      <c r="COF177" s="81" t="s">
        <v>204</v>
      </c>
      <c r="COG177" s="81" t="s">
        <v>204</v>
      </c>
      <c r="COH177" s="81" t="s">
        <v>204</v>
      </c>
      <c r="COI177" s="81" t="s">
        <v>204</v>
      </c>
      <c r="COJ177" s="81" t="s">
        <v>204</v>
      </c>
      <c r="COK177" s="81" t="s">
        <v>204</v>
      </c>
      <c r="COL177" s="81" t="s">
        <v>204</v>
      </c>
      <c r="COM177" s="81" t="s">
        <v>204</v>
      </c>
      <c r="CON177" s="81" t="s">
        <v>204</v>
      </c>
      <c r="COO177" s="81" t="s">
        <v>204</v>
      </c>
      <c r="COP177" s="81" t="s">
        <v>204</v>
      </c>
      <c r="COQ177" s="81" t="s">
        <v>204</v>
      </c>
      <c r="COR177" s="81" t="s">
        <v>204</v>
      </c>
      <c r="COS177" s="81" t="s">
        <v>204</v>
      </c>
      <c r="COT177" s="81" t="s">
        <v>204</v>
      </c>
      <c r="COU177" s="81" t="s">
        <v>204</v>
      </c>
      <c r="COV177" s="81" t="s">
        <v>204</v>
      </c>
      <c r="COW177" s="81" t="s">
        <v>204</v>
      </c>
      <c r="COX177" s="81" t="s">
        <v>204</v>
      </c>
      <c r="COY177" s="81" t="s">
        <v>204</v>
      </c>
      <c r="COZ177" s="81" t="s">
        <v>204</v>
      </c>
      <c r="CPA177" s="81" t="s">
        <v>204</v>
      </c>
      <c r="CPB177" s="81" t="s">
        <v>204</v>
      </c>
      <c r="CPC177" s="81" t="s">
        <v>204</v>
      </c>
      <c r="CPD177" s="81" t="s">
        <v>204</v>
      </c>
      <c r="CPE177" s="81" t="s">
        <v>204</v>
      </c>
      <c r="CPF177" s="81" t="s">
        <v>204</v>
      </c>
      <c r="CPG177" s="81" t="s">
        <v>204</v>
      </c>
      <c r="CPH177" s="81" t="s">
        <v>204</v>
      </c>
      <c r="CPI177" s="81" t="s">
        <v>204</v>
      </c>
      <c r="CPJ177" s="81" t="s">
        <v>204</v>
      </c>
      <c r="CPK177" s="81" t="s">
        <v>204</v>
      </c>
      <c r="CPL177" s="81" t="s">
        <v>204</v>
      </c>
      <c r="CPM177" s="81" t="s">
        <v>204</v>
      </c>
      <c r="CPN177" s="81" t="s">
        <v>204</v>
      </c>
      <c r="CPO177" s="81" t="s">
        <v>204</v>
      </c>
      <c r="CPP177" s="81" t="s">
        <v>204</v>
      </c>
      <c r="CPQ177" s="81" t="s">
        <v>204</v>
      </c>
      <c r="CPR177" s="81" t="s">
        <v>204</v>
      </c>
      <c r="CPS177" s="81" t="s">
        <v>204</v>
      </c>
      <c r="CPT177" s="81" t="s">
        <v>204</v>
      </c>
      <c r="CPU177" s="81" t="s">
        <v>204</v>
      </c>
      <c r="CPV177" s="81" t="s">
        <v>204</v>
      </c>
      <c r="CPW177" s="81" t="s">
        <v>204</v>
      </c>
      <c r="CPX177" s="81" t="s">
        <v>204</v>
      </c>
      <c r="CPY177" s="81" t="s">
        <v>204</v>
      </c>
      <c r="CPZ177" s="81" t="s">
        <v>204</v>
      </c>
      <c r="CQA177" s="81" t="s">
        <v>204</v>
      </c>
      <c r="CQB177" s="81" t="s">
        <v>204</v>
      </c>
      <c r="CQC177" s="81" t="s">
        <v>204</v>
      </c>
      <c r="CQD177" s="81" t="s">
        <v>204</v>
      </c>
      <c r="CQE177" s="81" t="s">
        <v>204</v>
      </c>
      <c r="CQF177" s="81" t="s">
        <v>204</v>
      </c>
      <c r="CQG177" s="81" t="s">
        <v>204</v>
      </c>
      <c r="CQH177" s="81" t="s">
        <v>204</v>
      </c>
      <c r="CQI177" s="81" t="s">
        <v>204</v>
      </c>
      <c r="CQJ177" s="81" t="s">
        <v>204</v>
      </c>
      <c r="CQK177" s="81" t="s">
        <v>204</v>
      </c>
      <c r="CQL177" s="81" t="s">
        <v>204</v>
      </c>
      <c r="CQM177" s="81" t="s">
        <v>204</v>
      </c>
      <c r="CQN177" s="81" t="s">
        <v>204</v>
      </c>
      <c r="CQO177" s="81" t="s">
        <v>204</v>
      </c>
      <c r="CQP177" s="81" t="s">
        <v>204</v>
      </c>
      <c r="CQQ177" s="81" t="s">
        <v>204</v>
      </c>
      <c r="CQR177" s="81" t="s">
        <v>204</v>
      </c>
      <c r="CQS177" s="81" t="s">
        <v>204</v>
      </c>
      <c r="CQT177" s="81" t="s">
        <v>204</v>
      </c>
      <c r="CQU177" s="81" t="s">
        <v>204</v>
      </c>
      <c r="CQV177" s="81" t="s">
        <v>204</v>
      </c>
      <c r="CQW177" s="81" t="s">
        <v>204</v>
      </c>
      <c r="CQX177" s="81" t="s">
        <v>204</v>
      </c>
      <c r="CQY177" s="81" t="s">
        <v>204</v>
      </c>
      <c r="CQZ177" s="81" t="s">
        <v>204</v>
      </c>
      <c r="CRA177" s="81" t="s">
        <v>204</v>
      </c>
      <c r="CRB177" s="81" t="s">
        <v>204</v>
      </c>
      <c r="CRC177" s="81" t="s">
        <v>204</v>
      </c>
      <c r="CRD177" s="81" t="s">
        <v>204</v>
      </c>
      <c r="CRE177" s="81" t="s">
        <v>204</v>
      </c>
      <c r="CRF177" s="81" t="s">
        <v>204</v>
      </c>
      <c r="CRG177" s="81" t="s">
        <v>204</v>
      </c>
      <c r="CRH177" s="81" t="s">
        <v>204</v>
      </c>
      <c r="CRI177" s="81" t="s">
        <v>204</v>
      </c>
      <c r="CRJ177" s="81" t="s">
        <v>204</v>
      </c>
      <c r="CRK177" s="81" t="s">
        <v>204</v>
      </c>
      <c r="CRL177" s="81" t="s">
        <v>204</v>
      </c>
      <c r="CRM177" s="81" t="s">
        <v>204</v>
      </c>
      <c r="CRN177" s="81" t="s">
        <v>204</v>
      </c>
      <c r="CRO177" s="81" t="s">
        <v>204</v>
      </c>
      <c r="CRP177" s="81" t="s">
        <v>204</v>
      </c>
      <c r="CRQ177" s="81" t="s">
        <v>204</v>
      </c>
      <c r="CRR177" s="81" t="s">
        <v>204</v>
      </c>
      <c r="CRS177" s="81" t="s">
        <v>204</v>
      </c>
      <c r="CRT177" s="81" t="s">
        <v>204</v>
      </c>
      <c r="CRU177" s="81" t="s">
        <v>204</v>
      </c>
      <c r="CRV177" s="81" t="s">
        <v>204</v>
      </c>
      <c r="CRW177" s="81" t="s">
        <v>204</v>
      </c>
      <c r="CRX177" s="81" t="s">
        <v>204</v>
      </c>
      <c r="CRY177" s="81" t="s">
        <v>204</v>
      </c>
      <c r="CRZ177" s="81" t="s">
        <v>204</v>
      </c>
      <c r="CSA177" s="81" t="s">
        <v>204</v>
      </c>
      <c r="CSB177" s="81" t="s">
        <v>204</v>
      </c>
      <c r="CSC177" s="81" t="s">
        <v>204</v>
      </c>
      <c r="CSD177" s="81" t="s">
        <v>204</v>
      </c>
      <c r="CSE177" s="81" t="s">
        <v>204</v>
      </c>
      <c r="CSF177" s="81" t="s">
        <v>204</v>
      </c>
      <c r="CSG177" s="81" t="s">
        <v>204</v>
      </c>
      <c r="CSH177" s="81" t="s">
        <v>204</v>
      </c>
      <c r="CSI177" s="81" t="s">
        <v>204</v>
      </c>
      <c r="CSJ177" s="81" t="s">
        <v>204</v>
      </c>
      <c r="CSK177" s="81" t="s">
        <v>204</v>
      </c>
      <c r="CSL177" s="81" t="s">
        <v>204</v>
      </c>
      <c r="CSM177" s="81" t="s">
        <v>204</v>
      </c>
      <c r="CSN177" s="81" t="s">
        <v>204</v>
      </c>
      <c r="CSO177" s="81" t="s">
        <v>204</v>
      </c>
      <c r="CSP177" s="81" t="s">
        <v>204</v>
      </c>
      <c r="CSQ177" s="81" t="s">
        <v>204</v>
      </c>
      <c r="CSR177" s="81" t="s">
        <v>204</v>
      </c>
      <c r="CSS177" s="81" t="s">
        <v>204</v>
      </c>
      <c r="CST177" s="81" t="s">
        <v>204</v>
      </c>
      <c r="CSU177" s="81" t="s">
        <v>204</v>
      </c>
      <c r="CSV177" s="81" t="s">
        <v>204</v>
      </c>
      <c r="CSW177" s="81" t="s">
        <v>204</v>
      </c>
      <c r="CSX177" s="81" t="s">
        <v>204</v>
      </c>
      <c r="CSY177" s="81" t="s">
        <v>204</v>
      </c>
      <c r="CSZ177" s="81" t="s">
        <v>204</v>
      </c>
      <c r="CTA177" s="81" t="s">
        <v>204</v>
      </c>
      <c r="CTB177" s="81" t="s">
        <v>204</v>
      </c>
      <c r="CTC177" s="81" t="s">
        <v>204</v>
      </c>
      <c r="CTD177" s="81" t="s">
        <v>204</v>
      </c>
      <c r="CTE177" s="81" t="s">
        <v>204</v>
      </c>
      <c r="CTF177" s="81" t="s">
        <v>204</v>
      </c>
      <c r="CTG177" s="81" t="s">
        <v>204</v>
      </c>
      <c r="CTH177" s="81" t="s">
        <v>204</v>
      </c>
      <c r="CTI177" s="81" t="s">
        <v>204</v>
      </c>
      <c r="CTJ177" s="81" t="s">
        <v>204</v>
      </c>
      <c r="CTK177" s="81" t="s">
        <v>204</v>
      </c>
      <c r="CTL177" s="81" t="s">
        <v>204</v>
      </c>
      <c r="CTM177" s="81" t="s">
        <v>204</v>
      </c>
      <c r="CTN177" s="81" t="s">
        <v>204</v>
      </c>
      <c r="CTO177" s="81" t="s">
        <v>204</v>
      </c>
      <c r="CTP177" s="81" t="s">
        <v>204</v>
      </c>
      <c r="CTQ177" s="81" t="s">
        <v>204</v>
      </c>
      <c r="CTR177" s="81" t="s">
        <v>204</v>
      </c>
      <c r="CTS177" s="81" t="s">
        <v>204</v>
      </c>
      <c r="CTT177" s="81" t="s">
        <v>204</v>
      </c>
      <c r="CTU177" s="81" t="s">
        <v>204</v>
      </c>
      <c r="CTV177" s="81" t="s">
        <v>204</v>
      </c>
      <c r="CTW177" s="81" t="s">
        <v>204</v>
      </c>
      <c r="CTX177" s="81" t="s">
        <v>204</v>
      </c>
      <c r="CTY177" s="81" t="s">
        <v>204</v>
      </c>
      <c r="CTZ177" s="81" t="s">
        <v>204</v>
      </c>
      <c r="CUA177" s="81" t="s">
        <v>204</v>
      </c>
      <c r="CUB177" s="81" t="s">
        <v>204</v>
      </c>
      <c r="CUC177" s="81" t="s">
        <v>204</v>
      </c>
      <c r="CUD177" s="81" t="s">
        <v>204</v>
      </c>
      <c r="CUE177" s="81" t="s">
        <v>204</v>
      </c>
      <c r="CUF177" s="81" t="s">
        <v>204</v>
      </c>
      <c r="CUG177" s="81" t="s">
        <v>204</v>
      </c>
      <c r="CUH177" s="81" t="s">
        <v>204</v>
      </c>
      <c r="CUI177" s="81" t="s">
        <v>204</v>
      </c>
      <c r="CUJ177" s="81" t="s">
        <v>204</v>
      </c>
      <c r="CUK177" s="81" t="s">
        <v>204</v>
      </c>
      <c r="CUL177" s="81" t="s">
        <v>204</v>
      </c>
      <c r="CUM177" s="81" t="s">
        <v>204</v>
      </c>
      <c r="CUN177" s="81" t="s">
        <v>204</v>
      </c>
      <c r="CUO177" s="81" t="s">
        <v>204</v>
      </c>
      <c r="CUP177" s="81" t="s">
        <v>204</v>
      </c>
      <c r="CUQ177" s="81" t="s">
        <v>204</v>
      </c>
      <c r="CUR177" s="81" t="s">
        <v>204</v>
      </c>
      <c r="CUS177" s="81" t="s">
        <v>204</v>
      </c>
      <c r="CUT177" s="81" t="s">
        <v>204</v>
      </c>
      <c r="CUU177" s="81" t="s">
        <v>204</v>
      </c>
      <c r="CUV177" s="81" t="s">
        <v>204</v>
      </c>
      <c r="CUW177" s="81" t="s">
        <v>204</v>
      </c>
      <c r="CUX177" s="81" t="s">
        <v>204</v>
      </c>
      <c r="CUY177" s="81" t="s">
        <v>204</v>
      </c>
      <c r="CUZ177" s="81" t="s">
        <v>204</v>
      </c>
      <c r="CVA177" s="81" t="s">
        <v>204</v>
      </c>
      <c r="CVB177" s="81" t="s">
        <v>204</v>
      </c>
      <c r="CVC177" s="81" t="s">
        <v>204</v>
      </c>
      <c r="CVD177" s="81" t="s">
        <v>204</v>
      </c>
      <c r="CVE177" s="81" t="s">
        <v>204</v>
      </c>
      <c r="CVF177" s="81" t="s">
        <v>204</v>
      </c>
      <c r="CVG177" s="81" t="s">
        <v>204</v>
      </c>
      <c r="CVH177" s="81" t="s">
        <v>204</v>
      </c>
      <c r="CVI177" s="81" t="s">
        <v>204</v>
      </c>
      <c r="CVJ177" s="81" t="s">
        <v>204</v>
      </c>
      <c r="CVK177" s="81" t="s">
        <v>204</v>
      </c>
      <c r="CVL177" s="81" t="s">
        <v>204</v>
      </c>
      <c r="CVM177" s="81" t="s">
        <v>204</v>
      </c>
      <c r="CVN177" s="81" t="s">
        <v>204</v>
      </c>
      <c r="CVO177" s="81" t="s">
        <v>204</v>
      </c>
      <c r="CVP177" s="81" t="s">
        <v>204</v>
      </c>
      <c r="CVQ177" s="81" t="s">
        <v>204</v>
      </c>
      <c r="CVR177" s="81" t="s">
        <v>204</v>
      </c>
      <c r="CVS177" s="81" t="s">
        <v>204</v>
      </c>
      <c r="CVT177" s="81" t="s">
        <v>204</v>
      </c>
      <c r="CVU177" s="81" t="s">
        <v>204</v>
      </c>
      <c r="CVV177" s="81" t="s">
        <v>204</v>
      </c>
      <c r="CVW177" s="81" t="s">
        <v>204</v>
      </c>
      <c r="CVX177" s="81" t="s">
        <v>204</v>
      </c>
      <c r="CVY177" s="81" t="s">
        <v>204</v>
      </c>
      <c r="CVZ177" s="81" t="s">
        <v>204</v>
      </c>
      <c r="CWA177" s="81" t="s">
        <v>204</v>
      </c>
      <c r="CWB177" s="81" t="s">
        <v>204</v>
      </c>
      <c r="CWC177" s="81" t="s">
        <v>204</v>
      </c>
      <c r="CWD177" s="81" t="s">
        <v>204</v>
      </c>
      <c r="CWE177" s="81" t="s">
        <v>204</v>
      </c>
      <c r="CWF177" s="81" t="s">
        <v>204</v>
      </c>
      <c r="CWG177" s="81" t="s">
        <v>204</v>
      </c>
      <c r="CWH177" s="81" t="s">
        <v>204</v>
      </c>
      <c r="CWI177" s="81" t="s">
        <v>204</v>
      </c>
      <c r="CWJ177" s="81" t="s">
        <v>204</v>
      </c>
      <c r="CWK177" s="81" t="s">
        <v>204</v>
      </c>
      <c r="CWL177" s="81" t="s">
        <v>204</v>
      </c>
      <c r="CWM177" s="81" t="s">
        <v>204</v>
      </c>
      <c r="CWN177" s="81" t="s">
        <v>204</v>
      </c>
      <c r="CWO177" s="81" t="s">
        <v>204</v>
      </c>
      <c r="CWP177" s="81" t="s">
        <v>204</v>
      </c>
      <c r="CWQ177" s="81" t="s">
        <v>204</v>
      </c>
      <c r="CWR177" s="81" t="s">
        <v>204</v>
      </c>
      <c r="CWS177" s="81" t="s">
        <v>204</v>
      </c>
      <c r="CWT177" s="81" t="s">
        <v>204</v>
      </c>
      <c r="CWU177" s="81" t="s">
        <v>204</v>
      </c>
      <c r="CWV177" s="81" t="s">
        <v>204</v>
      </c>
      <c r="CWW177" s="81" t="s">
        <v>204</v>
      </c>
      <c r="CWX177" s="81" t="s">
        <v>204</v>
      </c>
      <c r="CWY177" s="81" t="s">
        <v>204</v>
      </c>
      <c r="CWZ177" s="81" t="s">
        <v>204</v>
      </c>
      <c r="CXA177" s="81" t="s">
        <v>204</v>
      </c>
      <c r="CXB177" s="81" t="s">
        <v>204</v>
      </c>
      <c r="CXC177" s="81" t="s">
        <v>204</v>
      </c>
      <c r="CXD177" s="81" t="s">
        <v>204</v>
      </c>
      <c r="CXE177" s="81" t="s">
        <v>204</v>
      </c>
      <c r="CXF177" s="81" t="s">
        <v>204</v>
      </c>
      <c r="CXG177" s="81" t="s">
        <v>204</v>
      </c>
      <c r="CXH177" s="81" t="s">
        <v>204</v>
      </c>
      <c r="CXI177" s="81" t="s">
        <v>204</v>
      </c>
      <c r="CXJ177" s="81" t="s">
        <v>204</v>
      </c>
      <c r="CXK177" s="81" t="s">
        <v>204</v>
      </c>
      <c r="CXL177" s="81" t="s">
        <v>204</v>
      </c>
      <c r="CXM177" s="81" t="s">
        <v>204</v>
      </c>
      <c r="CXN177" s="81" t="s">
        <v>204</v>
      </c>
      <c r="CXO177" s="81" t="s">
        <v>204</v>
      </c>
      <c r="CXP177" s="81" t="s">
        <v>204</v>
      </c>
      <c r="CXQ177" s="81" t="s">
        <v>204</v>
      </c>
      <c r="CXR177" s="81" t="s">
        <v>204</v>
      </c>
      <c r="CXS177" s="81" t="s">
        <v>204</v>
      </c>
      <c r="CXT177" s="81" t="s">
        <v>204</v>
      </c>
      <c r="CXU177" s="81" t="s">
        <v>204</v>
      </c>
      <c r="CXV177" s="81" t="s">
        <v>204</v>
      </c>
      <c r="CXW177" s="81" t="s">
        <v>204</v>
      </c>
      <c r="CXX177" s="81" t="s">
        <v>204</v>
      </c>
      <c r="CXY177" s="81" t="s">
        <v>204</v>
      </c>
      <c r="CXZ177" s="81" t="s">
        <v>204</v>
      </c>
      <c r="CYA177" s="81" t="s">
        <v>204</v>
      </c>
      <c r="CYB177" s="81" t="s">
        <v>204</v>
      </c>
      <c r="CYC177" s="81" t="s">
        <v>204</v>
      </c>
      <c r="CYD177" s="81" t="s">
        <v>204</v>
      </c>
      <c r="CYE177" s="81" t="s">
        <v>204</v>
      </c>
      <c r="CYF177" s="81" t="s">
        <v>204</v>
      </c>
      <c r="CYG177" s="81" t="s">
        <v>204</v>
      </c>
      <c r="CYH177" s="81" t="s">
        <v>204</v>
      </c>
      <c r="CYI177" s="81" t="s">
        <v>204</v>
      </c>
      <c r="CYJ177" s="81" t="s">
        <v>204</v>
      </c>
      <c r="CYK177" s="81" t="s">
        <v>204</v>
      </c>
      <c r="CYL177" s="81" t="s">
        <v>204</v>
      </c>
      <c r="CYM177" s="81" t="s">
        <v>204</v>
      </c>
      <c r="CYN177" s="81" t="s">
        <v>204</v>
      </c>
      <c r="CYO177" s="81" t="s">
        <v>204</v>
      </c>
      <c r="CYP177" s="81" t="s">
        <v>204</v>
      </c>
      <c r="CYQ177" s="81" t="s">
        <v>204</v>
      </c>
      <c r="CYR177" s="81" t="s">
        <v>204</v>
      </c>
      <c r="CYS177" s="81" t="s">
        <v>204</v>
      </c>
      <c r="CYT177" s="81" t="s">
        <v>204</v>
      </c>
      <c r="CYU177" s="81" t="s">
        <v>204</v>
      </c>
      <c r="CYV177" s="81" t="s">
        <v>204</v>
      </c>
      <c r="CYW177" s="81" t="s">
        <v>204</v>
      </c>
      <c r="CYX177" s="81" t="s">
        <v>204</v>
      </c>
      <c r="CYY177" s="81" t="s">
        <v>204</v>
      </c>
      <c r="CYZ177" s="81" t="s">
        <v>204</v>
      </c>
      <c r="CZA177" s="81" t="s">
        <v>204</v>
      </c>
      <c r="CZB177" s="81" t="s">
        <v>204</v>
      </c>
      <c r="CZC177" s="81" t="s">
        <v>204</v>
      </c>
      <c r="CZD177" s="81" t="s">
        <v>204</v>
      </c>
      <c r="CZE177" s="81" t="s">
        <v>204</v>
      </c>
      <c r="CZF177" s="81" t="s">
        <v>204</v>
      </c>
      <c r="CZG177" s="81" t="s">
        <v>204</v>
      </c>
      <c r="CZH177" s="81" t="s">
        <v>204</v>
      </c>
      <c r="CZI177" s="81" t="s">
        <v>204</v>
      </c>
      <c r="CZJ177" s="81" t="s">
        <v>204</v>
      </c>
      <c r="CZK177" s="81" t="s">
        <v>204</v>
      </c>
      <c r="CZL177" s="81" t="s">
        <v>204</v>
      </c>
      <c r="CZM177" s="81" t="s">
        <v>204</v>
      </c>
      <c r="CZN177" s="81" t="s">
        <v>204</v>
      </c>
      <c r="CZO177" s="81" t="s">
        <v>204</v>
      </c>
      <c r="CZP177" s="81" t="s">
        <v>204</v>
      </c>
      <c r="CZQ177" s="81" t="s">
        <v>204</v>
      </c>
      <c r="CZR177" s="81" t="s">
        <v>204</v>
      </c>
      <c r="CZS177" s="81" t="s">
        <v>204</v>
      </c>
      <c r="CZT177" s="81" t="s">
        <v>204</v>
      </c>
      <c r="CZU177" s="81" t="s">
        <v>204</v>
      </c>
      <c r="CZV177" s="81" t="s">
        <v>204</v>
      </c>
      <c r="CZW177" s="81" t="s">
        <v>204</v>
      </c>
      <c r="CZX177" s="81" t="s">
        <v>204</v>
      </c>
      <c r="CZY177" s="81" t="s">
        <v>204</v>
      </c>
      <c r="CZZ177" s="81" t="s">
        <v>204</v>
      </c>
      <c r="DAA177" s="81" t="s">
        <v>204</v>
      </c>
      <c r="DAB177" s="81" t="s">
        <v>204</v>
      </c>
      <c r="DAC177" s="81" t="s">
        <v>204</v>
      </c>
      <c r="DAD177" s="81" t="s">
        <v>204</v>
      </c>
      <c r="DAE177" s="81" t="s">
        <v>204</v>
      </c>
      <c r="DAF177" s="81" t="s">
        <v>204</v>
      </c>
      <c r="DAG177" s="81" t="s">
        <v>204</v>
      </c>
      <c r="DAH177" s="81" t="s">
        <v>204</v>
      </c>
      <c r="DAI177" s="81" t="s">
        <v>204</v>
      </c>
      <c r="DAJ177" s="81" t="s">
        <v>204</v>
      </c>
      <c r="DAK177" s="81" t="s">
        <v>204</v>
      </c>
      <c r="DAL177" s="81" t="s">
        <v>204</v>
      </c>
      <c r="DAM177" s="81" t="s">
        <v>204</v>
      </c>
      <c r="DAN177" s="81" t="s">
        <v>204</v>
      </c>
      <c r="DAO177" s="81" t="s">
        <v>204</v>
      </c>
      <c r="DAP177" s="81" t="s">
        <v>204</v>
      </c>
      <c r="DAQ177" s="81" t="s">
        <v>204</v>
      </c>
      <c r="DAR177" s="81" t="s">
        <v>204</v>
      </c>
      <c r="DAS177" s="81" t="s">
        <v>204</v>
      </c>
      <c r="DAT177" s="81" t="s">
        <v>204</v>
      </c>
      <c r="DAU177" s="81" t="s">
        <v>204</v>
      </c>
      <c r="DAV177" s="81" t="s">
        <v>204</v>
      </c>
      <c r="DAW177" s="81" t="s">
        <v>204</v>
      </c>
      <c r="DAX177" s="81" t="s">
        <v>204</v>
      </c>
      <c r="DAY177" s="81" t="s">
        <v>204</v>
      </c>
      <c r="DAZ177" s="81" t="s">
        <v>204</v>
      </c>
      <c r="DBA177" s="81" t="s">
        <v>204</v>
      </c>
      <c r="DBB177" s="81" t="s">
        <v>204</v>
      </c>
      <c r="DBC177" s="81" t="s">
        <v>204</v>
      </c>
      <c r="DBD177" s="81" t="s">
        <v>204</v>
      </c>
      <c r="DBE177" s="81" t="s">
        <v>204</v>
      </c>
      <c r="DBF177" s="81" t="s">
        <v>204</v>
      </c>
      <c r="DBG177" s="81" t="s">
        <v>204</v>
      </c>
      <c r="DBH177" s="81" t="s">
        <v>204</v>
      </c>
      <c r="DBI177" s="81" t="s">
        <v>204</v>
      </c>
      <c r="DBJ177" s="81" t="s">
        <v>204</v>
      </c>
      <c r="DBK177" s="81" t="s">
        <v>204</v>
      </c>
      <c r="DBL177" s="81" t="s">
        <v>204</v>
      </c>
      <c r="DBM177" s="81" t="s">
        <v>204</v>
      </c>
      <c r="DBN177" s="81" t="s">
        <v>204</v>
      </c>
      <c r="DBO177" s="81" t="s">
        <v>204</v>
      </c>
      <c r="DBP177" s="81" t="s">
        <v>204</v>
      </c>
      <c r="DBQ177" s="81" t="s">
        <v>204</v>
      </c>
      <c r="DBR177" s="81" t="s">
        <v>204</v>
      </c>
      <c r="DBS177" s="81" t="s">
        <v>204</v>
      </c>
      <c r="DBT177" s="81" t="s">
        <v>204</v>
      </c>
      <c r="DBU177" s="81" t="s">
        <v>204</v>
      </c>
      <c r="DBV177" s="81" t="s">
        <v>204</v>
      </c>
      <c r="DBW177" s="81" t="s">
        <v>204</v>
      </c>
      <c r="DBX177" s="81" t="s">
        <v>204</v>
      </c>
      <c r="DBY177" s="81" t="s">
        <v>204</v>
      </c>
      <c r="DBZ177" s="81" t="s">
        <v>204</v>
      </c>
      <c r="DCA177" s="81" t="s">
        <v>204</v>
      </c>
      <c r="DCB177" s="81" t="s">
        <v>204</v>
      </c>
      <c r="DCC177" s="81" t="s">
        <v>204</v>
      </c>
      <c r="DCD177" s="81" t="s">
        <v>204</v>
      </c>
      <c r="DCE177" s="81" t="s">
        <v>204</v>
      </c>
      <c r="DCF177" s="81" t="s">
        <v>204</v>
      </c>
      <c r="DCG177" s="81" t="s">
        <v>204</v>
      </c>
      <c r="DCH177" s="81" t="s">
        <v>204</v>
      </c>
      <c r="DCI177" s="81" t="s">
        <v>204</v>
      </c>
      <c r="DCJ177" s="81" t="s">
        <v>204</v>
      </c>
      <c r="DCK177" s="81" t="s">
        <v>204</v>
      </c>
      <c r="DCL177" s="81" t="s">
        <v>204</v>
      </c>
      <c r="DCM177" s="81" t="s">
        <v>204</v>
      </c>
      <c r="DCN177" s="81" t="s">
        <v>204</v>
      </c>
      <c r="DCO177" s="81" t="s">
        <v>204</v>
      </c>
      <c r="DCP177" s="81" t="s">
        <v>204</v>
      </c>
      <c r="DCQ177" s="81" t="s">
        <v>204</v>
      </c>
      <c r="DCR177" s="81" t="s">
        <v>204</v>
      </c>
      <c r="DCS177" s="81" t="s">
        <v>204</v>
      </c>
      <c r="DCT177" s="81" t="s">
        <v>204</v>
      </c>
      <c r="DCU177" s="81" t="s">
        <v>204</v>
      </c>
      <c r="DCV177" s="81" t="s">
        <v>204</v>
      </c>
      <c r="DCW177" s="81" t="s">
        <v>204</v>
      </c>
      <c r="DCX177" s="81" t="s">
        <v>204</v>
      </c>
      <c r="DCY177" s="81" t="s">
        <v>204</v>
      </c>
      <c r="DCZ177" s="81" t="s">
        <v>204</v>
      </c>
      <c r="DDA177" s="81" t="s">
        <v>204</v>
      </c>
      <c r="DDB177" s="81" t="s">
        <v>204</v>
      </c>
      <c r="DDC177" s="81" t="s">
        <v>204</v>
      </c>
      <c r="DDD177" s="81" t="s">
        <v>204</v>
      </c>
      <c r="DDE177" s="81" t="s">
        <v>204</v>
      </c>
      <c r="DDF177" s="81" t="s">
        <v>204</v>
      </c>
      <c r="DDG177" s="81" t="s">
        <v>204</v>
      </c>
      <c r="DDH177" s="81" t="s">
        <v>204</v>
      </c>
      <c r="DDI177" s="81" t="s">
        <v>204</v>
      </c>
      <c r="DDJ177" s="81" t="s">
        <v>204</v>
      </c>
      <c r="DDK177" s="81" t="s">
        <v>204</v>
      </c>
      <c r="DDL177" s="81" t="s">
        <v>204</v>
      </c>
      <c r="DDM177" s="81" t="s">
        <v>204</v>
      </c>
      <c r="DDN177" s="81" t="s">
        <v>204</v>
      </c>
      <c r="DDO177" s="81" t="s">
        <v>204</v>
      </c>
      <c r="DDP177" s="81" t="s">
        <v>204</v>
      </c>
      <c r="DDQ177" s="81" t="s">
        <v>204</v>
      </c>
      <c r="DDR177" s="81" t="s">
        <v>204</v>
      </c>
      <c r="DDS177" s="81" t="s">
        <v>204</v>
      </c>
      <c r="DDT177" s="81" t="s">
        <v>204</v>
      </c>
      <c r="DDU177" s="81" t="s">
        <v>204</v>
      </c>
      <c r="DDV177" s="81" t="s">
        <v>204</v>
      </c>
      <c r="DDW177" s="81" t="s">
        <v>204</v>
      </c>
      <c r="DDX177" s="81" t="s">
        <v>204</v>
      </c>
      <c r="DDY177" s="81" t="s">
        <v>204</v>
      </c>
      <c r="DDZ177" s="81" t="s">
        <v>204</v>
      </c>
      <c r="DEA177" s="81" t="s">
        <v>204</v>
      </c>
      <c r="DEB177" s="81" t="s">
        <v>204</v>
      </c>
      <c r="DEC177" s="81" t="s">
        <v>204</v>
      </c>
      <c r="DED177" s="81" t="s">
        <v>204</v>
      </c>
      <c r="DEE177" s="81" t="s">
        <v>204</v>
      </c>
      <c r="DEF177" s="81" t="s">
        <v>204</v>
      </c>
      <c r="DEG177" s="81" t="s">
        <v>204</v>
      </c>
      <c r="DEH177" s="81" t="s">
        <v>204</v>
      </c>
      <c r="DEI177" s="81" t="s">
        <v>204</v>
      </c>
      <c r="DEJ177" s="81" t="s">
        <v>204</v>
      </c>
      <c r="DEK177" s="81" t="s">
        <v>204</v>
      </c>
      <c r="DEL177" s="81" t="s">
        <v>204</v>
      </c>
      <c r="DEM177" s="81" t="s">
        <v>204</v>
      </c>
      <c r="DEN177" s="81" t="s">
        <v>204</v>
      </c>
      <c r="DEO177" s="81" t="s">
        <v>204</v>
      </c>
      <c r="DEP177" s="81" t="s">
        <v>204</v>
      </c>
      <c r="DEQ177" s="81" t="s">
        <v>204</v>
      </c>
      <c r="DER177" s="81" t="s">
        <v>204</v>
      </c>
      <c r="DES177" s="81" t="s">
        <v>204</v>
      </c>
      <c r="DET177" s="81" t="s">
        <v>204</v>
      </c>
      <c r="DEU177" s="81" t="s">
        <v>204</v>
      </c>
      <c r="DEV177" s="81" t="s">
        <v>204</v>
      </c>
      <c r="DEW177" s="81" t="s">
        <v>204</v>
      </c>
      <c r="DEX177" s="81" t="s">
        <v>204</v>
      </c>
      <c r="DEY177" s="81" t="s">
        <v>204</v>
      </c>
      <c r="DEZ177" s="81" t="s">
        <v>204</v>
      </c>
      <c r="DFA177" s="81" t="s">
        <v>204</v>
      </c>
      <c r="DFB177" s="81" t="s">
        <v>204</v>
      </c>
      <c r="DFC177" s="81" t="s">
        <v>204</v>
      </c>
      <c r="DFD177" s="81" t="s">
        <v>204</v>
      </c>
      <c r="DFE177" s="81" t="s">
        <v>204</v>
      </c>
      <c r="DFF177" s="81" t="s">
        <v>204</v>
      </c>
      <c r="DFG177" s="81" t="s">
        <v>204</v>
      </c>
      <c r="DFH177" s="81" t="s">
        <v>204</v>
      </c>
      <c r="DFI177" s="81" t="s">
        <v>204</v>
      </c>
      <c r="DFJ177" s="81" t="s">
        <v>204</v>
      </c>
      <c r="DFK177" s="81" t="s">
        <v>204</v>
      </c>
      <c r="DFL177" s="81" t="s">
        <v>204</v>
      </c>
      <c r="DFM177" s="81" t="s">
        <v>204</v>
      </c>
      <c r="DFN177" s="81" t="s">
        <v>204</v>
      </c>
      <c r="DFO177" s="81" t="s">
        <v>204</v>
      </c>
      <c r="DFP177" s="81" t="s">
        <v>204</v>
      </c>
      <c r="DFQ177" s="81" t="s">
        <v>204</v>
      </c>
      <c r="DFR177" s="81" t="s">
        <v>204</v>
      </c>
      <c r="DFS177" s="81" t="s">
        <v>204</v>
      </c>
      <c r="DFT177" s="81" t="s">
        <v>204</v>
      </c>
      <c r="DFU177" s="81" t="s">
        <v>204</v>
      </c>
      <c r="DFV177" s="81" t="s">
        <v>204</v>
      </c>
      <c r="DFW177" s="81" t="s">
        <v>204</v>
      </c>
      <c r="DFX177" s="81" t="s">
        <v>204</v>
      </c>
      <c r="DFY177" s="81" t="s">
        <v>204</v>
      </c>
      <c r="DFZ177" s="81" t="s">
        <v>204</v>
      </c>
      <c r="DGA177" s="81" t="s">
        <v>204</v>
      </c>
      <c r="DGB177" s="81" t="s">
        <v>204</v>
      </c>
      <c r="DGC177" s="81" t="s">
        <v>204</v>
      </c>
      <c r="DGD177" s="81" t="s">
        <v>204</v>
      </c>
      <c r="DGE177" s="81" t="s">
        <v>204</v>
      </c>
      <c r="DGF177" s="81" t="s">
        <v>204</v>
      </c>
      <c r="DGG177" s="81" t="s">
        <v>204</v>
      </c>
      <c r="DGH177" s="81" t="s">
        <v>204</v>
      </c>
      <c r="DGI177" s="81" t="s">
        <v>204</v>
      </c>
      <c r="DGJ177" s="81" t="s">
        <v>204</v>
      </c>
      <c r="DGK177" s="81" t="s">
        <v>204</v>
      </c>
      <c r="DGL177" s="81" t="s">
        <v>204</v>
      </c>
      <c r="DGM177" s="81" t="s">
        <v>204</v>
      </c>
      <c r="DGN177" s="81" t="s">
        <v>204</v>
      </c>
      <c r="DGO177" s="81" t="s">
        <v>204</v>
      </c>
      <c r="DGP177" s="81" t="s">
        <v>204</v>
      </c>
      <c r="DGQ177" s="81" t="s">
        <v>204</v>
      </c>
      <c r="DGR177" s="81" t="s">
        <v>204</v>
      </c>
      <c r="DGS177" s="81" t="s">
        <v>204</v>
      </c>
      <c r="DGT177" s="81" t="s">
        <v>204</v>
      </c>
      <c r="DGU177" s="81" t="s">
        <v>204</v>
      </c>
      <c r="DGV177" s="81" t="s">
        <v>204</v>
      </c>
      <c r="DGW177" s="81" t="s">
        <v>204</v>
      </c>
      <c r="DGX177" s="81" t="s">
        <v>204</v>
      </c>
      <c r="DGY177" s="81" t="s">
        <v>204</v>
      </c>
      <c r="DGZ177" s="81" t="s">
        <v>204</v>
      </c>
      <c r="DHA177" s="81" t="s">
        <v>204</v>
      </c>
      <c r="DHB177" s="81" t="s">
        <v>204</v>
      </c>
      <c r="DHC177" s="81" t="s">
        <v>204</v>
      </c>
      <c r="DHD177" s="81" t="s">
        <v>204</v>
      </c>
      <c r="DHE177" s="81" t="s">
        <v>204</v>
      </c>
      <c r="DHF177" s="81" t="s">
        <v>204</v>
      </c>
      <c r="DHG177" s="81" t="s">
        <v>204</v>
      </c>
      <c r="DHH177" s="81" t="s">
        <v>204</v>
      </c>
      <c r="DHI177" s="81" t="s">
        <v>204</v>
      </c>
      <c r="DHJ177" s="81" t="s">
        <v>204</v>
      </c>
      <c r="DHK177" s="81" t="s">
        <v>204</v>
      </c>
      <c r="DHL177" s="81" t="s">
        <v>204</v>
      </c>
      <c r="DHM177" s="81" t="s">
        <v>204</v>
      </c>
      <c r="DHN177" s="81" t="s">
        <v>204</v>
      </c>
      <c r="DHO177" s="81" t="s">
        <v>204</v>
      </c>
      <c r="DHP177" s="81" t="s">
        <v>204</v>
      </c>
      <c r="DHQ177" s="81" t="s">
        <v>204</v>
      </c>
      <c r="DHR177" s="81" t="s">
        <v>204</v>
      </c>
      <c r="DHS177" s="81" t="s">
        <v>204</v>
      </c>
      <c r="DHT177" s="81" t="s">
        <v>204</v>
      </c>
      <c r="DHU177" s="81" t="s">
        <v>204</v>
      </c>
      <c r="DHV177" s="81" t="s">
        <v>204</v>
      </c>
      <c r="DHW177" s="81" t="s">
        <v>204</v>
      </c>
      <c r="DHX177" s="81" t="s">
        <v>204</v>
      </c>
      <c r="DHY177" s="81" t="s">
        <v>204</v>
      </c>
      <c r="DHZ177" s="81" t="s">
        <v>204</v>
      </c>
      <c r="DIA177" s="81" t="s">
        <v>204</v>
      </c>
      <c r="DIB177" s="81" t="s">
        <v>204</v>
      </c>
      <c r="DIC177" s="81" t="s">
        <v>204</v>
      </c>
      <c r="DID177" s="81" t="s">
        <v>204</v>
      </c>
      <c r="DIE177" s="81" t="s">
        <v>204</v>
      </c>
      <c r="DIF177" s="81" t="s">
        <v>204</v>
      </c>
      <c r="DIG177" s="81" t="s">
        <v>204</v>
      </c>
      <c r="DIH177" s="81" t="s">
        <v>204</v>
      </c>
      <c r="DII177" s="81" t="s">
        <v>204</v>
      </c>
      <c r="DIJ177" s="81" t="s">
        <v>204</v>
      </c>
      <c r="DIK177" s="81" t="s">
        <v>204</v>
      </c>
      <c r="DIL177" s="81" t="s">
        <v>204</v>
      </c>
      <c r="DIM177" s="81" t="s">
        <v>204</v>
      </c>
      <c r="DIN177" s="81" t="s">
        <v>204</v>
      </c>
      <c r="DIO177" s="81" t="s">
        <v>204</v>
      </c>
      <c r="DIP177" s="81" t="s">
        <v>204</v>
      </c>
      <c r="DIQ177" s="81" t="s">
        <v>204</v>
      </c>
      <c r="DIR177" s="81" t="s">
        <v>204</v>
      </c>
      <c r="DIS177" s="81" t="s">
        <v>204</v>
      </c>
      <c r="DIT177" s="81" t="s">
        <v>204</v>
      </c>
      <c r="DIU177" s="81" t="s">
        <v>204</v>
      </c>
      <c r="DIV177" s="81" t="s">
        <v>204</v>
      </c>
      <c r="DIW177" s="81" t="s">
        <v>204</v>
      </c>
      <c r="DIX177" s="81" t="s">
        <v>204</v>
      </c>
      <c r="DIY177" s="81" t="s">
        <v>204</v>
      </c>
      <c r="DIZ177" s="81" t="s">
        <v>204</v>
      </c>
      <c r="DJA177" s="81" t="s">
        <v>204</v>
      </c>
      <c r="DJB177" s="81" t="s">
        <v>204</v>
      </c>
      <c r="DJC177" s="81" t="s">
        <v>204</v>
      </c>
      <c r="DJD177" s="81" t="s">
        <v>204</v>
      </c>
      <c r="DJE177" s="81" t="s">
        <v>204</v>
      </c>
      <c r="DJF177" s="81" t="s">
        <v>204</v>
      </c>
      <c r="DJG177" s="81" t="s">
        <v>204</v>
      </c>
      <c r="DJH177" s="81" t="s">
        <v>204</v>
      </c>
      <c r="DJI177" s="81" t="s">
        <v>204</v>
      </c>
      <c r="DJJ177" s="81" t="s">
        <v>204</v>
      </c>
      <c r="DJK177" s="81" t="s">
        <v>204</v>
      </c>
      <c r="DJL177" s="81" t="s">
        <v>204</v>
      </c>
      <c r="DJM177" s="81" t="s">
        <v>204</v>
      </c>
      <c r="DJN177" s="81" t="s">
        <v>204</v>
      </c>
      <c r="DJO177" s="81" t="s">
        <v>204</v>
      </c>
      <c r="DJP177" s="81" t="s">
        <v>204</v>
      </c>
      <c r="DJQ177" s="81" t="s">
        <v>204</v>
      </c>
      <c r="DJR177" s="81" t="s">
        <v>204</v>
      </c>
      <c r="DJS177" s="81" t="s">
        <v>204</v>
      </c>
      <c r="DJT177" s="81" t="s">
        <v>204</v>
      </c>
      <c r="DJU177" s="81" t="s">
        <v>204</v>
      </c>
      <c r="DJV177" s="81" t="s">
        <v>204</v>
      </c>
      <c r="DJW177" s="81" t="s">
        <v>204</v>
      </c>
      <c r="DJX177" s="81" t="s">
        <v>204</v>
      </c>
      <c r="DJY177" s="81" t="s">
        <v>204</v>
      </c>
      <c r="DJZ177" s="81" t="s">
        <v>204</v>
      </c>
      <c r="DKA177" s="81" t="s">
        <v>204</v>
      </c>
      <c r="DKB177" s="81" t="s">
        <v>204</v>
      </c>
      <c r="DKC177" s="81" t="s">
        <v>204</v>
      </c>
      <c r="DKD177" s="81" t="s">
        <v>204</v>
      </c>
      <c r="DKE177" s="81" t="s">
        <v>204</v>
      </c>
      <c r="DKF177" s="81" t="s">
        <v>204</v>
      </c>
      <c r="DKG177" s="81" t="s">
        <v>204</v>
      </c>
      <c r="DKH177" s="81" t="s">
        <v>204</v>
      </c>
      <c r="DKI177" s="81" t="s">
        <v>204</v>
      </c>
      <c r="DKJ177" s="81" t="s">
        <v>204</v>
      </c>
      <c r="DKK177" s="81" t="s">
        <v>204</v>
      </c>
      <c r="DKL177" s="81" t="s">
        <v>204</v>
      </c>
      <c r="DKM177" s="81" t="s">
        <v>204</v>
      </c>
      <c r="DKN177" s="81" t="s">
        <v>204</v>
      </c>
      <c r="DKO177" s="81" t="s">
        <v>204</v>
      </c>
      <c r="DKP177" s="81" t="s">
        <v>204</v>
      </c>
      <c r="DKQ177" s="81" t="s">
        <v>204</v>
      </c>
      <c r="DKR177" s="81" t="s">
        <v>204</v>
      </c>
      <c r="DKS177" s="81" t="s">
        <v>204</v>
      </c>
      <c r="DKT177" s="81" t="s">
        <v>204</v>
      </c>
      <c r="DKU177" s="81" t="s">
        <v>204</v>
      </c>
      <c r="DKV177" s="81" t="s">
        <v>204</v>
      </c>
      <c r="DKW177" s="81" t="s">
        <v>204</v>
      </c>
      <c r="DKX177" s="81" t="s">
        <v>204</v>
      </c>
      <c r="DKY177" s="81" t="s">
        <v>204</v>
      </c>
      <c r="DKZ177" s="81" t="s">
        <v>204</v>
      </c>
      <c r="DLA177" s="81" t="s">
        <v>204</v>
      </c>
      <c r="DLB177" s="81" t="s">
        <v>204</v>
      </c>
      <c r="DLC177" s="81" t="s">
        <v>204</v>
      </c>
      <c r="DLD177" s="81" t="s">
        <v>204</v>
      </c>
      <c r="DLE177" s="81" t="s">
        <v>204</v>
      </c>
      <c r="DLF177" s="81" t="s">
        <v>204</v>
      </c>
      <c r="DLG177" s="81" t="s">
        <v>204</v>
      </c>
      <c r="DLH177" s="81" t="s">
        <v>204</v>
      </c>
      <c r="DLI177" s="81" t="s">
        <v>204</v>
      </c>
      <c r="DLJ177" s="81" t="s">
        <v>204</v>
      </c>
      <c r="DLK177" s="81" t="s">
        <v>204</v>
      </c>
      <c r="DLL177" s="81" t="s">
        <v>204</v>
      </c>
      <c r="DLM177" s="81" t="s">
        <v>204</v>
      </c>
      <c r="DLN177" s="81" t="s">
        <v>204</v>
      </c>
      <c r="DLO177" s="81" t="s">
        <v>204</v>
      </c>
      <c r="DLP177" s="81" t="s">
        <v>204</v>
      </c>
      <c r="DLQ177" s="81" t="s">
        <v>204</v>
      </c>
      <c r="DLR177" s="81" t="s">
        <v>204</v>
      </c>
      <c r="DLS177" s="81" t="s">
        <v>204</v>
      </c>
      <c r="DLT177" s="81" t="s">
        <v>204</v>
      </c>
      <c r="DLU177" s="81" t="s">
        <v>204</v>
      </c>
      <c r="DLV177" s="81" t="s">
        <v>204</v>
      </c>
      <c r="DLW177" s="81" t="s">
        <v>204</v>
      </c>
      <c r="DLX177" s="81" t="s">
        <v>204</v>
      </c>
      <c r="DLY177" s="81" t="s">
        <v>204</v>
      </c>
      <c r="DLZ177" s="81" t="s">
        <v>204</v>
      </c>
      <c r="DMA177" s="81" t="s">
        <v>204</v>
      </c>
      <c r="DMB177" s="81" t="s">
        <v>204</v>
      </c>
      <c r="DMC177" s="81" t="s">
        <v>204</v>
      </c>
      <c r="DMD177" s="81" t="s">
        <v>204</v>
      </c>
      <c r="DME177" s="81" t="s">
        <v>204</v>
      </c>
      <c r="DMF177" s="81" t="s">
        <v>204</v>
      </c>
      <c r="DMG177" s="81" t="s">
        <v>204</v>
      </c>
      <c r="DMH177" s="81" t="s">
        <v>204</v>
      </c>
      <c r="DMI177" s="81" t="s">
        <v>204</v>
      </c>
      <c r="DMJ177" s="81" t="s">
        <v>204</v>
      </c>
      <c r="DMK177" s="81" t="s">
        <v>204</v>
      </c>
      <c r="DML177" s="81" t="s">
        <v>204</v>
      </c>
      <c r="DMM177" s="81" t="s">
        <v>204</v>
      </c>
      <c r="DMN177" s="81" t="s">
        <v>204</v>
      </c>
      <c r="DMO177" s="81" t="s">
        <v>204</v>
      </c>
      <c r="DMP177" s="81" t="s">
        <v>204</v>
      </c>
      <c r="DMQ177" s="81" t="s">
        <v>204</v>
      </c>
      <c r="DMR177" s="81" t="s">
        <v>204</v>
      </c>
      <c r="DMS177" s="81" t="s">
        <v>204</v>
      </c>
      <c r="DMT177" s="81" t="s">
        <v>204</v>
      </c>
      <c r="DMU177" s="81" t="s">
        <v>204</v>
      </c>
      <c r="DMV177" s="81" t="s">
        <v>204</v>
      </c>
      <c r="DMW177" s="81" t="s">
        <v>204</v>
      </c>
      <c r="DMX177" s="81" t="s">
        <v>204</v>
      </c>
      <c r="DMY177" s="81" t="s">
        <v>204</v>
      </c>
      <c r="DMZ177" s="81" t="s">
        <v>204</v>
      </c>
      <c r="DNA177" s="81" t="s">
        <v>204</v>
      </c>
      <c r="DNB177" s="81" t="s">
        <v>204</v>
      </c>
      <c r="DNC177" s="81" t="s">
        <v>204</v>
      </c>
      <c r="DND177" s="81" t="s">
        <v>204</v>
      </c>
      <c r="DNE177" s="81" t="s">
        <v>204</v>
      </c>
      <c r="DNF177" s="81" t="s">
        <v>204</v>
      </c>
      <c r="DNG177" s="81" t="s">
        <v>204</v>
      </c>
      <c r="DNH177" s="81" t="s">
        <v>204</v>
      </c>
      <c r="DNI177" s="81" t="s">
        <v>204</v>
      </c>
      <c r="DNJ177" s="81" t="s">
        <v>204</v>
      </c>
      <c r="DNK177" s="81" t="s">
        <v>204</v>
      </c>
      <c r="DNL177" s="81" t="s">
        <v>204</v>
      </c>
      <c r="DNM177" s="81" t="s">
        <v>204</v>
      </c>
      <c r="DNN177" s="81" t="s">
        <v>204</v>
      </c>
      <c r="DNO177" s="81" t="s">
        <v>204</v>
      </c>
      <c r="DNP177" s="81" t="s">
        <v>204</v>
      </c>
      <c r="DNQ177" s="81" t="s">
        <v>204</v>
      </c>
      <c r="DNR177" s="81" t="s">
        <v>204</v>
      </c>
      <c r="DNS177" s="81" t="s">
        <v>204</v>
      </c>
      <c r="DNT177" s="81" t="s">
        <v>204</v>
      </c>
      <c r="DNU177" s="81" t="s">
        <v>204</v>
      </c>
      <c r="DNV177" s="81" t="s">
        <v>204</v>
      </c>
      <c r="DNW177" s="81" t="s">
        <v>204</v>
      </c>
      <c r="DNX177" s="81" t="s">
        <v>204</v>
      </c>
      <c r="DNY177" s="81" t="s">
        <v>204</v>
      </c>
      <c r="DNZ177" s="81" t="s">
        <v>204</v>
      </c>
      <c r="DOA177" s="81" t="s">
        <v>204</v>
      </c>
      <c r="DOB177" s="81" t="s">
        <v>204</v>
      </c>
      <c r="DOC177" s="81" t="s">
        <v>204</v>
      </c>
      <c r="DOD177" s="81" t="s">
        <v>204</v>
      </c>
      <c r="DOE177" s="81" t="s">
        <v>204</v>
      </c>
      <c r="DOF177" s="81" t="s">
        <v>204</v>
      </c>
      <c r="DOG177" s="81" t="s">
        <v>204</v>
      </c>
      <c r="DOH177" s="81" t="s">
        <v>204</v>
      </c>
      <c r="DOI177" s="81" t="s">
        <v>204</v>
      </c>
      <c r="DOJ177" s="81" t="s">
        <v>204</v>
      </c>
      <c r="DOK177" s="81" t="s">
        <v>204</v>
      </c>
      <c r="DOL177" s="81" t="s">
        <v>204</v>
      </c>
      <c r="DOM177" s="81" t="s">
        <v>204</v>
      </c>
      <c r="DON177" s="81" t="s">
        <v>204</v>
      </c>
      <c r="DOO177" s="81" t="s">
        <v>204</v>
      </c>
      <c r="DOP177" s="81" t="s">
        <v>204</v>
      </c>
      <c r="DOQ177" s="81" t="s">
        <v>204</v>
      </c>
      <c r="DOR177" s="81" t="s">
        <v>204</v>
      </c>
      <c r="DOS177" s="81" t="s">
        <v>204</v>
      </c>
      <c r="DOT177" s="81" t="s">
        <v>204</v>
      </c>
      <c r="DOU177" s="81" t="s">
        <v>204</v>
      </c>
      <c r="DOV177" s="81" t="s">
        <v>204</v>
      </c>
      <c r="DOW177" s="81" t="s">
        <v>204</v>
      </c>
      <c r="DOX177" s="81" t="s">
        <v>204</v>
      </c>
      <c r="DOY177" s="81" t="s">
        <v>204</v>
      </c>
      <c r="DOZ177" s="81" t="s">
        <v>204</v>
      </c>
      <c r="DPA177" s="81" t="s">
        <v>204</v>
      </c>
      <c r="DPB177" s="81" t="s">
        <v>204</v>
      </c>
      <c r="DPC177" s="81" t="s">
        <v>204</v>
      </c>
      <c r="DPD177" s="81" t="s">
        <v>204</v>
      </c>
      <c r="DPE177" s="81" t="s">
        <v>204</v>
      </c>
      <c r="DPF177" s="81" t="s">
        <v>204</v>
      </c>
      <c r="DPG177" s="81" t="s">
        <v>204</v>
      </c>
      <c r="DPH177" s="81" t="s">
        <v>204</v>
      </c>
      <c r="DPI177" s="81" t="s">
        <v>204</v>
      </c>
      <c r="DPJ177" s="81" t="s">
        <v>204</v>
      </c>
      <c r="DPK177" s="81" t="s">
        <v>204</v>
      </c>
      <c r="DPL177" s="81" t="s">
        <v>204</v>
      </c>
      <c r="DPM177" s="81" t="s">
        <v>204</v>
      </c>
      <c r="DPN177" s="81" t="s">
        <v>204</v>
      </c>
      <c r="DPO177" s="81" t="s">
        <v>204</v>
      </c>
      <c r="DPP177" s="81" t="s">
        <v>204</v>
      </c>
      <c r="DPQ177" s="81" t="s">
        <v>204</v>
      </c>
      <c r="DPR177" s="81" t="s">
        <v>204</v>
      </c>
      <c r="DPS177" s="81" t="s">
        <v>204</v>
      </c>
      <c r="DPT177" s="81" t="s">
        <v>204</v>
      </c>
      <c r="DPU177" s="81" t="s">
        <v>204</v>
      </c>
      <c r="DPV177" s="81" t="s">
        <v>204</v>
      </c>
      <c r="DPW177" s="81" t="s">
        <v>204</v>
      </c>
      <c r="DPX177" s="81" t="s">
        <v>204</v>
      </c>
      <c r="DPY177" s="81" t="s">
        <v>204</v>
      </c>
      <c r="DPZ177" s="81" t="s">
        <v>204</v>
      </c>
      <c r="DQA177" s="81" t="s">
        <v>204</v>
      </c>
      <c r="DQB177" s="81" t="s">
        <v>204</v>
      </c>
      <c r="DQC177" s="81" t="s">
        <v>204</v>
      </c>
      <c r="DQD177" s="81" t="s">
        <v>204</v>
      </c>
      <c r="DQE177" s="81" t="s">
        <v>204</v>
      </c>
      <c r="DQF177" s="81" t="s">
        <v>204</v>
      </c>
      <c r="DQG177" s="81" t="s">
        <v>204</v>
      </c>
      <c r="DQH177" s="81" t="s">
        <v>204</v>
      </c>
      <c r="DQI177" s="81" t="s">
        <v>204</v>
      </c>
      <c r="DQJ177" s="81" t="s">
        <v>204</v>
      </c>
      <c r="DQK177" s="81" t="s">
        <v>204</v>
      </c>
      <c r="DQL177" s="81" t="s">
        <v>204</v>
      </c>
      <c r="DQM177" s="81" t="s">
        <v>204</v>
      </c>
      <c r="DQN177" s="81" t="s">
        <v>204</v>
      </c>
      <c r="DQO177" s="81" t="s">
        <v>204</v>
      </c>
      <c r="DQP177" s="81" t="s">
        <v>204</v>
      </c>
      <c r="DQQ177" s="81" t="s">
        <v>204</v>
      </c>
      <c r="DQR177" s="81" t="s">
        <v>204</v>
      </c>
      <c r="DQS177" s="81" t="s">
        <v>204</v>
      </c>
      <c r="DQT177" s="81" t="s">
        <v>204</v>
      </c>
      <c r="DQU177" s="81" t="s">
        <v>204</v>
      </c>
      <c r="DQV177" s="81" t="s">
        <v>204</v>
      </c>
      <c r="DQW177" s="81" t="s">
        <v>204</v>
      </c>
      <c r="DQX177" s="81" t="s">
        <v>204</v>
      </c>
      <c r="DQY177" s="81" t="s">
        <v>204</v>
      </c>
      <c r="DQZ177" s="81" t="s">
        <v>204</v>
      </c>
      <c r="DRA177" s="81" t="s">
        <v>204</v>
      </c>
      <c r="DRB177" s="81" t="s">
        <v>204</v>
      </c>
      <c r="DRC177" s="81" t="s">
        <v>204</v>
      </c>
      <c r="DRD177" s="81" t="s">
        <v>204</v>
      </c>
      <c r="DRE177" s="81" t="s">
        <v>204</v>
      </c>
      <c r="DRF177" s="81" t="s">
        <v>204</v>
      </c>
      <c r="DRG177" s="81" t="s">
        <v>204</v>
      </c>
      <c r="DRH177" s="81" t="s">
        <v>204</v>
      </c>
      <c r="DRI177" s="81" t="s">
        <v>204</v>
      </c>
      <c r="DRJ177" s="81" t="s">
        <v>204</v>
      </c>
      <c r="DRK177" s="81" t="s">
        <v>204</v>
      </c>
      <c r="DRL177" s="81" t="s">
        <v>204</v>
      </c>
      <c r="DRM177" s="81" t="s">
        <v>204</v>
      </c>
      <c r="DRN177" s="81" t="s">
        <v>204</v>
      </c>
      <c r="DRO177" s="81" t="s">
        <v>204</v>
      </c>
      <c r="DRP177" s="81" t="s">
        <v>204</v>
      </c>
      <c r="DRQ177" s="81" t="s">
        <v>204</v>
      </c>
      <c r="DRR177" s="81" t="s">
        <v>204</v>
      </c>
      <c r="DRS177" s="81" t="s">
        <v>204</v>
      </c>
      <c r="DRT177" s="81" t="s">
        <v>204</v>
      </c>
      <c r="DRU177" s="81" t="s">
        <v>204</v>
      </c>
      <c r="DRV177" s="81" t="s">
        <v>204</v>
      </c>
      <c r="DRW177" s="81" t="s">
        <v>204</v>
      </c>
      <c r="DRX177" s="81" t="s">
        <v>204</v>
      </c>
      <c r="DRY177" s="81" t="s">
        <v>204</v>
      </c>
      <c r="DRZ177" s="81" t="s">
        <v>204</v>
      </c>
      <c r="DSA177" s="81" t="s">
        <v>204</v>
      </c>
      <c r="DSB177" s="81" t="s">
        <v>204</v>
      </c>
      <c r="DSC177" s="81" t="s">
        <v>204</v>
      </c>
      <c r="DSD177" s="81" t="s">
        <v>204</v>
      </c>
      <c r="DSE177" s="81" t="s">
        <v>204</v>
      </c>
      <c r="DSF177" s="81" t="s">
        <v>204</v>
      </c>
      <c r="DSG177" s="81" t="s">
        <v>204</v>
      </c>
      <c r="DSH177" s="81" t="s">
        <v>204</v>
      </c>
      <c r="DSI177" s="81" t="s">
        <v>204</v>
      </c>
      <c r="DSJ177" s="81" t="s">
        <v>204</v>
      </c>
      <c r="DSK177" s="81" t="s">
        <v>204</v>
      </c>
      <c r="DSL177" s="81" t="s">
        <v>204</v>
      </c>
      <c r="DSM177" s="81" t="s">
        <v>204</v>
      </c>
      <c r="DSN177" s="81" t="s">
        <v>204</v>
      </c>
      <c r="DSO177" s="81" t="s">
        <v>204</v>
      </c>
      <c r="DSP177" s="81" t="s">
        <v>204</v>
      </c>
      <c r="DSQ177" s="81" t="s">
        <v>204</v>
      </c>
      <c r="DSR177" s="81" t="s">
        <v>204</v>
      </c>
      <c r="DSS177" s="81" t="s">
        <v>204</v>
      </c>
      <c r="DST177" s="81" t="s">
        <v>204</v>
      </c>
      <c r="DSU177" s="81" t="s">
        <v>204</v>
      </c>
      <c r="DSV177" s="81" t="s">
        <v>204</v>
      </c>
      <c r="DSW177" s="81" t="s">
        <v>204</v>
      </c>
      <c r="DSX177" s="81" t="s">
        <v>204</v>
      </c>
      <c r="DSY177" s="81" t="s">
        <v>204</v>
      </c>
      <c r="DSZ177" s="81" t="s">
        <v>204</v>
      </c>
      <c r="DTA177" s="81" t="s">
        <v>204</v>
      </c>
      <c r="DTB177" s="81" t="s">
        <v>204</v>
      </c>
      <c r="DTC177" s="81" t="s">
        <v>204</v>
      </c>
      <c r="DTD177" s="81" t="s">
        <v>204</v>
      </c>
      <c r="DTE177" s="81" t="s">
        <v>204</v>
      </c>
      <c r="DTF177" s="81" t="s">
        <v>204</v>
      </c>
      <c r="DTG177" s="81" t="s">
        <v>204</v>
      </c>
      <c r="DTH177" s="81" t="s">
        <v>204</v>
      </c>
      <c r="DTI177" s="81" t="s">
        <v>204</v>
      </c>
      <c r="DTJ177" s="81" t="s">
        <v>204</v>
      </c>
      <c r="DTK177" s="81" t="s">
        <v>204</v>
      </c>
      <c r="DTL177" s="81" t="s">
        <v>204</v>
      </c>
      <c r="DTM177" s="81" t="s">
        <v>204</v>
      </c>
      <c r="DTN177" s="81" t="s">
        <v>204</v>
      </c>
      <c r="DTO177" s="81" t="s">
        <v>204</v>
      </c>
      <c r="DTP177" s="81" t="s">
        <v>204</v>
      </c>
      <c r="DTQ177" s="81" t="s">
        <v>204</v>
      </c>
      <c r="DTR177" s="81" t="s">
        <v>204</v>
      </c>
      <c r="DTS177" s="81" t="s">
        <v>204</v>
      </c>
      <c r="DTT177" s="81" t="s">
        <v>204</v>
      </c>
      <c r="DTU177" s="81" t="s">
        <v>204</v>
      </c>
      <c r="DTV177" s="81" t="s">
        <v>204</v>
      </c>
      <c r="DTW177" s="81" t="s">
        <v>204</v>
      </c>
      <c r="DTX177" s="81" t="s">
        <v>204</v>
      </c>
      <c r="DTY177" s="81" t="s">
        <v>204</v>
      </c>
      <c r="DTZ177" s="81" t="s">
        <v>204</v>
      </c>
      <c r="DUA177" s="81" t="s">
        <v>204</v>
      </c>
      <c r="DUB177" s="81" t="s">
        <v>204</v>
      </c>
      <c r="DUC177" s="81" t="s">
        <v>204</v>
      </c>
      <c r="DUD177" s="81" t="s">
        <v>204</v>
      </c>
      <c r="DUE177" s="81" t="s">
        <v>204</v>
      </c>
      <c r="DUF177" s="81" t="s">
        <v>204</v>
      </c>
      <c r="DUG177" s="81" t="s">
        <v>204</v>
      </c>
      <c r="DUH177" s="81" t="s">
        <v>204</v>
      </c>
      <c r="DUI177" s="81" t="s">
        <v>204</v>
      </c>
      <c r="DUJ177" s="81" t="s">
        <v>204</v>
      </c>
      <c r="DUK177" s="81" t="s">
        <v>204</v>
      </c>
      <c r="DUL177" s="81" t="s">
        <v>204</v>
      </c>
      <c r="DUM177" s="81" t="s">
        <v>204</v>
      </c>
      <c r="DUN177" s="81" t="s">
        <v>204</v>
      </c>
      <c r="DUO177" s="81" t="s">
        <v>204</v>
      </c>
      <c r="DUP177" s="81" t="s">
        <v>204</v>
      </c>
      <c r="DUQ177" s="81" t="s">
        <v>204</v>
      </c>
      <c r="DUR177" s="81" t="s">
        <v>204</v>
      </c>
      <c r="DUS177" s="81" t="s">
        <v>204</v>
      </c>
      <c r="DUT177" s="81" t="s">
        <v>204</v>
      </c>
      <c r="DUU177" s="81" t="s">
        <v>204</v>
      </c>
      <c r="DUV177" s="81" t="s">
        <v>204</v>
      </c>
      <c r="DUW177" s="81" t="s">
        <v>204</v>
      </c>
      <c r="DUX177" s="81" t="s">
        <v>204</v>
      </c>
      <c r="DUY177" s="81" t="s">
        <v>204</v>
      </c>
      <c r="DUZ177" s="81" t="s">
        <v>204</v>
      </c>
      <c r="DVA177" s="81" t="s">
        <v>204</v>
      </c>
      <c r="DVB177" s="81" t="s">
        <v>204</v>
      </c>
      <c r="DVC177" s="81" t="s">
        <v>204</v>
      </c>
      <c r="DVD177" s="81" t="s">
        <v>204</v>
      </c>
      <c r="DVE177" s="81" t="s">
        <v>204</v>
      </c>
      <c r="DVF177" s="81" t="s">
        <v>204</v>
      </c>
      <c r="DVG177" s="81" t="s">
        <v>204</v>
      </c>
      <c r="DVH177" s="81" t="s">
        <v>204</v>
      </c>
      <c r="DVI177" s="81" t="s">
        <v>204</v>
      </c>
      <c r="DVJ177" s="81" t="s">
        <v>204</v>
      </c>
      <c r="DVK177" s="81" t="s">
        <v>204</v>
      </c>
      <c r="DVL177" s="81" t="s">
        <v>204</v>
      </c>
      <c r="DVM177" s="81" t="s">
        <v>204</v>
      </c>
      <c r="DVN177" s="81" t="s">
        <v>204</v>
      </c>
      <c r="DVO177" s="81" t="s">
        <v>204</v>
      </c>
      <c r="DVP177" s="81" t="s">
        <v>204</v>
      </c>
      <c r="DVQ177" s="81" t="s">
        <v>204</v>
      </c>
      <c r="DVR177" s="81" t="s">
        <v>204</v>
      </c>
      <c r="DVS177" s="81" t="s">
        <v>204</v>
      </c>
      <c r="DVT177" s="81" t="s">
        <v>204</v>
      </c>
      <c r="DVU177" s="81" t="s">
        <v>204</v>
      </c>
      <c r="DVV177" s="81" t="s">
        <v>204</v>
      </c>
      <c r="DVW177" s="81" t="s">
        <v>204</v>
      </c>
      <c r="DVX177" s="81" t="s">
        <v>204</v>
      </c>
      <c r="DVY177" s="81" t="s">
        <v>204</v>
      </c>
      <c r="DVZ177" s="81" t="s">
        <v>204</v>
      </c>
      <c r="DWA177" s="81" t="s">
        <v>204</v>
      </c>
      <c r="DWB177" s="81" t="s">
        <v>204</v>
      </c>
      <c r="DWC177" s="81" t="s">
        <v>204</v>
      </c>
      <c r="DWD177" s="81" t="s">
        <v>204</v>
      </c>
      <c r="DWE177" s="81" t="s">
        <v>204</v>
      </c>
      <c r="DWF177" s="81" t="s">
        <v>204</v>
      </c>
      <c r="DWG177" s="81" t="s">
        <v>204</v>
      </c>
      <c r="DWH177" s="81" t="s">
        <v>204</v>
      </c>
      <c r="DWI177" s="81" t="s">
        <v>204</v>
      </c>
      <c r="DWJ177" s="81" t="s">
        <v>204</v>
      </c>
      <c r="DWK177" s="81" t="s">
        <v>204</v>
      </c>
      <c r="DWL177" s="81" t="s">
        <v>204</v>
      </c>
      <c r="DWM177" s="81" t="s">
        <v>204</v>
      </c>
      <c r="DWN177" s="81" t="s">
        <v>204</v>
      </c>
      <c r="DWO177" s="81" t="s">
        <v>204</v>
      </c>
      <c r="DWP177" s="81" t="s">
        <v>204</v>
      </c>
      <c r="DWQ177" s="81" t="s">
        <v>204</v>
      </c>
      <c r="DWR177" s="81" t="s">
        <v>204</v>
      </c>
      <c r="DWS177" s="81" t="s">
        <v>204</v>
      </c>
      <c r="DWT177" s="81" t="s">
        <v>204</v>
      </c>
      <c r="DWU177" s="81" t="s">
        <v>204</v>
      </c>
      <c r="DWV177" s="81" t="s">
        <v>204</v>
      </c>
      <c r="DWW177" s="81" t="s">
        <v>204</v>
      </c>
      <c r="DWX177" s="81" t="s">
        <v>204</v>
      </c>
      <c r="DWY177" s="81" t="s">
        <v>204</v>
      </c>
      <c r="DWZ177" s="81" t="s">
        <v>204</v>
      </c>
      <c r="DXA177" s="81" t="s">
        <v>204</v>
      </c>
      <c r="DXB177" s="81" t="s">
        <v>204</v>
      </c>
      <c r="DXC177" s="81" t="s">
        <v>204</v>
      </c>
      <c r="DXD177" s="81" t="s">
        <v>204</v>
      </c>
      <c r="DXE177" s="81" t="s">
        <v>204</v>
      </c>
      <c r="DXF177" s="81" t="s">
        <v>204</v>
      </c>
      <c r="DXG177" s="81" t="s">
        <v>204</v>
      </c>
      <c r="DXH177" s="81" t="s">
        <v>204</v>
      </c>
      <c r="DXI177" s="81" t="s">
        <v>204</v>
      </c>
      <c r="DXJ177" s="81" t="s">
        <v>204</v>
      </c>
      <c r="DXK177" s="81" t="s">
        <v>204</v>
      </c>
      <c r="DXL177" s="81" t="s">
        <v>204</v>
      </c>
      <c r="DXM177" s="81" t="s">
        <v>204</v>
      </c>
      <c r="DXN177" s="81" t="s">
        <v>204</v>
      </c>
      <c r="DXO177" s="81" t="s">
        <v>204</v>
      </c>
      <c r="DXP177" s="81" t="s">
        <v>204</v>
      </c>
      <c r="DXQ177" s="81" t="s">
        <v>204</v>
      </c>
      <c r="DXR177" s="81" t="s">
        <v>204</v>
      </c>
      <c r="DXS177" s="81" t="s">
        <v>204</v>
      </c>
      <c r="DXT177" s="81" t="s">
        <v>204</v>
      </c>
      <c r="DXU177" s="81" t="s">
        <v>204</v>
      </c>
      <c r="DXV177" s="81" t="s">
        <v>204</v>
      </c>
      <c r="DXW177" s="81" t="s">
        <v>204</v>
      </c>
      <c r="DXX177" s="81" t="s">
        <v>204</v>
      </c>
      <c r="DXY177" s="81" t="s">
        <v>204</v>
      </c>
      <c r="DXZ177" s="81" t="s">
        <v>204</v>
      </c>
      <c r="DYA177" s="81" t="s">
        <v>204</v>
      </c>
      <c r="DYB177" s="81" t="s">
        <v>204</v>
      </c>
      <c r="DYC177" s="81" t="s">
        <v>204</v>
      </c>
      <c r="DYD177" s="81" t="s">
        <v>204</v>
      </c>
      <c r="DYE177" s="81" t="s">
        <v>204</v>
      </c>
      <c r="DYF177" s="81" t="s">
        <v>204</v>
      </c>
      <c r="DYG177" s="81" t="s">
        <v>204</v>
      </c>
      <c r="DYH177" s="81" t="s">
        <v>204</v>
      </c>
      <c r="DYI177" s="81" t="s">
        <v>204</v>
      </c>
      <c r="DYJ177" s="81" t="s">
        <v>204</v>
      </c>
      <c r="DYK177" s="81" t="s">
        <v>204</v>
      </c>
      <c r="DYL177" s="81" t="s">
        <v>204</v>
      </c>
      <c r="DYM177" s="81" t="s">
        <v>204</v>
      </c>
      <c r="DYN177" s="81" t="s">
        <v>204</v>
      </c>
      <c r="DYO177" s="81" t="s">
        <v>204</v>
      </c>
      <c r="DYP177" s="81" t="s">
        <v>204</v>
      </c>
      <c r="DYQ177" s="81" t="s">
        <v>204</v>
      </c>
      <c r="DYR177" s="81" t="s">
        <v>204</v>
      </c>
      <c r="DYS177" s="81" t="s">
        <v>204</v>
      </c>
      <c r="DYT177" s="81" t="s">
        <v>204</v>
      </c>
      <c r="DYU177" s="81" t="s">
        <v>204</v>
      </c>
      <c r="DYV177" s="81" t="s">
        <v>204</v>
      </c>
      <c r="DYW177" s="81" t="s">
        <v>204</v>
      </c>
      <c r="DYX177" s="81" t="s">
        <v>204</v>
      </c>
      <c r="DYY177" s="81" t="s">
        <v>204</v>
      </c>
      <c r="DYZ177" s="81" t="s">
        <v>204</v>
      </c>
      <c r="DZA177" s="81" t="s">
        <v>204</v>
      </c>
      <c r="DZB177" s="81" t="s">
        <v>204</v>
      </c>
      <c r="DZC177" s="81" t="s">
        <v>204</v>
      </c>
      <c r="DZD177" s="81" t="s">
        <v>204</v>
      </c>
      <c r="DZE177" s="81" t="s">
        <v>204</v>
      </c>
      <c r="DZF177" s="81" t="s">
        <v>204</v>
      </c>
      <c r="DZG177" s="81" t="s">
        <v>204</v>
      </c>
      <c r="DZH177" s="81" t="s">
        <v>204</v>
      </c>
      <c r="DZI177" s="81" t="s">
        <v>204</v>
      </c>
      <c r="DZJ177" s="81" t="s">
        <v>204</v>
      </c>
      <c r="DZK177" s="81" t="s">
        <v>204</v>
      </c>
      <c r="DZL177" s="81" t="s">
        <v>204</v>
      </c>
      <c r="DZM177" s="81" t="s">
        <v>204</v>
      </c>
      <c r="DZN177" s="81" t="s">
        <v>204</v>
      </c>
      <c r="DZO177" s="81" t="s">
        <v>204</v>
      </c>
      <c r="DZP177" s="81" t="s">
        <v>204</v>
      </c>
      <c r="DZQ177" s="81" t="s">
        <v>204</v>
      </c>
      <c r="DZR177" s="81" t="s">
        <v>204</v>
      </c>
      <c r="DZS177" s="81" t="s">
        <v>204</v>
      </c>
      <c r="DZT177" s="81" t="s">
        <v>204</v>
      </c>
      <c r="DZU177" s="81" t="s">
        <v>204</v>
      </c>
      <c r="DZV177" s="81" t="s">
        <v>204</v>
      </c>
      <c r="DZW177" s="81" t="s">
        <v>204</v>
      </c>
      <c r="DZX177" s="81" t="s">
        <v>204</v>
      </c>
      <c r="DZY177" s="81" t="s">
        <v>204</v>
      </c>
      <c r="DZZ177" s="81" t="s">
        <v>204</v>
      </c>
      <c r="EAA177" s="81" t="s">
        <v>204</v>
      </c>
      <c r="EAB177" s="81" t="s">
        <v>204</v>
      </c>
      <c r="EAC177" s="81" t="s">
        <v>204</v>
      </c>
      <c r="EAD177" s="81" t="s">
        <v>204</v>
      </c>
      <c r="EAE177" s="81" t="s">
        <v>204</v>
      </c>
      <c r="EAF177" s="81" t="s">
        <v>204</v>
      </c>
      <c r="EAG177" s="81" t="s">
        <v>204</v>
      </c>
      <c r="EAH177" s="81" t="s">
        <v>204</v>
      </c>
      <c r="EAI177" s="81" t="s">
        <v>204</v>
      </c>
      <c r="EAJ177" s="81" t="s">
        <v>204</v>
      </c>
      <c r="EAK177" s="81" t="s">
        <v>204</v>
      </c>
      <c r="EAL177" s="81" t="s">
        <v>204</v>
      </c>
      <c r="EAM177" s="81" t="s">
        <v>204</v>
      </c>
      <c r="EAN177" s="81" t="s">
        <v>204</v>
      </c>
      <c r="EAO177" s="81" t="s">
        <v>204</v>
      </c>
      <c r="EAP177" s="81" t="s">
        <v>204</v>
      </c>
      <c r="EAQ177" s="81" t="s">
        <v>204</v>
      </c>
      <c r="EAR177" s="81" t="s">
        <v>204</v>
      </c>
      <c r="EAS177" s="81" t="s">
        <v>204</v>
      </c>
      <c r="EAT177" s="81" t="s">
        <v>204</v>
      </c>
      <c r="EAU177" s="81" t="s">
        <v>204</v>
      </c>
      <c r="EAV177" s="81" t="s">
        <v>204</v>
      </c>
      <c r="EAW177" s="81" t="s">
        <v>204</v>
      </c>
      <c r="EAX177" s="81" t="s">
        <v>204</v>
      </c>
      <c r="EAY177" s="81" t="s">
        <v>204</v>
      </c>
      <c r="EAZ177" s="81" t="s">
        <v>204</v>
      </c>
      <c r="EBA177" s="81" t="s">
        <v>204</v>
      </c>
      <c r="EBB177" s="81" t="s">
        <v>204</v>
      </c>
      <c r="EBC177" s="81" t="s">
        <v>204</v>
      </c>
      <c r="EBD177" s="81" t="s">
        <v>204</v>
      </c>
      <c r="EBE177" s="81" t="s">
        <v>204</v>
      </c>
      <c r="EBF177" s="81" t="s">
        <v>204</v>
      </c>
      <c r="EBG177" s="81" t="s">
        <v>204</v>
      </c>
      <c r="EBH177" s="81" t="s">
        <v>204</v>
      </c>
      <c r="EBI177" s="81" t="s">
        <v>204</v>
      </c>
      <c r="EBJ177" s="81" t="s">
        <v>204</v>
      </c>
      <c r="EBK177" s="81" t="s">
        <v>204</v>
      </c>
      <c r="EBL177" s="81" t="s">
        <v>204</v>
      </c>
      <c r="EBM177" s="81" t="s">
        <v>204</v>
      </c>
      <c r="EBN177" s="81" t="s">
        <v>204</v>
      </c>
      <c r="EBO177" s="81" t="s">
        <v>204</v>
      </c>
      <c r="EBP177" s="81" t="s">
        <v>204</v>
      </c>
      <c r="EBQ177" s="81" t="s">
        <v>204</v>
      </c>
      <c r="EBR177" s="81" t="s">
        <v>204</v>
      </c>
      <c r="EBS177" s="81" t="s">
        <v>204</v>
      </c>
      <c r="EBT177" s="81" t="s">
        <v>204</v>
      </c>
      <c r="EBU177" s="81" t="s">
        <v>204</v>
      </c>
      <c r="EBV177" s="81" t="s">
        <v>204</v>
      </c>
      <c r="EBW177" s="81" t="s">
        <v>204</v>
      </c>
      <c r="EBX177" s="81" t="s">
        <v>204</v>
      </c>
      <c r="EBY177" s="81" t="s">
        <v>204</v>
      </c>
      <c r="EBZ177" s="81" t="s">
        <v>204</v>
      </c>
      <c r="ECA177" s="81" t="s">
        <v>204</v>
      </c>
      <c r="ECB177" s="81" t="s">
        <v>204</v>
      </c>
      <c r="ECC177" s="81" t="s">
        <v>204</v>
      </c>
      <c r="ECD177" s="81" t="s">
        <v>204</v>
      </c>
      <c r="ECE177" s="81" t="s">
        <v>204</v>
      </c>
      <c r="ECF177" s="81" t="s">
        <v>204</v>
      </c>
      <c r="ECG177" s="81" t="s">
        <v>204</v>
      </c>
      <c r="ECH177" s="81" t="s">
        <v>204</v>
      </c>
      <c r="ECI177" s="81" t="s">
        <v>204</v>
      </c>
      <c r="ECJ177" s="81" t="s">
        <v>204</v>
      </c>
      <c r="ECK177" s="81" t="s">
        <v>204</v>
      </c>
      <c r="ECL177" s="81" t="s">
        <v>204</v>
      </c>
      <c r="ECM177" s="81" t="s">
        <v>204</v>
      </c>
      <c r="ECN177" s="81" t="s">
        <v>204</v>
      </c>
      <c r="ECO177" s="81" t="s">
        <v>204</v>
      </c>
      <c r="ECP177" s="81" t="s">
        <v>204</v>
      </c>
      <c r="ECQ177" s="81" t="s">
        <v>204</v>
      </c>
      <c r="ECR177" s="81" t="s">
        <v>204</v>
      </c>
      <c r="ECS177" s="81" t="s">
        <v>204</v>
      </c>
      <c r="ECT177" s="81" t="s">
        <v>204</v>
      </c>
      <c r="ECU177" s="81" t="s">
        <v>204</v>
      </c>
      <c r="ECV177" s="81" t="s">
        <v>204</v>
      </c>
      <c r="ECW177" s="81" t="s">
        <v>204</v>
      </c>
      <c r="ECX177" s="81" t="s">
        <v>204</v>
      </c>
      <c r="ECY177" s="81" t="s">
        <v>204</v>
      </c>
      <c r="ECZ177" s="81" t="s">
        <v>204</v>
      </c>
      <c r="EDA177" s="81" t="s">
        <v>204</v>
      </c>
      <c r="EDB177" s="81" t="s">
        <v>204</v>
      </c>
      <c r="EDC177" s="81" t="s">
        <v>204</v>
      </c>
      <c r="EDD177" s="81" t="s">
        <v>204</v>
      </c>
      <c r="EDE177" s="81" t="s">
        <v>204</v>
      </c>
      <c r="EDF177" s="81" t="s">
        <v>204</v>
      </c>
      <c r="EDG177" s="81" t="s">
        <v>204</v>
      </c>
      <c r="EDH177" s="81" t="s">
        <v>204</v>
      </c>
      <c r="EDI177" s="81" t="s">
        <v>204</v>
      </c>
      <c r="EDJ177" s="81" t="s">
        <v>204</v>
      </c>
      <c r="EDK177" s="81" t="s">
        <v>204</v>
      </c>
      <c r="EDL177" s="81" t="s">
        <v>204</v>
      </c>
      <c r="EDM177" s="81" t="s">
        <v>204</v>
      </c>
      <c r="EDN177" s="81" t="s">
        <v>204</v>
      </c>
      <c r="EDO177" s="81" t="s">
        <v>204</v>
      </c>
      <c r="EDP177" s="81" t="s">
        <v>204</v>
      </c>
      <c r="EDQ177" s="81" t="s">
        <v>204</v>
      </c>
      <c r="EDR177" s="81" t="s">
        <v>204</v>
      </c>
      <c r="EDS177" s="81" t="s">
        <v>204</v>
      </c>
      <c r="EDT177" s="81" t="s">
        <v>204</v>
      </c>
      <c r="EDU177" s="81" t="s">
        <v>204</v>
      </c>
      <c r="EDV177" s="81" t="s">
        <v>204</v>
      </c>
      <c r="EDW177" s="81" t="s">
        <v>204</v>
      </c>
      <c r="EDX177" s="81" t="s">
        <v>204</v>
      </c>
      <c r="EDY177" s="81" t="s">
        <v>204</v>
      </c>
      <c r="EDZ177" s="81" t="s">
        <v>204</v>
      </c>
      <c r="EEA177" s="81" t="s">
        <v>204</v>
      </c>
      <c r="EEB177" s="81" t="s">
        <v>204</v>
      </c>
      <c r="EEC177" s="81" t="s">
        <v>204</v>
      </c>
      <c r="EED177" s="81" t="s">
        <v>204</v>
      </c>
      <c r="EEE177" s="81" t="s">
        <v>204</v>
      </c>
      <c r="EEF177" s="81" t="s">
        <v>204</v>
      </c>
      <c r="EEG177" s="81" t="s">
        <v>204</v>
      </c>
      <c r="EEH177" s="81" t="s">
        <v>204</v>
      </c>
      <c r="EEI177" s="81" t="s">
        <v>204</v>
      </c>
      <c r="EEJ177" s="81" t="s">
        <v>204</v>
      </c>
      <c r="EEK177" s="81" t="s">
        <v>204</v>
      </c>
      <c r="EEL177" s="81" t="s">
        <v>204</v>
      </c>
      <c r="EEM177" s="81" t="s">
        <v>204</v>
      </c>
      <c r="EEN177" s="81" t="s">
        <v>204</v>
      </c>
      <c r="EEO177" s="81" t="s">
        <v>204</v>
      </c>
      <c r="EEP177" s="81" t="s">
        <v>204</v>
      </c>
      <c r="EEQ177" s="81" t="s">
        <v>204</v>
      </c>
      <c r="EER177" s="81" t="s">
        <v>204</v>
      </c>
      <c r="EES177" s="81" t="s">
        <v>204</v>
      </c>
      <c r="EET177" s="81" t="s">
        <v>204</v>
      </c>
      <c r="EEU177" s="81" t="s">
        <v>204</v>
      </c>
      <c r="EEV177" s="81" t="s">
        <v>204</v>
      </c>
      <c r="EEW177" s="81" t="s">
        <v>204</v>
      </c>
      <c r="EEX177" s="81" t="s">
        <v>204</v>
      </c>
      <c r="EEY177" s="81" t="s">
        <v>204</v>
      </c>
      <c r="EEZ177" s="81" t="s">
        <v>204</v>
      </c>
      <c r="EFA177" s="81" t="s">
        <v>204</v>
      </c>
      <c r="EFB177" s="81" t="s">
        <v>204</v>
      </c>
      <c r="EFC177" s="81" t="s">
        <v>204</v>
      </c>
      <c r="EFD177" s="81" t="s">
        <v>204</v>
      </c>
      <c r="EFE177" s="81" t="s">
        <v>204</v>
      </c>
      <c r="EFF177" s="81" t="s">
        <v>204</v>
      </c>
      <c r="EFG177" s="81" t="s">
        <v>204</v>
      </c>
      <c r="EFH177" s="81" t="s">
        <v>204</v>
      </c>
      <c r="EFI177" s="81" t="s">
        <v>204</v>
      </c>
      <c r="EFJ177" s="81" t="s">
        <v>204</v>
      </c>
      <c r="EFK177" s="81" t="s">
        <v>204</v>
      </c>
      <c r="EFL177" s="81" t="s">
        <v>204</v>
      </c>
      <c r="EFM177" s="81" t="s">
        <v>204</v>
      </c>
      <c r="EFN177" s="81" t="s">
        <v>204</v>
      </c>
      <c r="EFO177" s="81" t="s">
        <v>204</v>
      </c>
      <c r="EFP177" s="81" t="s">
        <v>204</v>
      </c>
      <c r="EFQ177" s="81" t="s">
        <v>204</v>
      </c>
      <c r="EFR177" s="81" t="s">
        <v>204</v>
      </c>
      <c r="EFS177" s="81" t="s">
        <v>204</v>
      </c>
      <c r="EFT177" s="81" t="s">
        <v>204</v>
      </c>
      <c r="EFU177" s="81" t="s">
        <v>204</v>
      </c>
      <c r="EFV177" s="81" t="s">
        <v>204</v>
      </c>
      <c r="EFW177" s="81" t="s">
        <v>204</v>
      </c>
      <c r="EFX177" s="81" t="s">
        <v>204</v>
      </c>
      <c r="EFY177" s="81" t="s">
        <v>204</v>
      </c>
      <c r="EFZ177" s="81" t="s">
        <v>204</v>
      </c>
      <c r="EGA177" s="81" t="s">
        <v>204</v>
      </c>
      <c r="EGB177" s="81" t="s">
        <v>204</v>
      </c>
      <c r="EGC177" s="81" t="s">
        <v>204</v>
      </c>
      <c r="EGD177" s="81" t="s">
        <v>204</v>
      </c>
      <c r="EGE177" s="81" t="s">
        <v>204</v>
      </c>
      <c r="EGF177" s="81" t="s">
        <v>204</v>
      </c>
      <c r="EGG177" s="81" t="s">
        <v>204</v>
      </c>
      <c r="EGH177" s="81" t="s">
        <v>204</v>
      </c>
      <c r="EGI177" s="81" t="s">
        <v>204</v>
      </c>
      <c r="EGJ177" s="81" t="s">
        <v>204</v>
      </c>
      <c r="EGK177" s="81" t="s">
        <v>204</v>
      </c>
      <c r="EGL177" s="81" t="s">
        <v>204</v>
      </c>
      <c r="EGM177" s="81" t="s">
        <v>204</v>
      </c>
      <c r="EGN177" s="81" t="s">
        <v>204</v>
      </c>
      <c r="EGO177" s="81" t="s">
        <v>204</v>
      </c>
      <c r="EGP177" s="81" t="s">
        <v>204</v>
      </c>
      <c r="EGQ177" s="81" t="s">
        <v>204</v>
      </c>
      <c r="EGR177" s="81" t="s">
        <v>204</v>
      </c>
      <c r="EGS177" s="81" t="s">
        <v>204</v>
      </c>
      <c r="EGT177" s="81" t="s">
        <v>204</v>
      </c>
      <c r="EGU177" s="81" t="s">
        <v>204</v>
      </c>
      <c r="EGV177" s="81" t="s">
        <v>204</v>
      </c>
      <c r="EGW177" s="81" t="s">
        <v>204</v>
      </c>
      <c r="EGX177" s="81" t="s">
        <v>204</v>
      </c>
      <c r="EGY177" s="81" t="s">
        <v>204</v>
      </c>
      <c r="EGZ177" s="81" t="s">
        <v>204</v>
      </c>
      <c r="EHA177" s="81" t="s">
        <v>204</v>
      </c>
      <c r="EHB177" s="81" t="s">
        <v>204</v>
      </c>
      <c r="EHC177" s="81" t="s">
        <v>204</v>
      </c>
      <c r="EHD177" s="81" t="s">
        <v>204</v>
      </c>
      <c r="EHE177" s="81" t="s">
        <v>204</v>
      </c>
      <c r="EHF177" s="81" t="s">
        <v>204</v>
      </c>
      <c r="EHG177" s="81" t="s">
        <v>204</v>
      </c>
      <c r="EHH177" s="81" t="s">
        <v>204</v>
      </c>
      <c r="EHI177" s="81" t="s">
        <v>204</v>
      </c>
      <c r="EHJ177" s="81" t="s">
        <v>204</v>
      </c>
      <c r="EHK177" s="81" t="s">
        <v>204</v>
      </c>
      <c r="EHL177" s="81" t="s">
        <v>204</v>
      </c>
      <c r="EHM177" s="81" t="s">
        <v>204</v>
      </c>
      <c r="EHN177" s="81" t="s">
        <v>204</v>
      </c>
      <c r="EHO177" s="81" t="s">
        <v>204</v>
      </c>
      <c r="EHP177" s="81" t="s">
        <v>204</v>
      </c>
      <c r="EHQ177" s="81" t="s">
        <v>204</v>
      </c>
      <c r="EHR177" s="81" t="s">
        <v>204</v>
      </c>
      <c r="EHS177" s="81" t="s">
        <v>204</v>
      </c>
      <c r="EHT177" s="81" t="s">
        <v>204</v>
      </c>
      <c r="EHU177" s="81" t="s">
        <v>204</v>
      </c>
      <c r="EHV177" s="81" t="s">
        <v>204</v>
      </c>
      <c r="EHW177" s="81" t="s">
        <v>204</v>
      </c>
      <c r="EHX177" s="81" t="s">
        <v>204</v>
      </c>
      <c r="EHY177" s="81" t="s">
        <v>204</v>
      </c>
      <c r="EHZ177" s="81" t="s">
        <v>204</v>
      </c>
      <c r="EIA177" s="81" t="s">
        <v>204</v>
      </c>
      <c r="EIB177" s="81" t="s">
        <v>204</v>
      </c>
      <c r="EIC177" s="81" t="s">
        <v>204</v>
      </c>
      <c r="EID177" s="81" t="s">
        <v>204</v>
      </c>
      <c r="EIE177" s="81" t="s">
        <v>204</v>
      </c>
      <c r="EIF177" s="81" t="s">
        <v>204</v>
      </c>
      <c r="EIG177" s="81" t="s">
        <v>204</v>
      </c>
      <c r="EIH177" s="81" t="s">
        <v>204</v>
      </c>
      <c r="EII177" s="81" t="s">
        <v>204</v>
      </c>
      <c r="EIJ177" s="81" t="s">
        <v>204</v>
      </c>
      <c r="EIK177" s="81" t="s">
        <v>204</v>
      </c>
      <c r="EIL177" s="81" t="s">
        <v>204</v>
      </c>
      <c r="EIM177" s="81" t="s">
        <v>204</v>
      </c>
      <c r="EIN177" s="81" t="s">
        <v>204</v>
      </c>
      <c r="EIO177" s="81" t="s">
        <v>204</v>
      </c>
      <c r="EIP177" s="81" t="s">
        <v>204</v>
      </c>
      <c r="EIQ177" s="81" t="s">
        <v>204</v>
      </c>
      <c r="EIR177" s="81" t="s">
        <v>204</v>
      </c>
      <c r="EIS177" s="81" t="s">
        <v>204</v>
      </c>
      <c r="EIT177" s="81" t="s">
        <v>204</v>
      </c>
      <c r="EIU177" s="81" t="s">
        <v>204</v>
      </c>
      <c r="EIV177" s="81" t="s">
        <v>204</v>
      </c>
      <c r="EIW177" s="81" t="s">
        <v>204</v>
      </c>
      <c r="EIX177" s="81" t="s">
        <v>204</v>
      </c>
      <c r="EIY177" s="81" t="s">
        <v>204</v>
      </c>
      <c r="EIZ177" s="81" t="s">
        <v>204</v>
      </c>
      <c r="EJA177" s="81" t="s">
        <v>204</v>
      </c>
      <c r="EJB177" s="81" t="s">
        <v>204</v>
      </c>
      <c r="EJC177" s="81" t="s">
        <v>204</v>
      </c>
      <c r="EJD177" s="81" t="s">
        <v>204</v>
      </c>
      <c r="EJE177" s="81" t="s">
        <v>204</v>
      </c>
      <c r="EJF177" s="81" t="s">
        <v>204</v>
      </c>
      <c r="EJG177" s="81" t="s">
        <v>204</v>
      </c>
      <c r="EJH177" s="81" t="s">
        <v>204</v>
      </c>
      <c r="EJI177" s="81" t="s">
        <v>204</v>
      </c>
      <c r="EJJ177" s="81" t="s">
        <v>204</v>
      </c>
      <c r="EJK177" s="81" t="s">
        <v>204</v>
      </c>
      <c r="EJL177" s="81" t="s">
        <v>204</v>
      </c>
      <c r="EJM177" s="81" t="s">
        <v>204</v>
      </c>
      <c r="EJN177" s="81" t="s">
        <v>204</v>
      </c>
      <c r="EJO177" s="81" t="s">
        <v>204</v>
      </c>
      <c r="EJP177" s="81" t="s">
        <v>204</v>
      </c>
      <c r="EJQ177" s="81" t="s">
        <v>204</v>
      </c>
      <c r="EJR177" s="81" t="s">
        <v>204</v>
      </c>
      <c r="EJS177" s="81" t="s">
        <v>204</v>
      </c>
      <c r="EJT177" s="81" t="s">
        <v>204</v>
      </c>
      <c r="EJU177" s="81" t="s">
        <v>204</v>
      </c>
      <c r="EJV177" s="81" t="s">
        <v>204</v>
      </c>
      <c r="EJW177" s="81" t="s">
        <v>204</v>
      </c>
      <c r="EJX177" s="81" t="s">
        <v>204</v>
      </c>
      <c r="EJY177" s="81" t="s">
        <v>204</v>
      </c>
      <c r="EJZ177" s="81" t="s">
        <v>204</v>
      </c>
      <c r="EKA177" s="81" t="s">
        <v>204</v>
      </c>
      <c r="EKB177" s="81" t="s">
        <v>204</v>
      </c>
      <c r="EKC177" s="81" t="s">
        <v>204</v>
      </c>
      <c r="EKD177" s="81" t="s">
        <v>204</v>
      </c>
      <c r="EKE177" s="81" t="s">
        <v>204</v>
      </c>
      <c r="EKF177" s="81" t="s">
        <v>204</v>
      </c>
      <c r="EKG177" s="81" t="s">
        <v>204</v>
      </c>
      <c r="EKH177" s="81" t="s">
        <v>204</v>
      </c>
      <c r="EKI177" s="81" t="s">
        <v>204</v>
      </c>
      <c r="EKJ177" s="81" t="s">
        <v>204</v>
      </c>
      <c r="EKK177" s="81" t="s">
        <v>204</v>
      </c>
      <c r="EKL177" s="81" t="s">
        <v>204</v>
      </c>
      <c r="EKM177" s="81" t="s">
        <v>204</v>
      </c>
      <c r="EKN177" s="81" t="s">
        <v>204</v>
      </c>
      <c r="EKO177" s="81" t="s">
        <v>204</v>
      </c>
      <c r="EKP177" s="81" t="s">
        <v>204</v>
      </c>
      <c r="EKQ177" s="81" t="s">
        <v>204</v>
      </c>
      <c r="EKR177" s="81" t="s">
        <v>204</v>
      </c>
      <c r="EKS177" s="81" t="s">
        <v>204</v>
      </c>
      <c r="EKT177" s="81" t="s">
        <v>204</v>
      </c>
      <c r="EKU177" s="81" t="s">
        <v>204</v>
      </c>
      <c r="EKV177" s="81" t="s">
        <v>204</v>
      </c>
      <c r="EKW177" s="81" t="s">
        <v>204</v>
      </c>
      <c r="EKX177" s="81" t="s">
        <v>204</v>
      </c>
      <c r="EKY177" s="81" t="s">
        <v>204</v>
      </c>
      <c r="EKZ177" s="81" t="s">
        <v>204</v>
      </c>
      <c r="ELA177" s="81" t="s">
        <v>204</v>
      </c>
      <c r="ELB177" s="81" t="s">
        <v>204</v>
      </c>
      <c r="ELC177" s="81" t="s">
        <v>204</v>
      </c>
      <c r="ELD177" s="81" t="s">
        <v>204</v>
      </c>
      <c r="ELE177" s="81" t="s">
        <v>204</v>
      </c>
      <c r="ELF177" s="81" t="s">
        <v>204</v>
      </c>
      <c r="ELG177" s="81" t="s">
        <v>204</v>
      </c>
      <c r="ELH177" s="81" t="s">
        <v>204</v>
      </c>
      <c r="ELI177" s="81" t="s">
        <v>204</v>
      </c>
      <c r="ELJ177" s="81" t="s">
        <v>204</v>
      </c>
      <c r="ELK177" s="81" t="s">
        <v>204</v>
      </c>
      <c r="ELL177" s="81" t="s">
        <v>204</v>
      </c>
      <c r="ELM177" s="81" t="s">
        <v>204</v>
      </c>
      <c r="ELN177" s="81" t="s">
        <v>204</v>
      </c>
      <c r="ELO177" s="81" t="s">
        <v>204</v>
      </c>
      <c r="ELP177" s="81" t="s">
        <v>204</v>
      </c>
      <c r="ELQ177" s="81" t="s">
        <v>204</v>
      </c>
      <c r="ELR177" s="81" t="s">
        <v>204</v>
      </c>
      <c r="ELS177" s="81" t="s">
        <v>204</v>
      </c>
      <c r="ELT177" s="81" t="s">
        <v>204</v>
      </c>
      <c r="ELU177" s="81" t="s">
        <v>204</v>
      </c>
      <c r="ELV177" s="81" t="s">
        <v>204</v>
      </c>
      <c r="ELW177" s="81" t="s">
        <v>204</v>
      </c>
      <c r="ELX177" s="81" t="s">
        <v>204</v>
      </c>
      <c r="ELY177" s="81" t="s">
        <v>204</v>
      </c>
      <c r="ELZ177" s="81" t="s">
        <v>204</v>
      </c>
      <c r="EMA177" s="81" t="s">
        <v>204</v>
      </c>
      <c r="EMB177" s="81" t="s">
        <v>204</v>
      </c>
      <c r="EMC177" s="81" t="s">
        <v>204</v>
      </c>
      <c r="EMD177" s="81" t="s">
        <v>204</v>
      </c>
      <c r="EME177" s="81" t="s">
        <v>204</v>
      </c>
      <c r="EMF177" s="81" t="s">
        <v>204</v>
      </c>
      <c r="EMG177" s="81" t="s">
        <v>204</v>
      </c>
      <c r="EMH177" s="81" t="s">
        <v>204</v>
      </c>
      <c r="EMI177" s="81" t="s">
        <v>204</v>
      </c>
      <c r="EMJ177" s="81" t="s">
        <v>204</v>
      </c>
      <c r="EMK177" s="81" t="s">
        <v>204</v>
      </c>
      <c r="EML177" s="81" t="s">
        <v>204</v>
      </c>
      <c r="EMM177" s="81" t="s">
        <v>204</v>
      </c>
      <c r="EMN177" s="81" t="s">
        <v>204</v>
      </c>
      <c r="EMO177" s="81" t="s">
        <v>204</v>
      </c>
      <c r="EMP177" s="81" t="s">
        <v>204</v>
      </c>
      <c r="EMQ177" s="81" t="s">
        <v>204</v>
      </c>
      <c r="EMR177" s="81" t="s">
        <v>204</v>
      </c>
      <c r="EMS177" s="81" t="s">
        <v>204</v>
      </c>
      <c r="EMT177" s="81" t="s">
        <v>204</v>
      </c>
      <c r="EMU177" s="81" t="s">
        <v>204</v>
      </c>
      <c r="EMV177" s="81" t="s">
        <v>204</v>
      </c>
      <c r="EMW177" s="81" t="s">
        <v>204</v>
      </c>
      <c r="EMX177" s="81" t="s">
        <v>204</v>
      </c>
      <c r="EMY177" s="81" t="s">
        <v>204</v>
      </c>
      <c r="EMZ177" s="81" t="s">
        <v>204</v>
      </c>
      <c r="ENA177" s="81" t="s">
        <v>204</v>
      </c>
      <c r="ENB177" s="81" t="s">
        <v>204</v>
      </c>
      <c r="ENC177" s="81" t="s">
        <v>204</v>
      </c>
      <c r="END177" s="81" t="s">
        <v>204</v>
      </c>
      <c r="ENE177" s="81" t="s">
        <v>204</v>
      </c>
      <c r="ENF177" s="81" t="s">
        <v>204</v>
      </c>
      <c r="ENG177" s="81" t="s">
        <v>204</v>
      </c>
      <c r="ENH177" s="81" t="s">
        <v>204</v>
      </c>
      <c r="ENI177" s="81" t="s">
        <v>204</v>
      </c>
      <c r="ENJ177" s="81" t="s">
        <v>204</v>
      </c>
      <c r="ENK177" s="81" t="s">
        <v>204</v>
      </c>
      <c r="ENL177" s="81" t="s">
        <v>204</v>
      </c>
      <c r="ENM177" s="81" t="s">
        <v>204</v>
      </c>
      <c r="ENN177" s="81" t="s">
        <v>204</v>
      </c>
      <c r="ENO177" s="81" t="s">
        <v>204</v>
      </c>
      <c r="ENP177" s="81" t="s">
        <v>204</v>
      </c>
      <c r="ENQ177" s="81" t="s">
        <v>204</v>
      </c>
      <c r="ENR177" s="81" t="s">
        <v>204</v>
      </c>
      <c r="ENS177" s="81" t="s">
        <v>204</v>
      </c>
      <c r="ENT177" s="81" t="s">
        <v>204</v>
      </c>
      <c r="ENU177" s="81" t="s">
        <v>204</v>
      </c>
      <c r="ENV177" s="81" t="s">
        <v>204</v>
      </c>
      <c r="ENW177" s="81" t="s">
        <v>204</v>
      </c>
      <c r="ENX177" s="81" t="s">
        <v>204</v>
      </c>
      <c r="ENY177" s="81" t="s">
        <v>204</v>
      </c>
      <c r="ENZ177" s="81" t="s">
        <v>204</v>
      </c>
      <c r="EOA177" s="81" t="s">
        <v>204</v>
      </c>
      <c r="EOB177" s="81" t="s">
        <v>204</v>
      </c>
      <c r="EOC177" s="81" t="s">
        <v>204</v>
      </c>
      <c r="EOD177" s="81" t="s">
        <v>204</v>
      </c>
      <c r="EOE177" s="81" t="s">
        <v>204</v>
      </c>
      <c r="EOF177" s="81" t="s">
        <v>204</v>
      </c>
      <c r="EOG177" s="81" t="s">
        <v>204</v>
      </c>
      <c r="EOH177" s="81" t="s">
        <v>204</v>
      </c>
      <c r="EOI177" s="81" t="s">
        <v>204</v>
      </c>
      <c r="EOJ177" s="81" t="s">
        <v>204</v>
      </c>
      <c r="EOK177" s="81" t="s">
        <v>204</v>
      </c>
      <c r="EOL177" s="81" t="s">
        <v>204</v>
      </c>
      <c r="EOM177" s="81" t="s">
        <v>204</v>
      </c>
      <c r="EON177" s="81" t="s">
        <v>204</v>
      </c>
      <c r="EOO177" s="81" t="s">
        <v>204</v>
      </c>
      <c r="EOP177" s="81" t="s">
        <v>204</v>
      </c>
      <c r="EOQ177" s="81" t="s">
        <v>204</v>
      </c>
      <c r="EOR177" s="81" t="s">
        <v>204</v>
      </c>
      <c r="EOS177" s="81" t="s">
        <v>204</v>
      </c>
      <c r="EOT177" s="81" t="s">
        <v>204</v>
      </c>
      <c r="EOU177" s="81" t="s">
        <v>204</v>
      </c>
      <c r="EOV177" s="81" t="s">
        <v>204</v>
      </c>
      <c r="EOW177" s="81" t="s">
        <v>204</v>
      </c>
      <c r="EOX177" s="81" t="s">
        <v>204</v>
      </c>
      <c r="EOY177" s="81" t="s">
        <v>204</v>
      </c>
      <c r="EOZ177" s="81" t="s">
        <v>204</v>
      </c>
      <c r="EPA177" s="81" t="s">
        <v>204</v>
      </c>
      <c r="EPB177" s="81" t="s">
        <v>204</v>
      </c>
      <c r="EPC177" s="81" t="s">
        <v>204</v>
      </c>
      <c r="EPD177" s="81" t="s">
        <v>204</v>
      </c>
      <c r="EPE177" s="81" t="s">
        <v>204</v>
      </c>
      <c r="EPF177" s="81" t="s">
        <v>204</v>
      </c>
      <c r="EPG177" s="81" t="s">
        <v>204</v>
      </c>
      <c r="EPH177" s="81" t="s">
        <v>204</v>
      </c>
      <c r="EPI177" s="81" t="s">
        <v>204</v>
      </c>
      <c r="EPJ177" s="81" t="s">
        <v>204</v>
      </c>
      <c r="EPK177" s="81" t="s">
        <v>204</v>
      </c>
      <c r="EPL177" s="81" t="s">
        <v>204</v>
      </c>
      <c r="EPM177" s="81" t="s">
        <v>204</v>
      </c>
      <c r="EPN177" s="81" t="s">
        <v>204</v>
      </c>
      <c r="EPO177" s="81" t="s">
        <v>204</v>
      </c>
      <c r="EPP177" s="81" t="s">
        <v>204</v>
      </c>
      <c r="EPQ177" s="81" t="s">
        <v>204</v>
      </c>
      <c r="EPR177" s="81" t="s">
        <v>204</v>
      </c>
      <c r="EPS177" s="81" t="s">
        <v>204</v>
      </c>
      <c r="EPT177" s="81" t="s">
        <v>204</v>
      </c>
      <c r="EPU177" s="81" t="s">
        <v>204</v>
      </c>
      <c r="EPV177" s="81" t="s">
        <v>204</v>
      </c>
      <c r="EPW177" s="81" t="s">
        <v>204</v>
      </c>
      <c r="EPX177" s="81" t="s">
        <v>204</v>
      </c>
      <c r="EPY177" s="81" t="s">
        <v>204</v>
      </c>
      <c r="EPZ177" s="81" t="s">
        <v>204</v>
      </c>
      <c r="EQA177" s="81" t="s">
        <v>204</v>
      </c>
      <c r="EQB177" s="81" t="s">
        <v>204</v>
      </c>
      <c r="EQC177" s="81" t="s">
        <v>204</v>
      </c>
      <c r="EQD177" s="81" t="s">
        <v>204</v>
      </c>
      <c r="EQE177" s="81" t="s">
        <v>204</v>
      </c>
      <c r="EQF177" s="81" t="s">
        <v>204</v>
      </c>
      <c r="EQG177" s="81" t="s">
        <v>204</v>
      </c>
      <c r="EQH177" s="81" t="s">
        <v>204</v>
      </c>
      <c r="EQI177" s="81" t="s">
        <v>204</v>
      </c>
      <c r="EQJ177" s="81" t="s">
        <v>204</v>
      </c>
      <c r="EQK177" s="81" t="s">
        <v>204</v>
      </c>
      <c r="EQL177" s="81" t="s">
        <v>204</v>
      </c>
      <c r="EQM177" s="81" t="s">
        <v>204</v>
      </c>
      <c r="EQN177" s="81" t="s">
        <v>204</v>
      </c>
      <c r="EQO177" s="81" t="s">
        <v>204</v>
      </c>
      <c r="EQP177" s="81" t="s">
        <v>204</v>
      </c>
      <c r="EQQ177" s="81" t="s">
        <v>204</v>
      </c>
      <c r="EQR177" s="81" t="s">
        <v>204</v>
      </c>
      <c r="EQS177" s="81" t="s">
        <v>204</v>
      </c>
      <c r="EQT177" s="81" t="s">
        <v>204</v>
      </c>
      <c r="EQU177" s="81" t="s">
        <v>204</v>
      </c>
      <c r="EQV177" s="81" t="s">
        <v>204</v>
      </c>
      <c r="EQW177" s="81" t="s">
        <v>204</v>
      </c>
      <c r="EQX177" s="81" t="s">
        <v>204</v>
      </c>
      <c r="EQY177" s="81" t="s">
        <v>204</v>
      </c>
      <c r="EQZ177" s="81" t="s">
        <v>204</v>
      </c>
      <c r="ERA177" s="81" t="s">
        <v>204</v>
      </c>
      <c r="ERB177" s="81" t="s">
        <v>204</v>
      </c>
      <c r="ERC177" s="81" t="s">
        <v>204</v>
      </c>
      <c r="ERD177" s="81" t="s">
        <v>204</v>
      </c>
      <c r="ERE177" s="81" t="s">
        <v>204</v>
      </c>
      <c r="ERF177" s="81" t="s">
        <v>204</v>
      </c>
      <c r="ERG177" s="81" t="s">
        <v>204</v>
      </c>
      <c r="ERH177" s="81" t="s">
        <v>204</v>
      </c>
      <c r="ERI177" s="81" t="s">
        <v>204</v>
      </c>
      <c r="ERJ177" s="81" t="s">
        <v>204</v>
      </c>
      <c r="ERK177" s="81" t="s">
        <v>204</v>
      </c>
      <c r="ERL177" s="81" t="s">
        <v>204</v>
      </c>
      <c r="ERM177" s="81" t="s">
        <v>204</v>
      </c>
      <c r="ERN177" s="81" t="s">
        <v>204</v>
      </c>
      <c r="ERO177" s="81" t="s">
        <v>204</v>
      </c>
      <c r="ERP177" s="81" t="s">
        <v>204</v>
      </c>
      <c r="ERQ177" s="81" t="s">
        <v>204</v>
      </c>
      <c r="ERR177" s="81" t="s">
        <v>204</v>
      </c>
      <c r="ERS177" s="81" t="s">
        <v>204</v>
      </c>
      <c r="ERT177" s="81" t="s">
        <v>204</v>
      </c>
      <c r="ERU177" s="81" t="s">
        <v>204</v>
      </c>
      <c r="ERV177" s="81" t="s">
        <v>204</v>
      </c>
      <c r="ERW177" s="81" t="s">
        <v>204</v>
      </c>
      <c r="ERX177" s="81" t="s">
        <v>204</v>
      </c>
      <c r="ERY177" s="81" t="s">
        <v>204</v>
      </c>
      <c r="ERZ177" s="81" t="s">
        <v>204</v>
      </c>
      <c r="ESA177" s="81" t="s">
        <v>204</v>
      </c>
      <c r="ESB177" s="81" t="s">
        <v>204</v>
      </c>
      <c r="ESC177" s="81" t="s">
        <v>204</v>
      </c>
      <c r="ESD177" s="81" t="s">
        <v>204</v>
      </c>
      <c r="ESE177" s="81" t="s">
        <v>204</v>
      </c>
      <c r="ESF177" s="81" t="s">
        <v>204</v>
      </c>
      <c r="ESG177" s="81" t="s">
        <v>204</v>
      </c>
      <c r="ESH177" s="81" t="s">
        <v>204</v>
      </c>
      <c r="ESI177" s="81" t="s">
        <v>204</v>
      </c>
      <c r="ESJ177" s="81" t="s">
        <v>204</v>
      </c>
      <c r="ESK177" s="81" t="s">
        <v>204</v>
      </c>
      <c r="ESL177" s="81" t="s">
        <v>204</v>
      </c>
      <c r="ESM177" s="81" t="s">
        <v>204</v>
      </c>
      <c r="ESN177" s="81" t="s">
        <v>204</v>
      </c>
      <c r="ESO177" s="81" t="s">
        <v>204</v>
      </c>
      <c r="ESP177" s="81" t="s">
        <v>204</v>
      </c>
      <c r="ESQ177" s="81" t="s">
        <v>204</v>
      </c>
      <c r="ESR177" s="81" t="s">
        <v>204</v>
      </c>
      <c r="ESS177" s="81" t="s">
        <v>204</v>
      </c>
      <c r="EST177" s="81" t="s">
        <v>204</v>
      </c>
      <c r="ESU177" s="81" t="s">
        <v>204</v>
      </c>
      <c r="ESV177" s="81" t="s">
        <v>204</v>
      </c>
      <c r="ESW177" s="81" t="s">
        <v>204</v>
      </c>
      <c r="ESX177" s="81" t="s">
        <v>204</v>
      </c>
      <c r="ESY177" s="81" t="s">
        <v>204</v>
      </c>
      <c r="ESZ177" s="81" t="s">
        <v>204</v>
      </c>
      <c r="ETA177" s="81" t="s">
        <v>204</v>
      </c>
      <c r="ETB177" s="81" t="s">
        <v>204</v>
      </c>
      <c r="ETC177" s="81" t="s">
        <v>204</v>
      </c>
      <c r="ETD177" s="81" t="s">
        <v>204</v>
      </c>
      <c r="ETE177" s="81" t="s">
        <v>204</v>
      </c>
      <c r="ETF177" s="81" t="s">
        <v>204</v>
      </c>
      <c r="ETG177" s="81" t="s">
        <v>204</v>
      </c>
      <c r="ETH177" s="81" t="s">
        <v>204</v>
      </c>
      <c r="ETI177" s="81" t="s">
        <v>204</v>
      </c>
      <c r="ETJ177" s="81" t="s">
        <v>204</v>
      </c>
      <c r="ETK177" s="81" t="s">
        <v>204</v>
      </c>
      <c r="ETL177" s="81" t="s">
        <v>204</v>
      </c>
      <c r="ETM177" s="81" t="s">
        <v>204</v>
      </c>
      <c r="ETN177" s="81" t="s">
        <v>204</v>
      </c>
      <c r="ETO177" s="81" t="s">
        <v>204</v>
      </c>
      <c r="ETP177" s="81" t="s">
        <v>204</v>
      </c>
      <c r="ETQ177" s="81" t="s">
        <v>204</v>
      </c>
      <c r="ETR177" s="81" t="s">
        <v>204</v>
      </c>
      <c r="ETS177" s="81" t="s">
        <v>204</v>
      </c>
      <c r="ETT177" s="81" t="s">
        <v>204</v>
      </c>
      <c r="ETU177" s="81" t="s">
        <v>204</v>
      </c>
      <c r="ETV177" s="81" t="s">
        <v>204</v>
      </c>
      <c r="ETW177" s="81" t="s">
        <v>204</v>
      </c>
      <c r="ETX177" s="81" t="s">
        <v>204</v>
      </c>
      <c r="ETY177" s="81" t="s">
        <v>204</v>
      </c>
      <c r="ETZ177" s="81" t="s">
        <v>204</v>
      </c>
      <c r="EUA177" s="81" t="s">
        <v>204</v>
      </c>
      <c r="EUB177" s="81" t="s">
        <v>204</v>
      </c>
      <c r="EUC177" s="81" t="s">
        <v>204</v>
      </c>
      <c r="EUD177" s="81" t="s">
        <v>204</v>
      </c>
      <c r="EUE177" s="81" t="s">
        <v>204</v>
      </c>
      <c r="EUF177" s="81" t="s">
        <v>204</v>
      </c>
      <c r="EUG177" s="81" t="s">
        <v>204</v>
      </c>
      <c r="EUH177" s="81" t="s">
        <v>204</v>
      </c>
      <c r="EUI177" s="81" t="s">
        <v>204</v>
      </c>
      <c r="EUJ177" s="81" t="s">
        <v>204</v>
      </c>
      <c r="EUK177" s="81" t="s">
        <v>204</v>
      </c>
      <c r="EUL177" s="81" t="s">
        <v>204</v>
      </c>
      <c r="EUM177" s="81" t="s">
        <v>204</v>
      </c>
      <c r="EUN177" s="81" t="s">
        <v>204</v>
      </c>
      <c r="EUO177" s="81" t="s">
        <v>204</v>
      </c>
      <c r="EUP177" s="81" t="s">
        <v>204</v>
      </c>
      <c r="EUQ177" s="81" t="s">
        <v>204</v>
      </c>
      <c r="EUR177" s="81" t="s">
        <v>204</v>
      </c>
      <c r="EUS177" s="81" t="s">
        <v>204</v>
      </c>
      <c r="EUT177" s="81" t="s">
        <v>204</v>
      </c>
      <c r="EUU177" s="81" t="s">
        <v>204</v>
      </c>
      <c r="EUV177" s="81" t="s">
        <v>204</v>
      </c>
      <c r="EUW177" s="81" t="s">
        <v>204</v>
      </c>
      <c r="EUX177" s="81" t="s">
        <v>204</v>
      </c>
      <c r="EUY177" s="81" t="s">
        <v>204</v>
      </c>
      <c r="EUZ177" s="81" t="s">
        <v>204</v>
      </c>
      <c r="EVA177" s="81" t="s">
        <v>204</v>
      </c>
      <c r="EVB177" s="81" t="s">
        <v>204</v>
      </c>
      <c r="EVC177" s="81" t="s">
        <v>204</v>
      </c>
      <c r="EVD177" s="81" t="s">
        <v>204</v>
      </c>
      <c r="EVE177" s="81" t="s">
        <v>204</v>
      </c>
      <c r="EVF177" s="81" t="s">
        <v>204</v>
      </c>
      <c r="EVG177" s="81" t="s">
        <v>204</v>
      </c>
      <c r="EVH177" s="81" t="s">
        <v>204</v>
      </c>
      <c r="EVI177" s="81" t="s">
        <v>204</v>
      </c>
      <c r="EVJ177" s="81" t="s">
        <v>204</v>
      </c>
      <c r="EVK177" s="81" t="s">
        <v>204</v>
      </c>
      <c r="EVL177" s="81" t="s">
        <v>204</v>
      </c>
      <c r="EVM177" s="81" t="s">
        <v>204</v>
      </c>
      <c r="EVN177" s="81" t="s">
        <v>204</v>
      </c>
      <c r="EVO177" s="81" t="s">
        <v>204</v>
      </c>
      <c r="EVP177" s="81" t="s">
        <v>204</v>
      </c>
      <c r="EVQ177" s="81" t="s">
        <v>204</v>
      </c>
      <c r="EVR177" s="81" t="s">
        <v>204</v>
      </c>
      <c r="EVS177" s="81" t="s">
        <v>204</v>
      </c>
      <c r="EVT177" s="81" t="s">
        <v>204</v>
      </c>
      <c r="EVU177" s="81" t="s">
        <v>204</v>
      </c>
      <c r="EVV177" s="81" t="s">
        <v>204</v>
      </c>
      <c r="EVW177" s="81" t="s">
        <v>204</v>
      </c>
      <c r="EVX177" s="81" t="s">
        <v>204</v>
      </c>
      <c r="EVY177" s="81" t="s">
        <v>204</v>
      </c>
      <c r="EVZ177" s="81" t="s">
        <v>204</v>
      </c>
      <c r="EWA177" s="81" t="s">
        <v>204</v>
      </c>
      <c r="EWB177" s="81" t="s">
        <v>204</v>
      </c>
      <c r="EWC177" s="81" t="s">
        <v>204</v>
      </c>
      <c r="EWD177" s="81" t="s">
        <v>204</v>
      </c>
      <c r="EWE177" s="81" t="s">
        <v>204</v>
      </c>
      <c r="EWF177" s="81" t="s">
        <v>204</v>
      </c>
      <c r="EWG177" s="81" t="s">
        <v>204</v>
      </c>
      <c r="EWH177" s="81" t="s">
        <v>204</v>
      </c>
      <c r="EWI177" s="81" t="s">
        <v>204</v>
      </c>
      <c r="EWJ177" s="81" t="s">
        <v>204</v>
      </c>
      <c r="EWK177" s="81" t="s">
        <v>204</v>
      </c>
      <c r="EWL177" s="81" t="s">
        <v>204</v>
      </c>
      <c r="EWM177" s="81" t="s">
        <v>204</v>
      </c>
      <c r="EWN177" s="81" t="s">
        <v>204</v>
      </c>
      <c r="EWO177" s="81" t="s">
        <v>204</v>
      </c>
      <c r="EWP177" s="81" t="s">
        <v>204</v>
      </c>
      <c r="EWQ177" s="81" t="s">
        <v>204</v>
      </c>
      <c r="EWR177" s="81" t="s">
        <v>204</v>
      </c>
      <c r="EWS177" s="81" t="s">
        <v>204</v>
      </c>
      <c r="EWT177" s="81" t="s">
        <v>204</v>
      </c>
      <c r="EWU177" s="81" t="s">
        <v>204</v>
      </c>
      <c r="EWV177" s="81" t="s">
        <v>204</v>
      </c>
      <c r="EWW177" s="81" t="s">
        <v>204</v>
      </c>
      <c r="EWX177" s="81" t="s">
        <v>204</v>
      </c>
      <c r="EWY177" s="81" t="s">
        <v>204</v>
      </c>
      <c r="EWZ177" s="81" t="s">
        <v>204</v>
      </c>
      <c r="EXA177" s="81" t="s">
        <v>204</v>
      </c>
      <c r="EXB177" s="81" t="s">
        <v>204</v>
      </c>
      <c r="EXC177" s="81" t="s">
        <v>204</v>
      </c>
      <c r="EXD177" s="81" t="s">
        <v>204</v>
      </c>
      <c r="EXE177" s="81" t="s">
        <v>204</v>
      </c>
      <c r="EXF177" s="81" t="s">
        <v>204</v>
      </c>
      <c r="EXG177" s="81" t="s">
        <v>204</v>
      </c>
      <c r="EXH177" s="81" t="s">
        <v>204</v>
      </c>
      <c r="EXI177" s="81" t="s">
        <v>204</v>
      </c>
      <c r="EXJ177" s="81" t="s">
        <v>204</v>
      </c>
      <c r="EXK177" s="81" t="s">
        <v>204</v>
      </c>
      <c r="EXL177" s="81" t="s">
        <v>204</v>
      </c>
      <c r="EXM177" s="81" t="s">
        <v>204</v>
      </c>
      <c r="EXN177" s="81" t="s">
        <v>204</v>
      </c>
      <c r="EXO177" s="81" t="s">
        <v>204</v>
      </c>
      <c r="EXP177" s="81" t="s">
        <v>204</v>
      </c>
      <c r="EXQ177" s="81" t="s">
        <v>204</v>
      </c>
      <c r="EXR177" s="81" t="s">
        <v>204</v>
      </c>
      <c r="EXS177" s="81" t="s">
        <v>204</v>
      </c>
      <c r="EXT177" s="81" t="s">
        <v>204</v>
      </c>
      <c r="EXU177" s="81" t="s">
        <v>204</v>
      </c>
      <c r="EXV177" s="81" t="s">
        <v>204</v>
      </c>
      <c r="EXW177" s="81" t="s">
        <v>204</v>
      </c>
      <c r="EXX177" s="81" t="s">
        <v>204</v>
      </c>
      <c r="EXY177" s="81" t="s">
        <v>204</v>
      </c>
      <c r="EXZ177" s="81" t="s">
        <v>204</v>
      </c>
      <c r="EYA177" s="81" t="s">
        <v>204</v>
      </c>
      <c r="EYB177" s="81" t="s">
        <v>204</v>
      </c>
      <c r="EYC177" s="81" t="s">
        <v>204</v>
      </c>
      <c r="EYD177" s="81" t="s">
        <v>204</v>
      </c>
      <c r="EYE177" s="81" t="s">
        <v>204</v>
      </c>
      <c r="EYF177" s="81" t="s">
        <v>204</v>
      </c>
      <c r="EYG177" s="81" t="s">
        <v>204</v>
      </c>
      <c r="EYH177" s="81" t="s">
        <v>204</v>
      </c>
      <c r="EYI177" s="81" t="s">
        <v>204</v>
      </c>
      <c r="EYJ177" s="81" t="s">
        <v>204</v>
      </c>
      <c r="EYK177" s="81" t="s">
        <v>204</v>
      </c>
      <c r="EYL177" s="81" t="s">
        <v>204</v>
      </c>
      <c r="EYM177" s="81" t="s">
        <v>204</v>
      </c>
      <c r="EYN177" s="81" t="s">
        <v>204</v>
      </c>
      <c r="EYO177" s="81" t="s">
        <v>204</v>
      </c>
      <c r="EYP177" s="81" t="s">
        <v>204</v>
      </c>
      <c r="EYQ177" s="81" t="s">
        <v>204</v>
      </c>
      <c r="EYR177" s="81" t="s">
        <v>204</v>
      </c>
      <c r="EYS177" s="81" t="s">
        <v>204</v>
      </c>
      <c r="EYT177" s="81" t="s">
        <v>204</v>
      </c>
      <c r="EYU177" s="81" t="s">
        <v>204</v>
      </c>
      <c r="EYV177" s="81" t="s">
        <v>204</v>
      </c>
      <c r="EYW177" s="81" t="s">
        <v>204</v>
      </c>
      <c r="EYX177" s="81" t="s">
        <v>204</v>
      </c>
      <c r="EYY177" s="81" t="s">
        <v>204</v>
      </c>
      <c r="EYZ177" s="81" t="s">
        <v>204</v>
      </c>
      <c r="EZA177" s="81" t="s">
        <v>204</v>
      </c>
      <c r="EZB177" s="81" t="s">
        <v>204</v>
      </c>
      <c r="EZC177" s="81" t="s">
        <v>204</v>
      </c>
      <c r="EZD177" s="81" t="s">
        <v>204</v>
      </c>
      <c r="EZE177" s="81" t="s">
        <v>204</v>
      </c>
      <c r="EZF177" s="81" t="s">
        <v>204</v>
      </c>
      <c r="EZG177" s="81" t="s">
        <v>204</v>
      </c>
      <c r="EZH177" s="81" t="s">
        <v>204</v>
      </c>
      <c r="EZI177" s="81" t="s">
        <v>204</v>
      </c>
      <c r="EZJ177" s="81" t="s">
        <v>204</v>
      </c>
      <c r="EZK177" s="81" t="s">
        <v>204</v>
      </c>
      <c r="EZL177" s="81" t="s">
        <v>204</v>
      </c>
      <c r="EZM177" s="81" t="s">
        <v>204</v>
      </c>
      <c r="EZN177" s="81" t="s">
        <v>204</v>
      </c>
      <c r="EZO177" s="81" t="s">
        <v>204</v>
      </c>
      <c r="EZP177" s="81" t="s">
        <v>204</v>
      </c>
      <c r="EZQ177" s="81" t="s">
        <v>204</v>
      </c>
      <c r="EZR177" s="81" t="s">
        <v>204</v>
      </c>
      <c r="EZS177" s="81" t="s">
        <v>204</v>
      </c>
      <c r="EZT177" s="81" t="s">
        <v>204</v>
      </c>
      <c r="EZU177" s="81" t="s">
        <v>204</v>
      </c>
      <c r="EZV177" s="81" t="s">
        <v>204</v>
      </c>
      <c r="EZW177" s="81" t="s">
        <v>204</v>
      </c>
      <c r="EZX177" s="81" t="s">
        <v>204</v>
      </c>
      <c r="EZY177" s="81" t="s">
        <v>204</v>
      </c>
      <c r="EZZ177" s="81" t="s">
        <v>204</v>
      </c>
      <c r="FAA177" s="81" t="s">
        <v>204</v>
      </c>
      <c r="FAB177" s="81" t="s">
        <v>204</v>
      </c>
      <c r="FAC177" s="81" t="s">
        <v>204</v>
      </c>
      <c r="FAD177" s="81" t="s">
        <v>204</v>
      </c>
      <c r="FAE177" s="81" t="s">
        <v>204</v>
      </c>
      <c r="FAF177" s="81" t="s">
        <v>204</v>
      </c>
      <c r="FAG177" s="81" t="s">
        <v>204</v>
      </c>
      <c r="FAH177" s="81" t="s">
        <v>204</v>
      </c>
      <c r="FAI177" s="81" t="s">
        <v>204</v>
      </c>
      <c r="FAJ177" s="81" t="s">
        <v>204</v>
      </c>
      <c r="FAK177" s="81" t="s">
        <v>204</v>
      </c>
      <c r="FAL177" s="81" t="s">
        <v>204</v>
      </c>
      <c r="FAM177" s="81" t="s">
        <v>204</v>
      </c>
      <c r="FAN177" s="81" t="s">
        <v>204</v>
      </c>
      <c r="FAO177" s="81" t="s">
        <v>204</v>
      </c>
      <c r="FAP177" s="81" t="s">
        <v>204</v>
      </c>
      <c r="FAQ177" s="81" t="s">
        <v>204</v>
      </c>
      <c r="FAR177" s="81" t="s">
        <v>204</v>
      </c>
      <c r="FAS177" s="81" t="s">
        <v>204</v>
      </c>
      <c r="FAT177" s="81" t="s">
        <v>204</v>
      </c>
      <c r="FAU177" s="81" t="s">
        <v>204</v>
      </c>
      <c r="FAV177" s="81" t="s">
        <v>204</v>
      </c>
      <c r="FAW177" s="81" t="s">
        <v>204</v>
      </c>
      <c r="FAX177" s="81" t="s">
        <v>204</v>
      </c>
      <c r="FAY177" s="81" t="s">
        <v>204</v>
      </c>
      <c r="FAZ177" s="81" t="s">
        <v>204</v>
      </c>
      <c r="FBA177" s="81" t="s">
        <v>204</v>
      </c>
      <c r="FBB177" s="81" t="s">
        <v>204</v>
      </c>
      <c r="FBC177" s="81" t="s">
        <v>204</v>
      </c>
      <c r="FBD177" s="81" t="s">
        <v>204</v>
      </c>
      <c r="FBE177" s="81" t="s">
        <v>204</v>
      </c>
      <c r="FBF177" s="81" t="s">
        <v>204</v>
      </c>
      <c r="FBG177" s="81" t="s">
        <v>204</v>
      </c>
      <c r="FBH177" s="81" t="s">
        <v>204</v>
      </c>
      <c r="FBI177" s="81" t="s">
        <v>204</v>
      </c>
      <c r="FBJ177" s="81" t="s">
        <v>204</v>
      </c>
      <c r="FBK177" s="81" t="s">
        <v>204</v>
      </c>
      <c r="FBL177" s="81" t="s">
        <v>204</v>
      </c>
      <c r="FBM177" s="81" t="s">
        <v>204</v>
      </c>
      <c r="FBN177" s="81" t="s">
        <v>204</v>
      </c>
      <c r="FBO177" s="81" t="s">
        <v>204</v>
      </c>
      <c r="FBP177" s="81" t="s">
        <v>204</v>
      </c>
      <c r="FBQ177" s="81" t="s">
        <v>204</v>
      </c>
      <c r="FBR177" s="81" t="s">
        <v>204</v>
      </c>
      <c r="FBS177" s="81" t="s">
        <v>204</v>
      </c>
      <c r="FBT177" s="81" t="s">
        <v>204</v>
      </c>
      <c r="FBU177" s="81" t="s">
        <v>204</v>
      </c>
      <c r="FBV177" s="81" t="s">
        <v>204</v>
      </c>
      <c r="FBW177" s="81" t="s">
        <v>204</v>
      </c>
      <c r="FBX177" s="81" t="s">
        <v>204</v>
      </c>
      <c r="FBY177" s="81" t="s">
        <v>204</v>
      </c>
      <c r="FBZ177" s="81" t="s">
        <v>204</v>
      </c>
      <c r="FCA177" s="81" t="s">
        <v>204</v>
      </c>
      <c r="FCB177" s="81" t="s">
        <v>204</v>
      </c>
      <c r="FCC177" s="81" t="s">
        <v>204</v>
      </c>
      <c r="FCD177" s="81" t="s">
        <v>204</v>
      </c>
      <c r="FCE177" s="81" t="s">
        <v>204</v>
      </c>
      <c r="FCF177" s="81" t="s">
        <v>204</v>
      </c>
      <c r="FCG177" s="81" t="s">
        <v>204</v>
      </c>
      <c r="FCH177" s="81" t="s">
        <v>204</v>
      </c>
      <c r="FCI177" s="81" t="s">
        <v>204</v>
      </c>
      <c r="FCJ177" s="81" t="s">
        <v>204</v>
      </c>
      <c r="FCK177" s="81" t="s">
        <v>204</v>
      </c>
      <c r="FCL177" s="81" t="s">
        <v>204</v>
      </c>
      <c r="FCM177" s="81" t="s">
        <v>204</v>
      </c>
      <c r="FCN177" s="81" t="s">
        <v>204</v>
      </c>
      <c r="FCO177" s="81" t="s">
        <v>204</v>
      </c>
      <c r="FCP177" s="81" t="s">
        <v>204</v>
      </c>
      <c r="FCQ177" s="81" t="s">
        <v>204</v>
      </c>
      <c r="FCR177" s="81" t="s">
        <v>204</v>
      </c>
      <c r="FCS177" s="81" t="s">
        <v>204</v>
      </c>
      <c r="FCT177" s="81" t="s">
        <v>204</v>
      </c>
      <c r="FCU177" s="81" t="s">
        <v>204</v>
      </c>
      <c r="FCV177" s="81" t="s">
        <v>204</v>
      </c>
      <c r="FCW177" s="81" t="s">
        <v>204</v>
      </c>
      <c r="FCX177" s="81" t="s">
        <v>204</v>
      </c>
      <c r="FCY177" s="81" t="s">
        <v>204</v>
      </c>
      <c r="FCZ177" s="81" t="s">
        <v>204</v>
      </c>
      <c r="FDA177" s="81" t="s">
        <v>204</v>
      </c>
      <c r="FDB177" s="81" t="s">
        <v>204</v>
      </c>
      <c r="FDC177" s="81" t="s">
        <v>204</v>
      </c>
      <c r="FDD177" s="81" t="s">
        <v>204</v>
      </c>
      <c r="FDE177" s="81" t="s">
        <v>204</v>
      </c>
      <c r="FDF177" s="81" t="s">
        <v>204</v>
      </c>
      <c r="FDG177" s="81" t="s">
        <v>204</v>
      </c>
      <c r="FDH177" s="81" t="s">
        <v>204</v>
      </c>
      <c r="FDI177" s="81" t="s">
        <v>204</v>
      </c>
      <c r="FDJ177" s="81" t="s">
        <v>204</v>
      </c>
      <c r="FDK177" s="81" t="s">
        <v>204</v>
      </c>
      <c r="FDL177" s="81" t="s">
        <v>204</v>
      </c>
      <c r="FDM177" s="81" t="s">
        <v>204</v>
      </c>
      <c r="FDN177" s="81" t="s">
        <v>204</v>
      </c>
      <c r="FDO177" s="81" t="s">
        <v>204</v>
      </c>
      <c r="FDP177" s="81" t="s">
        <v>204</v>
      </c>
      <c r="FDQ177" s="81" t="s">
        <v>204</v>
      </c>
      <c r="FDR177" s="81" t="s">
        <v>204</v>
      </c>
      <c r="FDS177" s="81" t="s">
        <v>204</v>
      </c>
      <c r="FDT177" s="81" t="s">
        <v>204</v>
      </c>
      <c r="FDU177" s="81" t="s">
        <v>204</v>
      </c>
      <c r="FDV177" s="81" t="s">
        <v>204</v>
      </c>
      <c r="FDW177" s="81" t="s">
        <v>204</v>
      </c>
      <c r="FDX177" s="81" t="s">
        <v>204</v>
      </c>
      <c r="FDY177" s="81" t="s">
        <v>204</v>
      </c>
      <c r="FDZ177" s="81" t="s">
        <v>204</v>
      </c>
      <c r="FEA177" s="81" t="s">
        <v>204</v>
      </c>
      <c r="FEB177" s="81" t="s">
        <v>204</v>
      </c>
      <c r="FEC177" s="81" t="s">
        <v>204</v>
      </c>
      <c r="FED177" s="81" t="s">
        <v>204</v>
      </c>
      <c r="FEE177" s="81" t="s">
        <v>204</v>
      </c>
      <c r="FEF177" s="81" t="s">
        <v>204</v>
      </c>
      <c r="FEG177" s="81" t="s">
        <v>204</v>
      </c>
      <c r="FEH177" s="81" t="s">
        <v>204</v>
      </c>
      <c r="FEI177" s="81" t="s">
        <v>204</v>
      </c>
      <c r="FEJ177" s="81" t="s">
        <v>204</v>
      </c>
      <c r="FEK177" s="81" t="s">
        <v>204</v>
      </c>
      <c r="FEL177" s="81" t="s">
        <v>204</v>
      </c>
      <c r="FEM177" s="81" t="s">
        <v>204</v>
      </c>
      <c r="FEN177" s="81" t="s">
        <v>204</v>
      </c>
      <c r="FEO177" s="81" t="s">
        <v>204</v>
      </c>
      <c r="FEP177" s="81" t="s">
        <v>204</v>
      </c>
      <c r="FEQ177" s="81" t="s">
        <v>204</v>
      </c>
      <c r="FER177" s="81" t="s">
        <v>204</v>
      </c>
      <c r="FES177" s="81" t="s">
        <v>204</v>
      </c>
      <c r="FET177" s="81" t="s">
        <v>204</v>
      </c>
      <c r="FEU177" s="81" t="s">
        <v>204</v>
      </c>
      <c r="FEV177" s="81" t="s">
        <v>204</v>
      </c>
      <c r="FEW177" s="81" t="s">
        <v>204</v>
      </c>
      <c r="FEX177" s="81" t="s">
        <v>204</v>
      </c>
      <c r="FEY177" s="81" t="s">
        <v>204</v>
      </c>
      <c r="FEZ177" s="81" t="s">
        <v>204</v>
      </c>
      <c r="FFA177" s="81" t="s">
        <v>204</v>
      </c>
      <c r="FFB177" s="81" t="s">
        <v>204</v>
      </c>
      <c r="FFC177" s="81" t="s">
        <v>204</v>
      </c>
      <c r="FFD177" s="81" t="s">
        <v>204</v>
      </c>
      <c r="FFE177" s="81" t="s">
        <v>204</v>
      </c>
      <c r="FFF177" s="81" t="s">
        <v>204</v>
      </c>
      <c r="FFG177" s="81" t="s">
        <v>204</v>
      </c>
      <c r="FFH177" s="81" t="s">
        <v>204</v>
      </c>
      <c r="FFI177" s="81" t="s">
        <v>204</v>
      </c>
      <c r="FFJ177" s="81" t="s">
        <v>204</v>
      </c>
      <c r="FFK177" s="81" t="s">
        <v>204</v>
      </c>
      <c r="FFL177" s="81" t="s">
        <v>204</v>
      </c>
      <c r="FFM177" s="81" t="s">
        <v>204</v>
      </c>
      <c r="FFN177" s="81" t="s">
        <v>204</v>
      </c>
      <c r="FFO177" s="81" t="s">
        <v>204</v>
      </c>
      <c r="FFP177" s="81" t="s">
        <v>204</v>
      </c>
      <c r="FFQ177" s="81" t="s">
        <v>204</v>
      </c>
      <c r="FFR177" s="81" t="s">
        <v>204</v>
      </c>
      <c r="FFS177" s="81" t="s">
        <v>204</v>
      </c>
      <c r="FFT177" s="81" t="s">
        <v>204</v>
      </c>
      <c r="FFU177" s="81" t="s">
        <v>204</v>
      </c>
      <c r="FFV177" s="81" t="s">
        <v>204</v>
      </c>
      <c r="FFW177" s="81" t="s">
        <v>204</v>
      </c>
      <c r="FFX177" s="81" t="s">
        <v>204</v>
      </c>
      <c r="FFY177" s="81" t="s">
        <v>204</v>
      </c>
      <c r="FFZ177" s="81" t="s">
        <v>204</v>
      </c>
      <c r="FGA177" s="81" t="s">
        <v>204</v>
      </c>
      <c r="FGB177" s="81" t="s">
        <v>204</v>
      </c>
      <c r="FGC177" s="81" t="s">
        <v>204</v>
      </c>
      <c r="FGD177" s="81" t="s">
        <v>204</v>
      </c>
      <c r="FGE177" s="81" t="s">
        <v>204</v>
      </c>
      <c r="FGF177" s="81" t="s">
        <v>204</v>
      </c>
      <c r="FGG177" s="81" t="s">
        <v>204</v>
      </c>
      <c r="FGH177" s="81" t="s">
        <v>204</v>
      </c>
      <c r="FGI177" s="81" t="s">
        <v>204</v>
      </c>
      <c r="FGJ177" s="81" t="s">
        <v>204</v>
      </c>
      <c r="FGK177" s="81" t="s">
        <v>204</v>
      </c>
      <c r="FGL177" s="81" t="s">
        <v>204</v>
      </c>
      <c r="FGM177" s="81" t="s">
        <v>204</v>
      </c>
      <c r="FGN177" s="81" t="s">
        <v>204</v>
      </c>
      <c r="FGO177" s="81" t="s">
        <v>204</v>
      </c>
      <c r="FGP177" s="81" t="s">
        <v>204</v>
      </c>
      <c r="FGQ177" s="81" t="s">
        <v>204</v>
      </c>
      <c r="FGR177" s="81" t="s">
        <v>204</v>
      </c>
      <c r="FGS177" s="81" t="s">
        <v>204</v>
      </c>
      <c r="FGT177" s="81" t="s">
        <v>204</v>
      </c>
      <c r="FGU177" s="81" t="s">
        <v>204</v>
      </c>
      <c r="FGV177" s="81" t="s">
        <v>204</v>
      </c>
      <c r="FGW177" s="81" t="s">
        <v>204</v>
      </c>
      <c r="FGX177" s="81" t="s">
        <v>204</v>
      </c>
      <c r="FGY177" s="81" t="s">
        <v>204</v>
      </c>
      <c r="FGZ177" s="81" t="s">
        <v>204</v>
      </c>
      <c r="FHA177" s="81" t="s">
        <v>204</v>
      </c>
      <c r="FHB177" s="81" t="s">
        <v>204</v>
      </c>
      <c r="FHC177" s="81" t="s">
        <v>204</v>
      </c>
      <c r="FHD177" s="81" t="s">
        <v>204</v>
      </c>
      <c r="FHE177" s="81" t="s">
        <v>204</v>
      </c>
      <c r="FHF177" s="81" t="s">
        <v>204</v>
      </c>
      <c r="FHG177" s="81" t="s">
        <v>204</v>
      </c>
      <c r="FHH177" s="81" t="s">
        <v>204</v>
      </c>
      <c r="FHI177" s="81" t="s">
        <v>204</v>
      </c>
      <c r="FHJ177" s="81" t="s">
        <v>204</v>
      </c>
      <c r="FHK177" s="81" t="s">
        <v>204</v>
      </c>
      <c r="FHL177" s="81" t="s">
        <v>204</v>
      </c>
      <c r="FHM177" s="81" t="s">
        <v>204</v>
      </c>
      <c r="FHN177" s="81" t="s">
        <v>204</v>
      </c>
      <c r="FHO177" s="81" t="s">
        <v>204</v>
      </c>
      <c r="FHP177" s="81" t="s">
        <v>204</v>
      </c>
      <c r="FHQ177" s="81" t="s">
        <v>204</v>
      </c>
      <c r="FHR177" s="81" t="s">
        <v>204</v>
      </c>
      <c r="FHS177" s="81" t="s">
        <v>204</v>
      </c>
      <c r="FHT177" s="81" t="s">
        <v>204</v>
      </c>
      <c r="FHU177" s="81" t="s">
        <v>204</v>
      </c>
      <c r="FHV177" s="81" t="s">
        <v>204</v>
      </c>
      <c r="FHW177" s="81" t="s">
        <v>204</v>
      </c>
      <c r="FHX177" s="81" t="s">
        <v>204</v>
      </c>
      <c r="FHY177" s="81" t="s">
        <v>204</v>
      </c>
      <c r="FHZ177" s="81" t="s">
        <v>204</v>
      </c>
      <c r="FIA177" s="81" t="s">
        <v>204</v>
      </c>
      <c r="FIB177" s="81" t="s">
        <v>204</v>
      </c>
      <c r="FIC177" s="81" t="s">
        <v>204</v>
      </c>
      <c r="FID177" s="81" t="s">
        <v>204</v>
      </c>
      <c r="FIE177" s="81" t="s">
        <v>204</v>
      </c>
      <c r="FIF177" s="81" t="s">
        <v>204</v>
      </c>
      <c r="FIG177" s="81" t="s">
        <v>204</v>
      </c>
      <c r="FIH177" s="81" t="s">
        <v>204</v>
      </c>
      <c r="FII177" s="81" t="s">
        <v>204</v>
      </c>
      <c r="FIJ177" s="81" t="s">
        <v>204</v>
      </c>
      <c r="FIK177" s="81" t="s">
        <v>204</v>
      </c>
      <c r="FIL177" s="81" t="s">
        <v>204</v>
      </c>
      <c r="FIM177" s="81" t="s">
        <v>204</v>
      </c>
      <c r="FIN177" s="81" t="s">
        <v>204</v>
      </c>
      <c r="FIO177" s="81" t="s">
        <v>204</v>
      </c>
      <c r="FIP177" s="81" t="s">
        <v>204</v>
      </c>
      <c r="FIQ177" s="81" t="s">
        <v>204</v>
      </c>
      <c r="FIR177" s="81" t="s">
        <v>204</v>
      </c>
      <c r="FIS177" s="81" t="s">
        <v>204</v>
      </c>
      <c r="FIT177" s="81" t="s">
        <v>204</v>
      </c>
      <c r="FIU177" s="81" t="s">
        <v>204</v>
      </c>
      <c r="FIV177" s="81" t="s">
        <v>204</v>
      </c>
      <c r="FIW177" s="81" t="s">
        <v>204</v>
      </c>
      <c r="FIX177" s="81" t="s">
        <v>204</v>
      </c>
      <c r="FIY177" s="81" t="s">
        <v>204</v>
      </c>
      <c r="FIZ177" s="81" t="s">
        <v>204</v>
      </c>
      <c r="FJA177" s="81" t="s">
        <v>204</v>
      </c>
      <c r="FJB177" s="81" t="s">
        <v>204</v>
      </c>
      <c r="FJC177" s="81" t="s">
        <v>204</v>
      </c>
      <c r="FJD177" s="81" t="s">
        <v>204</v>
      </c>
      <c r="FJE177" s="81" t="s">
        <v>204</v>
      </c>
      <c r="FJF177" s="81" t="s">
        <v>204</v>
      </c>
      <c r="FJG177" s="81" t="s">
        <v>204</v>
      </c>
      <c r="FJH177" s="81" t="s">
        <v>204</v>
      </c>
      <c r="FJI177" s="81" t="s">
        <v>204</v>
      </c>
      <c r="FJJ177" s="81" t="s">
        <v>204</v>
      </c>
      <c r="FJK177" s="81" t="s">
        <v>204</v>
      </c>
      <c r="FJL177" s="81" t="s">
        <v>204</v>
      </c>
      <c r="FJM177" s="81" t="s">
        <v>204</v>
      </c>
      <c r="FJN177" s="81" t="s">
        <v>204</v>
      </c>
      <c r="FJO177" s="81" t="s">
        <v>204</v>
      </c>
      <c r="FJP177" s="81" t="s">
        <v>204</v>
      </c>
      <c r="FJQ177" s="81" t="s">
        <v>204</v>
      </c>
      <c r="FJR177" s="81" t="s">
        <v>204</v>
      </c>
      <c r="FJS177" s="81" t="s">
        <v>204</v>
      </c>
      <c r="FJT177" s="81" t="s">
        <v>204</v>
      </c>
      <c r="FJU177" s="81" t="s">
        <v>204</v>
      </c>
      <c r="FJV177" s="81" t="s">
        <v>204</v>
      </c>
      <c r="FJW177" s="81" t="s">
        <v>204</v>
      </c>
      <c r="FJX177" s="81" t="s">
        <v>204</v>
      </c>
      <c r="FJY177" s="81" t="s">
        <v>204</v>
      </c>
      <c r="FJZ177" s="81" t="s">
        <v>204</v>
      </c>
      <c r="FKA177" s="81" t="s">
        <v>204</v>
      </c>
      <c r="FKB177" s="81" t="s">
        <v>204</v>
      </c>
      <c r="FKC177" s="81" t="s">
        <v>204</v>
      </c>
      <c r="FKD177" s="81" t="s">
        <v>204</v>
      </c>
      <c r="FKE177" s="81" t="s">
        <v>204</v>
      </c>
      <c r="FKF177" s="81" t="s">
        <v>204</v>
      </c>
      <c r="FKG177" s="81" t="s">
        <v>204</v>
      </c>
      <c r="FKH177" s="81" t="s">
        <v>204</v>
      </c>
      <c r="FKI177" s="81" t="s">
        <v>204</v>
      </c>
      <c r="FKJ177" s="81" t="s">
        <v>204</v>
      </c>
      <c r="FKK177" s="81" t="s">
        <v>204</v>
      </c>
      <c r="FKL177" s="81" t="s">
        <v>204</v>
      </c>
      <c r="FKM177" s="81" t="s">
        <v>204</v>
      </c>
      <c r="FKN177" s="81" t="s">
        <v>204</v>
      </c>
      <c r="FKO177" s="81" t="s">
        <v>204</v>
      </c>
      <c r="FKP177" s="81" t="s">
        <v>204</v>
      </c>
      <c r="FKQ177" s="81" t="s">
        <v>204</v>
      </c>
      <c r="FKR177" s="81" t="s">
        <v>204</v>
      </c>
      <c r="FKS177" s="81" t="s">
        <v>204</v>
      </c>
      <c r="FKT177" s="81" t="s">
        <v>204</v>
      </c>
      <c r="FKU177" s="81" t="s">
        <v>204</v>
      </c>
      <c r="FKV177" s="81" t="s">
        <v>204</v>
      </c>
      <c r="FKW177" s="81" t="s">
        <v>204</v>
      </c>
      <c r="FKX177" s="81" t="s">
        <v>204</v>
      </c>
      <c r="FKY177" s="81" t="s">
        <v>204</v>
      </c>
      <c r="FKZ177" s="81" t="s">
        <v>204</v>
      </c>
      <c r="FLA177" s="81" t="s">
        <v>204</v>
      </c>
      <c r="FLB177" s="81" t="s">
        <v>204</v>
      </c>
      <c r="FLC177" s="81" t="s">
        <v>204</v>
      </c>
      <c r="FLD177" s="81" t="s">
        <v>204</v>
      </c>
      <c r="FLE177" s="81" t="s">
        <v>204</v>
      </c>
      <c r="FLF177" s="81" t="s">
        <v>204</v>
      </c>
      <c r="FLG177" s="81" t="s">
        <v>204</v>
      </c>
      <c r="FLH177" s="81" t="s">
        <v>204</v>
      </c>
      <c r="FLI177" s="81" t="s">
        <v>204</v>
      </c>
      <c r="FLJ177" s="81" t="s">
        <v>204</v>
      </c>
      <c r="FLK177" s="81" t="s">
        <v>204</v>
      </c>
      <c r="FLL177" s="81" t="s">
        <v>204</v>
      </c>
      <c r="FLM177" s="81" t="s">
        <v>204</v>
      </c>
      <c r="FLN177" s="81" t="s">
        <v>204</v>
      </c>
      <c r="FLO177" s="81" t="s">
        <v>204</v>
      </c>
      <c r="FLP177" s="81" t="s">
        <v>204</v>
      </c>
      <c r="FLQ177" s="81" t="s">
        <v>204</v>
      </c>
      <c r="FLR177" s="81" t="s">
        <v>204</v>
      </c>
      <c r="FLS177" s="81" t="s">
        <v>204</v>
      </c>
      <c r="FLT177" s="81" t="s">
        <v>204</v>
      </c>
      <c r="FLU177" s="81" t="s">
        <v>204</v>
      </c>
      <c r="FLV177" s="81" t="s">
        <v>204</v>
      </c>
      <c r="FLW177" s="81" t="s">
        <v>204</v>
      </c>
      <c r="FLX177" s="81" t="s">
        <v>204</v>
      </c>
      <c r="FLY177" s="81" t="s">
        <v>204</v>
      </c>
      <c r="FLZ177" s="81" t="s">
        <v>204</v>
      </c>
      <c r="FMA177" s="81" t="s">
        <v>204</v>
      </c>
      <c r="FMB177" s="81" t="s">
        <v>204</v>
      </c>
      <c r="FMC177" s="81" t="s">
        <v>204</v>
      </c>
      <c r="FMD177" s="81" t="s">
        <v>204</v>
      </c>
      <c r="FME177" s="81" t="s">
        <v>204</v>
      </c>
      <c r="FMF177" s="81" t="s">
        <v>204</v>
      </c>
      <c r="FMG177" s="81" t="s">
        <v>204</v>
      </c>
      <c r="FMH177" s="81" t="s">
        <v>204</v>
      </c>
      <c r="FMI177" s="81" t="s">
        <v>204</v>
      </c>
      <c r="FMJ177" s="81" t="s">
        <v>204</v>
      </c>
      <c r="FMK177" s="81" t="s">
        <v>204</v>
      </c>
      <c r="FML177" s="81" t="s">
        <v>204</v>
      </c>
      <c r="FMM177" s="81" t="s">
        <v>204</v>
      </c>
      <c r="FMN177" s="81" t="s">
        <v>204</v>
      </c>
      <c r="FMO177" s="81" t="s">
        <v>204</v>
      </c>
      <c r="FMP177" s="81" t="s">
        <v>204</v>
      </c>
      <c r="FMQ177" s="81" t="s">
        <v>204</v>
      </c>
      <c r="FMR177" s="81" t="s">
        <v>204</v>
      </c>
      <c r="FMS177" s="81" t="s">
        <v>204</v>
      </c>
      <c r="FMT177" s="81" t="s">
        <v>204</v>
      </c>
      <c r="FMU177" s="81" t="s">
        <v>204</v>
      </c>
      <c r="FMV177" s="81" t="s">
        <v>204</v>
      </c>
      <c r="FMW177" s="81" t="s">
        <v>204</v>
      </c>
      <c r="FMX177" s="81" t="s">
        <v>204</v>
      </c>
      <c r="FMY177" s="81" t="s">
        <v>204</v>
      </c>
      <c r="FMZ177" s="81" t="s">
        <v>204</v>
      </c>
      <c r="FNA177" s="81" t="s">
        <v>204</v>
      </c>
      <c r="FNB177" s="81" t="s">
        <v>204</v>
      </c>
      <c r="FNC177" s="81" t="s">
        <v>204</v>
      </c>
      <c r="FND177" s="81" t="s">
        <v>204</v>
      </c>
      <c r="FNE177" s="81" t="s">
        <v>204</v>
      </c>
      <c r="FNF177" s="81" t="s">
        <v>204</v>
      </c>
      <c r="FNG177" s="81" t="s">
        <v>204</v>
      </c>
      <c r="FNH177" s="81" t="s">
        <v>204</v>
      </c>
      <c r="FNI177" s="81" t="s">
        <v>204</v>
      </c>
      <c r="FNJ177" s="81" t="s">
        <v>204</v>
      </c>
      <c r="FNK177" s="81" t="s">
        <v>204</v>
      </c>
      <c r="FNL177" s="81" t="s">
        <v>204</v>
      </c>
      <c r="FNM177" s="81" t="s">
        <v>204</v>
      </c>
      <c r="FNN177" s="81" t="s">
        <v>204</v>
      </c>
      <c r="FNO177" s="81" t="s">
        <v>204</v>
      </c>
      <c r="FNP177" s="81" t="s">
        <v>204</v>
      </c>
      <c r="FNQ177" s="81" t="s">
        <v>204</v>
      </c>
      <c r="FNR177" s="81" t="s">
        <v>204</v>
      </c>
      <c r="FNS177" s="81" t="s">
        <v>204</v>
      </c>
      <c r="FNT177" s="81" t="s">
        <v>204</v>
      </c>
      <c r="FNU177" s="81" t="s">
        <v>204</v>
      </c>
      <c r="FNV177" s="81" t="s">
        <v>204</v>
      </c>
      <c r="FNW177" s="81" t="s">
        <v>204</v>
      </c>
      <c r="FNX177" s="81" t="s">
        <v>204</v>
      </c>
      <c r="FNY177" s="81" t="s">
        <v>204</v>
      </c>
      <c r="FNZ177" s="81" t="s">
        <v>204</v>
      </c>
      <c r="FOA177" s="81" t="s">
        <v>204</v>
      </c>
      <c r="FOB177" s="81" t="s">
        <v>204</v>
      </c>
      <c r="FOC177" s="81" t="s">
        <v>204</v>
      </c>
      <c r="FOD177" s="81" t="s">
        <v>204</v>
      </c>
      <c r="FOE177" s="81" t="s">
        <v>204</v>
      </c>
      <c r="FOF177" s="81" t="s">
        <v>204</v>
      </c>
      <c r="FOG177" s="81" t="s">
        <v>204</v>
      </c>
      <c r="FOH177" s="81" t="s">
        <v>204</v>
      </c>
      <c r="FOI177" s="81" t="s">
        <v>204</v>
      </c>
      <c r="FOJ177" s="81" t="s">
        <v>204</v>
      </c>
      <c r="FOK177" s="81" t="s">
        <v>204</v>
      </c>
      <c r="FOL177" s="81" t="s">
        <v>204</v>
      </c>
      <c r="FOM177" s="81" t="s">
        <v>204</v>
      </c>
      <c r="FON177" s="81" t="s">
        <v>204</v>
      </c>
      <c r="FOO177" s="81" t="s">
        <v>204</v>
      </c>
      <c r="FOP177" s="81" t="s">
        <v>204</v>
      </c>
      <c r="FOQ177" s="81" t="s">
        <v>204</v>
      </c>
      <c r="FOR177" s="81" t="s">
        <v>204</v>
      </c>
      <c r="FOS177" s="81" t="s">
        <v>204</v>
      </c>
      <c r="FOT177" s="81" t="s">
        <v>204</v>
      </c>
      <c r="FOU177" s="81" t="s">
        <v>204</v>
      </c>
      <c r="FOV177" s="81" t="s">
        <v>204</v>
      </c>
      <c r="FOW177" s="81" t="s">
        <v>204</v>
      </c>
      <c r="FOX177" s="81" t="s">
        <v>204</v>
      </c>
      <c r="FOY177" s="81" t="s">
        <v>204</v>
      </c>
      <c r="FOZ177" s="81" t="s">
        <v>204</v>
      </c>
      <c r="FPA177" s="81" t="s">
        <v>204</v>
      </c>
      <c r="FPB177" s="81" t="s">
        <v>204</v>
      </c>
      <c r="FPC177" s="81" t="s">
        <v>204</v>
      </c>
      <c r="FPD177" s="81" t="s">
        <v>204</v>
      </c>
      <c r="FPE177" s="81" t="s">
        <v>204</v>
      </c>
      <c r="FPF177" s="81" t="s">
        <v>204</v>
      </c>
      <c r="FPG177" s="81" t="s">
        <v>204</v>
      </c>
      <c r="FPH177" s="81" t="s">
        <v>204</v>
      </c>
      <c r="FPI177" s="81" t="s">
        <v>204</v>
      </c>
      <c r="FPJ177" s="81" t="s">
        <v>204</v>
      </c>
      <c r="FPK177" s="81" t="s">
        <v>204</v>
      </c>
      <c r="FPL177" s="81" t="s">
        <v>204</v>
      </c>
      <c r="FPM177" s="81" t="s">
        <v>204</v>
      </c>
      <c r="FPN177" s="81" t="s">
        <v>204</v>
      </c>
      <c r="FPO177" s="81" t="s">
        <v>204</v>
      </c>
      <c r="FPP177" s="81" t="s">
        <v>204</v>
      </c>
      <c r="FPQ177" s="81" t="s">
        <v>204</v>
      </c>
      <c r="FPR177" s="81" t="s">
        <v>204</v>
      </c>
      <c r="FPS177" s="81" t="s">
        <v>204</v>
      </c>
      <c r="FPT177" s="81" t="s">
        <v>204</v>
      </c>
      <c r="FPU177" s="81" t="s">
        <v>204</v>
      </c>
      <c r="FPV177" s="81" t="s">
        <v>204</v>
      </c>
      <c r="FPW177" s="81" t="s">
        <v>204</v>
      </c>
      <c r="FPX177" s="81" t="s">
        <v>204</v>
      </c>
      <c r="FPY177" s="81" t="s">
        <v>204</v>
      </c>
      <c r="FPZ177" s="81" t="s">
        <v>204</v>
      </c>
      <c r="FQA177" s="81" t="s">
        <v>204</v>
      </c>
      <c r="FQB177" s="81" t="s">
        <v>204</v>
      </c>
      <c r="FQC177" s="81" t="s">
        <v>204</v>
      </c>
      <c r="FQD177" s="81" t="s">
        <v>204</v>
      </c>
      <c r="FQE177" s="81" t="s">
        <v>204</v>
      </c>
      <c r="FQF177" s="81" t="s">
        <v>204</v>
      </c>
      <c r="FQG177" s="81" t="s">
        <v>204</v>
      </c>
      <c r="FQH177" s="81" t="s">
        <v>204</v>
      </c>
      <c r="FQI177" s="81" t="s">
        <v>204</v>
      </c>
      <c r="FQJ177" s="81" t="s">
        <v>204</v>
      </c>
      <c r="FQK177" s="81" t="s">
        <v>204</v>
      </c>
      <c r="FQL177" s="81" t="s">
        <v>204</v>
      </c>
      <c r="FQM177" s="81" t="s">
        <v>204</v>
      </c>
      <c r="FQN177" s="81" t="s">
        <v>204</v>
      </c>
      <c r="FQO177" s="81" t="s">
        <v>204</v>
      </c>
      <c r="FQP177" s="81" t="s">
        <v>204</v>
      </c>
      <c r="FQQ177" s="81" t="s">
        <v>204</v>
      </c>
      <c r="FQR177" s="81" t="s">
        <v>204</v>
      </c>
      <c r="FQS177" s="81" t="s">
        <v>204</v>
      </c>
      <c r="FQT177" s="81" t="s">
        <v>204</v>
      </c>
      <c r="FQU177" s="81" t="s">
        <v>204</v>
      </c>
      <c r="FQV177" s="81" t="s">
        <v>204</v>
      </c>
      <c r="FQW177" s="81" t="s">
        <v>204</v>
      </c>
      <c r="FQX177" s="81" t="s">
        <v>204</v>
      </c>
      <c r="FQY177" s="81" t="s">
        <v>204</v>
      </c>
      <c r="FQZ177" s="81" t="s">
        <v>204</v>
      </c>
      <c r="FRA177" s="81" t="s">
        <v>204</v>
      </c>
      <c r="FRB177" s="81" t="s">
        <v>204</v>
      </c>
      <c r="FRC177" s="81" t="s">
        <v>204</v>
      </c>
      <c r="FRD177" s="81" t="s">
        <v>204</v>
      </c>
      <c r="FRE177" s="81" t="s">
        <v>204</v>
      </c>
      <c r="FRF177" s="81" t="s">
        <v>204</v>
      </c>
      <c r="FRG177" s="81" t="s">
        <v>204</v>
      </c>
      <c r="FRH177" s="81" t="s">
        <v>204</v>
      </c>
      <c r="FRI177" s="81" t="s">
        <v>204</v>
      </c>
      <c r="FRJ177" s="81" t="s">
        <v>204</v>
      </c>
      <c r="FRK177" s="81" t="s">
        <v>204</v>
      </c>
      <c r="FRL177" s="81" t="s">
        <v>204</v>
      </c>
      <c r="FRM177" s="81" t="s">
        <v>204</v>
      </c>
      <c r="FRN177" s="81" t="s">
        <v>204</v>
      </c>
      <c r="FRO177" s="81" t="s">
        <v>204</v>
      </c>
      <c r="FRP177" s="81" t="s">
        <v>204</v>
      </c>
      <c r="FRQ177" s="81" t="s">
        <v>204</v>
      </c>
      <c r="FRR177" s="81" t="s">
        <v>204</v>
      </c>
      <c r="FRS177" s="81" t="s">
        <v>204</v>
      </c>
      <c r="FRT177" s="81" t="s">
        <v>204</v>
      </c>
      <c r="FRU177" s="81" t="s">
        <v>204</v>
      </c>
      <c r="FRV177" s="81" t="s">
        <v>204</v>
      </c>
      <c r="FRW177" s="81" t="s">
        <v>204</v>
      </c>
      <c r="FRX177" s="81" t="s">
        <v>204</v>
      </c>
      <c r="FRY177" s="81" t="s">
        <v>204</v>
      </c>
      <c r="FRZ177" s="81" t="s">
        <v>204</v>
      </c>
      <c r="FSA177" s="81" t="s">
        <v>204</v>
      </c>
      <c r="FSB177" s="81" t="s">
        <v>204</v>
      </c>
      <c r="FSC177" s="81" t="s">
        <v>204</v>
      </c>
      <c r="FSD177" s="81" t="s">
        <v>204</v>
      </c>
      <c r="FSE177" s="81" t="s">
        <v>204</v>
      </c>
      <c r="FSF177" s="81" t="s">
        <v>204</v>
      </c>
      <c r="FSG177" s="81" t="s">
        <v>204</v>
      </c>
      <c r="FSH177" s="81" t="s">
        <v>204</v>
      </c>
      <c r="FSI177" s="81" t="s">
        <v>204</v>
      </c>
      <c r="FSJ177" s="81" t="s">
        <v>204</v>
      </c>
      <c r="FSK177" s="81" t="s">
        <v>204</v>
      </c>
      <c r="FSL177" s="81" t="s">
        <v>204</v>
      </c>
      <c r="FSM177" s="81" t="s">
        <v>204</v>
      </c>
      <c r="FSN177" s="81" t="s">
        <v>204</v>
      </c>
      <c r="FSO177" s="81" t="s">
        <v>204</v>
      </c>
      <c r="FSP177" s="81" t="s">
        <v>204</v>
      </c>
      <c r="FSQ177" s="81" t="s">
        <v>204</v>
      </c>
      <c r="FSR177" s="81" t="s">
        <v>204</v>
      </c>
      <c r="FSS177" s="81" t="s">
        <v>204</v>
      </c>
      <c r="FST177" s="81" t="s">
        <v>204</v>
      </c>
      <c r="FSU177" s="81" t="s">
        <v>204</v>
      </c>
      <c r="FSV177" s="81" t="s">
        <v>204</v>
      </c>
      <c r="FSW177" s="81" t="s">
        <v>204</v>
      </c>
      <c r="FSX177" s="81" t="s">
        <v>204</v>
      </c>
      <c r="FSY177" s="81" t="s">
        <v>204</v>
      </c>
      <c r="FSZ177" s="81" t="s">
        <v>204</v>
      </c>
      <c r="FTA177" s="81" t="s">
        <v>204</v>
      </c>
      <c r="FTB177" s="81" t="s">
        <v>204</v>
      </c>
      <c r="FTC177" s="81" t="s">
        <v>204</v>
      </c>
      <c r="FTD177" s="81" t="s">
        <v>204</v>
      </c>
      <c r="FTE177" s="81" t="s">
        <v>204</v>
      </c>
      <c r="FTF177" s="81" t="s">
        <v>204</v>
      </c>
      <c r="FTG177" s="81" t="s">
        <v>204</v>
      </c>
      <c r="FTH177" s="81" t="s">
        <v>204</v>
      </c>
      <c r="FTI177" s="81" t="s">
        <v>204</v>
      </c>
      <c r="FTJ177" s="81" t="s">
        <v>204</v>
      </c>
      <c r="FTK177" s="81" t="s">
        <v>204</v>
      </c>
      <c r="FTL177" s="81" t="s">
        <v>204</v>
      </c>
      <c r="FTM177" s="81" t="s">
        <v>204</v>
      </c>
      <c r="FTN177" s="81" t="s">
        <v>204</v>
      </c>
      <c r="FTO177" s="81" t="s">
        <v>204</v>
      </c>
      <c r="FTP177" s="81" t="s">
        <v>204</v>
      </c>
      <c r="FTQ177" s="81" t="s">
        <v>204</v>
      </c>
      <c r="FTR177" s="81" t="s">
        <v>204</v>
      </c>
      <c r="FTS177" s="81" t="s">
        <v>204</v>
      </c>
      <c r="FTT177" s="81" t="s">
        <v>204</v>
      </c>
      <c r="FTU177" s="81" t="s">
        <v>204</v>
      </c>
      <c r="FTV177" s="81" t="s">
        <v>204</v>
      </c>
      <c r="FTW177" s="81" t="s">
        <v>204</v>
      </c>
      <c r="FTX177" s="81" t="s">
        <v>204</v>
      </c>
      <c r="FTY177" s="81" t="s">
        <v>204</v>
      </c>
      <c r="FTZ177" s="81" t="s">
        <v>204</v>
      </c>
      <c r="FUA177" s="81" t="s">
        <v>204</v>
      </c>
      <c r="FUB177" s="81" t="s">
        <v>204</v>
      </c>
      <c r="FUC177" s="81" t="s">
        <v>204</v>
      </c>
      <c r="FUD177" s="81" t="s">
        <v>204</v>
      </c>
      <c r="FUE177" s="81" t="s">
        <v>204</v>
      </c>
      <c r="FUF177" s="81" t="s">
        <v>204</v>
      </c>
      <c r="FUG177" s="81" t="s">
        <v>204</v>
      </c>
      <c r="FUH177" s="81" t="s">
        <v>204</v>
      </c>
      <c r="FUI177" s="81" t="s">
        <v>204</v>
      </c>
      <c r="FUJ177" s="81" t="s">
        <v>204</v>
      </c>
      <c r="FUK177" s="81" t="s">
        <v>204</v>
      </c>
      <c r="FUL177" s="81" t="s">
        <v>204</v>
      </c>
      <c r="FUM177" s="81" t="s">
        <v>204</v>
      </c>
      <c r="FUN177" s="81" t="s">
        <v>204</v>
      </c>
      <c r="FUO177" s="81" t="s">
        <v>204</v>
      </c>
      <c r="FUP177" s="81" t="s">
        <v>204</v>
      </c>
      <c r="FUQ177" s="81" t="s">
        <v>204</v>
      </c>
      <c r="FUR177" s="81" t="s">
        <v>204</v>
      </c>
      <c r="FUS177" s="81" t="s">
        <v>204</v>
      </c>
      <c r="FUT177" s="81" t="s">
        <v>204</v>
      </c>
      <c r="FUU177" s="81" t="s">
        <v>204</v>
      </c>
      <c r="FUV177" s="81" t="s">
        <v>204</v>
      </c>
      <c r="FUW177" s="81" t="s">
        <v>204</v>
      </c>
      <c r="FUX177" s="81" t="s">
        <v>204</v>
      </c>
      <c r="FUY177" s="81" t="s">
        <v>204</v>
      </c>
      <c r="FUZ177" s="81" t="s">
        <v>204</v>
      </c>
      <c r="FVA177" s="81" t="s">
        <v>204</v>
      </c>
      <c r="FVB177" s="81" t="s">
        <v>204</v>
      </c>
      <c r="FVC177" s="81" t="s">
        <v>204</v>
      </c>
      <c r="FVD177" s="81" t="s">
        <v>204</v>
      </c>
      <c r="FVE177" s="81" t="s">
        <v>204</v>
      </c>
      <c r="FVF177" s="81" t="s">
        <v>204</v>
      </c>
      <c r="FVG177" s="81" t="s">
        <v>204</v>
      </c>
      <c r="FVH177" s="81" t="s">
        <v>204</v>
      </c>
      <c r="FVI177" s="81" t="s">
        <v>204</v>
      </c>
      <c r="FVJ177" s="81" t="s">
        <v>204</v>
      </c>
      <c r="FVK177" s="81" t="s">
        <v>204</v>
      </c>
      <c r="FVL177" s="81" t="s">
        <v>204</v>
      </c>
      <c r="FVM177" s="81" t="s">
        <v>204</v>
      </c>
      <c r="FVN177" s="81" t="s">
        <v>204</v>
      </c>
      <c r="FVO177" s="81" t="s">
        <v>204</v>
      </c>
      <c r="FVP177" s="81" t="s">
        <v>204</v>
      </c>
      <c r="FVQ177" s="81" t="s">
        <v>204</v>
      </c>
      <c r="FVR177" s="81" t="s">
        <v>204</v>
      </c>
      <c r="FVS177" s="81" t="s">
        <v>204</v>
      </c>
      <c r="FVT177" s="81" t="s">
        <v>204</v>
      </c>
      <c r="FVU177" s="81" t="s">
        <v>204</v>
      </c>
      <c r="FVV177" s="81" t="s">
        <v>204</v>
      </c>
      <c r="FVW177" s="81" t="s">
        <v>204</v>
      </c>
      <c r="FVX177" s="81" t="s">
        <v>204</v>
      </c>
      <c r="FVY177" s="81" t="s">
        <v>204</v>
      </c>
      <c r="FVZ177" s="81" t="s">
        <v>204</v>
      </c>
      <c r="FWA177" s="81" t="s">
        <v>204</v>
      </c>
      <c r="FWB177" s="81" t="s">
        <v>204</v>
      </c>
      <c r="FWC177" s="81" t="s">
        <v>204</v>
      </c>
      <c r="FWD177" s="81" t="s">
        <v>204</v>
      </c>
      <c r="FWE177" s="81" t="s">
        <v>204</v>
      </c>
      <c r="FWF177" s="81" t="s">
        <v>204</v>
      </c>
      <c r="FWG177" s="81" t="s">
        <v>204</v>
      </c>
      <c r="FWH177" s="81" t="s">
        <v>204</v>
      </c>
      <c r="FWI177" s="81" t="s">
        <v>204</v>
      </c>
      <c r="FWJ177" s="81" t="s">
        <v>204</v>
      </c>
      <c r="FWK177" s="81" t="s">
        <v>204</v>
      </c>
      <c r="FWL177" s="81" t="s">
        <v>204</v>
      </c>
      <c r="FWM177" s="81" t="s">
        <v>204</v>
      </c>
      <c r="FWN177" s="81" t="s">
        <v>204</v>
      </c>
      <c r="FWO177" s="81" t="s">
        <v>204</v>
      </c>
      <c r="FWP177" s="81" t="s">
        <v>204</v>
      </c>
      <c r="FWQ177" s="81" t="s">
        <v>204</v>
      </c>
      <c r="FWR177" s="81" t="s">
        <v>204</v>
      </c>
      <c r="FWS177" s="81" t="s">
        <v>204</v>
      </c>
      <c r="FWT177" s="81" t="s">
        <v>204</v>
      </c>
      <c r="FWU177" s="81" t="s">
        <v>204</v>
      </c>
      <c r="FWV177" s="81" t="s">
        <v>204</v>
      </c>
      <c r="FWW177" s="81" t="s">
        <v>204</v>
      </c>
      <c r="FWX177" s="81" t="s">
        <v>204</v>
      </c>
      <c r="FWY177" s="81" t="s">
        <v>204</v>
      </c>
      <c r="FWZ177" s="81" t="s">
        <v>204</v>
      </c>
      <c r="FXA177" s="81" t="s">
        <v>204</v>
      </c>
      <c r="FXB177" s="81" t="s">
        <v>204</v>
      </c>
      <c r="FXC177" s="81" t="s">
        <v>204</v>
      </c>
      <c r="FXD177" s="81" t="s">
        <v>204</v>
      </c>
      <c r="FXE177" s="81" t="s">
        <v>204</v>
      </c>
      <c r="FXF177" s="81" t="s">
        <v>204</v>
      </c>
      <c r="FXG177" s="81" t="s">
        <v>204</v>
      </c>
      <c r="FXH177" s="81" t="s">
        <v>204</v>
      </c>
      <c r="FXI177" s="81" t="s">
        <v>204</v>
      </c>
      <c r="FXJ177" s="81" t="s">
        <v>204</v>
      </c>
      <c r="FXK177" s="81" t="s">
        <v>204</v>
      </c>
      <c r="FXL177" s="81" t="s">
        <v>204</v>
      </c>
      <c r="FXM177" s="81" t="s">
        <v>204</v>
      </c>
      <c r="FXN177" s="81" t="s">
        <v>204</v>
      </c>
      <c r="FXO177" s="81" t="s">
        <v>204</v>
      </c>
      <c r="FXP177" s="81" t="s">
        <v>204</v>
      </c>
      <c r="FXQ177" s="81" t="s">
        <v>204</v>
      </c>
      <c r="FXR177" s="81" t="s">
        <v>204</v>
      </c>
      <c r="FXS177" s="81" t="s">
        <v>204</v>
      </c>
      <c r="FXT177" s="81" t="s">
        <v>204</v>
      </c>
      <c r="FXU177" s="81" t="s">
        <v>204</v>
      </c>
      <c r="FXV177" s="81" t="s">
        <v>204</v>
      </c>
      <c r="FXW177" s="81" t="s">
        <v>204</v>
      </c>
      <c r="FXX177" s="81" t="s">
        <v>204</v>
      </c>
      <c r="FXY177" s="81" t="s">
        <v>204</v>
      </c>
      <c r="FXZ177" s="81" t="s">
        <v>204</v>
      </c>
      <c r="FYA177" s="81" t="s">
        <v>204</v>
      </c>
      <c r="FYB177" s="81" t="s">
        <v>204</v>
      </c>
      <c r="FYC177" s="81" t="s">
        <v>204</v>
      </c>
      <c r="FYD177" s="81" t="s">
        <v>204</v>
      </c>
      <c r="FYE177" s="81" t="s">
        <v>204</v>
      </c>
      <c r="FYF177" s="81" t="s">
        <v>204</v>
      </c>
      <c r="FYG177" s="81" t="s">
        <v>204</v>
      </c>
      <c r="FYH177" s="81" t="s">
        <v>204</v>
      </c>
      <c r="FYI177" s="81" t="s">
        <v>204</v>
      </c>
      <c r="FYJ177" s="81" t="s">
        <v>204</v>
      </c>
      <c r="FYK177" s="81" t="s">
        <v>204</v>
      </c>
      <c r="FYL177" s="81" t="s">
        <v>204</v>
      </c>
      <c r="FYM177" s="81" t="s">
        <v>204</v>
      </c>
      <c r="FYN177" s="81" t="s">
        <v>204</v>
      </c>
      <c r="FYO177" s="81" t="s">
        <v>204</v>
      </c>
      <c r="FYP177" s="81" t="s">
        <v>204</v>
      </c>
      <c r="FYQ177" s="81" t="s">
        <v>204</v>
      </c>
      <c r="FYR177" s="81" t="s">
        <v>204</v>
      </c>
      <c r="FYS177" s="81" t="s">
        <v>204</v>
      </c>
      <c r="FYT177" s="81" t="s">
        <v>204</v>
      </c>
      <c r="FYU177" s="81" t="s">
        <v>204</v>
      </c>
      <c r="FYV177" s="81" t="s">
        <v>204</v>
      </c>
      <c r="FYW177" s="81" t="s">
        <v>204</v>
      </c>
      <c r="FYX177" s="81" t="s">
        <v>204</v>
      </c>
      <c r="FYY177" s="81" t="s">
        <v>204</v>
      </c>
      <c r="FYZ177" s="81" t="s">
        <v>204</v>
      </c>
      <c r="FZA177" s="81" t="s">
        <v>204</v>
      </c>
      <c r="FZB177" s="81" t="s">
        <v>204</v>
      </c>
      <c r="FZC177" s="81" t="s">
        <v>204</v>
      </c>
      <c r="FZD177" s="81" t="s">
        <v>204</v>
      </c>
      <c r="FZE177" s="81" t="s">
        <v>204</v>
      </c>
      <c r="FZF177" s="81" t="s">
        <v>204</v>
      </c>
      <c r="FZG177" s="81" t="s">
        <v>204</v>
      </c>
      <c r="FZH177" s="81" t="s">
        <v>204</v>
      </c>
      <c r="FZI177" s="81" t="s">
        <v>204</v>
      </c>
      <c r="FZJ177" s="81" t="s">
        <v>204</v>
      </c>
      <c r="FZK177" s="81" t="s">
        <v>204</v>
      </c>
      <c r="FZL177" s="81" t="s">
        <v>204</v>
      </c>
      <c r="FZM177" s="81" t="s">
        <v>204</v>
      </c>
      <c r="FZN177" s="81" t="s">
        <v>204</v>
      </c>
      <c r="FZO177" s="81" t="s">
        <v>204</v>
      </c>
      <c r="FZP177" s="81" t="s">
        <v>204</v>
      </c>
      <c r="FZQ177" s="81" t="s">
        <v>204</v>
      </c>
      <c r="FZR177" s="81" t="s">
        <v>204</v>
      </c>
      <c r="FZS177" s="81" t="s">
        <v>204</v>
      </c>
      <c r="FZT177" s="81" t="s">
        <v>204</v>
      </c>
      <c r="FZU177" s="81" t="s">
        <v>204</v>
      </c>
      <c r="FZV177" s="81" t="s">
        <v>204</v>
      </c>
      <c r="FZW177" s="81" t="s">
        <v>204</v>
      </c>
      <c r="FZX177" s="81" t="s">
        <v>204</v>
      </c>
      <c r="FZY177" s="81" t="s">
        <v>204</v>
      </c>
      <c r="FZZ177" s="81" t="s">
        <v>204</v>
      </c>
      <c r="GAA177" s="81" t="s">
        <v>204</v>
      </c>
      <c r="GAB177" s="81" t="s">
        <v>204</v>
      </c>
      <c r="GAC177" s="81" t="s">
        <v>204</v>
      </c>
      <c r="GAD177" s="81" t="s">
        <v>204</v>
      </c>
      <c r="GAE177" s="81" t="s">
        <v>204</v>
      </c>
      <c r="GAF177" s="81" t="s">
        <v>204</v>
      </c>
      <c r="GAG177" s="81" t="s">
        <v>204</v>
      </c>
      <c r="GAH177" s="81" t="s">
        <v>204</v>
      </c>
      <c r="GAI177" s="81" t="s">
        <v>204</v>
      </c>
      <c r="GAJ177" s="81" t="s">
        <v>204</v>
      </c>
      <c r="GAK177" s="81" t="s">
        <v>204</v>
      </c>
      <c r="GAL177" s="81" t="s">
        <v>204</v>
      </c>
      <c r="GAM177" s="81" t="s">
        <v>204</v>
      </c>
      <c r="GAN177" s="81" t="s">
        <v>204</v>
      </c>
      <c r="GAO177" s="81" t="s">
        <v>204</v>
      </c>
      <c r="GAP177" s="81" t="s">
        <v>204</v>
      </c>
      <c r="GAQ177" s="81" t="s">
        <v>204</v>
      </c>
      <c r="GAR177" s="81" t="s">
        <v>204</v>
      </c>
      <c r="GAS177" s="81" t="s">
        <v>204</v>
      </c>
      <c r="GAT177" s="81" t="s">
        <v>204</v>
      </c>
      <c r="GAU177" s="81" t="s">
        <v>204</v>
      </c>
      <c r="GAV177" s="81" t="s">
        <v>204</v>
      </c>
      <c r="GAW177" s="81" t="s">
        <v>204</v>
      </c>
      <c r="GAX177" s="81" t="s">
        <v>204</v>
      </c>
      <c r="GAY177" s="81" t="s">
        <v>204</v>
      </c>
      <c r="GAZ177" s="81" t="s">
        <v>204</v>
      </c>
      <c r="GBA177" s="81" t="s">
        <v>204</v>
      </c>
      <c r="GBB177" s="81" t="s">
        <v>204</v>
      </c>
      <c r="GBC177" s="81" t="s">
        <v>204</v>
      </c>
      <c r="GBD177" s="81" t="s">
        <v>204</v>
      </c>
      <c r="GBE177" s="81" t="s">
        <v>204</v>
      </c>
      <c r="GBF177" s="81" t="s">
        <v>204</v>
      </c>
      <c r="GBG177" s="81" t="s">
        <v>204</v>
      </c>
      <c r="GBH177" s="81" t="s">
        <v>204</v>
      </c>
      <c r="GBI177" s="81" t="s">
        <v>204</v>
      </c>
      <c r="GBJ177" s="81" t="s">
        <v>204</v>
      </c>
      <c r="GBK177" s="81" t="s">
        <v>204</v>
      </c>
      <c r="GBL177" s="81" t="s">
        <v>204</v>
      </c>
      <c r="GBM177" s="81" t="s">
        <v>204</v>
      </c>
      <c r="GBN177" s="81" t="s">
        <v>204</v>
      </c>
      <c r="GBO177" s="81" t="s">
        <v>204</v>
      </c>
      <c r="GBP177" s="81" t="s">
        <v>204</v>
      </c>
      <c r="GBQ177" s="81" t="s">
        <v>204</v>
      </c>
      <c r="GBR177" s="81" t="s">
        <v>204</v>
      </c>
      <c r="GBS177" s="81" t="s">
        <v>204</v>
      </c>
      <c r="GBT177" s="81" t="s">
        <v>204</v>
      </c>
      <c r="GBU177" s="81" t="s">
        <v>204</v>
      </c>
      <c r="GBV177" s="81" t="s">
        <v>204</v>
      </c>
      <c r="GBW177" s="81" t="s">
        <v>204</v>
      </c>
      <c r="GBX177" s="81" t="s">
        <v>204</v>
      </c>
      <c r="GBY177" s="81" t="s">
        <v>204</v>
      </c>
      <c r="GBZ177" s="81" t="s">
        <v>204</v>
      </c>
      <c r="GCA177" s="81" t="s">
        <v>204</v>
      </c>
      <c r="GCB177" s="81" t="s">
        <v>204</v>
      </c>
      <c r="GCC177" s="81" t="s">
        <v>204</v>
      </c>
      <c r="GCD177" s="81" t="s">
        <v>204</v>
      </c>
      <c r="GCE177" s="81" t="s">
        <v>204</v>
      </c>
      <c r="GCF177" s="81" t="s">
        <v>204</v>
      </c>
      <c r="GCG177" s="81" t="s">
        <v>204</v>
      </c>
      <c r="GCH177" s="81" t="s">
        <v>204</v>
      </c>
      <c r="GCI177" s="81" t="s">
        <v>204</v>
      </c>
      <c r="GCJ177" s="81" t="s">
        <v>204</v>
      </c>
      <c r="GCK177" s="81" t="s">
        <v>204</v>
      </c>
      <c r="GCL177" s="81" t="s">
        <v>204</v>
      </c>
      <c r="GCM177" s="81" t="s">
        <v>204</v>
      </c>
      <c r="GCN177" s="81" t="s">
        <v>204</v>
      </c>
      <c r="GCO177" s="81" t="s">
        <v>204</v>
      </c>
      <c r="GCP177" s="81" t="s">
        <v>204</v>
      </c>
      <c r="GCQ177" s="81" t="s">
        <v>204</v>
      </c>
      <c r="GCR177" s="81" t="s">
        <v>204</v>
      </c>
      <c r="GCS177" s="81" t="s">
        <v>204</v>
      </c>
      <c r="GCT177" s="81" t="s">
        <v>204</v>
      </c>
      <c r="GCU177" s="81" t="s">
        <v>204</v>
      </c>
      <c r="GCV177" s="81" t="s">
        <v>204</v>
      </c>
      <c r="GCW177" s="81" t="s">
        <v>204</v>
      </c>
      <c r="GCX177" s="81" t="s">
        <v>204</v>
      </c>
      <c r="GCY177" s="81" t="s">
        <v>204</v>
      </c>
      <c r="GCZ177" s="81" t="s">
        <v>204</v>
      </c>
      <c r="GDA177" s="81" t="s">
        <v>204</v>
      </c>
      <c r="GDB177" s="81" t="s">
        <v>204</v>
      </c>
      <c r="GDC177" s="81" t="s">
        <v>204</v>
      </c>
      <c r="GDD177" s="81" t="s">
        <v>204</v>
      </c>
      <c r="GDE177" s="81" t="s">
        <v>204</v>
      </c>
      <c r="GDF177" s="81" t="s">
        <v>204</v>
      </c>
      <c r="GDG177" s="81" t="s">
        <v>204</v>
      </c>
      <c r="GDH177" s="81" t="s">
        <v>204</v>
      </c>
      <c r="GDI177" s="81" t="s">
        <v>204</v>
      </c>
      <c r="GDJ177" s="81" t="s">
        <v>204</v>
      </c>
      <c r="GDK177" s="81" t="s">
        <v>204</v>
      </c>
      <c r="GDL177" s="81" t="s">
        <v>204</v>
      </c>
      <c r="GDM177" s="81" t="s">
        <v>204</v>
      </c>
      <c r="GDN177" s="81" t="s">
        <v>204</v>
      </c>
      <c r="GDO177" s="81" t="s">
        <v>204</v>
      </c>
      <c r="GDP177" s="81" t="s">
        <v>204</v>
      </c>
      <c r="GDQ177" s="81" t="s">
        <v>204</v>
      </c>
      <c r="GDR177" s="81" t="s">
        <v>204</v>
      </c>
      <c r="GDS177" s="81" t="s">
        <v>204</v>
      </c>
      <c r="GDT177" s="81" t="s">
        <v>204</v>
      </c>
      <c r="GDU177" s="81" t="s">
        <v>204</v>
      </c>
      <c r="GDV177" s="81" t="s">
        <v>204</v>
      </c>
      <c r="GDW177" s="81" t="s">
        <v>204</v>
      </c>
      <c r="GDX177" s="81" t="s">
        <v>204</v>
      </c>
      <c r="GDY177" s="81" t="s">
        <v>204</v>
      </c>
      <c r="GDZ177" s="81" t="s">
        <v>204</v>
      </c>
      <c r="GEA177" s="81" t="s">
        <v>204</v>
      </c>
      <c r="GEB177" s="81" t="s">
        <v>204</v>
      </c>
      <c r="GEC177" s="81" t="s">
        <v>204</v>
      </c>
      <c r="GED177" s="81" t="s">
        <v>204</v>
      </c>
      <c r="GEE177" s="81" t="s">
        <v>204</v>
      </c>
      <c r="GEF177" s="81" t="s">
        <v>204</v>
      </c>
      <c r="GEG177" s="81" t="s">
        <v>204</v>
      </c>
      <c r="GEH177" s="81" t="s">
        <v>204</v>
      </c>
      <c r="GEI177" s="81" t="s">
        <v>204</v>
      </c>
      <c r="GEJ177" s="81" t="s">
        <v>204</v>
      </c>
      <c r="GEK177" s="81" t="s">
        <v>204</v>
      </c>
      <c r="GEL177" s="81" t="s">
        <v>204</v>
      </c>
      <c r="GEM177" s="81" t="s">
        <v>204</v>
      </c>
      <c r="GEN177" s="81" t="s">
        <v>204</v>
      </c>
      <c r="GEO177" s="81" t="s">
        <v>204</v>
      </c>
      <c r="GEP177" s="81" t="s">
        <v>204</v>
      </c>
      <c r="GEQ177" s="81" t="s">
        <v>204</v>
      </c>
      <c r="GER177" s="81" t="s">
        <v>204</v>
      </c>
      <c r="GES177" s="81" t="s">
        <v>204</v>
      </c>
      <c r="GET177" s="81" t="s">
        <v>204</v>
      </c>
      <c r="GEU177" s="81" t="s">
        <v>204</v>
      </c>
      <c r="GEV177" s="81" t="s">
        <v>204</v>
      </c>
      <c r="GEW177" s="81" t="s">
        <v>204</v>
      </c>
      <c r="GEX177" s="81" t="s">
        <v>204</v>
      </c>
      <c r="GEY177" s="81" t="s">
        <v>204</v>
      </c>
      <c r="GEZ177" s="81" t="s">
        <v>204</v>
      </c>
      <c r="GFA177" s="81" t="s">
        <v>204</v>
      </c>
      <c r="GFB177" s="81" t="s">
        <v>204</v>
      </c>
      <c r="GFC177" s="81" t="s">
        <v>204</v>
      </c>
      <c r="GFD177" s="81" t="s">
        <v>204</v>
      </c>
      <c r="GFE177" s="81" t="s">
        <v>204</v>
      </c>
      <c r="GFF177" s="81" t="s">
        <v>204</v>
      </c>
      <c r="GFG177" s="81" t="s">
        <v>204</v>
      </c>
      <c r="GFH177" s="81" t="s">
        <v>204</v>
      </c>
      <c r="GFI177" s="81" t="s">
        <v>204</v>
      </c>
      <c r="GFJ177" s="81" t="s">
        <v>204</v>
      </c>
      <c r="GFK177" s="81" t="s">
        <v>204</v>
      </c>
      <c r="GFL177" s="81" t="s">
        <v>204</v>
      </c>
      <c r="GFM177" s="81" t="s">
        <v>204</v>
      </c>
      <c r="GFN177" s="81" t="s">
        <v>204</v>
      </c>
      <c r="GFO177" s="81" t="s">
        <v>204</v>
      </c>
      <c r="GFP177" s="81" t="s">
        <v>204</v>
      </c>
      <c r="GFQ177" s="81" t="s">
        <v>204</v>
      </c>
      <c r="GFR177" s="81" t="s">
        <v>204</v>
      </c>
      <c r="GFS177" s="81" t="s">
        <v>204</v>
      </c>
      <c r="GFT177" s="81" t="s">
        <v>204</v>
      </c>
      <c r="GFU177" s="81" t="s">
        <v>204</v>
      </c>
      <c r="GFV177" s="81" t="s">
        <v>204</v>
      </c>
      <c r="GFW177" s="81" t="s">
        <v>204</v>
      </c>
      <c r="GFX177" s="81" t="s">
        <v>204</v>
      </c>
      <c r="GFY177" s="81" t="s">
        <v>204</v>
      </c>
      <c r="GFZ177" s="81" t="s">
        <v>204</v>
      </c>
      <c r="GGA177" s="81" t="s">
        <v>204</v>
      </c>
      <c r="GGB177" s="81" t="s">
        <v>204</v>
      </c>
      <c r="GGC177" s="81" t="s">
        <v>204</v>
      </c>
      <c r="GGD177" s="81" t="s">
        <v>204</v>
      </c>
      <c r="GGE177" s="81" t="s">
        <v>204</v>
      </c>
      <c r="GGF177" s="81" t="s">
        <v>204</v>
      </c>
      <c r="GGG177" s="81" t="s">
        <v>204</v>
      </c>
      <c r="GGH177" s="81" t="s">
        <v>204</v>
      </c>
      <c r="GGI177" s="81" t="s">
        <v>204</v>
      </c>
      <c r="GGJ177" s="81" t="s">
        <v>204</v>
      </c>
      <c r="GGK177" s="81" t="s">
        <v>204</v>
      </c>
      <c r="GGL177" s="81" t="s">
        <v>204</v>
      </c>
      <c r="GGM177" s="81" t="s">
        <v>204</v>
      </c>
      <c r="GGN177" s="81" t="s">
        <v>204</v>
      </c>
      <c r="GGO177" s="81" t="s">
        <v>204</v>
      </c>
      <c r="GGP177" s="81" t="s">
        <v>204</v>
      </c>
      <c r="GGQ177" s="81" t="s">
        <v>204</v>
      </c>
      <c r="GGR177" s="81" t="s">
        <v>204</v>
      </c>
      <c r="GGS177" s="81" t="s">
        <v>204</v>
      </c>
      <c r="GGT177" s="81" t="s">
        <v>204</v>
      </c>
      <c r="GGU177" s="81" t="s">
        <v>204</v>
      </c>
      <c r="GGV177" s="81" t="s">
        <v>204</v>
      </c>
      <c r="GGW177" s="81" t="s">
        <v>204</v>
      </c>
      <c r="GGX177" s="81" t="s">
        <v>204</v>
      </c>
      <c r="GGY177" s="81" t="s">
        <v>204</v>
      </c>
      <c r="GGZ177" s="81" t="s">
        <v>204</v>
      </c>
      <c r="GHA177" s="81" t="s">
        <v>204</v>
      </c>
      <c r="GHB177" s="81" t="s">
        <v>204</v>
      </c>
      <c r="GHC177" s="81" t="s">
        <v>204</v>
      </c>
      <c r="GHD177" s="81" t="s">
        <v>204</v>
      </c>
      <c r="GHE177" s="81" t="s">
        <v>204</v>
      </c>
      <c r="GHF177" s="81" t="s">
        <v>204</v>
      </c>
      <c r="GHG177" s="81" t="s">
        <v>204</v>
      </c>
      <c r="GHH177" s="81" t="s">
        <v>204</v>
      </c>
      <c r="GHI177" s="81" t="s">
        <v>204</v>
      </c>
      <c r="GHJ177" s="81" t="s">
        <v>204</v>
      </c>
      <c r="GHK177" s="81" t="s">
        <v>204</v>
      </c>
      <c r="GHL177" s="81" t="s">
        <v>204</v>
      </c>
      <c r="GHM177" s="81" t="s">
        <v>204</v>
      </c>
      <c r="GHN177" s="81" t="s">
        <v>204</v>
      </c>
      <c r="GHO177" s="81" t="s">
        <v>204</v>
      </c>
      <c r="GHP177" s="81" t="s">
        <v>204</v>
      </c>
      <c r="GHQ177" s="81" t="s">
        <v>204</v>
      </c>
      <c r="GHR177" s="81" t="s">
        <v>204</v>
      </c>
      <c r="GHS177" s="81" t="s">
        <v>204</v>
      </c>
      <c r="GHT177" s="81" t="s">
        <v>204</v>
      </c>
      <c r="GHU177" s="81" t="s">
        <v>204</v>
      </c>
      <c r="GHV177" s="81" t="s">
        <v>204</v>
      </c>
      <c r="GHW177" s="81" t="s">
        <v>204</v>
      </c>
      <c r="GHX177" s="81" t="s">
        <v>204</v>
      </c>
      <c r="GHY177" s="81" t="s">
        <v>204</v>
      </c>
      <c r="GHZ177" s="81" t="s">
        <v>204</v>
      </c>
      <c r="GIA177" s="81" t="s">
        <v>204</v>
      </c>
      <c r="GIB177" s="81" t="s">
        <v>204</v>
      </c>
      <c r="GIC177" s="81" t="s">
        <v>204</v>
      </c>
      <c r="GID177" s="81" t="s">
        <v>204</v>
      </c>
      <c r="GIE177" s="81" t="s">
        <v>204</v>
      </c>
      <c r="GIF177" s="81" t="s">
        <v>204</v>
      </c>
      <c r="GIG177" s="81" t="s">
        <v>204</v>
      </c>
      <c r="GIH177" s="81" t="s">
        <v>204</v>
      </c>
      <c r="GII177" s="81" t="s">
        <v>204</v>
      </c>
      <c r="GIJ177" s="81" t="s">
        <v>204</v>
      </c>
      <c r="GIK177" s="81" t="s">
        <v>204</v>
      </c>
      <c r="GIL177" s="81" t="s">
        <v>204</v>
      </c>
      <c r="GIM177" s="81" t="s">
        <v>204</v>
      </c>
      <c r="GIN177" s="81" t="s">
        <v>204</v>
      </c>
      <c r="GIO177" s="81" t="s">
        <v>204</v>
      </c>
      <c r="GIP177" s="81" t="s">
        <v>204</v>
      </c>
      <c r="GIQ177" s="81" t="s">
        <v>204</v>
      </c>
      <c r="GIR177" s="81" t="s">
        <v>204</v>
      </c>
      <c r="GIS177" s="81" t="s">
        <v>204</v>
      </c>
      <c r="GIT177" s="81" t="s">
        <v>204</v>
      </c>
      <c r="GIU177" s="81" t="s">
        <v>204</v>
      </c>
      <c r="GIV177" s="81" t="s">
        <v>204</v>
      </c>
      <c r="GIW177" s="81" t="s">
        <v>204</v>
      </c>
      <c r="GIX177" s="81" t="s">
        <v>204</v>
      </c>
      <c r="GIY177" s="81" t="s">
        <v>204</v>
      </c>
      <c r="GIZ177" s="81" t="s">
        <v>204</v>
      </c>
      <c r="GJA177" s="81" t="s">
        <v>204</v>
      </c>
      <c r="GJB177" s="81" t="s">
        <v>204</v>
      </c>
      <c r="GJC177" s="81" t="s">
        <v>204</v>
      </c>
      <c r="GJD177" s="81" t="s">
        <v>204</v>
      </c>
      <c r="GJE177" s="81" t="s">
        <v>204</v>
      </c>
      <c r="GJF177" s="81" t="s">
        <v>204</v>
      </c>
      <c r="GJG177" s="81" t="s">
        <v>204</v>
      </c>
      <c r="GJH177" s="81" t="s">
        <v>204</v>
      </c>
      <c r="GJI177" s="81" t="s">
        <v>204</v>
      </c>
      <c r="GJJ177" s="81" t="s">
        <v>204</v>
      </c>
      <c r="GJK177" s="81" t="s">
        <v>204</v>
      </c>
      <c r="GJL177" s="81" t="s">
        <v>204</v>
      </c>
      <c r="GJM177" s="81" t="s">
        <v>204</v>
      </c>
      <c r="GJN177" s="81" t="s">
        <v>204</v>
      </c>
      <c r="GJO177" s="81" t="s">
        <v>204</v>
      </c>
      <c r="GJP177" s="81" t="s">
        <v>204</v>
      </c>
      <c r="GJQ177" s="81" t="s">
        <v>204</v>
      </c>
      <c r="GJR177" s="81" t="s">
        <v>204</v>
      </c>
      <c r="GJS177" s="81" t="s">
        <v>204</v>
      </c>
      <c r="GJT177" s="81" t="s">
        <v>204</v>
      </c>
      <c r="GJU177" s="81" t="s">
        <v>204</v>
      </c>
      <c r="GJV177" s="81" t="s">
        <v>204</v>
      </c>
      <c r="GJW177" s="81" t="s">
        <v>204</v>
      </c>
      <c r="GJX177" s="81" t="s">
        <v>204</v>
      </c>
      <c r="GJY177" s="81" t="s">
        <v>204</v>
      </c>
      <c r="GJZ177" s="81" t="s">
        <v>204</v>
      </c>
      <c r="GKA177" s="81" t="s">
        <v>204</v>
      </c>
      <c r="GKB177" s="81" t="s">
        <v>204</v>
      </c>
      <c r="GKC177" s="81" t="s">
        <v>204</v>
      </c>
      <c r="GKD177" s="81" t="s">
        <v>204</v>
      </c>
      <c r="GKE177" s="81" t="s">
        <v>204</v>
      </c>
      <c r="GKF177" s="81" t="s">
        <v>204</v>
      </c>
      <c r="GKG177" s="81" t="s">
        <v>204</v>
      </c>
      <c r="GKH177" s="81" t="s">
        <v>204</v>
      </c>
      <c r="GKI177" s="81" t="s">
        <v>204</v>
      </c>
      <c r="GKJ177" s="81" t="s">
        <v>204</v>
      </c>
      <c r="GKK177" s="81" t="s">
        <v>204</v>
      </c>
      <c r="GKL177" s="81" t="s">
        <v>204</v>
      </c>
      <c r="GKM177" s="81" t="s">
        <v>204</v>
      </c>
      <c r="GKN177" s="81" t="s">
        <v>204</v>
      </c>
      <c r="GKO177" s="81" t="s">
        <v>204</v>
      </c>
      <c r="GKP177" s="81" t="s">
        <v>204</v>
      </c>
      <c r="GKQ177" s="81" t="s">
        <v>204</v>
      </c>
      <c r="GKR177" s="81" t="s">
        <v>204</v>
      </c>
      <c r="GKS177" s="81" t="s">
        <v>204</v>
      </c>
      <c r="GKT177" s="81" t="s">
        <v>204</v>
      </c>
      <c r="GKU177" s="81" t="s">
        <v>204</v>
      </c>
      <c r="GKV177" s="81" t="s">
        <v>204</v>
      </c>
      <c r="GKW177" s="81" t="s">
        <v>204</v>
      </c>
      <c r="GKX177" s="81" t="s">
        <v>204</v>
      </c>
      <c r="GKY177" s="81" t="s">
        <v>204</v>
      </c>
      <c r="GKZ177" s="81" t="s">
        <v>204</v>
      </c>
      <c r="GLA177" s="81" t="s">
        <v>204</v>
      </c>
      <c r="GLB177" s="81" t="s">
        <v>204</v>
      </c>
      <c r="GLC177" s="81" t="s">
        <v>204</v>
      </c>
      <c r="GLD177" s="81" t="s">
        <v>204</v>
      </c>
      <c r="GLE177" s="81" t="s">
        <v>204</v>
      </c>
      <c r="GLF177" s="81" t="s">
        <v>204</v>
      </c>
      <c r="GLG177" s="81" t="s">
        <v>204</v>
      </c>
      <c r="GLH177" s="81" t="s">
        <v>204</v>
      </c>
      <c r="GLI177" s="81" t="s">
        <v>204</v>
      </c>
      <c r="GLJ177" s="81" t="s">
        <v>204</v>
      </c>
      <c r="GLK177" s="81" t="s">
        <v>204</v>
      </c>
      <c r="GLL177" s="81" t="s">
        <v>204</v>
      </c>
      <c r="GLM177" s="81" t="s">
        <v>204</v>
      </c>
      <c r="GLN177" s="81" t="s">
        <v>204</v>
      </c>
      <c r="GLO177" s="81" t="s">
        <v>204</v>
      </c>
      <c r="GLP177" s="81" t="s">
        <v>204</v>
      </c>
      <c r="GLQ177" s="81" t="s">
        <v>204</v>
      </c>
      <c r="GLR177" s="81" t="s">
        <v>204</v>
      </c>
      <c r="GLS177" s="81" t="s">
        <v>204</v>
      </c>
      <c r="GLT177" s="81" t="s">
        <v>204</v>
      </c>
      <c r="GLU177" s="81" t="s">
        <v>204</v>
      </c>
      <c r="GLV177" s="81" t="s">
        <v>204</v>
      </c>
      <c r="GLW177" s="81" t="s">
        <v>204</v>
      </c>
      <c r="GLX177" s="81" t="s">
        <v>204</v>
      </c>
      <c r="GLY177" s="81" t="s">
        <v>204</v>
      </c>
      <c r="GLZ177" s="81" t="s">
        <v>204</v>
      </c>
      <c r="GMA177" s="81" t="s">
        <v>204</v>
      </c>
      <c r="GMB177" s="81" t="s">
        <v>204</v>
      </c>
      <c r="GMC177" s="81" t="s">
        <v>204</v>
      </c>
      <c r="GMD177" s="81" t="s">
        <v>204</v>
      </c>
      <c r="GME177" s="81" t="s">
        <v>204</v>
      </c>
      <c r="GMF177" s="81" t="s">
        <v>204</v>
      </c>
      <c r="GMG177" s="81" t="s">
        <v>204</v>
      </c>
      <c r="GMH177" s="81" t="s">
        <v>204</v>
      </c>
      <c r="GMI177" s="81" t="s">
        <v>204</v>
      </c>
      <c r="GMJ177" s="81" t="s">
        <v>204</v>
      </c>
      <c r="GMK177" s="81" t="s">
        <v>204</v>
      </c>
      <c r="GML177" s="81" t="s">
        <v>204</v>
      </c>
      <c r="GMM177" s="81" t="s">
        <v>204</v>
      </c>
      <c r="GMN177" s="81" t="s">
        <v>204</v>
      </c>
      <c r="GMO177" s="81" t="s">
        <v>204</v>
      </c>
      <c r="GMP177" s="81" t="s">
        <v>204</v>
      </c>
      <c r="GMQ177" s="81" t="s">
        <v>204</v>
      </c>
      <c r="GMR177" s="81" t="s">
        <v>204</v>
      </c>
      <c r="GMS177" s="81" t="s">
        <v>204</v>
      </c>
      <c r="GMT177" s="81" t="s">
        <v>204</v>
      </c>
      <c r="GMU177" s="81" t="s">
        <v>204</v>
      </c>
      <c r="GMV177" s="81" t="s">
        <v>204</v>
      </c>
      <c r="GMW177" s="81" t="s">
        <v>204</v>
      </c>
      <c r="GMX177" s="81" t="s">
        <v>204</v>
      </c>
      <c r="GMY177" s="81" t="s">
        <v>204</v>
      </c>
      <c r="GMZ177" s="81" t="s">
        <v>204</v>
      </c>
      <c r="GNA177" s="81" t="s">
        <v>204</v>
      </c>
      <c r="GNB177" s="81" t="s">
        <v>204</v>
      </c>
      <c r="GNC177" s="81" t="s">
        <v>204</v>
      </c>
      <c r="GND177" s="81" t="s">
        <v>204</v>
      </c>
      <c r="GNE177" s="81" t="s">
        <v>204</v>
      </c>
      <c r="GNF177" s="81" t="s">
        <v>204</v>
      </c>
      <c r="GNG177" s="81" t="s">
        <v>204</v>
      </c>
      <c r="GNH177" s="81" t="s">
        <v>204</v>
      </c>
      <c r="GNI177" s="81" t="s">
        <v>204</v>
      </c>
      <c r="GNJ177" s="81" t="s">
        <v>204</v>
      </c>
      <c r="GNK177" s="81" t="s">
        <v>204</v>
      </c>
      <c r="GNL177" s="81" t="s">
        <v>204</v>
      </c>
      <c r="GNM177" s="81" t="s">
        <v>204</v>
      </c>
      <c r="GNN177" s="81" t="s">
        <v>204</v>
      </c>
      <c r="GNO177" s="81" t="s">
        <v>204</v>
      </c>
      <c r="GNP177" s="81" t="s">
        <v>204</v>
      </c>
      <c r="GNQ177" s="81" t="s">
        <v>204</v>
      </c>
      <c r="GNR177" s="81" t="s">
        <v>204</v>
      </c>
      <c r="GNS177" s="81" t="s">
        <v>204</v>
      </c>
      <c r="GNT177" s="81" t="s">
        <v>204</v>
      </c>
      <c r="GNU177" s="81" t="s">
        <v>204</v>
      </c>
      <c r="GNV177" s="81" t="s">
        <v>204</v>
      </c>
      <c r="GNW177" s="81" t="s">
        <v>204</v>
      </c>
      <c r="GNX177" s="81" t="s">
        <v>204</v>
      </c>
      <c r="GNY177" s="81" t="s">
        <v>204</v>
      </c>
      <c r="GNZ177" s="81" t="s">
        <v>204</v>
      </c>
      <c r="GOA177" s="81" t="s">
        <v>204</v>
      </c>
      <c r="GOB177" s="81" t="s">
        <v>204</v>
      </c>
      <c r="GOC177" s="81" t="s">
        <v>204</v>
      </c>
      <c r="GOD177" s="81" t="s">
        <v>204</v>
      </c>
      <c r="GOE177" s="81" t="s">
        <v>204</v>
      </c>
      <c r="GOF177" s="81" t="s">
        <v>204</v>
      </c>
      <c r="GOG177" s="81" t="s">
        <v>204</v>
      </c>
      <c r="GOH177" s="81" t="s">
        <v>204</v>
      </c>
      <c r="GOI177" s="81" t="s">
        <v>204</v>
      </c>
      <c r="GOJ177" s="81" t="s">
        <v>204</v>
      </c>
      <c r="GOK177" s="81" t="s">
        <v>204</v>
      </c>
      <c r="GOL177" s="81" t="s">
        <v>204</v>
      </c>
      <c r="GOM177" s="81" t="s">
        <v>204</v>
      </c>
      <c r="GON177" s="81" t="s">
        <v>204</v>
      </c>
      <c r="GOO177" s="81" t="s">
        <v>204</v>
      </c>
      <c r="GOP177" s="81" t="s">
        <v>204</v>
      </c>
      <c r="GOQ177" s="81" t="s">
        <v>204</v>
      </c>
      <c r="GOR177" s="81" t="s">
        <v>204</v>
      </c>
      <c r="GOS177" s="81" t="s">
        <v>204</v>
      </c>
      <c r="GOT177" s="81" t="s">
        <v>204</v>
      </c>
      <c r="GOU177" s="81" t="s">
        <v>204</v>
      </c>
      <c r="GOV177" s="81" t="s">
        <v>204</v>
      </c>
      <c r="GOW177" s="81" t="s">
        <v>204</v>
      </c>
      <c r="GOX177" s="81" t="s">
        <v>204</v>
      </c>
      <c r="GOY177" s="81" t="s">
        <v>204</v>
      </c>
      <c r="GOZ177" s="81" t="s">
        <v>204</v>
      </c>
      <c r="GPA177" s="81" t="s">
        <v>204</v>
      </c>
      <c r="GPB177" s="81" t="s">
        <v>204</v>
      </c>
      <c r="GPC177" s="81" t="s">
        <v>204</v>
      </c>
      <c r="GPD177" s="81" t="s">
        <v>204</v>
      </c>
      <c r="GPE177" s="81" t="s">
        <v>204</v>
      </c>
      <c r="GPF177" s="81" t="s">
        <v>204</v>
      </c>
      <c r="GPG177" s="81" t="s">
        <v>204</v>
      </c>
      <c r="GPH177" s="81" t="s">
        <v>204</v>
      </c>
      <c r="GPI177" s="81" t="s">
        <v>204</v>
      </c>
      <c r="GPJ177" s="81" t="s">
        <v>204</v>
      </c>
      <c r="GPK177" s="81" t="s">
        <v>204</v>
      </c>
      <c r="GPL177" s="81" t="s">
        <v>204</v>
      </c>
      <c r="GPM177" s="81" t="s">
        <v>204</v>
      </c>
      <c r="GPN177" s="81" t="s">
        <v>204</v>
      </c>
      <c r="GPO177" s="81" t="s">
        <v>204</v>
      </c>
      <c r="GPP177" s="81" t="s">
        <v>204</v>
      </c>
      <c r="GPQ177" s="81" t="s">
        <v>204</v>
      </c>
      <c r="GPR177" s="81" t="s">
        <v>204</v>
      </c>
      <c r="GPS177" s="81" t="s">
        <v>204</v>
      </c>
      <c r="GPT177" s="81" t="s">
        <v>204</v>
      </c>
      <c r="GPU177" s="81" t="s">
        <v>204</v>
      </c>
      <c r="GPV177" s="81" t="s">
        <v>204</v>
      </c>
      <c r="GPW177" s="81" t="s">
        <v>204</v>
      </c>
      <c r="GPX177" s="81" t="s">
        <v>204</v>
      </c>
      <c r="GPY177" s="81" t="s">
        <v>204</v>
      </c>
      <c r="GPZ177" s="81" t="s">
        <v>204</v>
      </c>
      <c r="GQA177" s="81" t="s">
        <v>204</v>
      </c>
      <c r="GQB177" s="81" t="s">
        <v>204</v>
      </c>
      <c r="GQC177" s="81" t="s">
        <v>204</v>
      </c>
      <c r="GQD177" s="81" t="s">
        <v>204</v>
      </c>
      <c r="GQE177" s="81" t="s">
        <v>204</v>
      </c>
      <c r="GQF177" s="81" t="s">
        <v>204</v>
      </c>
      <c r="GQG177" s="81" t="s">
        <v>204</v>
      </c>
      <c r="GQH177" s="81" t="s">
        <v>204</v>
      </c>
      <c r="GQI177" s="81" t="s">
        <v>204</v>
      </c>
      <c r="GQJ177" s="81" t="s">
        <v>204</v>
      </c>
      <c r="GQK177" s="81" t="s">
        <v>204</v>
      </c>
      <c r="GQL177" s="81" t="s">
        <v>204</v>
      </c>
      <c r="GQM177" s="81" t="s">
        <v>204</v>
      </c>
      <c r="GQN177" s="81" t="s">
        <v>204</v>
      </c>
      <c r="GQO177" s="81" t="s">
        <v>204</v>
      </c>
      <c r="GQP177" s="81" t="s">
        <v>204</v>
      </c>
      <c r="GQQ177" s="81" t="s">
        <v>204</v>
      </c>
      <c r="GQR177" s="81" t="s">
        <v>204</v>
      </c>
      <c r="GQS177" s="81" t="s">
        <v>204</v>
      </c>
      <c r="GQT177" s="81" t="s">
        <v>204</v>
      </c>
      <c r="GQU177" s="81" t="s">
        <v>204</v>
      </c>
      <c r="GQV177" s="81" t="s">
        <v>204</v>
      </c>
      <c r="GQW177" s="81" t="s">
        <v>204</v>
      </c>
      <c r="GQX177" s="81" t="s">
        <v>204</v>
      </c>
      <c r="GQY177" s="81" t="s">
        <v>204</v>
      </c>
      <c r="GQZ177" s="81" t="s">
        <v>204</v>
      </c>
      <c r="GRA177" s="81" t="s">
        <v>204</v>
      </c>
      <c r="GRB177" s="81" t="s">
        <v>204</v>
      </c>
      <c r="GRC177" s="81" t="s">
        <v>204</v>
      </c>
      <c r="GRD177" s="81" t="s">
        <v>204</v>
      </c>
      <c r="GRE177" s="81" t="s">
        <v>204</v>
      </c>
      <c r="GRF177" s="81" t="s">
        <v>204</v>
      </c>
      <c r="GRG177" s="81" t="s">
        <v>204</v>
      </c>
      <c r="GRH177" s="81" t="s">
        <v>204</v>
      </c>
      <c r="GRI177" s="81" t="s">
        <v>204</v>
      </c>
      <c r="GRJ177" s="81" t="s">
        <v>204</v>
      </c>
      <c r="GRK177" s="81" t="s">
        <v>204</v>
      </c>
      <c r="GRL177" s="81" t="s">
        <v>204</v>
      </c>
      <c r="GRM177" s="81" t="s">
        <v>204</v>
      </c>
      <c r="GRN177" s="81" t="s">
        <v>204</v>
      </c>
      <c r="GRO177" s="81" t="s">
        <v>204</v>
      </c>
      <c r="GRP177" s="81" t="s">
        <v>204</v>
      </c>
      <c r="GRQ177" s="81" t="s">
        <v>204</v>
      </c>
      <c r="GRR177" s="81" t="s">
        <v>204</v>
      </c>
      <c r="GRS177" s="81" t="s">
        <v>204</v>
      </c>
      <c r="GRT177" s="81" t="s">
        <v>204</v>
      </c>
      <c r="GRU177" s="81" t="s">
        <v>204</v>
      </c>
      <c r="GRV177" s="81" t="s">
        <v>204</v>
      </c>
      <c r="GRW177" s="81" t="s">
        <v>204</v>
      </c>
      <c r="GRX177" s="81" t="s">
        <v>204</v>
      </c>
      <c r="GRY177" s="81" t="s">
        <v>204</v>
      </c>
      <c r="GRZ177" s="81" t="s">
        <v>204</v>
      </c>
      <c r="GSA177" s="81" t="s">
        <v>204</v>
      </c>
      <c r="GSB177" s="81" t="s">
        <v>204</v>
      </c>
      <c r="GSC177" s="81" t="s">
        <v>204</v>
      </c>
      <c r="GSD177" s="81" t="s">
        <v>204</v>
      </c>
      <c r="GSE177" s="81" t="s">
        <v>204</v>
      </c>
      <c r="GSF177" s="81" t="s">
        <v>204</v>
      </c>
      <c r="GSG177" s="81" t="s">
        <v>204</v>
      </c>
      <c r="GSH177" s="81" t="s">
        <v>204</v>
      </c>
      <c r="GSI177" s="81" t="s">
        <v>204</v>
      </c>
      <c r="GSJ177" s="81" t="s">
        <v>204</v>
      </c>
      <c r="GSK177" s="81" t="s">
        <v>204</v>
      </c>
      <c r="GSL177" s="81" t="s">
        <v>204</v>
      </c>
      <c r="GSM177" s="81" t="s">
        <v>204</v>
      </c>
      <c r="GSN177" s="81" t="s">
        <v>204</v>
      </c>
      <c r="GSO177" s="81" t="s">
        <v>204</v>
      </c>
      <c r="GSP177" s="81" t="s">
        <v>204</v>
      </c>
      <c r="GSQ177" s="81" t="s">
        <v>204</v>
      </c>
      <c r="GSR177" s="81" t="s">
        <v>204</v>
      </c>
      <c r="GSS177" s="81" t="s">
        <v>204</v>
      </c>
      <c r="GST177" s="81" t="s">
        <v>204</v>
      </c>
      <c r="GSU177" s="81" t="s">
        <v>204</v>
      </c>
      <c r="GSV177" s="81" t="s">
        <v>204</v>
      </c>
      <c r="GSW177" s="81" t="s">
        <v>204</v>
      </c>
      <c r="GSX177" s="81" t="s">
        <v>204</v>
      </c>
      <c r="GSY177" s="81" t="s">
        <v>204</v>
      </c>
      <c r="GSZ177" s="81" t="s">
        <v>204</v>
      </c>
      <c r="GTA177" s="81" t="s">
        <v>204</v>
      </c>
      <c r="GTB177" s="81" t="s">
        <v>204</v>
      </c>
      <c r="GTC177" s="81" t="s">
        <v>204</v>
      </c>
      <c r="GTD177" s="81" t="s">
        <v>204</v>
      </c>
      <c r="GTE177" s="81" t="s">
        <v>204</v>
      </c>
      <c r="GTF177" s="81" t="s">
        <v>204</v>
      </c>
      <c r="GTG177" s="81" t="s">
        <v>204</v>
      </c>
      <c r="GTH177" s="81" t="s">
        <v>204</v>
      </c>
      <c r="GTI177" s="81" t="s">
        <v>204</v>
      </c>
      <c r="GTJ177" s="81" t="s">
        <v>204</v>
      </c>
      <c r="GTK177" s="81" t="s">
        <v>204</v>
      </c>
      <c r="GTL177" s="81" t="s">
        <v>204</v>
      </c>
      <c r="GTM177" s="81" t="s">
        <v>204</v>
      </c>
      <c r="GTN177" s="81" t="s">
        <v>204</v>
      </c>
      <c r="GTO177" s="81" t="s">
        <v>204</v>
      </c>
      <c r="GTP177" s="81" t="s">
        <v>204</v>
      </c>
      <c r="GTQ177" s="81" t="s">
        <v>204</v>
      </c>
      <c r="GTR177" s="81" t="s">
        <v>204</v>
      </c>
      <c r="GTS177" s="81" t="s">
        <v>204</v>
      </c>
      <c r="GTT177" s="81" t="s">
        <v>204</v>
      </c>
      <c r="GTU177" s="81" t="s">
        <v>204</v>
      </c>
      <c r="GTV177" s="81" t="s">
        <v>204</v>
      </c>
      <c r="GTW177" s="81" t="s">
        <v>204</v>
      </c>
      <c r="GTX177" s="81" t="s">
        <v>204</v>
      </c>
      <c r="GTY177" s="81" t="s">
        <v>204</v>
      </c>
      <c r="GTZ177" s="81" t="s">
        <v>204</v>
      </c>
      <c r="GUA177" s="81" t="s">
        <v>204</v>
      </c>
      <c r="GUB177" s="81" t="s">
        <v>204</v>
      </c>
      <c r="GUC177" s="81" t="s">
        <v>204</v>
      </c>
      <c r="GUD177" s="81" t="s">
        <v>204</v>
      </c>
      <c r="GUE177" s="81" t="s">
        <v>204</v>
      </c>
      <c r="GUF177" s="81" t="s">
        <v>204</v>
      </c>
      <c r="GUG177" s="81" t="s">
        <v>204</v>
      </c>
      <c r="GUH177" s="81" t="s">
        <v>204</v>
      </c>
      <c r="GUI177" s="81" t="s">
        <v>204</v>
      </c>
      <c r="GUJ177" s="81" t="s">
        <v>204</v>
      </c>
      <c r="GUK177" s="81" t="s">
        <v>204</v>
      </c>
      <c r="GUL177" s="81" t="s">
        <v>204</v>
      </c>
      <c r="GUM177" s="81" t="s">
        <v>204</v>
      </c>
      <c r="GUN177" s="81" t="s">
        <v>204</v>
      </c>
      <c r="GUO177" s="81" t="s">
        <v>204</v>
      </c>
      <c r="GUP177" s="81" t="s">
        <v>204</v>
      </c>
      <c r="GUQ177" s="81" t="s">
        <v>204</v>
      </c>
      <c r="GUR177" s="81" t="s">
        <v>204</v>
      </c>
      <c r="GUS177" s="81" t="s">
        <v>204</v>
      </c>
      <c r="GUT177" s="81" t="s">
        <v>204</v>
      </c>
      <c r="GUU177" s="81" t="s">
        <v>204</v>
      </c>
      <c r="GUV177" s="81" t="s">
        <v>204</v>
      </c>
      <c r="GUW177" s="81" t="s">
        <v>204</v>
      </c>
      <c r="GUX177" s="81" t="s">
        <v>204</v>
      </c>
      <c r="GUY177" s="81" t="s">
        <v>204</v>
      </c>
      <c r="GUZ177" s="81" t="s">
        <v>204</v>
      </c>
      <c r="GVA177" s="81" t="s">
        <v>204</v>
      </c>
      <c r="GVB177" s="81" t="s">
        <v>204</v>
      </c>
      <c r="GVC177" s="81" t="s">
        <v>204</v>
      </c>
      <c r="GVD177" s="81" t="s">
        <v>204</v>
      </c>
      <c r="GVE177" s="81" t="s">
        <v>204</v>
      </c>
      <c r="GVF177" s="81" t="s">
        <v>204</v>
      </c>
      <c r="GVG177" s="81" t="s">
        <v>204</v>
      </c>
      <c r="GVH177" s="81" t="s">
        <v>204</v>
      </c>
      <c r="GVI177" s="81" t="s">
        <v>204</v>
      </c>
      <c r="GVJ177" s="81" t="s">
        <v>204</v>
      </c>
      <c r="GVK177" s="81" t="s">
        <v>204</v>
      </c>
      <c r="GVL177" s="81" t="s">
        <v>204</v>
      </c>
      <c r="GVM177" s="81" t="s">
        <v>204</v>
      </c>
      <c r="GVN177" s="81" t="s">
        <v>204</v>
      </c>
      <c r="GVO177" s="81" t="s">
        <v>204</v>
      </c>
      <c r="GVP177" s="81" t="s">
        <v>204</v>
      </c>
      <c r="GVQ177" s="81" t="s">
        <v>204</v>
      </c>
      <c r="GVR177" s="81" t="s">
        <v>204</v>
      </c>
      <c r="GVS177" s="81" t="s">
        <v>204</v>
      </c>
      <c r="GVT177" s="81" t="s">
        <v>204</v>
      </c>
      <c r="GVU177" s="81" t="s">
        <v>204</v>
      </c>
      <c r="GVV177" s="81" t="s">
        <v>204</v>
      </c>
      <c r="GVW177" s="81" t="s">
        <v>204</v>
      </c>
      <c r="GVX177" s="81" t="s">
        <v>204</v>
      </c>
      <c r="GVY177" s="81" t="s">
        <v>204</v>
      </c>
      <c r="GVZ177" s="81" t="s">
        <v>204</v>
      </c>
      <c r="GWA177" s="81" t="s">
        <v>204</v>
      </c>
      <c r="GWB177" s="81" t="s">
        <v>204</v>
      </c>
      <c r="GWC177" s="81" t="s">
        <v>204</v>
      </c>
      <c r="GWD177" s="81" t="s">
        <v>204</v>
      </c>
      <c r="GWE177" s="81" t="s">
        <v>204</v>
      </c>
      <c r="GWF177" s="81" t="s">
        <v>204</v>
      </c>
      <c r="GWG177" s="81" t="s">
        <v>204</v>
      </c>
      <c r="GWH177" s="81" t="s">
        <v>204</v>
      </c>
      <c r="GWI177" s="81" t="s">
        <v>204</v>
      </c>
      <c r="GWJ177" s="81" t="s">
        <v>204</v>
      </c>
      <c r="GWK177" s="81" t="s">
        <v>204</v>
      </c>
      <c r="GWL177" s="81" t="s">
        <v>204</v>
      </c>
      <c r="GWM177" s="81" t="s">
        <v>204</v>
      </c>
      <c r="GWN177" s="81" t="s">
        <v>204</v>
      </c>
      <c r="GWO177" s="81" t="s">
        <v>204</v>
      </c>
      <c r="GWP177" s="81" t="s">
        <v>204</v>
      </c>
      <c r="GWQ177" s="81" t="s">
        <v>204</v>
      </c>
      <c r="GWR177" s="81" t="s">
        <v>204</v>
      </c>
      <c r="GWS177" s="81" t="s">
        <v>204</v>
      </c>
      <c r="GWT177" s="81" t="s">
        <v>204</v>
      </c>
      <c r="GWU177" s="81" t="s">
        <v>204</v>
      </c>
      <c r="GWV177" s="81" t="s">
        <v>204</v>
      </c>
      <c r="GWW177" s="81" t="s">
        <v>204</v>
      </c>
      <c r="GWX177" s="81" t="s">
        <v>204</v>
      </c>
      <c r="GWY177" s="81" t="s">
        <v>204</v>
      </c>
      <c r="GWZ177" s="81" t="s">
        <v>204</v>
      </c>
      <c r="GXA177" s="81" t="s">
        <v>204</v>
      </c>
      <c r="GXB177" s="81" t="s">
        <v>204</v>
      </c>
      <c r="GXC177" s="81" t="s">
        <v>204</v>
      </c>
      <c r="GXD177" s="81" t="s">
        <v>204</v>
      </c>
      <c r="GXE177" s="81" t="s">
        <v>204</v>
      </c>
      <c r="GXF177" s="81" t="s">
        <v>204</v>
      </c>
      <c r="GXG177" s="81" t="s">
        <v>204</v>
      </c>
      <c r="GXH177" s="81" t="s">
        <v>204</v>
      </c>
      <c r="GXI177" s="81" t="s">
        <v>204</v>
      </c>
      <c r="GXJ177" s="81" t="s">
        <v>204</v>
      </c>
      <c r="GXK177" s="81" t="s">
        <v>204</v>
      </c>
      <c r="GXL177" s="81" t="s">
        <v>204</v>
      </c>
      <c r="GXM177" s="81" t="s">
        <v>204</v>
      </c>
      <c r="GXN177" s="81" t="s">
        <v>204</v>
      </c>
      <c r="GXO177" s="81" t="s">
        <v>204</v>
      </c>
      <c r="GXP177" s="81" t="s">
        <v>204</v>
      </c>
      <c r="GXQ177" s="81" t="s">
        <v>204</v>
      </c>
      <c r="GXR177" s="81" t="s">
        <v>204</v>
      </c>
      <c r="GXS177" s="81" t="s">
        <v>204</v>
      </c>
      <c r="GXT177" s="81" t="s">
        <v>204</v>
      </c>
      <c r="GXU177" s="81" t="s">
        <v>204</v>
      </c>
      <c r="GXV177" s="81" t="s">
        <v>204</v>
      </c>
      <c r="GXW177" s="81" t="s">
        <v>204</v>
      </c>
      <c r="GXX177" s="81" t="s">
        <v>204</v>
      </c>
      <c r="GXY177" s="81" t="s">
        <v>204</v>
      </c>
      <c r="GXZ177" s="81" t="s">
        <v>204</v>
      </c>
      <c r="GYA177" s="81" t="s">
        <v>204</v>
      </c>
      <c r="GYB177" s="81" t="s">
        <v>204</v>
      </c>
      <c r="GYC177" s="81" t="s">
        <v>204</v>
      </c>
      <c r="GYD177" s="81" t="s">
        <v>204</v>
      </c>
      <c r="GYE177" s="81" t="s">
        <v>204</v>
      </c>
      <c r="GYF177" s="81" t="s">
        <v>204</v>
      </c>
      <c r="GYG177" s="81" t="s">
        <v>204</v>
      </c>
      <c r="GYH177" s="81" t="s">
        <v>204</v>
      </c>
      <c r="GYI177" s="81" t="s">
        <v>204</v>
      </c>
      <c r="GYJ177" s="81" t="s">
        <v>204</v>
      </c>
      <c r="GYK177" s="81" t="s">
        <v>204</v>
      </c>
      <c r="GYL177" s="81" t="s">
        <v>204</v>
      </c>
      <c r="GYM177" s="81" t="s">
        <v>204</v>
      </c>
      <c r="GYN177" s="81" t="s">
        <v>204</v>
      </c>
      <c r="GYO177" s="81" t="s">
        <v>204</v>
      </c>
      <c r="GYP177" s="81" t="s">
        <v>204</v>
      </c>
      <c r="GYQ177" s="81" t="s">
        <v>204</v>
      </c>
      <c r="GYR177" s="81" t="s">
        <v>204</v>
      </c>
      <c r="GYS177" s="81" t="s">
        <v>204</v>
      </c>
      <c r="GYT177" s="81" t="s">
        <v>204</v>
      </c>
      <c r="GYU177" s="81" t="s">
        <v>204</v>
      </c>
      <c r="GYV177" s="81" t="s">
        <v>204</v>
      </c>
      <c r="GYW177" s="81" t="s">
        <v>204</v>
      </c>
      <c r="GYX177" s="81" t="s">
        <v>204</v>
      </c>
      <c r="GYY177" s="81" t="s">
        <v>204</v>
      </c>
      <c r="GYZ177" s="81" t="s">
        <v>204</v>
      </c>
      <c r="GZA177" s="81" t="s">
        <v>204</v>
      </c>
      <c r="GZB177" s="81" t="s">
        <v>204</v>
      </c>
      <c r="GZC177" s="81" t="s">
        <v>204</v>
      </c>
      <c r="GZD177" s="81" t="s">
        <v>204</v>
      </c>
      <c r="GZE177" s="81" t="s">
        <v>204</v>
      </c>
      <c r="GZF177" s="81" t="s">
        <v>204</v>
      </c>
      <c r="GZG177" s="81" t="s">
        <v>204</v>
      </c>
      <c r="GZH177" s="81" t="s">
        <v>204</v>
      </c>
      <c r="GZI177" s="81" t="s">
        <v>204</v>
      </c>
      <c r="GZJ177" s="81" t="s">
        <v>204</v>
      </c>
      <c r="GZK177" s="81" t="s">
        <v>204</v>
      </c>
      <c r="GZL177" s="81" t="s">
        <v>204</v>
      </c>
      <c r="GZM177" s="81" t="s">
        <v>204</v>
      </c>
      <c r="GZN177" s="81" t="s">
        <v>204</v>
      </c>
      <c r="GZO177" s="81" t="s">
        <v>204</v>
      </c>
      <c r="GZP177" s="81" t="s">
        <v>204</v>
      </c>
      <c r="GZQ177" s="81" t="s">
        <v>204</v>
      </c>
      <c r="GZR177" s="81" t="s">
        <v>204</v>
      </c>
      <c r="GZS177" s="81" t="s">
        <v>204</v>
      </c>
      <c r="GZT177" s="81" t="s">
        <v>204</v>
      </c>
      <c r="GZU177" s="81" t="s">
        <v>204</v>
      </c>
      <c r="GZV177" s="81" t="s">
        <v>204</v>
      </c>
      <c r="GZW177" s="81" t="s">
        <v>204</v>
      </c>
      <c r="GZX177" s="81" t="s">
        <v>204</v>
      </c>
      <c r="GZY177" s="81" t="s">
        <v>204</v>
      </c>
      <c r="GZZ177" s="81" t="s">
        <v>204</v>
      </c>
      <c r="HAA177" s="81" t="s">
        <v>204</v>
      </c>
      <c r="HAB177" s="81" t="s">
        <v>204</v>
      </c>
      <c r="HAC177" s="81" t="s">
        <v>204</v>
      </c>
      <c r="HAD177" s="81" t="s">
        <v>204</v>
      </c>
      <c r="HAE177" s="81" t="s">
        <v>204</v>
      </c>
      <c r="HAF177" s="81" t="s">
        <v>204</v>
      </c>
      <c r="HAG177" s="81" t="s">
        <v>204</v>
      </c>
      <c r="HAH177" s="81" t="s">
        <v>204</v>
      </c>
      <c r="HAI177" s="81" t="s">
        <v>204</v>
      </c>
      <c r="HAJ177" s="81" t="s">
        <v>204</v>
      </c>
      <c r="HAK177" s="81" t="s">
        <v>204</v>
      </c>
      <c r="HAL177" s="81" t="s">
        <v>204</v>
      </c>
      <c r="HAM177" s="81" t="s">
        <v>204</v>
      </c>
      <c r="HAN177" s="81" t="s">
        <v>204</v>
      </c>
      <c r="HAO177" s="81" t="s">
        <v>204</v>
      </c>
      <c r="HAP177" s="81" t="s">
        <v>204</v>
      </c>
      <c r="HAQ177" s="81" t="s">
        <v>204</v>
      </c>
      <c r="HAR177" s="81" t="s">
        <v>204</v>
      </c>
      <c r="HAS177" s="81" t="s">
        <v>204</v>
      </c>
      <c r="HAT177" s="81" t="s">
        <v>204</v>
      </c>
      <c r="HAU177" s="81" t="s">
        <v>204</v>
      </c>
      <c r="HAV177" s="81" t="s">
        <v>204</v>
      </c>
      <c r="HAW177" s="81" t="s">
        <v>204</v>
      </c>
      <c r="HAX177" s="81" t="s">
        <v>204</v>
      </c>
      <c r="HAY177" s="81" t="s">
        <v>204</v>
      </c>
      <c r="HAZ177" s="81" t="s">
        <v>204</v>
      </c>
      <c r="HBA177" s="81" t="s">
        <v>204</v>
      </c>
      <c r="HBB177" s="81" t="s">
        <v>204</v>
      </c>
      <c r="HBC177" s="81" t="s">
        <v>204</v>
      </c>
      <c r="HBD177" s="81" t="s">
        <v>204</v>
      </c>
      <c r="HBE177" s="81" t="s">
        <v>204</v>
      </c>
      <c r="HBF177" s="81" t="s">
        <v>204</v>
      </c>
      <c r="HBG177" s="81" t="s">
        <v>204</v>
      </c>
      <c r="HBH177" s="81" t="s">
        <v>204</v>
      </c>
      <c r="HBI177" s="81" t="s">
        <v>204</v>
      </c>
      <c r="HBJ177" s="81" t="s">
        <v>204</v>
      </c>
      <c r="HBK177" s="81" t="s">
        <v>204</v>
      </c>
      <c r="HBL177" s="81" t="s">
        <v>204</v>
      </c>
      <c r="HBM177" s="81" t="s">
        <v>204</v>
      </c>
      <c r="HBN177" s="81" t="s">
        <v>204</v>
      </c>
      <c r="HBO177" s="81" t="s">
        <v>204</v>
      </c>
      <c r="HBP177" s="81" t="s">
        <v>204</v>
      </c>
      <c r="HBQ177" s="81" t="s">
        <v>204</v>
      </c>
      <c r="HBR177" s="81" t="s">
        <v>204</v>
      </c>
      <c r="HBS177" s="81" t="s">
        <v>204</v>
      </c>
      <c r="HBT177" s="81" t="s">
        <v>204</v>
      </c>
      <c r="HBU177" s="81" t="s">
        <v>204</v>
      </c>
      <c r="HBV177" s="81" t="s">
        <v>204</v>
      </c>
      <c r="HBW177" s="81" t="s">
        <v>204</v>
      </c>
      <c r="HBX177" s="81" t="s">
        <v>204</v>
      </c>
      <c r="HBY177" s="81" t="s">
        <v>204</v>
      </c>
      <c r="HBZ177" s="81" t="s">
        <v>204</v>
      </c>
      <c r="HCA177" s="81" t="s">
        <v>204</v>
      </c>
      <c r="HCB177" s="81" t="s">
        <v>204</v>
      </c>
      <c r="HCC177" s="81" t="s">
        <v>204</v>
      </c>
      <c r="HCD177" s="81" t="s">
        <v>204</v>
      </c>
      <c r="HCE177" s="81" t="s">
        <v>204</v>
      </c>
      <c r="HCF177" s="81" t="s">
        <v>204</v>
      </c>
      <c r="HCG177" s="81" t="s">
        <v>204</v>
      </c>
      <c r="HCH177" s="81" t="s">
        <v>204</v>
      </c>
      <c r="HCI177" s="81" t="s">
        <v>204</v>
      </c>
      <c r="HCJ177" s="81" t="s">
        <v>204</v>
      </c>
      <c r="HCK177" s="81" t="s">
        <v>204</v>
      </c>
      <c r="HCL177" s="81" t="s">
        <v>204</v>
      </c>
      <c r="HCM177" s="81" t="s">
        <v>204</v>
      </c>
      <c r="HCN177" s="81" t="s">
        <v>204</v>
      </c>
      <c r="HCO177" s="81" t="s">
        <v>204</v>
      </c>
      <c r="HCP177" s="81" t="s">
        <v>204</v>
      </c>
      <c r="HCQ177" s="81" t="s">
        <v>204</v>
      </c>
      <c r="HCR177" s="81" t="s">
        <v>204</v>
      </c>
      <c r="HCS177" s="81" t="s">
        <v>204</v>
      </c>
      <c r="HCT177" s="81" t="s">
        <v>204</v>
      </c>
      <c r="HCU177" s="81" t="s">
        <v>204</v>
      </c>
      <c r="HCV177" s="81" t="s">
        <v>204</v>
      </c>
      <c r="HCW177" s="81" t="s">
        <v>204</v>
      </c>
      <c r="HCX177" s="81" t="s">
        <v>204</v>
      </c>
      <c r="HCY177" s="81" t="s">
        <v>204</v>
      </c>
      <c r="HCZ177" s="81" t="s">
        <v>204</v>
      </c>
      <c r="HDA177" s="81" t="s">
        <v>204</v>
      </c>
      <c r="HDB177" s="81" t="s">
        <v>204</v>
      </c>
      <c r="HDC177" s="81" t="s">
        <v>204</v>
      </c>
      <c r="HDD177" s="81" t="s">
        <v>204</v>
      </c>
      <c r="HDE177" s="81" t="s">
        <v>204</v>
      </c>
      <c r="HDF177" s="81" t="s">
        <v>204</v>
      </c>
      <c r="HDG177" s="81" t="s">
        <v>204</v>
      </c>
      <c r="HDH177" s="81" t="s">
        <v>204</v>
      </c>
      <c r="HDI177" s="81" t="s">
        <v>204</v>
      </c>
      <c r="HDJ177" s="81" t="s">
        <v>204</v>
      </c>
      <c r="HDK177" s="81" t="s">
        <v>204</v>
      </c>
      <c r="HDL177" s="81" t="s">
        <v>204</v>
      </c>
      <c r="HDM177" s="81" t="s">
        <v>204</v>
      </c>
      <c r="HDN177" s="81" t="s">
        <v>204</v>
      </c>
      <c r="HDO177" s="81" t="s">
        <v>204</v>
      </c>
      <c r="HDP177" s="81" t="s">
        <v>204</v>
      </c>
      <c r="HDQ177" s="81" t="s">
        <v>204</v>
      </c>
      <c r="HDR177" s="81" t="s">
        <v>204</v>
      </c>
      <c r="HDS177" s="81" t="s">
        <v>204</v>
      </c>
      <c r="HDT177" s="81" t="s">
        <v>204</v>
      </c>
      <c r="HDU177" s="81" t="s">
        <v>204</v>
      </c>
      <c r="HDV177" s="81" t="s">
        <v>204</v>
      </c>
      <c r="HDW177" s="81" t="s">
        <v>204</v>
      </c>
      <c r="HDX177" s="81" t="s">
        <v>204</v>
      </c>
      <c r="HDY177" s="81" t="s">
        <v>204</v>
      </c>
      <c r="HDZ177" s="81" t="s">
        <v>204</v>
      </c>
      <c r="HEA177" s="81" t="s">
        <v>204</v>
      </c>
      <c r="HEB177" s="81" t="s">
        <v>204</v>
      </c>
      <c r="HEC177" s="81" t="s">
        <v>204</v>
      </c>
      <c r="HED177" s="81" t="s">
        <v>204</v>
      </c>
      <c r="HEE177" s="81" t="s">
        <v>204</v>
      </c>
      <c r="HEF177" s="81" t="s">
        <v>204</v>
      </c>
      <c r="HEG177" s="81" t="s">
        <v>204</v>
      </c>
      <c r="HEH177" s="81" t="s">
        <v>204</v>
      </c>
      <c r="HEI177" s="81" t="s">
        <v>204</v>
      </c>
      <c r="HEJ177" s="81" t="s">
        <v>204</v>
      </c>
      <c r="HEK177" s="81" t="s">
        <v>204</v>
      </c>
      <c r="HEL177" s="81" t="s">
        <v>204</v>
      </c>
      <c r="HEM177" s="81" t="s">
        <v>204</v>
      </c>
      <c r="HEN177" s="81" t="s">
        <v>204</v>
      </c>
      <c r="HEO177" s="81" t="s">
        <v>204</v>
      </c>
      <c r="HEP177" s="81" t="s">
        <v>204</v>
      </c>
      <c r="HEQ177" s="81" t="s">
        <v>204</v>
      </c>
      <c r="HER177" s="81" t="s">
        <v>204</v>
      </c>
      <c r="HES177" s="81" t="s">
        <v>204</v>
      </c>
      <c r="HET177" s="81" t="s">
        <v>204</v>
      </c>
      <c r="HEU177" s="81" t="s">
        <v>204</v>
      </c>
      <c r="HEV177" s="81" t="s">
        <v>204</v>
      </c>
      <c r="HEW177" s="81" t="s">
        <v>204</v>
      </c>
      <c r="HEX177" s="81" t="s">
        <v>204</v>
      </c>
      <c r="HEY177" s="81" t="s">
        <v>204</v>
      </c>
      <c r="HEZ177" s="81" t="s">
        <v>204</v>
      </c>
      <c r="HFA177" s="81" t="s">
        <v>204</v>
      </c>
      <c r="HFB177" s="81" t="s">
        <v>204</v>
      </c>
      <c r="HFC177" s="81" t="s">
        <v>204</v>
      </c>
      <c r="HFD177" s="81" t="s">
        <v>204</v>
      </c>
      <c r="HFE177" s="81" t="s">
        <v>204</v>
      </c>
      <c r="HFF177" s="81" t="s">
        <v>204</v>
      </c>
      <c r="HFG177" s="81" t="s">
        <v>204</v>
      </c>
      <c r="HFH177" s="81" t="s">
        <v>204</v>
      </c>
      <c r="HFI177" s="81" t="s">
        <v>204</v>
      </c>
      <c r="HFJ177" s="81" t="s">
        <v>204</v>
      </c>
      <c r="HFK177" s="81" t="s">
        <v>204</v>
      </c>
      <c r="HFL177" s="81" t="s">
        <v>204</v>
      </c>
      <c r="HFM177" s="81" t="s">
        <v>204</v>
      </c>
      <c r="HFN177" s="81" t="s">
        <v>204</v>
      </c>
      <c r="HFO177" s="81" t="s">
        <v>204</v>
      </c>
      <c r="HFP177" s="81" t="s">
        <v>204</v>
      </c>
      <c r="HFQ177" s="81" t="s">
        <v>204</v>
      </c>
      <c r="HFR177" s="81" t="s">
        <v>204</v>
      </c>
      <c r="HFS177" s="81" t="s">
        <v>204</v>
      </c>
      <c r="HFT177" s="81" t="s">
        <v>204</v>
      </c>
      <c r="HFU177" s="81" t="s">
        <v>204</v>
      </c>
      <c r="HFV177" s="81" t="s">
        <v>204</v>
      </c>
      <c r="HFW177" s="81" t="s">
        <v>204</v>
      </c>
      <c r="HFX177" s="81" t="s">
        <v>204</v>
      </c>
      <c r="HFY177" s="81" t="s">
        <v>204</v>
      </c>
      <c r="HFZ177" s="81" t="s">
        <v>204</v>
      </c>
      <c r="HGA177" s="81" t="s">
        <v>204</v>
      </c>
      <c r="HGB177" s="81" t="s">
        <v>204</v>
      </c>
      <c r="HGC177" s="81" t="s">
        <v>204</v>
      </c>
      <c r="HGD177" s="81" t="s">
        <v>204</v>
      </c>
      <c r="HGE177" s="81" t="s">
        <v>204</v>
      </c>
      <c r="HGF177" s="81" t="s">
        <v>204</v>
      </c>
      <c r="HGG177" s="81" t="s">
        <v>204</v>
      </c>
      <c r="HGH177" s="81" t="s">
        <v>204</v>
      </c>
      <c r="HGI177" s="81" t="s">
        <v>204</v>
      </c>
      <c r="HGJ177" s="81" t="s">
        <v>204</v>
      </c>
      <c r="HGK177" s="81" t="s">
        <v>204</v>
      </c>
      <c r="HGL177" s="81" t="s">
        <v>204</v>
      </c>
      <c r="HGM177" s="81" t="s">
        <v>204</v>
      </c>
      <c r="HGN177" s="81" t="s">
        <v>204</v>
      </c>
      <c r="HGO177" s="81" t="s">
        <v>204</v>
      </c>
      <c r="HGP177" s="81" t="s">
        <v>204</v>
      </c>
      <c r="HGQ177" s="81" t="s">
        <v>204</v>
      </c>
      <c r="HGR177" s="81" t="s">
        <v>204</v>
      </c>
      <c r="HGS177" s="81" t="s">
        <v>204</v>
      </c>
      <c r="HGT177" s="81" t="s">
        <v>204</v>
      </c>
      <c r="HGU177" s="81" t="s">
        <v>204</v>
      </c>
      <c r="HGV177" s="81" t="s">
        <v>204</v>
      </c>
      <c r="HGW177" s="81" t="s">
        <v>204</v>
      </c>
      <c r="HGX177" s="81" t="s">
        <v>204</v>
      </c>
      <c r="HGY177" s="81" t="s">
        <v>204</v>
      </c>
      <c r="HGZ177" s="81" t="s">
        <v>204</v>
      </c>
      <c r="HHA177" s="81" t="s">
        <v>204</v>
      </c>
      <c r="HHB177" s="81" t="s">
        <v>204</v>
      </c>
      <c r="HHC177" s="81" t="s">
        <v>204</v>
      </c>
      <c r="HHD177" s="81" t="s">
        <v>204</v>
      </c>
      <c r="HHE177" s="81" t="s">
        <v>204</v>
      </c>
      <c r="HHF177" s="81" t="s">
        <v>204</v>
      </c>
      <c r="HHG177" s="81" t="s">
        <v>204</v>
      </c>
      <c r="HHH177" s="81" t="s">
        <v>204</v>
      </c>
      <c r="HHI177" s="81" t="s">
        <v>204</v>
      </c>
      <c r="HHJ177" s="81" t="s">
        <v>204</v>
      </c>
      <c r="HHK177" s="81" t="s">
        <v>204</v>
      </c>
      <c r="HHL177" s="81" t="s">
        <v>204</v>
      </c>
      <c r="HHM177" s="81" t="s">
        <v>204</v>
      </c>
      <c r="HHN177" s="81" t="s">
        <v>204</v>
      </c>
      <c r="HHO177" s="81" t="s">
        <v>204</v>
      </c>
      <c r="HHP177" s="81" t="s">
        <v>204</v>
      </c>
      <c r="HHQ177" s="81" t="s">
        <v>204</v>
      </c>
      <c r="HHR177" s="81" t="s">
        <v>204</v>
      </c>
      <c r="HHS177" s="81" t="s">
        <v>204</v>
      </c>
      <c r="HHT177" s="81" t="s">
        <v>204</v>
      </c>
      <c r="HHU177" s="81" t="s">
        <v>204</v>
      </c>
      <c r="HHV177" s="81" t="s">
        <v>204</v>
      </c>
      <c r="HHW177" s="81" t="s">
        <v>204</v>
      </c>
      <c r="HHX177" s="81" t="s">
        <v>204</v>
      </c>
      <c r="HHY177" s="81" t="s">
        <v>204</v>
      </c>
      <c r="HHZ177" s="81" t="s">
        <v>204</v>
      </c>
      <c r="HIA177" s="81" t="s">
        <v>204</v>
      </c>
      <c r="HIB177" s="81" t="s">
        <v>204</v>
      </c>
      <c r="HIC177" s="81" t="s">
        <v>204</v>
      </c>
      <c r="HID177" s="81" t="s">
        <v>204</v>
      </c>
      <c r="HIE177" s="81" t="s">
        <v>204</v>
      </c>
      <c r="HIF177" s="81" t="s">
        <v>204</v>
      </c>
      <c r="HIG177" s="81" t="s">
        <v>204</v>
      </c>
      <c r="HIH177" s="81" t="s">
        <v>204</v>
      </c>
      <c r="HII177" s="81" t="s">
        <v>204</v>
      </c>
      <c r="HIJ177" s="81" t="s">
        <v>204</v>
      </c>
      <c r="HIK177" s="81" t="s">
        <v>204</v>
      </c>
      <c r="HIL177" s="81" t="s">
        <v>204</v>
      </c>
      <c r="HIM177" s="81" t="s">
        <v>204</v>
      </c>
      <c r="HIN177" s="81" t="s">
        <v>204</v>
      </c>
      <c r="HIO177" s="81" t="s">
        <v>204</v>
      </c>
      <c r="HIP177" s="81" t="s">
        <v>204</v>
      </c>
      <c r="HIQ177" s="81" t="s">
        <v>204</v>
      </c>
      <c r="HIR177" s="81" t="s">
        <v>204</v>
      </c>
      <c r="HIS177" s="81" t="s">
        <v>204</v>
      </c>
      <c r="HIT177" s="81" t="s">
        <v>204</v>
      </c>
      <c r="HIU177" s="81" t="s">
        <v>204</v>
      </c>
      <c r="HIV177" s="81" t="s">
        <v>204</v>
      </c>
      <c r="HIW177" s="81" t="s">
        <v>204</v>
      </c>
      <c r="HIX177" s="81" t="s">
        <v>204</v>
      </c>
      <c r="HIY177" s="81" t="s">
        <v>204</v>
      </c>
      <c r="HIZ177" s="81" t="s">
        <v>204</v>
      </c>
      <c r="HJA177" s="81" t="s">
        <v>204</v>
      </c>
      <c r="HJB177" s="81" t="s">
        <v>204</v>
      </c>
      <c r="HJC177" s="81" t="s">
        <v>204</v>
      </c>
      <c r="HJD177" s="81" t="s">
        <v>204</v>
      </c>
      <c r="HJE177" s="81" t="s">
        <v>204</v>
      </c>
      <c r="HJF177" s="81" t="s">
        <v>204</v>
      </c>
      <c r="HJG177" s="81" t="s">
        <v>204</v>
      </c>
      <c r="HJH177" s="81" t="s">
        <v>204</v>
      </c>
      <c r="HJI177" s="81" t="s">
        <v>204</v>
      </c>
      <c r="HJJ177" s="81" t="s">
        <v>204</v>
      </c>
      <c r="HJK177" s="81" t="s">
        <v>204</v>
      </c>
      <c r="HJL177" s="81" t="s">
        <v>204</v>
      </c>
      <c r="HJM177" s="81" t="s">
        <v>204</v>
      </c>
      <c r="HJN177" s="81" t="s">
        <v>204</v>
      </c>
      <c r="HJO177" s="81" t="s">
        <v>204</v>
      </c>
      <c r="HJP177" s="81" t="s">
        <v>204</v>
      </c>
      <c r="HJQ177" s="81" t="s">
        <v>204</v>
      </c>
      <c r="HJR177" s="81" t="s">
        <v>204</v>
      </c>
      <c r="HJS177" s="81" t="s">
        <v>204</v>
      </c>
      <c r="HJT177" s="81" t="s">
        <v>204</v>
      </c>
      <c r="HJU177" s="81" t="s">
        <v>204</v>
      </c>
      <c r="HJV177" s="81" t="s">
        <v>204</v>
      </c>
      <c r="HJW177" s="81" t="s">
        <v>204</v>
      </c>
      <c r="HJX177" s="81" t="s">
        <v>204</v>
      </c>
      <c r="HJY177" s="81" t="s">
        <v>204</v>
      </c>
      <c r="HJZ177" s="81" t="s">
        <v>204</v>
      </c>
      <c r="HKA177" s="81" t="s">
        <v>204</v>
      </c>
      <c r="HKB177" s="81" t="s">
        <v>204</v>
      </c>
      <c r="HKC177" s="81" t="s">
        <v>204</v>
      </c>
      <c r="HKD177" s="81" t="s">
        <v>204</v>
      </c>
      <c r="HKE177" s="81" t="s">
        <v>204</v>
      </c>
      <c r="HKF177" s="81" t="s">
        <v>204</v>
      </c>
      <c r="HKG177" s="81" t="s">
        <v>204</v>
      </c>
      <c r="HKH177" s="81" t="s">
        <v>204</v>
      </c>
      <c r="HKI177" s="81" t="s">
        <v>204</v>
      </c>
      <c r="HKJ177" s="81" t="s">
        <v>204</v>
      </c>
      <c r="HKK177" s="81" t="s">
        <v>204</v>
      </c>
      <c r="HKL177" s="81" t="s">
        <v>204</v>
      </c>
      <c r="HKM177" s="81" t="s">
        <v>204</v>
      </c>
      <c r="HKN177" s="81" t="s">
        <v>204</v>
      </c>
      <c r="HKO177" s="81" t="s">
        <v>204</v>
      </c>
      <c r="HKP177" s="81" t="s">
        <v>204</v>
      </c>
      <c r="HKQ177" s="81" t="s">
        <v>204</v>
      </c>
      <c r="HKR177" s="81" t="s">
        <v>204</v>
      </c>
      <c r="HKS177" s="81" t="s">
        <v>204</v>
      </c>
      <c r="HKT177" s="81" t="s">
        <v>204</v>
      </c>
      <c r="HKU177" s="81" t="s">
        <v>204</v>
      </c>
      <c r="HKV177" s="81" t="s">
        <v>204</v>
      </c>
      <c r="HKW177" s="81" t="s">
        <v>204</v>
      </c>
      <c r="HKX177" s="81" t="s">
        <v>204</v>
      </c>
      <c r="HKY177" s="81" t="s">
        <v>204</v>
      </c>
      <c r="HKZ177" s="81" t="s">
        <v>204</v>
      </c>
      <c r="HLA177" s="81" t="s">
        <v>204</v>
      </c>
      <c r="HLB177" s="81" t="s">
        <v>204</v>
      </c>
      <c r="HLC177" s="81" t="s">
        <v>204</v>
      </c>
      <c r="HLD177" s="81" t="s">
        <v>204</v>
      </c>
      <c r="HLE177" s="81" t="s">
        <v>204</v>
      </c>
      <c r="HLF177" s="81" t="s">
        <v>204</v>
      </c>
      <c r="HLG177" s="81" t="s">
        <v>204</v>
      </c>
      <c r="HLH177" s="81" t="s">
        <v>204</v>
      </c>
      <c r="HLI177" s="81" t="s">
        <v>204</v>
      </c>
      <c r="HLJ177" s="81" t="s">
        <v>204</v>
      </c>
      <c r="HLK177" s="81" t="s">
        <v>204</v>
      </c>
      <c r="HLL177" s="81" t="s">
        <v>204</v>
      </c>
      <c r="HLM177" s="81" t="s">
        <v>204</v>
      </c>
      <c r="HLN177" s="81" t="s">
        <v>204</v>
      </c>
      <c r="HLO177" s="81" t="s">
        <v>204</v>
      </c>
      <c r="HLP177" s="81" t="s">
        <v>204</v>
      </c>
      <c r="HLQ177" s="81" t="s">
        <v>204</v>
      </c>
      <c r="HLR177" s="81" t="s">
        <v>204</v>
      </c>
      <c r="HLS177" s="81" t="s">
        <v>204</v>
      </c>
      <c r="HLT177" s="81" t="s">
        <v>204</v>
      </c>
      <c r="HLU177" s="81" t="s">
        <v>204</v>
      </c>
      <c r="HLV177" s="81" t="s">
        <v>204</v>
      </c>
      <c r="HLW177" s="81" t="s">
        <v>204</v>
      </c>
      <c r="HLX177" s="81" t="s">
        <v>204</v>
      </c>
      <c r="HLY177" s="81" t="s">
        <v>204</v>
      </c>
      <c r="HLZ177" s="81" t="s">
        <v>204</v>
      </c>
      <c r="HMA177" s="81" t="s">
        <v>204</v>
      </c>
      <c r="HMB177" s="81" t="s">
        <v>204</v>
      </c>
      <c r="HMC177" s="81" t="s">
        <v>204</v>
      </c>
      <c r="HMD177" s="81" t="s">
        <v>204</v>
      </c>
      <c r="HME177" s="81" t="s">
        <v>204</v>
      </c>
      <c r="HMF177" s="81" t="s">
        <v>204</v>
      </c>
      <c r="HMG177" s="81" t="s">
        <v>204</v>
      </c>
      <c r="HMH177" s="81" t="s">
        <v>204</v>
      </c>
      <c r="HMI177" s="81" t="s">
        <v>204</v>
      </c>
      <c r="HMJ177" s="81" t="s">
        <v>204</v>
      </c>
      <c r="HMK177" s="81" t="s">
        <v>204</v>
      </c>
      <c r="HML177" s="81" t="s">
        <v>204</v>
      </c>
      <c r="HMM177" s="81" t="s">
        <v>204</v>
      </c>
      <c r="HMN177" s="81" t="s">
        <v>204</v>
      </c>
      <c r="HMO177" s="81" t="s">
        <v>204</v>
      </c>
      <c r="HMP177" s="81" t="s">
        <v>204</v>
      </c>
      <c r="HMQ177" s="81" t="s">
        <v>204</v>
      </c>
      <c r="HMR177" s="81" t="s">
        <v>204</v>
      </c>
      <c r="HMS177" s="81" t="s">
        <v>204</v>
      </c>
      <c r="HMT177" s="81" t="s">
        <v>204</v>
      </c>
      <c r="HMU177" s="81" t="s">
        <v>204</v>
      </c>
      <c r="HMV177" s="81" t="s">
        <v>204</v>
      </c>
      <c r="HMW177" s="81" t="s">
        <v>204</v>
      </c>
      <c r="HMX177" s="81" t="s">
        <v>204</v>
      </c>
      <c r="HMY177" s="81" t="s">
        <v>204</v>
      </c>
      <c r="HMZ177" s="81" t="s">
        <v>204</v>
      </c>
      <c r="HNA177" s="81" t="s">
        <v>204</v>
      </c>
      <c r="HNB177" s="81" t="s">
        <v>204</v>
      </c>
      <c r="HNC177" s="81" t="s">
        <v>204</v>
      </c>
      <c r="HND177" s="81" t="s">
        <v>204</v>
      </c>
      <c r="HNE177" s="81" t="s">
        <v>204</v>
      </c>
      <c r="HNF177" s="81" t="s">
        <v>204</v>
      </c>
      <c r="HNG177" s="81" t="s">
        <v>204</v>
      </c>
      <c r="HNH177" s="81" t="s">
        <v>204</v>
      </c>
      <c r="HNI177" s="81" t="s">
        <v>204</v>
      </c>
      <c r="HNJ177" s="81" t="s">
        <v>204</v>
      </c>
      <c r="HNK177" s="81" t="s">
        <v>204</v>
      </c>
      <c r="HNL177" s="81" t="s">
        <v>204</v>
      </c>
      <c r="HNM177" s="81" t="s">
        <v>204</v>
      </c>
      <c r="HNN177" s="81" t="s">
        <v>204</v>
      </c>
      <c r="HNO177" s="81" t="s">
        <v>204</v>
      </c>
      <c r="HNP177" s="81" t="s">
        <v>204</v>
      </c>
      <c r="HNQ177" s="81" t="s">
        <v>204</v>
      </c>
      <c r="HNR177" s="81" t="s">
        <v>204</v>
      </c>
      <c r="HNS177" s="81" t="s">
        <v>204</v>
      </c>
      <c r="HNT177" s="81" t="s">
        <v>204</v>
      </c>
      <c r="HNU177" s="81" t="s">
        <v>204</v>
      </c>
      <c r="HNV177" s="81" t="s">
        <v>204</v>
      </c>
      <c r="HNW177" s="81" t="s">
        <v>204</v>
      </c>
      <c r="HNX177" s="81" t="s">
        <v>204</v>
      </c>
      <c r="HNY177" s="81" t="s">
        <v>204</v>
      </c>
      <c r="HNZ177" s="81" t="s">
        <v>204</v>
      </c>
      <c r="HOA177" s="81" t="s">
        <v>204</v>
      </c>
      <c r="HOB177" s="81" t="s">
        <v>204</v>
      </c>
      <c r="HOC177" s="81" t="s">
        <v>204</v>
      </c>
      <c r="HOD177" s="81" t="s">
        <v>204</v>
      </c>
      <c r="HOE177" s="81" t="s">
        <v>204</v>
      </c>
      <c r="HOF177" s="81" t="s">
        <v>204</v>
      </c>
      <c r="HOG177" s="81" t="s">
        <v>204</v>
      </c>
      <c r="HOH177" s="81" t="s">
        <v>204</v>
      </c>
      <c r="HOI177" s="81" t="s">
        <v>204</v>
      </c>
      <c r="HOJ177" s="81" t="s">
        <v>204</v>
      </c>
      <c r="HOK177" s="81" t="s">
        <v>204</v>
      </c>
      <c r="HOL177" s="81" t="s">
        <v>204</v>
      </c>
      <c r="HOM177" s="81" t="s">
        <v>204</v>
      </c>
      <c r="HON177" s="81" t="s">
        <v>204</v>
      </c>
      <c r="HOO177" s="81" t="s">
        <v>204</v>
      </c>
      <c r="HOP177" s="81" t="s">
        <v>204</v>
      </c>
      <c r="HOQ177" s="81" t="s">
        <v>204</v>
      </c>
      <c r="HOR177" s="81" t="s">
        <v>204</v>
      </c>
      <c r="HOS177" s="81" t="s">
        <v>204</v>
      </c>
      <c r="HOT177" s="81" t="s">
        <v>204</v>
      </c>
      <c r="HOU177" s="81" t="s">
        <v>204</v>
      </c>
      <c r="HOV177" s="81" t="s">
        <v>204</v>
      </c>
      <c r="HOW177" s="81" t="s">
        <v>204</v>
      </c>
      <c r="HOX177" s="81" t="s">
        <v>204</v>
      </c>
      <c r="HOY177" s="81" t="s">
        <v>204</v>
      </c>
      <c r="HOZ177" s="81" t="s">
        <v>204</v>
      </c>
      <c r="HPA177" s="81" t="s">
        <v>204</v>
      </c>
      <c r="HPB177" s="81" t="s">
        <v>204</v>
      </c>
      <c r="HPC177" s="81" t="s">
        <v>204</v>
      </c>
      <c r="HPD177" s="81" t="s">
        <v>204</v>
      </c>
      <c r="HPE177" s="81" t="s">
        <v>204</v>
      </c>
      <c r="HPF177" s="81" t="s">
        <v>204</v>
      </c>
      <c r="HPG177" s="81" t="s">
        <v>204</v>
      </c>
      <c r="HPH177" s="81" t="s">
        <v>204</v>
      </c>
      <c r="HPI177" s="81" t="s">
        <v>204</v>
      </c>
      <c r="HPJ177" s="81" t="s">
        <v>204</v>
      </c>
      <c r="HPK177" s="81" t="s">
        <v>204</v>
      </c>
      <c r="HPL177" s="81" t="s">
        <v>204</v>
      </c>
      <c r="HPM177" s="81" t="s">
        <v>204</v>
      </c>
      <c r="HPN177" s="81" t="s">
        <v>204</v>
      </c>
      <c r="HPO177" s="81" t="s">
        <v>204</v>
      </c>
      <c r="HPP177" s="81" t="s">
        <v>204</v>
      </c>
      <c r="HPQ177" s="81" t="s">
        <v>204</v>
      </c>
      <c r="HPR177" s="81" t="s">
        <v>204</v>
      </c>
      <c r="HPS177" s="81" t="s">
        <v>204</v>
      </c>
      <c r="HPT177" s="81" t="s">
        <v>204</v>
      </c>
      <c r="HPU177" s="81" t="s">
        <v>204</v>
      </c>
      <c r="HPV177" s="81" t="s">
        <v>204</v>
      </c>
      <c r="HPW177" s="81" t="s">
        <v>204</v>
      </c>
      <c r="HPX177" s="81" t="s">
        <v>204</v>
      </c>
      <c r="HPY177" s="81" t="s">
        <v>204</v>
      </c>
      <c r="HPZ177" s="81" t="s">
        <v>204</v>
      </c>
      <c r="HQA177" s="81" t="s">
        <v>204</v>
      </c>
      <c r="HQB177" s="81" t="s">
        <v>204</v>
      </c>
      <c r="HQC177" s="81" t="s">
        <v>204</v>
      </c>
      <c r="HQD177" s="81" t="s">
        <v>204</v>
      </c>
      <c r="HQE177" s="81" t="s">
        <v>204</v>
      </c>
      <c r="HQF177" s="81" t="s">
        <v>204</v>
      </c>
      <c r="HQG177" s="81" t="s">
        <v>204</v>
      </c>
      <c r="HQH177" s="81" t="s">
        <v>204</v>
      </c>
      <c r="HQI177" s="81" t="s">
        <v>204</v>
      </c>
      <c r="HQJ177" s="81" t="s">
        <v>204</v>
      </c>
      <c r="HQK177" s="81" t="s">
        <v>204</v>
      </c>
      <c r="HQL177" s="81" t="s">
        <v>204</v>
      </c>
      <c r="HQM177" s="81" t="s">
        <v>204</v>
      </c>
      <c r="HQN177" s="81" t="s">
        <v>204</v>
      </c>
      <c r="HQO177" s="81" t="s">
        <v>204</v>
      </c>
      <c r="HQP177" s="81" t="s">
        <v>204</v>
      </c>
      <c r="HQQ177" s="81" t="s">
        <v>204</v>
      </c>
      <c r="HQR177" s="81" t="s">
        <v>204</v>
      </c>
      <c r="HQS177" s="81" t="s">
        <v>204</v>
      </c>
      <c r="HQT177" s="81" t="s">
        <v>204</v>
      </c>
      <c r="HQU177" s="81" t="s">
        <v>204</v>
      </c>
      <c r="HQV177" s="81" t="s">
        <v>204</v>
      </c>
      <c r="HQW177" s="81" t="s">
        <v>204</v>
      </c>
      <c r="HQX177" s="81" t="s">
        <v>204</v>
      </c>
      <c r="HQY177" s="81" t="s">
        <v>204</v>
      </c>
      <c r="HQZ177" s="81" t="s">
        <v>204</v>
      </c>
      <c r="HRA177" s="81" t="s">
        <v>204</v>
      </c>
      <c r="HRB177" s="81" t="s">
        <v>204</v>
      </c>
      <c r="HRC177" s="81" t="s">
        <v>204</v>
      </c>
      <c r="HRD177" s="81" t="s">
        <v>204</v>
      </c>
      <c r="HRE177" s="81" t="s">
        <v>204</v>
      </c>
      <c r="HRF177" s="81" t="s">
        <v>204</v>
      </c>
      <c r="HRG177" s="81" t="s">
        <v>204</v>
      </c>
      <c r="HRH177" s="81" t="s">
        <v>204</v>
      </c>
      <c r="HRI177" s="81" t="s">
        <v>204</v>
      </c>
      <c r="HRJ177" s="81" t="s">
        <v>204</v>
      </c>
      <c r="HRK177" s="81" t="s">
        <v>204</v>
      </c>
      <c r="HRL177" s="81" t="s">
        <v>204</v>
      </c>
      <c r="HRM177" s="81" t="s">
        <v>204</v>
      </c>
      <c r="HRN177" s="81" t="s">
        <v>204</v>
      </c>
      <c r="HRO177" s="81" t="s">
        <v>204</v>
      </c>
      <c r="HRP177" s="81" t="s">
        <v>204</v>
      </c>
      <c r="HRQ177" s="81" t="s">
        <v>204</v>
      </c>
      <c r="HRR177" s="81" t="s">
        <v>204</v>
      </c>
      <c r="HRS177" s="81" t="s">
        <v>204</v>
      </c>
      <c r="HRT177" s="81" t="s">
        <v>204</v>
      </c>
      <c r="HRU177" s="81" t="s">
        <v>204</v>
      </c>
      <c r="HRV177" s="81" t="s">
        <v>204</v>
      </c>
      <c r="HRW177" s="81" t="s">
        <v>204</v>
      </c>
      <c r="HRX177" s="81" t="s">
        <v>204</v>
      </c>
      <c r="HRY177" s="81" t="s">
        <v>204</v>
      </c>
      <c r="HRZ177" s="81" t="s">
        <v>204</v>
      </c>
      <c r="HSA177" s="81" t="s">
        <v>204</v>
      </c>
      <c r="HSB177" s="81" t="s">
        <v>204</v>
      </c>
      <c r="HSC177" s="81" t="s">
        <v>204</v>
      </c>
      <c r="HSD177" s="81" t="s">
        <v>204</v>
      </c>
      <c r="HSE177" s="81" t="s">
        <v>204</v>
      </c>
      <c r="HSF177" s="81" t="s">
        <v>204</v>
      </c>
      <c r="HSG177" s="81" t="s">
        <v>204</v>
      </c>
      <c r="HSH177" s="81" t="s">
        <v>204</v>
      </c>
      <c r="HSI177" s="81" t="s">
        <v>204</v>
      </c>
      <c r="HSJ177" s="81" t="s">
        <v>204</v>
      </c>
      <c r="HSK177" s="81" t="s">
        <v>204</v>
      </c>
      <c r="HSL177" s="81" t="s">
        <v>204</v>
      </c>
      <c r="HSM177" s="81" t="s">
        <v>204</v>
      </c>
      <c r="HSN177" s="81" t="s">
        <v>204</v>
      </c>
      <c r="HSO177" s="81" t="s">
        <v>204</v>
      </c>
      <c r="HSP177" s="81" t="s">
        <v>204</v>
      </c>
      <c r="HSQ177" s="81" t="s">
        <v>204</v>
      </c>
      <c r="HSR177" s="81" t="s">
        <v>204</v>
      </c>
      <c r="HSS177" s="81" t="s">
        <v>204</v>
      </c>
      <c r="HST177" s="81" t="s">
        <v>204</v>
      </c>
      <c r="HSU177" s="81" t="s">
        <v>204</v>
      </c>
      <c r="HSV177" s="81" t="s">
        <v>204</v>
      </c>
      <c r="HSW177" s="81" t="s">
        <v>204</v>
      </c>
      <c r="HSX177" s="81" t="s">
        <v>204</v>
      </c>
      <c r="HSY177" s="81" t="s">
        <v>204</v>
      </c>
      <c r="HSZ177" s="81" t="s">
        <v>204</v>
      </c>
      <c r="HTA177" s="81" t="s">
        <v>204</v>
      </c>
      <c r="HTB177" s="81" t="s">
        <v>204</v>
      </c>
      <c r="HTC177" s="81" t="s">
        <v>204</v>
      </c>
      <c r="HTD177" s="81" t="s">
        <v>204</v>
      </c>
      <c r="HTE177" s="81" t="s">
        <v>204</v>
      </c>
      <c r="HTF177" s="81" t="s">
        <v>204</v>
      </c>
      <c r="HTG177" s="81" t="s">
        <v>204</v>
      </c>
      <c r="HTH177" s="81" t="s">
        <v>204</v>
      </c>
      <c r="HTI177" s="81" t="s">
        <v>204</v>
      </c>
      <c r="HTJ177" s="81" t="s">
        <v>204</v>
      </c>
      <c r="HTK177" s="81" t="s">
        <v>204</v>
      </c>
      <c r="HTL177" s="81" t="s">
        <v>204</v>
      </c>
      <c r="HTM177" s="81" t="s">
        <v>204</v>
      </c>
      <c r="HTN177" s="81" t="s">
        <v>204</v>
      </c>
      <c r="HTO177" s="81" t="s">
        <v>204</v>
      </c>
      <c r="HTP177" s="81" t="s">
        <v>204</v>
      </c>
      <c r="HTQ177" s="81" t="s">
        <v>204</v>
      </c>
      <c r="HTR177" s="81" t="s">
        <v>204</v>
      </c>
      <c r="HTS177" s="81" t="s">
        <v>204</v>
      </c>
      <c r="HTT177" s="81" t="s">
        <v>204</v>
      </c>
      <c r="HTU177" s="81" t="s">
        <v>204</v>
      </c>
      <c r="HTV177" s="81" t="s">
        <v>204</v>
      </c>
      <c r="HTW177" s="81" t="s">
        <v>204</v>
      </c>
      <c r="HTX177" s="81" t="s">
        <v>204</v>
      </c>
      <c r="HTY177" s="81" t="s">
        <v>204</v>
      </c>
      <c r="HTZ177" s="81" t="s">
        <v>204</v>
      </c>
      <c r="HUA177" s="81" t="s">
        <v>204</v>
      </c>
      <c r="HUB177" s="81" t="s">
        <v>204</v>
      </c>
      <c r="HUC177" s="81" t="s">
        <v>204</v>
      </c>
      <c r="HUD177" s="81" t="s">
        <v>204</v>
      </c>
      <c r="HUE177" s="81" t="s">
        <v>204</v>
      </c>
      <c r="HUF177" s="81" t="s">
        <v>204</v>
      </c>
      <c r="HUG177" s="81" t="s">
        <v>204</v>
      </c>
      <c r="HUH177" s="81" t="s">
        <v>204</v>
      </c>
      <c r="HUI177" s="81" t="s">
        <v>204</v>
      </c>
      <c r="HUJ177" s="81" t="s">
        <v>204</v>
      </c>
      <c r="HUK177" s="81" t="s">
        <v>204</v>
      </c>
      <c r="HUL177" s="81" t="s">
        <v>204</v>
      </c>
      <c r="HUM177" s="81" t="s">
        <v>204</v>
      </c>
      <c r="HUN177" s="81" t="s">
        <v>204</v>
      </c>
      <c r="HUO177" s="81" t="s">
        <v>204</v>
      </c>
      <c r="HUP177" s="81" t="s">
        <v>204</v>
      </c>
      <c r="HUQ177" s="81" t="s">
        <v>204</v>
      </c>
      <c r="HUR177" s="81" t="s">
        <v>204</v>
      </c>
      <c r="HUS177" s="81" t="s">
        <v>204</v>
      </c>
      <c r="HUT177" s="81" t="s">
        <v>204</v>
      </c>
      <c r="HUU177" s="81" t="s">
        <v>204</v>
      </c>
      <c r="HUV177" s="81" t="s">
        <v>204</v>
      </c>
      <c r="HUW177" s="81" t="s">
        <v>204</v>
      </c>
      <c r="HUX177" s="81" t="s">
        <v>204</v>
      </c>
      <c r="HUY177" s="81" t="s">
        <v>204</v>
      </c>
      <c r="HUZ177" s="81" t="s">
        <v>204</v>
      </c>
      <c r="HVA177" s="81" t="s">
        <v>204</v>
      </c>
      <c r="HVB177" s="81" t="s">
        <v>204</v>
      </c>
      <c r="HVC177" s="81" t="s">
        <v>204</v>
      </c>
      <c r="HVD177" s="81" t="s">
        <v>204</v>
      </c>
      <c r="HVE177" s="81" t="s">
        <v>204</v>
      </c>
      <c r="HVF177" s="81" t="s">
        <v>204</v>
      </c>
      <c r="HVG177" s="81" t="s">
        <v>204</v>
      </c>
      <c r="HVH177" s="81" t="s">
        <v>204</v>
      </c>
      <c r="HVI177" s="81" t="s">
        <v>204</v>
      </c>
      <c r="HVJ177" s="81" t="s">
        <v>204</v>
      </c>
      <c r="HVK177" s="81" t="s">
        <v>204</v>
      </c>
      <c r="HVL177" s="81" t="s">
        <v>204</v>
      </c>
      <c r="HVM177" s="81" t="s">
        <v>204</v>
      </c>
      <c r="HVN177" s="81" t="s">
        <v>204</v>
      </c>
      <c r="HVO177" s="81" t="s">
        <v>204</v>
      </c>
      <c r="HVP177" s="81" t="s">
        <v>204</v>
      </c>
      <c r="HVQ177" s="81" t="s">
        <v>204</v>
      </c>
      <c r="HVR177" s="81" t="s">
        <v>204</v>
      </c>
      <c r="HVS177" s="81" t="s">
        <v>204</v>
      </c>
      <c r="HVT177" s="81" t="s">
        <v>204</v>
      </c>
      <c r="HVU177" s="81" t="s">
        <v>204</v>
      </c>
      <c r="HVV177" s="81" t="s">
        <v>204</v>
      </c>
      <c r="HVW177" s="81" t="s">
        <v>204</v>
      </c>
      <c r="HVX177" s="81" t="s">
        <v>204</v>
      </c>
      <c r="HVY177" s="81" t="s">
        <v>204</v>
      </c>
      <c r="HVZ177" s="81" t="s">
        <v>204</v>
      </c>
      <c r="HWA177" s="81" t="s">
        <v>204</v>
      </c>
      <c r="HWB177" s="81" t="s">
        <v>204</v>
      </c>
      <c r="HWC177" s="81" t="s">
        <v>204</v>
      </c>
      <c r="HWD177" s="81" t="s">
        <v>204</v>
      </c>
      <c r="HWE177" s="81" t="s">
        <v>204</v>
      </c>
      <c r="HWF177" s="81" t="s">
        <v>204</v>
      </c>
      <c r="HWG177" s="81" t="s">
        <v>204</v>
      </c>
      <c r="HWH177" s="81" t="s">
        <v>204</v>
      </c>
      <c r="HWI177" s="81" t="s">
        <v>204</v>
      </c>
      <c r="HWJ177" s="81" t="s">
        <v>204</v>
      </c>
      <c r="HWK177" s="81" t="s">
        <v>204</v>
      </c>
      <c r="HWL177" s="81" t="s">
        <v>204</v>
      </c>
      <c r="HWM177" s="81" t="s">
        <v>204</v>
      </c>
      <c r="HWN177" s="81" t="s">
        <v>204</v>
      </c>
      <c r="HWO177" s="81" t="s">
        <v>204</v>
      </c>
      <c r="HWP177" s="81" t="s">
        <v>204</v>
      </c>
      <c r="HWQ177" s="81" t="s">
        <v>204</v>
      </c>
      <c r="HWR177" s="81" t="s">
        <v>204</v>
      </c>
      <c r="HWS177" s="81" t="s">
        <v>204</v>
      </c>
      <c r="HWT177" s="81" t="s">
        <v>204</v>
      </c>
      <c r="HWU177" s="81" t="s">
        <v>204</v>
      </c>
      <c r="HWV177" s="81" t="s">
        <v>204</v>
      </c>
      <c r="HWW177" s="81" t="s">
        <v>204</v>
      </c>
      <c r="HWX177" s="81" t="s">
        <v>204</v>
      </c>
      <c r="HWY177" s="81" t="s">
        <v>204</v>
      </c>
      <c r="HWZ177" s="81" t="s">
        <v>204</v>
      </c>
      <c r="HXA177" s="81" t="s">
        <v>204</v>
      </c>
      <c r="HXB177" s="81" t="s">
        <v>204</v>
      </c>
      <c r="HXC177" s="81" t="s">
        <v>204</v>
      </c>
      <c r="HXD177" s="81" t="s">
        <v>204</v>
      </c>
      <c r="HXE177" s="81" t="s">
        <v>204</v>
      </c>
      <c r="HXF177" s="81" t="s">
        <v>204</v>
      </c>
      <c r="HXG177" s="81" t="s">
        <v>204</v>
      </c>
      <c r="HXH177" s="81" t="s">
        <v>204</v>
      </c>
      <c r="HXI177" s="81" t="s">
        <v>204</v>
      </c>
      <c r="HXJ177" s="81" t="s">
        <v>204</v>
      </c>
      <c r="HXK177" s="81" t="s">
        <v>204</v>
      </c>
      <c r="HXL177" s="81" t="s">
        <v>204</v>
      </c>
      <c r="HXM177" s="81" t="s">
        <v>204</v>
      </c>
      <c r="HXN177" s="81" t="s">
        <v>204</v>
      </c>
      <c r="HXO177" s="81" t="s">
        <v>204</v>
      </c>
      <c r="HXP177" s="81" t="s">
        <v>204</v>
      </c>
      <c r="HXQ177" s="81" t="s">
        <v>204</v>
      </c>
      <c r="HXR177" s="81" t="s">
        <v>204</v>
      </c>
      <c r="HXS177" s="81" t="s">
        <v>204</v>
      </c>
      <c r="HXT177" s="81" t="s">
        <v>204</v>
      </c>
      <c r="HXU177" s="81" t="s">
        <v>204</v>
      </c>
      <c r="HXV177" s="81" t="s">
        <v>204</v>
      </c>
      <c r="HXW177" s="81" t="s">
        <v>204</v>
      </c>
      <c r="HXX177" s="81" t="s">
        <v>204</v>
      </c>
      <c r="HXY177" s="81" t="s">
        <v>204</v>
      </c>
      <c r="HXZ177" s="81" t="s">
        <v>204</v>
      </c>
      <c r="HYA177" s="81" t="s">
        <v>204</v>
      </c>
      <c r="HYB177" s="81" t="s">
        <v>204</v>
      </c>
      <c r="HYC177" s="81" t="s">
        <v>204</v>
      </c>
      <c r="HYD177" s="81" t="s">
        <v>204</v>
      </c>
      <c r="HYE177" s="81" t="s">
        <v>204</v>
      </c>
      <c r="HYF177" s="81" t="s">
        <v>204</v>
      </c>
      <c r="HYG177" s="81" t="s">
        <v>204</v>
      </c>
      <c r="HYH177" s="81" t="s">
        <v>204</v>
      </c>
      <c r="HYI177" s="81" t="s">
        <v>204</v>
      </c>
      <c r="HYJ177" s="81" t="s">
        <v>204</v>
      </c>
      <c r="HYK177" s="81" t="s">
        <v>204</v>
      </c>
      <c r="HYL177" s="81" t="s">
        <v>204</v>
      </c>
      <c r="HYM177" s="81" t="s">
        <v>204</v>
      </c>
      <c r="HYN177" s="81" t="s">
        <v>204</v>
      </c>
      <c r="HYO177" s="81" t="s">
        <v>204</v>
      </c>
      <c r="HYP177" s="81" t="s">
        <v>204</v>
      </c>
      <c r="HYQ177" s="81" t="s">
        <v>204</v>
      </c>
      <c r="HYR177" s="81" t="s">
        <v>204</v>
      </c>
      <c r="HYS177" s="81" t="s">
        <v>204</v>
      </c>
      <c r="HYT177" s="81" t="s">
        <v>204</v>
      </c>
      <c r="HYU177" s="81" t="s">
        <v>204</v>
      </c>
      <c r="HYV177" s="81" t="s">
        <v>204</v>
      </c>
      <c r="HYW177" s="81" t="s">
        <v>204</v>
      </c>
      <c r="HYX177" s="81" t="s">
        <v>204</v>
      </c>
      <c r="HYY177" s="81" t="s">
        <v>204</v>
      </c>
      <c r="HYZ177" s="81" t="s">
        <v>204</v>
      </c>
      <c r="HZA177" s="81" t="s">
        <v>204</v>
      </c>
      <c r="HZB177" s="81" t="s">
        <v>204</v>
      </c>
      <c r="HZC177" s="81" t="s">
        <v>204</v>
      </c>
      <c r="HZD177" s="81" t="s">
        <v>204</v>
      </c>
      <c r="HZE177" s="81" t="s">
        <v>204</v>
      </c>
      <c r="HZF177" s="81" t="s">
        <v>204</v>
      </c>
      <c r="HZG177" s="81" t="s">
        <v>204</v>
      </c>
      <c r="HZH177" s="81" t="s">
        <v>204</v>
      </c>
      <c r="HZI177" s="81" t="s">
        <v>204</v>
      </c>
      <c r="HZJ177" s="81" t="s">
        <v>204</v>
      </c>
      <c r="HZK177" s="81" t="s">
        <v>204</v>
      </c>
      <c r="HZL177" s="81" t="s">
        <v>204</v>
      </c>
      <c r="HZM177" s="81" t="s">
        <v>204</v>
      </c>
      <c r="HZN177" s="81" t="s">
        <v>204</v>
      </c>
      <c r="HZO177" s="81" t="s">
        <v>204</v>
      </c>
      <c r="HZP177" s="81" t="s">
        <v>204</v>
      </c>
      <c r="HZQ177" s="81" t="s">
        <v>204</v>
      </c>
      <c r="HZR177" s="81" t="s">
        <v>204</v>
      </c>
      <c r="HZS177" s="81" t="s">
        <v>204</v>
      </c>
      <c r="HZT177" s="81" t="s">
        <v>204</v>
      </c>
      <c r="HZU177" s="81" t="s">
        <v>204</v>
      </c>
      <c r="HZV177" s="81" t="s">
        <v>204</v>
      </c>
      <c r="HZW177" s="81" t="s">
        <v>204</v>
      </c>
      <c r="HZX177" s="81" t="s">
        <v>204</v>
      </c>
      <c r="HZY177" s="81" t="s">
        <v>204</v>
      </c>
      <c r="HZZ177" s="81" t="s">
        <v>204</v>
      </c>
      <c r="IAA177" s="81" t="s">
        <v>204</v>
      </c>
      <c r="IAB177" s="81" t="s">
        <v>204</v>
      </c>
      <c r="IAC177" s="81" t="s">
        <v>204</v>
      </c>
      <c r="IAD177" s="81" t="s">
        <v>204</v>
      </c>
      <c r="IAE177" s="81" t="s">
        <v>204</v>
      </c>
      <c r="IAF177" s="81" t="s">
        <v>204</v>
      </c>
      <c r="IAG177" s="81" t="s">
        <v>204</v>
      </c>
      <c r="IAH177" s="81" t="s">
        <v>204</v>
      </c>
      <c r="IAI177" s="81" t="s">
        <v>204</v>
      </c>
      <c r="IAJ177" s="81" t="s">
        <v>204</v>
      </c>
      <c r="IAK177" s="81" t="s">
        <v>204</v>
      </c>
      <c r="IAL177" s="81" t="s">
        <v>204</v>
      </c>
      <c r="IAM177" s="81" t="s">
        <v>204</v>
      </c>
      <c r="IAN177" s="81" t="s">
        <v>204</v>
      </c>
      <c r="IAO177" s="81" t="s">
        <v>204</v>
      </c>
      <c r="IAP177" s="81" t="s">
        <v>204</v>
      </c>
      <c r="IAQ177" s="81" t="s">
        <v>204</v>
      </c>
      <c r="IAR177" s="81" t="s">
        <v>204</v>
      </c>
      <c r="IAS177" s="81" t="s">
        <v>204</v>
      </c>
      <c r="IAT177" s="81" t="s">
        <v>204</v>
      </c>
      <c r="IAU177" s="81" t="s">
        <v>204</v>
      </c>
      <c r="IAV177" s="81" t="s">
        <v>204</v>
      </c>
      <c r="IAW177" s="81" t="s">
        <v>204</v>
      </c>
      <c r="IAX177" s="81" t="s">
        <v>204</v>
      </c>
      <c r="IAY177" s="81" t="s">
        <v>204</v>
      </c>
      <c r="IAZ177" s="81" t="s">
        <v>204</v>
      </c>
      <c r="IBA177" s="81" t="s">
        <v>204</v>
      </c>
      <c r="IBB177" s="81" t="s">
        <v>204</v>
      </c>
      <c r="IBC177" s="81" t="s">
        <v>204</v>
      </c>
      <c r="IBD177" s="81" t="s">
        <v>204</v>
      </c>
      <c r="IBE177" s="81" t="s">
        <v>204</v>
      </c>
      <c r="IBF177" s="81" t="s">
        <v>204</v>
      </c>
      <c r="IBG177" s="81" t="s">
        <v>204</v>
      </c>
      <c r="IBH177" s="81" t="s">
        <v>204</v>
      </c>
      <c r="IBI177" s="81" t="s">
        <v>204</v>
      </c>
      <c r="IBJ177" s="81" t="s">
        <v>204</v>
      </c>
      <c r="IBK177" s="81" t="s">
        <v>204</v>
      </c>
      <c r="IBL177" s="81" t="s">
        <v>204</v>
      </c>
      <c r="IBM177" s="81" t="s">
        <v>204</v>
      </c>
      <c r="IBN177" s="81" t="s">
        <v>204</v>
      </c>
      <c r="IBO177" s="81" t="s">
        <v>204</v>
      </c>
      <c r="IBP177" s="81" t="s">
        <v>204</v>
      </c>
      <c r="IBQ177" s="81" t="s">
        <v>204</v>
      </c>
      <c r="IBR177" s="81" t="s">
        <v>204</v>
      </c>
      <c r="IBS177" s="81" t="s">
        <v>204</v>
      </c>
      <c r="IBT177" s="81" t="s">
        <v>204</v>
      </c>
      <c r="IBU177" s="81" t="s">
        <v>204</v>
      </c>
      <c r="IBV177" s="81" t="s">
        <v>204</v>
      </c>
      <c r="IBW177" s="81" t="s">
        <v>204</v>
      </c>
      <c r="IBX177" s="81" t="s">
        <v>204</v>
      </c>
      <c r="IBY177" s="81" t="s">
        <v>204</v>
      </c>
      <c r="IBZ177" s="81" t="s">
        <v>204</v>
      </c>
      <c r="ICA177" s="81" t="s">
        <v>204</v>
      </c>
      <c r="ICB177" s="81" t="s">
        <v>204</v>
      </c>
      <c r="ICC177" s="81" t="s">
        <v>204</v>
      </c>
      <c r="ICD177" s="81" t="s">
        <v>204</v>
      </c>
      <c r="ICE177" s="81" t="s">
        <v>204</v>
      </c>
      <c r="ICF177" s="81" t="s">
        <v>204</v>
      </c>
      <c r="ICG177" s="81" t="s">
        <v>204</v>
      </c>
      <c r="ICH177" s="81" t="s">
        <v>204</v>
      </c>
      <c r="ICI177" s="81" t="s">
        <v>204</v>
      </c>
      <c r="ICJ177" s="81" t="s">
        <v>204</v>
      </c>
      <c r="ICK177" s="81" t="s">
        <v>204</v>
      </c>
      <c r="ICL177" s="81" t="s">
        <v>204</v>
      </c>
      <c r="ICM177" s="81" t="s">
        <v>204</v>
      </c>
      <c r="ICN177" s="81" t="s">
        <v>204</v>
      </c>
      <c r="ICO177" s="81" t="s">
        <v>204</v>
      </c>
      <c r="ICP177" s="81" t="s">
        <v>204</v>
      </c>
      <c r="ICQ177" s="81" t="s">
        <v>204</v>
      </c>
      <c r="ICR177" s="81" t="s">
        <v>204</v>
      </c>
      <c r="ICS177" s="81" t="s">
        <v>204</v>
      </c>
      <c r="ICT177" s="81" t="s">
        <v>204</v>
      </c>
      <c r="ICU177" s="81" t="s">
        <v>204</v>
      </c>
      <c r="ICV177" s="81" t="s">
        <v>204</v>
      </c>
      <c r="ICW177" s="81" t="s">
        <v>204</v>
      </c>
      <c r="ICX177" s="81" t="s">
        <v>204</v>
      </c>
      <c r="ICY177" s="81" t="s">
        <v>204</v>
      </c>
      <c r="ICZ177" s="81" t="s">
        <v>204</v>
      </c>
      <c r="IDA177" s="81" t="s">
        <v>204</v>
      </c>
      <c r="IDB177" s="81" t="s">
        <v>204</v>
      </c>
      <c r="IDC177" s="81" t="s">
        <v>204</v>
      </c>
      <c r="IDD177" s="81" t="s">
        <v>204</v>
      </c>
      <c r="IDE177" s="81" t="s">
        <v>204</v>
      </c>
      <c r="IDF177" s="81" t="s">
        <v>204</v>
      </c>
      <c r="IDG177" s="81" t="s">
        <v>204</v>
      </c>
      <c r="IDH177" s="81" t="s">
        <v>204</v>
      </c>
      <c r="IDI177" s="81" t="s">
        <v>204</v>
      </c>
      <c r="IDJ177" s="81" t="s">
        <v>204</v>
      </c>
      <c r="IDK177" s="81" t="s">
        <v>204</v>
      </c>
      <c r="IDL177" s="81" t="s">
        <v>204</v>
      </c>
      <c r="IDM177" s="81" t="s">
        <v>204</v>
      </c>
      <c r="IDN177" s="81" t="s">
        <v>204</v>
      </c>
      <c r="IDO177" s="81" t="s">
        <v>204</v>
      </c>
      <c r="IDP177" s="81" t="s">
        <v>204</v>
      </c>
      <c r="IDQ177" s="81" t="s">
        <v>204</v>
      </c>
      <c r="IDR177" s="81" t="s">
        <v>204</v>
      </c>
      <c r="IDS177" s="81" t="s">
        <v>204</v>
      </c>
      <c r="IDT177" s="81" t="s">
        <v>204</v>
      </c>
      <c r="IDU177" s="81" t="s">
        <v>204</v>
      </c>
      <c r="IDV177" s="81" t="s">
        <v>204</v>
      </c>
      <c r="IDW177" s="81" t="s">
        <v>204</v>
      </c>
      <c r="IDX177" s="81" t="s">
        <v>204</v>
      </c>
      <c r="IDY177" s="81" t="s">
        <v>204</v>
      </c>
      <c r="IDZ177" s="81" t="s">
        <v>204</v>
      </c>
      <c r="IEA177" s="81" t="s">
        <v>204</v>
      </c>
      <c r="IEB177" s="81" t="s">
        <v>204</v>
      </c>
      <c r="IEC177" s="81" t="s">
        <v>204</v>
      </c>
      <c r="IED177" s="81" t="s">
        <v>204</v>
      </c>
      <c r="IEE177" s="81" t="s">
        <v>204</v>
      </c>
      <c r="IEF177" s="81" t="s">
        <v>204</v>
      </c>
      <c r="IEG177" s="81" t="s">
        <v>204</v>
      </c>
      <c r="IEH177" s="81" t="s">
        <v>204</v>
      </c>
      <c r="IEI177" s="81" t="s">
        <v>204</v>
      </c>
      <c r="IEJ177" s="81" t="s">
        <v>204</v>
      </c>
      <c r="IEK177" s="81" t="s">
        <v>204</v>
      </c>
      <c r="IEL177" s="81" t="s">
        <v>204</v>
      </c>
      <c r="IEM177" s="81" t="s">
        <v>204</v>
      </c>
      <c r="IEN177" s="81" t="s">
        <v>204</v>
      </c>
      <c r="IEO177" s="81" t="s">
        <v>204</v>
      </c>
      <c r="IEP177" s="81" t="s">
        <v>204</v>
      </c>
      <c r="IEQ177" s="81" t="s">
        <v>204</v>
      </c>
      <c r="IER177" s="81" t="s">
        <v>204</v>
      </c>
      <c r="IES177" s="81" t="s">
        <v>204</v>
      </c>
      <c r="IET177" s="81" t="s">
        <v>204</v>
      </c>
      <c r="IEU177" s="81" t="s">
        <v>204</v>
      </c>
      <c r="IEV177" s="81" t="s">
        <v>204</v>
      </c>
      <c r="IEW177" s="81" t="s">
        <v>204</v>
      </c>
      <c r="IEX177" s="81" t="s">
        <v>204</v>
      </c>
      <c r="IEY177" s="81" t="s">
        <v>204</v>
      </c>
      <c r="IEZ177" s="81" t="s">
        <v>204</v>
      </c>
      <c r="IFA177" s="81" t="s">
        <v>204</v>
      </c>
      <c r="IFB177" s="81" t="s">
        <v>204</v>
      </c>
      <c r="IFC177" s="81" t="s">
        <v>204</v>
      </c>
      <c r="IFD177" s="81" t="s">
        <v>204</v>
      </c>
      <c r="IFE177" s="81" t="s">
        <v>204</v>
      </c>
      <c r="IFF177" s="81" t="s">
        <v>204</v>
      </c>
      <c r="IFG177" s="81" t="s">
        <v>204</v>
      </c>
      <c r="IFH177" s="81" t="s">
        <v>204</v>
      </c>
      <c r="IFI177" s="81" t="s">
        <v>204</v>
      </c>
      <c r="IFJ177" s="81" t="s">
        <v>204</v>
      </c>
      <c r="IFK177" s="81" t="s">
        <v>204</v>
      </c>
      <c r="IFL177" s="81" t="s">
        <v>204</v>
      </c>
      <c r="IFM177" s="81" t="s">
        <v>204</v>
      </c>
      <c r="IFN177" s="81" t="s">
        <v>204</v>
      </c>
      <c r="IFO177" s="81" t="s">
        <v>204</v>
      </c>
      <c r="IFP177" s="81" t="s">
        <v>204</v>
      </c>
      <c r="IFQ177" s="81" t="s">
        <v>204</v>
      </c>
      <c r="IFR177" s="81" t="s">
        <v>204</v>
      </c>
      <c r="IFS177" s="81" t="s">
        <v>204</v>
      </c>
      <c r="IFT177" s="81" t="s">
        <v>204</v>
      </c>
      <c r="IFU177" s="81" t="s">
        <v>204</v>
      </c>
      <c r="IFV177" s="81" t="s">
        <v>204</v>
      </c>
      <c r="IFW177" s="81" t="s">
        <v>204</v>
      </c>
      <c r="IFX177" s="81" t="s">
        <v>204</v>
      </c>
      <c r="IFY177" s="81" t="s">
        <v>204</v>
      </c>
      <c r="IFZ177" s="81" t="s">
        <v>204</v>
      </c>
      <c r="IGA177" s="81" t="s">
        <v>204</v>
      </c>
      <c r="IGB177" s="81" t="s">
        <v>204</v>
      </c>
      <c r="IGC177" s="81" t="s">
        <v>204</v>
      </c>
      <c r="IGD177" s="81" t="s">
        <v>204</v>
      </c>
      <c r="IGE177" s="81" t="s">
        <v>204</v>
      </c>
      <c r="IGF177" s="81" t="s">
        <v>204</v>
      </c>
      <c r="IGG177" s="81" t="s">
        <v>204</v>
      </c>
      <c r="IGH177" s="81" t="s">
        <v>204</v>
      </c>
      <c r="IGI177" s="81" t="s">
        <v>204</v>
      </c>
      <c r="IGJ177" s="81" t="s">
        <v>204</v>
      </c>
      <c r="IGK177" s="81" t="s">
        <v>204</v>
      </c>
      <c r="IGL177" s="81" t="s">
        <v>204</v>
      </c>
      <c r="IGM177" s="81" t="s">
        <v>204</v>
      </c>
      <c r="IGN177" s="81" t="s">
        <v>204</v>
      </c>
      <c r="IGO177" s="81" t="s">
        <v>204</v>
      </c>
      <c r="IGP177" s="81" t="s">
        <v>204</v>
      </c>
      <c r="IGQ177" s="81" t="s">
        <v>204</v>
      </c>
      <c r="IGR177" s="81" t="s">
        <v>204</v>
      </c>
      <c r="IGS177" s="81" t="s">
        <v>204</v>
      </c>
      <c r="IGT177" s="81" t="s">
        <v>204</v>
      </c>
      <c r="IGU177" s="81" t="s">
        <v>204</v>
      </c>
      <c r="IGV177" s="81" t="s">
        <v>204</v>
      </c>
      <c r="IGW177" s="81" t="s">
        <v>204</v>
      </c>
      <c r="IGX177" s="81" t="s">
        <v>204</v>
      </c>
      <c r="IGY177" s="81" t="s">
        <v>204</v>
      </c>
      <c r="IGZ177" s="81" t="s">
        <v>204</v>
      </c>
      <c r="IHA177" s="81" t="s">
        <v>204</v>
      </c>
      <c r="IHB177" s="81" t="s">
        <v>204</v>
      </c>
      <c r="IHC177" s="81" t="s">
        <v>204</v>
      </c>
      <c r="IHD177" s="81" t="s">
        <v>204</v>
      </c>
      <c r="IHE177" s="81" t="s">
        <v>204</v>
      </c>
      <c r="IHF177" s="81" t="s">
        <v>204</v>
      </c>
      <c r="IHG177" s="81" t="s">
        <v>204</v>
      </c>
      <c r="IHH177" s="81" t="s">
        <v>204</v>
      </c>
      <c r="IHI177" s="81" t="s">
        <v>204</v>
      </c>
      <c r="IHJ177" s="81" t="s">
        <v>204</v>
      </c>
      <c r="IHK177" s="81" t="s">
        <v>204</v>
      </c>
      <c r="IHL177" s="81" t="s">
        <v>204</v>
      </c>
      <c r="IHM177" s="81" t="s">
        <v>204</v>
      </c>
      <c r="IHN177" s="81" t="s">
        <v>204</v>
      </c>
      <c r="IHO177" s="81" t="s">
        <v>204</v>
      </c>
      <c r="IHP177" s="81" t="s">
        <v>204</v>
      </c>
      <c r="IHQ177" s="81" t="s">
        <v>204</v>
      </c>
      <c r="IHR177" s="81" t="s">
        <v>204</v>
      </c>
      <c r="IHS177" s="81" t="s">
        <v>204</v>
      </c>
      <c r="IHT177" s="81" t="s">
        <v>204</v>
      </c>
      <c r="IHU177" s="81" t="s">
        <v>204</v>
      </c>
      <c r="IHV177" s="81" t="s">
        <v>204</v>
      </c>
      <c r="IHW177" s="81" t="s">
        <v>204</v>
      </c>
      <c r="IHX177" s="81" t="s">
        <v>204</v>
      </c>
      <c r="IHY177" s="81" t="s">
        <v>204</v>
      </c>
      <c r="IHZ177" s="81" t="s">
        <v>204</v>
      </c>
      <c r="IIA177" s="81" t="s">
        <v>204</v>
      </c>
      <c r="IIB177" s="81" t="s">
        <v>204</v>
      </c>
      <c r="IIC177" s="81" t="s">
        <v>204</v>
      </c>
      <c r="IID177" s="81" t="s">
        <v>204</v>
      </c>
      <c r="IIE177" s="81" t="s">
        <v>204</v>
      </c>
      <c r="IIF177" s="81" t="s">
        <v>204</v>
      </c>
      <c r="IIG177" s="81" t="s">
        <v>204</v>
      </c>
      <c r="IIH177" s="81" t="s">
        <v>204</v>
      </c>
      <c r="III177" s="81" t="s">
        <v>204</v>
      </c>
      <c r="IIJ177" s="81" t="s">
        <v>204</v>
      </c>
      <c r="IIK177" s="81" t="s">
        <v>204</v>
      </c>
      <c r="IIL177" s="81" t="s">
        <v>204</v>
      </c>
      <c r="IIM177" s="81" t="s">
        <v>204</v>
      </c>
      <c r="IIN177" s="81" t="s">
        <v>204</v>
      </c>
      <c r="IIO177" s="81" t="s">
        <v>204</v>
      </c>
      <c r="IIP177" s="81" t="s">
        <v>204</v>
      </c>
      <c r="IIQ177" s="81" t="s">
        <v>204</v>
      </c>
      <c r="IIR177" s="81" t="s">
        <v>204</v>
      </c>
      <c r="IIS177" s="81" t="s">
        <v>204</v>
      </c>
      <c r="IIT177" s="81" t="s">
        <v>204</v>
      </c>
      <c r="IIU177" s="81" t="s">
        <v>204</v>
      </c>
      <c r="IIV177" s="81" t="s">
        <v>204</v>
      </c>
      <c r="IIW177" s="81" t="s">
        <v>204</v>
      </c>
      <c r="IIX177" s="81" t="s">
        <v>204</v>
      </c>
      <c r="IIY177" s="81" t="s">
        <v>204</v>
      </c>
      <c r="IIZ177" s="81" t="s">
        <v>204</v>
      </c>
      <c r="IJA177" s="81" t="s">
        <v>204</v>
      </c>
      <c r="IJB177" s="81" t="s">
        <v>204</v>
      </c>
      <c r="IJC177" s="81" t="s">
        <v>204</v>
      </c>
      <c r="IJD177" s="81" t="s">
        <v>204</v>
      </c>
      <c r="IJE177" s="81" t="s">
        <v>204</v>
      </c>
      <c r="IJF177" s="81" t="s">
        <v>204</v>
      </c>
      <c r="IJG177" s="81" t="s">
        <v>204</v>
      </c>
      <c r="IJH177" s="81" t="s">
        <v>204</v>
      </c>
      <c r="IJI177" s="81" t="s">
        <v>204</v>
      </c>
      <c r="IJJ177" s="81" t="s">
        <v>204</v>
      </c>
      <c r="IJK177" s="81" t="s">
        <v>204</v>
      </c>
      <c r="IJL177" s="81" t="s">
        <v>204</v>
      </c>
      <c r="IJM177" s="81" t="s">
        <v>204</v>
      </c>
      <c r="IJN177" s="81" t="s">
        <v>204</v>
      </c>
      <c r="IJO177" s="81" t="s">
        <v>204</v>
      </c>
      <c r="IJP177" s="81" t="s">
        <v>204</v>
      </c>
      <c r="IJQ177" s="81" t="s">
        <v>204</v>
      </c>
      <c r="IJR177" s="81" t="s">
        <v>204</v>
      </c>
      <c r="IJS177" s="81" t="s">
        <v>204</v>
      </c>
      <c r="IJT177" s="81" t="s">
        <v>204</v>
      </c>
      <c r="IJU177" s="81" t="s">
        <v>204</v>
      </c>
      <c r="IJV177" s="81" t="s">
        <v>204</v>
      </c>
      <c r="IJW177" s="81" t="s">
        <v>204</v>
      </c>
      <c r="IJX177" s="81" t="s">
        <v>204</v>
      </c>
      <c r="IJY177" s="81" t="s">
        <v>204</v>
      </c>
      <c r="IJZ177" s="81" t="s">
        <v>204</v>
      </c>
      <c r="IKA177" s="81" t="s">
        <v>204</v>
      </c>
      <c r="IKB177" s="81" t="s">
        <v>204</v>
      </c>
      <c r="IKC177" s="81" t="s">
        <v>204</v>
      </c>
      <c r="IKD177" s="81" t="s">
        <v>204</v>
      </c>
      <c r="IKE177" s="81" t="s">
        <v>204</v>
      </c>
      <c r="IKF177" s="81" t="s">
        <v>204</v>
      </c>
      <c r="IKG177" s="81" t="s">
        <v>204</v>
      </c>
      <c r="IKH177" s="81" t="s">
        <v>204</v>
      </c>
      <c r="IKI177" s="81" t="s">
        <v>204</v>
      </c>
      <c r="IKJ177" s="81" t="s">
        <v>204</v>
      </c>
      <c r="IKK177" s="81" t="s">
        <v>204</v>
      </c>
      <c r="IKL177" s="81" t="s">
        <v>204</v>
      </c>
      <c r="IKM177" s="81" t="s">
        <v>204</v>
      </c>
      <c r="IKN177" s="81" t="s">
        <v>204</v>
      </c>
      <c r="IKO177" s="81" t="s">
        <v>204</v>
      </c>
      <c r="IKP177" s="81" t="s">
        <v>204</v>
      </c>
      <c r="IKQ177" s="81" t="s">
        <v>204</v>
      </c>
      <c r="IKR177" s="81" t="s">
        <v>204</v>
      </c>
      <c r="IKS177" s="81" t="s">
        <v>204</v>
      </c>
      <c r="IKT177" s="81" t="s">
        <v>204</v>
      </c>
      <c r="IKU177" s="81" t="s">
        <v>204</v>
      </c>
      <c r="IKV177" s="81" t="s">
        <v>204</v>
      </c>
      <c r="IKW177" s="81" t="s">
        <v>204</v>
      </c>
      <c r="IKX177" s="81" t="s">
        <v>204</v>
      </c>
      <c r="IKY177" s="81" t="s">
        <v>204</v>
      </c>
      <c r="IKZ177" s="81" t="s">
        <v>204</v>
      </c>
      <c r="ILA177" s="81" t="s">
        <v>204</v>
      </c>
      <c r="ILB177" s="81" t="s">
        <v>204</v>
      </c>
      <c r="ILC177" s="81" t="s">
        <v>204</v>
      </c>
      <c r="ILD177" s="81" t="s">
        <v>204</v>
      </c>
      <c r="ILE177" s="81" t="s">
        <v>204</v>
      </c>
      <c r="ILF177" s="81" t="s">
        <v>204</v>
      </c>
      <c r="ILG177" s="81" t="s">
        <v>204</v>
      </c>
      <c r="ILH177" s="81" t="s">
        <v>204</v>
      </c>
      <c r="ILI177" s="81" t="s">
        <v>204</v>
      </c>
      <c r="ILJ177" s="81" t="s">
        <v>204</v>
      </c>
      <c r="ILK177" s="81" t="s">
        <v>204</v>
      </c>
      <c r="ILL177" s="81" t="s">
        <v>204</v>
      </c>
      <c r="ILM177" s="81" t="s">
        <v>204</v>
      </c>
      <c r="ILN177" s="81" t="s">
        <v>204</v>
      </c>
      <c r="ILO177" s="81" t="s">
        <v>204</v>
      </c>
      <c r="ILP177" s="81" t="s">
        <v>204</v>
      </c>
      <c r="ILQ177" s="81" t="s">
        <v>204</v>
      </c>
      <c r="ILR177" s="81" t="s">
        <v>204</v>
      </c>
      <c r="ILS177" s="81" t="s">
        <v>204</v>
      </c>
      <c r="ILT177" s="81" t="s">
        <v>204</v>
      </c>
      <c r="ILU177" s="81" t="s">
        <v>204</v>
      </c>
      <c r="ILV177" s="81" t="s">
        <v>204</v>
      </c>
      <c r="ILW177" s="81" t="s">
        <v>204</v>
      </c>
      <c r="ILX177" s="81" t="s">
        <v>204</v>
      </c>
      <c r="ILY177" s="81" t="s">
        <v>204</v>
      </c>
      <c r="ILZ177" s="81" t="s">
        <v>204</v>
      </c>
      <c r="IMA177" s="81" t="s">
        <v>204</v>
      </c>
      <c r="IMB177" s="81" t="s">
        <v>204</v>
      </c>
      <c r="IMC177" s="81" t="s">
        <v>204</v>
      </c>
      <c r="IMD177" s="81" t="s">
        <v>204</v>
      </c>
      <c r="IME177" s="81" t="s">
        <v>204</v>
      </c>
      <c r="IMF177" s="81" t="s">
        <v>204</v>
      </c>
      <c r="IMG177" s="81" t="s">
        <v>204</v>
      </c>
      <c r="IMH177" s="81" t="s">
        <v>204</v>
      </c>
      <c r="IMI177" s="81" t="s">
        <v>204</v>
      </c>
      <c r="IMJ177" s="81" t="s">
        <v>204</v>
      </c>
      <c r="IMK177" s="81" t="s">
        <v>204</v>
      </c>
      <c r="IML177" s="81" t="s">
        <v>204</v>
      </c>
      <c r="IMM177" s="81" t="s">
        <v>204</v>
      </c>
      <c r="IMN177" s="81" t="s">
        <v>204</v>
      </c>
      <c r="IMO177" s="81" t="s">
        <v>204</v>
      </c>
      <c r="IMP177" s="81" t="s">
        <v>204</v>
      </c>
      <c r="IMQ177" s="81" t="s">
        <v>204</v>
      </c>
      <c r="IMR177" s="81" t="s">
        <v>204</v>
      </c>
      <c r="IMS177" s="81" t="s">
        <v>204</v>
      </c>
      <c r="IMT177" s="81" t="s">
        <v>204</v>
      </c>
      <c r="IMU177" s="81" t="s">
        <v>204</v>
      </c>
      <c r="IMV177" s="81" t="s">
        <v>204</v>
      </c>
      <c r="IMW177" s="81" t="s">
        <v>204</v>
      </c>
      <c r="IMX177" s="81" t="s">
        <v>204</v>
      </c>
      <c r="IMY177" s="81" t="s">
        <v>204</v>
      </c>
      <c r="IMZ177" s="81" t="s">
        <v>204</v>
      </c>
      <c r="INA177" s="81" t="s">
        <v>204</v>
      </c>
      <c r="INB177" s="81" t="s">
        <v>204</v>
      </c>
      <c r="INC177" s="81" t="s">
        <v>204</v>
      </c>
      <c r="IND177" s="81" t="s">
        <v>204</v>
      </c>
      <c r="INE177" s="81" t="s">
        <v>204</v>
      </c>
      <c r="INF177" s="81" t="s">
        <v>204</v>
      </c>
      <c r="ING177" s="81" t="s">
        <v>204</v>
      </c>
      <c r="INH177" s="81" t="s">
        <v>204</v>
      </c>
      <c r="INI177" s="81" t="s">
        <v>204</v>
      </c>
      <c r="INJ177" s="81" t="s">
        <v>204</v>
      </c>
      <c r="INK177" s="81" t="s">
        <v>204</v>
      </c>
      <c r="INL177" s="81" t="s">
        <v>204</v>
      </c>
      <c r="INM177" s="81" t="s">
        <v>204</v>
      </c>
      <c r="INN177" s="81" t="s">
        <v>204</v>
      </c>
      <c r="INO177" s="81" t="s">
        <v>204</v>
      </c>
      <c r="INP177" s="81" t="s">
        <v>204</v>
      </c>
      <c r="INQ177" s="81" t="s">
        <v>204</v>
      </c>
      <c r="INR177" s="81" t="s">
        <v>204</v>
      </c>
      <c r="INS177" s="81" t="s">
        <v>204</v>
      </c>
      <c r="INT177" s="81" t="s">
        <v>204</v>
      </c>
      <c r="INU177" s="81" t="s">
        <v>204</v>
      </c>
      <c r="INV177" s="81" t="s">
        <v>204</v>
      </c>
      <c r="INW177" s="81" t="s">
        <v>204</v>
      </c>
      <c r="INX177" s="81" t="s">
        <v>204</v>
      </c>
      <c r="INY177" s="81" t="s">
        <v>204</v>
      </c>
      <c r="INZ177" s="81" t="s">
        <v>204</v>
      </c>
      <c r="IOA177" s="81" t="s">
        <v>204</v>
      </c>
      <c r="IOB177" s="81" t="s">
        <v>204</v>
      </c>
      <c r="IOC177" s="81" t="s">
        <v>204</v>
      </c>
      <c r="IOD177" s="81" t="s">
        <v>204</v>
      </c>
      <c r="IOE177" s="81" t="s">
        <v>204</v>
      </c>
      <c r="IOF177" s="81" t="s">
        <v>204</v>
      </c>
      <c r="IOG177" s="81" t="s">
        <v>204</v>
      </c>
      <c r="IOH177" s="81" t="s">
        <v>204</v>
      </c>
      <c r="IOI177" s="81" t="s">
        <v>204</v>
      </c>
      <c r="IOJ177" s="81" t="s">
        <v>204</v>
      </c>
      <c r="IOK177" s="81" t="s">
        <v>204</v>
      </c>
      <c r="IOL177" s="81" t="s">
        <v>204</v>
      </c>
      <c r="IOM177" s="81" t="s">
        <v>204</v>
      </c>
      <c r="ION177" s="81" t="s">
        <v>204</v>
      </c>
      <c r="IOO177" s="81" t="s">
        <v>204</v>
      </c>
      <c r="IOP177" s="81" t="s">
        <v>204</v>
      </c>
      <c r="IOQ177" s="81" t="s">
        <v>204</v>
      </c>
      <c r="IOR177" s="81" t="s">
        <v>204</v>
      </c>
      <c r="IOS177" s="81" t="s">
        <v>204</v>
      </c>
      <c r="IOT177" s="81" t="s">
        <v>204</v>
      </c>
      <c r="IOU177" s="81" t="s">
        <v>204</v>
      </c>
      <c r="IOV177" s="81" t="s">
        <v>204</v>
      </c>
      <c r="IOW177" s="81" t="s">
        <v>204</v>
      </c>
      <c r="IOX177" s="81" t="s">
        <v>204</v>
      </c>
      <c r="IOY177" s="81" t="s">
        <v>204</v>
      </c>
      <c r="IOZ177" s="81" t="s">
        <v>204</v>
      </c>
      <c r="IPA177" s="81" t="s">
        <v>204</v>
      </c>
      <c r="IPB177" s="81" t="s">
        <v>204</v>
      </c>
      <c r="IPC177" s="81" t="s">
        <v>204</v>
      </c>
      <c r="IPD177" s="81" t="s">
        <v>204</v>
      </c>
      <c r="IPE177" s="81" t="s">
        <v>204</v>
      </c>
      <c r="IPF177" s="81" t="s">
        <v>204</v>
      </c>
      <c r="IPG177" s="81" t="s">
        <v>204</v>
      </c>
      <c r="IPH177" s="81" t="s">
        <v>204</v>
      </c>
      <c r="IPI177" s="81" t="s">
        <v>204</v>
      </c>
      <c r="IPJ177" s="81" t="s">
        <v>204</v>
      </c>
      <c r="IPK177" s="81" t="s">
        <v>204</v>
      </c>
      <c r="IPL177" s="81" t="s">
        <v>204</v>
      </c>
      <c r="IPM177" s="81" t="s">
        <v>204</v>
      </c>
      <c r="IPN177" s="81" t="s">
        <v>204</v>
      </c>
      <c r="IPO177" s="81" t="s">
        <v>204</v>
      </c>
      <c r="IPP177" s="81" t="s">
        <v>204</v>
      </c>
      <c r="IPQ177" s="81" t="s">
        <v>204</v>
      </c>
      <c r="IPR177" s="81" t="s">
        <v>204</v>
      </c>
      <c r="IPS177" s="81" t="s">
        <v>204</v>
      </c>
      <c r="IPT177" s="81" t="s">
        <v>204</v>
      </c>
      <c r="IPU177" s="81" t="s">
        <v>204</v>
      </c>
      <c r="IPV177" s="81" t="s">
        <v>204</v>
      </c>
      <c r="IPW177" s="81" t="s">
        <v>204</v>
      </c>
      <c r="IPX177" s="81" t="s">
        <v>204</v>
      </c>
      <c r="IPY177" s="81" t="s">
        <v>204</v>
      </c>
      <c r="IPZ177" s="81" t="s">
        <v>204</v>
      </c>
      <c r="IQA177" s="81" t="s">
        <v>204</v>
      </c>
      <c r="IQB177" s="81" t="s">
        <v>204</v>
      </c>
      <c r="IQC177" s="81" t="s">
        <v>204</v>
      </c>
      <c r="IQD177" s="81" t="s">
        <v>204</v>
      </c>
      <c r="IQE177" s="81" t="s">
        <v>204</v>
      </c>
      <c r="IQF177" s="81" t="s">
        <v>204</v>
      </c>
      <c r="IQG177" s="81" t="s">
        <v>204</v>
      </c>
      <c r="IQH177" s="81" t="s">
        <v>204</v>
      </c>
      <c r="IQI177" s="81" t="s">
        <v>204</v>
      </c>
      <c r="IQJ177" s="81" t="s">
        <v>204</v>
      </c>
      <c r="IQK177" s="81" t="s">
        <v>204</v>
      </c>
      <c r="IQL177" s="81" t="s">
        <v>204</v>
      </c>
      <c r="IQM177" s="81" t="s">
        <v>204</v>
      </c>
      <c r="IQN177" s="81" t="s">
        <v>204</v>
      </c>
      <c r="IQO177" s="81" t="s">
        <v>204</v>
      </c>
      <c r="IQP177" s="81" t="s">
        <v>204</v>
      </c>
      <c r="IQQ177" s="81" t="s">
        <v>204</v>
      </c>
      <c r="IQR177" s="81" t="s">
        <v>204</v>
      </c>
      <c r="IQS177" s="81" t="s">
        <v>204</v>
      </c>
      <c r="IQT177" s="81" t="s">
        <v>204</v>
      </c>
      <c r="IQU177" s="81" t="s">
        <v>204</v>
      </c>
      <c r="IQV177" s="81" t="s">
        <v>204</v>
      </c>
      <c r="IQW177" s="81" t="s">
        <v>204</v>
      </c>
      <c r="IQX177" s="81" t="s">
        <v>204</v>
      </c>
      <c r="IQY177" s="81" t="s">
        <v>204</v>
      </c>
      <c r="IQZ177" s="81" t="s">
        <v>204</v>
      </c>
      <c r="IRA177" s="81" t="s">
        <v>204</v>
      </c>
      <c r="IRB177" s="81" t="s">
        <v>204</v>
      </c>
      <c r="IRC177" s="81" t="s">
        <v>204</v>
      </c>
      <c r="IRD177" s="81" t="s">
        <v>204</v>
      </c>
      <c r="IRE177" s="81" t="s">
        <v>204</v>
      </c>
      <c r="IRF177" s="81" t="s">
        <v>204</v>
      </c>
      <c r="IRG177" s="81" t="s">
        <v>204</v>
      </c>
      <c r="IRH177" s="81" t="s">
        <v>204</v>
      </c>
      <c r="IRI177" s="81" t="s">
        <v>204</v>
      </c>
      <c r="IRJ177" s="81" t="s">
        <v>204</v>
      </c>
      <c r="IRK177" s="81" t="s">
        <v>204</v>
      </c>
      <c r="IRL177" s="81" t="s">
        <v>204</v>
      </c>
      <c r="IRM177" s="81" t="s">
        <v>204</v>
      </c>
      <c r="IRN177" s="81" t="s">
        <v>204</v>
      </c>
      <c r="IRO177" s="81" t="s">
        <v>204</v>
      </c>
      <c r="IRP177" s="81" t="s">
        <v>204</v>
      </c>
      <c r="IRQ177" s="81" t="s">
        <v>204</v>
      </c>
      <c r="IRR177" s="81" t="s">
        <v>204</v>
      </c>
      <c r="IRS177" s="81" t="s">
        <v>204</v>
      </c>
      <c r="IRT177" s="81" t="s">
        <v>204</v>
      </c>
      <c r="IRU177" s="81" t="s">
        <v>204</v>
      </c>
      <c r="IRV177" s="81" t="s">
        <v>204</v>
      </c>
      <c r="IRW177" s="81" t="s">
        <v>204</v>
      </c>
      <c r="IRX177" s="81" t="s">
        <v>204</v>
      </c>
      <c r="IRY177" s="81" t="s">
        <v>204</v>
      </c>
      <c r="IRZ177" s="81" t="s">
        <v>204</v>
      </c>
      <c r="ISA177" s="81" t="s">
        <v>204</v>
      </c>
      <c r="ISB177" s="81" t="s">
        <v>204</v>
      </c>
      <c r="ISC177" s="81" t="s">
        <v>204</v>
      </c>
      <c r="ISD177" s="81" t="s">
        <v>204</v>
      </c>
      <c r="ISE177" s="81" t="s">
        <v>204</v>
      </c>
      <c r="ISF177" s="81" t="s">
        <v>204</v>
      </c>
      <c r="ISG177" s="81" t="s">
        <v>204</v>
      </c>
      <c r="ISH177" s="81" t="s">
        <v>204</v>
      </c>
      <c r="ISI177" s="81" t="s">
        <v>204</v>
      </c>
      <c r="ISJ177" s="81" t="s">
        <v>204</v>
      </c>
      <c r="ISK177" s="81" t="s">
        <v>204</v>
      </c>
      <c r="ISL177" s="81" t="s">
        <v>204</v>
      </c>
      <c r="ISM177" s="81" t="s">
        <v>204</v>
      </c>
      <c r="ISN177" s="81" t="s">
        <v>204</v>
      </c>
      <c r="ISO177" s="81" t="s">
        <v>204</v>
      </c>
      <c r="ISP177" s="81" t="s">
        <v>204</v>
      </c>
      <c r="ISQ177" s="81" t="s">
        <v>204</v>
      </c>
      <c r="ISR177" s="81" t="s">
        <v>204</v>
      </c>
      <c r="ISS177" s="81" t="s">
        <v>204</v>
      </c>
      <c r="IST177" s="81" t="s">
        <v>204</v>
      </c>
      <c r="ISU177" s="81" t="s">
        <v>204</v>
      </c>
      <c r="ISV177" s="81" t="s">
        <v>204</v>
      </c>
      <c r="ISW177" s="81" t="s">
        <v>204</v>
      </c>
      <c r="ISX177" s="81" t="s">
        <v>204</v>
      </c>
      <c r="ISY177" s="81" t="s">
        <v>204</v>
      </c>
      <c r="ISZ177" s="81" t="s">
        <v>204</v>
      </c>
      <c r="ITA177" s="81" t="s">
        <v>204</v>
      </c>
      <c r="ITB177" s="81" t="s">
        <v>204</v>
      </c>
      <c r="ITC177" s="81" t="s">
        <v>204</v>
      </c>
      <c r="ITD177" s="81" t="s">
        <v>204</v>
      </c>
      <c r="ITE177" s="81" t="s">
        <v>204</v>
      </c>
      <c r="ITF177" s="81" t="s">
        <v>204</v>
      </c>
      <c r="ITG177" s="81" t="s">
        <v>204</v>
      </c>
      <c r="ITH177" s="81" t="s">
        <v>204</v>
      </c>
      <c r="ITI177" s="81" t="s">
        <v>204</v>
      </c>
      <c r="ITJ177" s="81" t="s">
        <v>204</v>
      </c>
      <c r="ITK177" s="81" t="s">
        <v>204</v>
      </c>
      <c r="ITL177" s="81" t="s">
        <v>204</v>
      </c>
      <c r="ITM177" s="81" t="s">
        <v>204</v>
      </c>
      <c r="ITN177" s="81" t="s">
        <v>204</v>
      </c>
      <c r="ITO177" s="81" t="s">
        <v>204</v>
      </c>
      <c r="ITP177" s="81" t="s">
        <v>204</v>
      </c>
      <c r="ITQ177" s="81" t="s">
        <v>204</v>
      </c>
      <c r="ITR177" s="81" t="s">
        <v>204</v>
      </c>
      <c r="ITS177" s="81" t="s">
        <v>204</v>
      </c>
      <c r="ITT177" s="81" t="s">
        <v>204</v>
      </c>
      <c r="ITU177" s="81" t="s">
        <v>204</v>
      </c>
      <c r="ITV177" s="81" t="s">
        <v>204</v>
      </c>
      <c r="ITW177" s="81" t="s">
        <v>204</v>
      </c>
      <c r="ITX177" s="81" t="s">
        <v>204</v>
      </c>
      <c r="ITY177" s="81" t="s">
        <v>204</v>
      </c>
      <c r="ITZ177" s="81" t="s">
        <v>204</v>
      </c>
      <c r="IUA177" s="81" t="s">
        <v>204</v>
      </c>
      <c r="IUB177" s="81" t="s">
        <v>204</v>
      </c>
      <c r="IUC177" s="81" t="s">
        <v>204</v>
      </c>
      <c r="IUD177" s="81" t="s">
        <v>204</v>
      </c>
      <c r="IUE177" s="81" t="s">
        <v>204</v>
      </c>
      <c r="IUF177" s="81" t="s">
        <v>204</v>
      </c>
      <c r="IUG177" s="81" t="s">
        <v>204</v>
      </c>
      <c r="IUH177" s="81" t="s">
        <v>204</v>
      </c>
      <c r="IUI177" s="81" t="s">
        <v>204</v>
      </c>
      <c r="IUJ177" s="81" t="s">
        <v>204</v>
      </c>
      <c r="IUK177" s="81" t="s">
        <v>204</v>
      </c>
      <c r="IUL177" s="81" t="s">
        <v>204</v>
      </c>
      <c r="IUM177" s="81" t="s">
        <v>204</v>
      </c>
      <c r="IUN177" s="81" t="s">
        <v>204</v>
      </c>
      <c r="IUO177" s="81" t="s">
        <v>204</v>
      </c>
      <c r="IUP177" s="81" t="s">
        <v>204</v>
      </c>
      <c r="IUQ177" s="81" t="s">
        <v>204</v>
      </c>
      <c r="IUR177" s="81" t="s">
        <v>204</v>
      </c>
      <c r="IUS177" s="81" t="s">
        <v>204</v>
      </c>
      <c r="IUT177" s="81" t="s">
        <v>204</v>
      </c>
      <c r="IUU177" s="81" t="s">
        <v>204</v>
      </c>
      <c r="IUV177" s="81" t="s">
        <v>204</v>
      </c>
      <c r="IUW177" s="81" t="s">
        <v>204</v>
      </c>
      <c r="IUX177" s="81" t="s">
        <v>204</v>
      </c>
      <c r="IUY177" s="81" t="s">
        <v>204</v>
      </c>
      <c r="IUZ177" s="81" t="s">
        <v>204</v>
      </c>
      <c r="IVA177" s="81" t="s">
        <v>204</v>
      </c>
      <c r="IVB177" s="81" t="s">
        <v>204</v>
      </c>
      <c r="IVC177" s="81" t="s">
        <v>204</v>
      </c>
      <c r="IVD177" s="81" t="s">
        <v>204</v>
      </c>
      <c r="IVE177" s="81" t="s">
        <v>204</v>
      </c>
      <c r="IVF177" s="81" t="s">
        <v>204</v>
      </c>
      <c r="IVG177" s="81" t="s">
        <v>204</v>
      </c>
      <c r="IVH177" s="81" t="s">
        <v>204</v>
      </c>
      <c r="IVI177" s="81" t="s">
        <v>204</v>
      </c>
      <c r="IVJ177" s="81" t="s">
        <v>204</v>
      </c>
      <c r="IVK177" s="81" t="s">
        <v>204</v>
      </c>
      <c r="IVL177" s="81" t="s">
        <v>204</v>
      </c>
      <c r="IVM177" s="81" t="s">
        <v>204</v>
      </c>
      <c r="IVN177" s="81" t="s">
        <v>204</v>
      </c>
      <c r="IVO177" s="81" t="s">
        <v>204</v>
      </c>
      <c r="IVP177" s="81" t="s">
        <v>204</v>
      </c>
      <c r="IVQ177" s="81" t="s">
        <v>204</v>
      </c>
      <c r="IVR177" s="81" t="s">
        <v>204</v>
      </c>
      <c r="IVS177" s="81" t="s">
        <v>204</v>
      </c>
      <c r="IVT177" s="81" t="s">
        <v>204</v>
      </c>
      <c r="IVU177" s="81" t="s">
        <v>204</v>
      </c>
      <c r="IVV177" s="81" t="s">
        <v>204</v>
      </c>
      <c r="IVW177" s="81" t="s">
        <v>204</v>
      </c>
      <c r="IVX177" s="81" t="s">
        <v>204</v>
      </c>
      <c r="IVY177" s="81" t="s">
        <v>204</v>
      </c>
      <c r="IVZ177" s="81" t="s">
        <v>204</v>
      </c>
      <c r="IWA177" s="81" t="s">
        <v>204</v>
      </c>
      <c r="IWB177" s="81" t="s">
        <v>204</v>
      </c>
      <c r="IWC177" s="81" t="s">
        <v>204</v>
      </c>
      <c r="IWD177" s="81" t="s">
        <v>204</v>
      </c>
      <c r="IWE177" s="81" t="s">
        <v>204</v>
      </c>
      <c r="IWF177" s="81" t="s">
        <v>204</v>
      </c>
      <c r="IWG177" s="81" t="s">
        <v>204</v>
      </c>
      <c r="IWH177" s="81" t="s">
        <v>204</v>
      </c>
      <c r="IWI177" s="81" t="s">
        <v>204</v>
      </c>
      <c r="IWJ177" s="81" t="s">
        <v>204</v>
      </c>
      <c r="IWK177" s="81" t="s">
        <v>204</v>
      </c>
      <c r="IWL177" s="81" t="s">
        <v>204</v>
      </c>
      <c r="IWM177" s="81" t="s">
        <v>204</v>
      </c>
      <c r="IWN177" s="81" t="s">
        <v>204</v>
      </c>
      <c r="IWO177" s="81" t="s">
        <v>204</v>
      </c>
      <c r="IWP177" s="81" t="s">
        <v>204</v>
      </c>
      <c r="IWQ177" s="81" t="s">
        <v>204</v>
      </c>
      <c r="IWR177" s="81" t="s">
        <v>204</v>
      </c>
      <c r="IWS177" s="81" t="s">
        <v>204</v>
      </c>
      <c r="IWT177" s="81" t="s">
        <v>204</v>
      </c>
      <c r="IWU177" s="81" t="s">
        <v>204</v>
      </c>
      <c r="IWV177" s="81" t="s">
        <v>204</v>
      </c>
      <c r="IWW177" s="81" t="s">
        <v>204</v>
      </c>
      <c r="IWX177" s="81" t="s">
        <v>204</v>
      </c>
      <c r="IWY177" s="81" t="s">
        <v>204</v>
      </c>
      <c r="IWZ177" s="81" t="s">
        <v>204</v>
      </c>
      <c r="IXA177" s="81" t="s">
        <v>204</v>
      </c>
      <c r="IXB177" s="81" t="s">
        <v>204</v>
      </c>
      <c r="IXC177" s="81" t="s">
        <v>204</v>
      </c>
      <c r="IXD177" s="81" t="s">
        <v>204</v>
      </c>
      <c r="IXE177" s="81" t="s">
        <v>204</v>
      </c>
      <c r="IXF177" s="81" t="s">
        <v>204</v>
      </c>
      <c r="IXG177" s="81" t="s">
        <v>204</v>
      </c>
      <c r="IXH177" s="81" t="s">
        <v>204</v>
      </c>
      <c r="IXI177" s="81" t="s">
        <v>204</v>
      </c>
      <c r="IXJ177" s="81" t="s">
        <v>204</v>
      </c>
      <c r="IXK177" s="81" t="s">
        <v>204</v>
      </c>
      <c r="IXL177" s="81" t="s">
        <v>204</v>
      </c>
      <c r="IXM177" s="81" t="s">
        <v>204</v>
      </c>
      <c r="IXN177" s="81" t="s">
        <v>204</v>
      </c>
      <c r="IXO177" s="81" t="s">
        <v>204</v>
      </c>
      <c r="IXP177" s="81" t="s">
        <v>204</v>
      </c>
      <c r="IXQ177" s="81" t="s">
        <v>204</v>
      </c>
      <c r="IXR177" s="81" t="s">
        <v>204</v>
      </c>
      <c r="IXS177" s="81" t="s">
        <v>204</v>
      </c>
      <c r="IXT177" s="81" t="s">
        <v>204</v>
      </c>
      <c r="IXU177" s="81" t="s">
        <v>204</v>
      </c>
      <c r="IXV177" s="81" t="s">
        <v>204</v>
      </c>
      <c r="IXW177" s="81" t="s">
        <v>204</v>
      </c>
      <c r="IXX177" s="81" t="s">
        <v>204</v>
      </c>
      <c r="IXY177" s="81" t="s">
        <v>204</v>
      </c>
      <c r="IXZ177" s="81" t="s">
        <v>204</v>
      </c>
      <c r="IYA177" s="81" t="s">
        <v>204</v>
      </c>
      <c r="IYB177" s="81" t="s">
        <v>204</v>
      </c>
      <c r="IYC177" s="81" t="s">
        <v>204</v>
      </c>
      <c r="IYD177" s="81" t="s">
        <v>204</v>
      </c>
      <c r="IYE177" s="81" t="s">
        <v>204</v>
      </c>
      <c r="IYF177" s="81" t="s">
        <v>204</v>
      </c>
      <c r="IYG177" s="81" t="s">
        <v>204</v>
      </c>
      <c r="IYH177" s="81" t="s">
        <v>204</v>
      </c>
      <c r="IYI177" s="81" t="s">
        <v>204</v>
      </c>
      <c r="IYJ177" s="81" t="s">
        <v>204</v>
      </c>
      <c r="IYK177" s="81" t="s">
        <v>204</v>
      </c>
      <c r="IYL177" s="81" t="s">
        <v>204</v>
      </c>
      <c r="IYM177" s="81" t="s">
        <v>204</v>
      </c>
      <c r="IYN177" s="81" t="s">
        <v>204</v>
      </c>
      <c r="IYO177" s="81" t="s">
        <v>204</v>
      </c>
      <c r="IYP177" s="81" t="s">
        <v>204</v>
      </c>
      <c r="IYQ177" s="81" t="s">
        <v>204</v>
      </c>
      <c r="IYR177" s="81" t="s">
        <v>204</v>
      </c>
      <c r="IYS177" s="81" t="s">
        <v>204</v>
      </c>
      <c r="IYT177" s="81" t="s">
        <v>204</v>
      </c>
      <c r="IYU177" s="81" t="s">
        <v>204</v>
      </c>
      <c r="IYV177" s="81" t="s">
        <v>204</v>
      </c>
      <c r="IYW177" s="81" t="s">
        <v>204</v>
      </c>
      <c r="IYX177" s="81" t="s">
        <v>204</v>
      </c>
      <c r="IYY177" s="81" t="s">
        <v>204</v>
      </c>
      <c r="IYZ177" s="81" t="s">
        <v>204</v>
      </c>
      <c r="IZA177" s="81" t="s">
        <v>204</v>
      </c>
      <c r="IZB177" s="81" t="s">
        <v>204</v>
      </c>
      <c r="IZC177" s="81" t="s">
        <v>204</v>
      </c>
      <c r="IZD177" s="81" t="s">
        <v>204</v>
      </c>
      <c r="IZE177" s="81" t="s">
        <v>204</v>
      </c>
      <c r="IZF177" s="81" t="s">
        <v>204</v>
      </c>
      <c r="IZG177" s="81" t="s">
        <v>204</v>
      </c>
      <c r="IZH177" s="81" t="s">
        <v>204</v>
      </c>
      <c r="IZI177" s="81" t="s">
        <v>204</v>
      </c>
      <c r="IZJ177" s="81" t="s">
        <v>204</v>
      </c>
      <c r="IZK177" s="81" t="s">
        <v>204</v>
      </c>
      <c r="IZL177" s="81" t="s">
        <v>204</v>
      </c>
      <c r="IZM177" s="81" t="s">
        <v>204</v>
      </c>
      <c r="IZN177" s="81" t="s">
        <v>204</v>
      </c>
      <c r="IZO177" s="81" t="s">
        <v>204</v>
      </c>
      <c r="IZP177" s="81" t="s">
        <v>204</v>
      </c>
      <c r="IZQ177" s="81" t="s">
        <v>204</v>
      </c>
      <c r="IZR177" s="81" t="s">
        <v>204</v>
      </c>
      <c r="IZS177" s="81" t="s">
        <v>204</v>
      </c>
      <c r="IZT177" s="81" t="s">
        <v>204</v>
      </c>
      <c r="IZU177" s="81" t="s">
        <v>204</v>
      </c>
      <c r="IZV177" s="81" t="s">
        <v>204</v>
      </c>
      <c r="IZW177" s="81" t="s">
        <v>204</v>
      </c>
      <c r="IZX177" s="81" t="s">
        <v>204</v>
      </c>
      <c r="IZY177" s="81" t="s">
        <v>204</v>
      </c>
      <c r="IZZ177" s="81" t="s">
        <v>204</v>
      </c>
      <c r="JAA177" s="81" t="s">
        <v>204</v>
      </c>
      <c r="JAB177" s="81" t="s">
        <v>204</v>
      </c>
      <c r="JAC177" s="81" t="s">
        <v>204</v>
      </c>
      <c r="JAD177" s="81" t="s">
        <v>204</v>
      </c>
      <c r="JAE177" s="81" t="s">
        <v>204</v>
      </c>
      <c r="JAF177" s="81" t="s">
        <v>204</v>
      </c>
      <c r="JAG177" s="81" t="s">
        <v>204</v>
      </c>
      <c r="JAH177" s="81" t="s">
        <v>204</v>
      </c>
      <c r="JAI177" s="81" t="s">
        <v>204</v>
      </c>
      <c r="JAJ177" s="81" t="s">
        <v>204</v>
      </c>
      <c r="JAK177" s="81" t="s">
        <v>204</v>
      </c>
      <c r="JAL177" s="81" t="s">
        <v>204</v>
      </c>
      <c r="JAM177" s="81" t="s">
        <v>204</v>
      </c>
      <c r="JAN177" s="81" t="s">
        <v>204</v>
      </c>
      <c r="JAO177" s="81" t="s">
        <v>204</v>
      </c>
      <c r="JAP177" s="81" t="s">
        <v>204</v>
      </c>
      <c r="JAQ177" s="81" t="s">
        <v>204</v>
      </c>
      <c r="JAR177" s="81" t="s">
        <v>204</v>
      </c>
      <c r="JAS177" s="81" t="s">
        <v>204</v>
      </c>
      <c r="JAT177" s="81" t="s">
        <v>204</v>
      </c>
      <c r="JAU177" s="81" t="s">
        <v>204</v>
      </c>
      <c r="JAV177" s="81" t="s">
        <v>204</v>
      </c>
      <c r="JAW177" s="81" t="s">
        <v>204</v>
      </c>
      <c r="JAX177" s="81" t="s">
        <v>204</v>
      </c>
      <c r="JAY177" s="81" t="s">
        <v>204</v>
      </c>
      <c r="JAZ177" s="81" t="s">
        <v>204</v>
      </c>
      <c r="JBA177" s="81" t="s">
        <v>204</v>
      </c>
      <c r="JBB177" s="81" t="s">
        <v>204</v>
      </c>
      <c r="JBC177" s="81" t="s">
        <v>204</v>
      </c>
      <c r="JBD177" s="81" t="s">
        <v>204</v>
      </c>
      <c r="JBE177" s="81" t="s">
        <v>204</v>
      </c>
      <c r="JBF177" s="81" t="s">
        <v>204</v>
      </c>
      <c r="JBG177" s="81" t="s">
        <v>204</v>
      </c>
      <c r="JBH177" s="81" t="s">
        <v>204</v>
      </c>
      <c r="JBI177" s="81" t="s">
        <v>204</v>
      </c>
      <c r="JBJ177" s="81" t="s">
        <v>204</v>
      </c>
      <c r="JBK177" s="81" t="s">
        <v>204</v>
      </c>
      <c r="JBL177" s="81" t="s">
        <v>204</v>
      </c>
      <c r="JBM177" s="81" t="s">
        <v>204</v>
      </c>
      <c r="JBN177" s="81" t="s">
        <v>204</v>
      </c>
      <c r="JBO177" s="81" t="s">
        <v>204</v>
      </c>
      <c r="JBP177" s="81" t="s">
        <v>204</v>
      </c>
      <c r="JBQ177" s="81" t="s">
        <v>204</v>
      </c>
      <c r="JBR177" s="81" t="s">
        <v>204</v>
      </c>
      <c r="JBS177" s="81" t="s">
        <v>204</v>
      </c>
      <c r="JBT177" s="81" t="s">
        <v>204</v>
      </c>
      <c r="JBU177" s="81" t="s">
        <v>204</v>
      </c>
      <c r="JBV177" s="81" t="s">
        <v>204</v>
      </c>
      <c r="JBW177" s="81" t="s">
        <v>204</v>
      </c>
      <c r="JBX177" s="81" t="s">
        <v>204</v>
      </c>
      <c r="JBY177" s="81" t="s">
        <v>204</v>
      </c>
      <c r="JBZ177" s="81" t="s">
        <v>204</v>
      </c>
      <c r="JCA177" s="81" t="s">
        <v>204</v>
      </c>
      <c r="JCB177" s="81" t="s">
        <v>204</v>
      </c>
      <c r="JCC177" s="81" t="s">
        <v>204</v>
      </c>
      <c r="JCD177" s="81" t="s">
        <v>204</v>
      </c>
      <c r="JCE177" s="81" t="s">
        <v>204</v>
      </c>
      <c r="JCF177" s="81" t="s">
        <v>204</v>
      </c>
      <c r="JCG177" s="81" t="s">
        <v>204</v>
      </c>
      <c r="JCH177" s="81" t="s">
        <v>204</v>
      </c>
      <c r="JCI177" s="81" t="s">
        <v>204</v>
      </c>
      <c r="JCJ177" s="81" t="s">
        <v>204</v>
      </c>
      <c r="JCK177" s="81" t="s">
        <v>204</v>
      </c>
      <c r="JCL177" s="81" t="s">
        <v>204</v>
      </c>
      <c r="JCM177" s="81" t="s">
        <v>204</v>
      </c>
      <c r="JCN177" s="81" t="s">
        <v>204</v>
      </c>
      <c r="JCO177" s="81" t="s">
        <v>204</v>
      </c>
      <c r="JCP177" s="81" t="s">
        <v>204</v>
      </c>
      <c r="JCQ177" s="81" t="s">
        <v>204</v>
      </c>
      <c r="JCR177" s="81" t="s">
        <v>204</v>
      </c>
      <c r="JCS177" s="81" t="s">
        <v>204</v>
      </c>
      <c r="JCT177" s="81" t="s">
        <v>204</v>
      </c>
      <c r="JCU177" s="81" t="s">
        <v>204</v>
      </c>
      <c r="JCV177" s="81" t="s">
        <v>204</v>
      </c>
      <c r="JCW177" s="81" t="s">
        <v>204</v>
      </c>
      <c r="JCX177" s="81" t="s">
        <v>204</v>
      </c>
      <c r="JCY177" s="81" t="s">
        <v>204</v>
      </c>
      <c r="JCZ177" s="81" t="s">
        <v>204</v>
      </c>
      <c r="JDA177" s="81" t="s">
        <v>204</v>
      </c>
      <c r="JDB177" s="81" t="s">
        <v>204</v>
      </c>
      <c r="JDC177" s="81" t="s">
        <v>204</v>
      </c>
      <c r="JDD177" s="81" t="s">
        <v>204</v>
      </c>
      <c r="JDE177" s="81" t="s">
        <v>204</v>
      </c>
      <c r="JDF177" s="81" t="s">
        <v>204</v>
      </c>
      <c r="JDG177" s="81" t="s">
        <v>204</v>
      </c>
      <c r="JDH177" s="81" t="s">
        <v>204</v>
      </c>
      <c r="JDI177" s="81" t="s">
        <v>204</v>
      </c>
      <c r="JDJ177" s="81" t="s">
        <v>204</v>
      </c>
      <c r="JDK177" s="81" t="s">
        <v>204</v>
      </c>
      <c r="JDL177" s="81" t="s">
        <v>204</v>
      </c>
      <c r="JDM177" s="81" t="s">
        <v>204</v>
      </c>
      <c r="JDN177" s="81" t="s">
        <v>204</v>
      </c>
      <c r="JDO177" s="81" t="s">
        <v>204</v>
      </c>
      <c r="JDP177" s="81" t="s">
        <v>204</v>
      </c>
      <c r="JDQ177" s="81" t="s">
        <v>204</v>
      </c>
      <c r="JDR177" s="81" t="s">
        <v>204</v>
      </c>
      <c r="JDS177" s="81" t="s">
        <v>204</v>
      </c>
      <c r="JDT177" s="81" t="s">
        <v>204</v>
      </c>
      <c r="JDU177" s="81" t="s">
        <v>204</v>
      </c>
      <c r="JDV177" s="81" t="s">
        <v>204</v>
      </c>
      <c r="JDW177" s="81" t="s">
        <v>204</v>
      </c>
      <c r="JDX177" s="81" t="s">
        <v>204</v>
      </c>
      <c r="JDY177" s="81" t="s">
        <v>204</v>
      </c>
      <c r="JDZ177" s="81" t="s">
        <v>204</v>
      </c>
      <c r="JEA177" s="81" t="s">
        <v>204</v>
      </c>
      <c r="JEB177" s="81" t="s">
        <v>204</v>
      </c>
      <c r="JEC177" s="81" t="s">
        <v>204</v>
      </c>
      <c r="JED177" s="81" t="s">
        <v>204</v>
      </c>
      <c r="JEE177" s="81" t="s">
        <v>204</v>
      </c>
      <c r="JEF177" s="81" t="s">
        <v>204</v>
      </c>
      <c r="JEG177" s="81" t="s">
        <v>204</v>
      </c>
      <c r="JEH177" s="81" t="s">
        <v>204</v>
      </c>
      <c r="JEI177" s="81" t="s">
        <v>204</v>
      </c>
      <c r="JEJ177" s="81" t="s">
        <v>204</v>
      </c>
      <c r="JEK177" s="81" t="s">
        <v>204</v>
      </c>
      <c r="JEL177" s="81" t="s">
        <v>204</v>
      </c>
      <c r="JEM177" s="81" t="s">
        <v>204</v>
      </c>
      <c r="JEN177" s="81" t="s">
        <v>204</v>
      </c>
      <c r="JEO177" s="81" t="s">
        <v>204</v>
      </c>
      <c r="JEP177" s="81" t="s">
        <v>204</v>
      </c>
      <c r="JEQ177" s="81" t="s">
        <v>204</v>
      </c>
      <c r="JER177" s="81" t="s">
        <v>204</v>
      </c>
      <c r="JES177" s="81" t="s">
        <v>204</v>
      </c>
      <c r="JET177" s="81" t="s">
        <v>204</v>
      </c>
      <c r="JEU177" s="81" t="s">
        <v>204</v>
      </c>
      <c r="JEV177" s="81" t="s">
        <v>204</v>
      </c>
      <c r="JEW177" s="81" t="s">
        <v>204</v>
      </c>
      <c r="JEX177" s="81" t="s">
        <v>204</v>
      </c>
      <c r="JEY177" s="81" t="s">
        <v>204</v>
      </c>
      <c r="JEZ177" s="81" t="s">
        <v>204</v>
      </c>
      <c r="JFA177" s="81" t="s">
        <v>204</v>
      </c>
      <c r="JFB177" s="81" t="s">
        <v>204</v>
      </c>
      <c r="JFC177" s="81" t="s">
        <v>204</v>
      </c>
      <c r="JFD177" s="81" t="s">
        <v>204</v>
      </c>
      <c r="JFE177" s="81" t="s">
        <v>204</v>
      </c>
      <c r="JFF177" s="81" t="s">
        <v>204</v>
      </c>
      <c r="JFG177" s="81" t="s">
        <v>204</v>
      </c>
      <c r="JFH177" s="81" t="s">
        <v>204</v>
      </c>
      <c r="JFI177" s="81" t="s">
        <v>204</v>
      </c>
      <c r="JFJ177" s="81" t="s">
        <v>204</v>
      </c>
      <c r="JFK177" s="81" t="s">
        <v>204</v>
      </c>
      <c r="JFL177" s="81" t="s">
        <v>204</v>
      </c>
      <c r="JFM177" s="81" t="s">
        <v>204</v>
      </c>
      <c r="JFN177" s="81" t="s">
        <v>204</v>
      </c>
      <c r="JFO177" s="81" t="s">
        <v>204</v>
      </c>
      <c r="JFP177" s="81" t="s">
        <v>204</v>
      </c>
      <c r="JFQ177" s="81" t="s">
        <v>204</v>
      </c>
      <c r="JFR177" s="81" t="s">
        <v>204</v>
      </c>
      <c r="JFS177" s="81" t="s">
        <v>204</v>
      </c>
      <c r="JFT177" s="81" t="s">
        <v>204</v>
      </c>
      <c r="JFU177" s="81" t="s">
        <v>204</v>
      </c>
      <c r="JFV177" s="81" t="s">
        <v>204</v>
      </c>
      <c r="JFW177" s="81" t="s">
        <v>204</v>
      </c>
      <c r="JFX177" s="81" t="s">
        <v>204</v>
      </c>
      <c r="JFY177" s="81" t="s">
        <v>204</v>
      </c>
      <c r="JFZ177" s="81" t="s">
        <v>204</v>
      </c>
      <c r="JGA177" s="81" t="s">
        <v>204</v>
      </c>
      <c r="JGB177" s="81" t="s">
        <v>204</v>
      </c>
      <c r="JGC177" s="81" t="s">
        <v>204</v>
      </c>
      <c r="JGD177" s="81" t="s">
        <v>204</v>
      </c>
      <c r="JGE177" s="81" t="s">
        <v>204</v>
      </c>
      <c r="JGF177" s="81" t="s">
        <v>204</v>
      </c>
      <c r="JGG177" s="81" t="s">
        <v>204</v>
      </c>
      <c r="JGH177" s="81" t="s">
        <v>204</v>
      </c>
      <c r="JGI177" s="81" t="s">
        <v>204</v>
      </c>
      <c r="JGJ177" s="81" t="s">
        <v>204</v>
      </c>
      <c r="JGK177" s="81" t="s">
        <v>204</v>
      </c>
      <c r="JGL177" s="81" t="s">
        <v>204</v>
      </c>
      <c r="JGM177" s="81" t="s">
        <v>204</v>
      </c>
      <c r="JGN177" s="81" t="s">
        <v>204</v>
      </c>
      <c r="JGO177" s="81" t="s">
        <v>204</v>
      </c>
      <c r="JGP177" s="81" t="s">
        <v>204</v>
      </c>
      <c r="JGQ177" s="81" t="s">
        <v>204</v>
      </c>
      <c r="JGR177" s="81" t="s">
        <v>204</v>
      </c>
      <c r="JGS177" s="81" t="s">
        <v>204</v>
      </c>
      <c r="JGT177" s="81" t="s">
        <v>204</v>
      </c>
      <c r="JGU177" s="81" t="s">
        <v>204</v>
      </c>
      <c r="JGV177" s="81" t="s">
        <v>204</v>
      </c>
      <c r="JGW177" s="81" t="s">
        <v>204</v>
      </c>
      <c r="JGX177" s="81" t="s">
        <v>204</v>
      </c>
      <c r="JGY177" s="81" t="s">
        <v>204</v>
      </c>
      <c r="JGZ177" s="81" t="s">
        <v>204</v>
      </c>
      <c r="JHA177" s="81" t="s">
        <v>204</v>
      </c>
      <c r="JHB177" s="81" t="s">
        <v>204</v>
      </c>
      <c r="JHC177" s="81" t="s">
        <v>204</v>
      </c>
      <c r="JHD177" s="81" t="s">
        <v>204</v>
      </c>
      <c r="JHE177" s="81" t="s">
        <v>204</v>
      </c>
      <c r="JHF177" s="81" t="s">
        <v>204</v>
      </c>
      <c r="JHG177" s="81" t="s">
        <v>204</v>
      </c>
      <c r="JHH177" s="81" t="s">
        <v>204</v>
      </c>
      <c r="JHI177" s="81" t="s">
        <v>204</v>
      </c>
      <c r="JHJ177" s="81" t="s">
        <v>204</v>
      </c>
      <c r="JHK177" s="81" t="s">
        <v>204</v>
      </c>
      <c r="JHL177" s="81" t="s">
        <v>204</v>
      </c>
      <c r="JHM177" s="81" t="s">
        <v>204</v>
      </c>
      <c r="JHN177" s="81" t="s">
        <v>204</v>
      </c>
      <c r="JHO177" s="81" t="s">
        <v>204</v>
      </c>
      <c r="JHP177" s="81" t="s">
        <v>204</v>
      </c>
      <c r="JHQ177" s="81" t="s">
        <v>204</v>
      </c>
      <c r="JHR177" s="81" t="s">
        <v>204</v>
      </c>
      <c r="JHS177" s="81" t="s">
        <v>204</v>
      </c>
      <c r="JHT177" s="81" t="s">
        <v>204</v>
      </c>
      <c r="JHU177" s="81" t="s">
        <v>204</v>
      </c>
      <c r="JHV177" s="81" t="s">
        <v>204</v>
      </c>
      <c r="JHW177" s="81" t="s">
        <v>204</v>
      </c>
      <c r="JHX177" s="81" t="s">
        <v>204</v>
      </c>
      <c r="JHY177" s="81" t="s">
        <v>204</v>
      </c>
      <c r="JHZ177" s="81" t="s">
        <v>204</v>
      </c>
      <c r="JIA177" s="81" t="s">
        <v>204</v>
      </c>
      <c r="JIB177" s="81" t="s">
        <v>204</v>
      </c>
      <c r="JIC177" s="81" t="s">
        <v>204</v>
      </c>
      <c r="JID177" s="81" t="s">
        <v>204</v>
      </c>
      <c r="JIE177" s="81" t="s">
        <v>204</v>
      </c>
      <c r="JIF177" s="81" t="s">
        <v>204</v>
      </c>
      <c r="JIG177" s="81" t="s">
        <v>204</v>
      </c>
      <c r="JIH177" s="81" t="s">
        <v>204</v>
      </c>
      <c r="JII177" s="81" t="s">
        <v>204</v>
      </c>
      <c r="JIJ177" s="81" t="s">
        <v>204</v>
      </c>
      <c r="JIK177" s="81" t="s">
        <v>204</v>
      </c>
      <c r="JIL177" s="81" t="s">
        <v>204</v>
      </c>
      <c r="JIM177" s="81" t="s">
        <v>204</v>
      </c>
      <c r="JIN177" s="81" t="s">
        <v>204</v>
      </c>
      <c r="JIO177" s="81" t="s">
        <v>204</v>
      </c>
      <c r="JIP177" s="81" t="s">
        <v>204</v>
      </c>
      <c r="JIQ177" s="81" t="s">
        <v>204</v>
      </c>
      <c r="JIR177" s="81" t="s">
        <v>204</v>
      </c>
      <c r="JIS177" s="81" t="s">
        <v>204</v>
      </c>
      <c r="JIT177" s="81" t="s">
        <v>204</v>
      </c>
      <c r="JIU177" s="81" t="s">
        <v>204</v>
      </c>
      <c r="JIV177" s="81" t="s">
        <v>204</v>
      </c>
      <c r="JIW177" s="81" t="s">
        <v>204</v>
      </c>
      <c r="JIX177" s="81" t="s">
        <v>204</v>
      </c>
      <c r="JIY177" s="81" t="s">
        <v>204</v>
      </c>
      <c r="JIZ177" s="81" t="s">
        <v>204</v>
      </c>
      <c r="JJA177" s="81" t="s">
        <v>204</v>
      </c>
      <c r="JJB177" s="81" t="s">
        <v>204</v>
      </c>
      <c r="JJC177" s="81" t="s">
        <v>204</v>
      </c>
      <c r="JJD177" s="81" t="s">
        <v>204</v>
      </c>
      <c r="JJE177" s="81" t="s">
        <v>204</v>
      </c>
      <c r="JJF177" s="81" t="s">
        <v>204</v>
      </c>
      <c r="JJG177" s="81" t="s">
        <v>204</v>
      </c>
      <c r="JJH177" s="81" t="s">
        <v>204</v>
      </c>
      <c r="JJI177" s="81" t="s">
        <v>204</v>
      </c>
      <c r="JJJ177" s="81" t="s">
        <v>204</v>
      </c>
      <c r="JJK177" s="81" t="s">
        <v>204</v>
      </c>
      <c r="JJL177" s="81" t="s">
        <v>204</v>
      </c>
      <c r="JJM177" s="81" t="s">
        <v>204</v>
      </c>
      <c r="JJN177" s="81" t="s">
        <v>204</v>
      </c>
      <c r="JJO177" s="81" t="s">
        <v>204</v>
      </c>
      <c r="JJP177" s="81" t="s">
        <v>204</v>
      </c>
      <c r="JJQ177" s="81" t="s">
        <v>204</v>
      </c>
      <c r="JJR177" s="81" t="s">
        <v>204</v>
      </c>
      <c r="JJS177" s="81" t="s">
        <v>204</v>
      </c>
      <c r="JJT177" s="81" t="s">
        <v>204</v>
      </c>
      <c r="JJU177" s="81" t="s">
        <v>204</v>
      </c>
      <c r="JJV177" s="81" t="s">
        <v>204</v>
      </c>
      <c r="JJW177" s="81" t="s">
        <v>204</v>
      </c>
      <c r="JJX177" s="81" t="s">
        <v>204</v>
      </c>
      <c r="JJY177" s="81" t="s">
        <v>204</v>
      </c>
      <c r="JJZ177" s="81" t="s">
        <v>204</v>
      </c>
      <c r="JKA177" s="81" t="s">
        <v>204</v>
      </c>
      <c r="JKB177" s="81" t="s">
        <v>204</v>
      </c>
      <c r="JKC177" s="81" t="s">
        <v>204</v>
      </c>
      <c r="JKD177" s="81" t="s">
        <v>204</v>
      </c>
      <c r="JKE177" s="81" t="s">
        <v>204</v>
      </c>
      <c r="JKF177" s="81" t="s">
        <v>204</v>
      </c>
      <c r="JKG177" s="81" t="s">
        <v>204</v>
      </c>
      <c r="JKH177" s="81" t="s">
        <v>204</v>
      </c>
      <c r="JKI177" s="81" t="s">
        <v>204</v>
      </c>
      <c r="JKJ177" s="81" t="s">
        <v>204</v>
      </c>
      <c r="JKK177" s="81" t="s">
        <v>204</v>
      </c>
      <c r="JKL177" s="81" t="s">
        <v>204</v>
      </c>
      <c r="JKM177" s="81" t="s">
        <v>204</v>
      </c>
      <c r="JKN177" s="81" t="s">
        <v>204</v>
      </c>
      <c r="JKO177" s="81" t="s">
        <v>204</v>
      </c>
      <c r="JKP177" s="81" t="s">
        <v>204</v>
      </c>
      <c r="JKQ177" s="81" t="s">
        <v>204</v>
      </c>
      <c r="JKR177" s="81" t="s">
        <v>204</v>
      </c>
      <c r="JKS177" s="81" t="s">
        <v>204</v>
      </c>
      <c r="JKT177" s="81" t="s">
        <v>204</v>
      </c>
      <c r="JKU177" s="81" t="s">
        <v>204</v>
      </c>
      <c r="JKV177" s="81" t="s">
        <v>204</v>
      </c>
      <c r="JKW177" s="81" t="s">
        <v>204</v>
      </c>
      <c r="JKX177" s="81" t="s">
        <v>204</v>
      </c>
      <c r="JKY177" s="81" t="s">
        <v>204</v>
      </c>
      <c r="JKZ177" s="81" t="s">
        <v>204</v>
      </c>
      <c r="JLA177" s="81" t="s">
        <v>204</v>
      </c>
      <c r="JLB177" s="81" t="s">
        <v>204</v>
      </c>
      <c r="JLC177" s="81" t="s">
        <v>204</v>
      </c>
      <c r="JLD177" s="81" t="s">
        <v>204</v>
      </c>
      <c r="JLE177" s="81" t="s">
        <v>204</v>
      </c>
      <c r="JLF177" s="81" t="s">
        <v>204</v>
      </c>
      <c r="JLG177" s="81" t="s">
        <v>204</v>
      </c>
      <c r="JLH177" s="81" t="s">
        <v>204</v>
      </c>
      <c r="JLI177" s="81" t="s">
        <v>204</v>
      </c>
      <c r="JLJ177" s="81" t="s">
        <v>204</v>
      </c>
      <c r="JLK177" s="81" t="s">
        <v>204</v>
      </c>
      <c r="JLL177" s="81" t="s">
        <v>204</v>
      </c>
      <c r="JLM177" s="81" t="s">
        <v>204</v>
      </c>
      <c r="JLN177" s="81" t="s">
        <v>204</v>
      </c>
      <c r="JLO177" s="81" t="s">
        <v>204</v>
      </c>
      <c r="JLP177" s="81" t="s">
        <v>204</v>
      </c>
      <c r="JLQ177" s="81" t="s">
        <v>204</v>
      </c>
      <c r="JLR177" s="81" t="s">
        <v>204</v>
      </c>
      <c r="JLS177" s="81" t="s">
        <v>204</v>
      </c>
      <c r="JLT177" s="81" t="s">
        <v>204</v>
      </c>
      <c r="JLU177" s="81" t="s">
        <v>204</v>
      </c>
      <c r="JLV177" s="81" t="s">
        <v>204</v>
      </c>
      <c r="JLW177" s="81" t="s">
        <v>204</v>
      </c>
      <c r="JLX177" s="81" t="s">
        <v>204</v>
      </c>
      <c r="JLY177" s="81" t="s">
        <v>204</v>
      </c>
      <c r="JLZ177" s="81" t="s">
        <v>204</v>
      </c>
      <c r="JMA177" s="81" t="s">
        <v>204</v>
      </c>
      <c r="JMB177" s="81" t="s">
        <v>204</v>
      </c>
      <c r="JMC177" s="81" t="s">
        <v>204</v>
      </c>
      <c r="JMD177" s="81" t="s">
        <v>204</v>
      </c>
      <c r="JME177" s="81" t="s">
        <v>204</v>
      </c>
      <c r="JMF177" s="81" t="s">
        <v>204</v>
      </c>
      <c r="JMG177" s="81" t="s">
        <v>204</v>
      </c>
      <c r="JMH177" s="81" t="s">
        <v>204</v>
      </c>
      <c r="JMI177" s="81" t="s">
        <v>204</v>
      </c>
      <c r="JMJ177" s="81" t="s">
        <v>204</v>
      </c>
      <c r="JMK177" s="81" t="s">
        <v>204</v>
      </c>
      <c r="JML177" s="81" t="s">
        <v>204</v>
      </c>
      <c r="JMM177" s="81" t="s">
        <v>204</v>
      </c>
      <c r="JMN177" s="81" t="s">
        <v>204</v>
      </c>
      <c r="JMO177" s="81" t="s">
        <v>204</v>
      </c>
      <c r="JMP177" s="81" t="s">
        <v>204</v>
      </c>
      <c r="JMQ177" s="81" t="s">
        <v>204</v>
      </c>
      <c r="JMR177" s="81" t="s">
        <v>204</v>
      </c>
      <c r="JMS177" s="81" t="s">
        <v>204</v>
      </c>
      <c r="JMT177" s="81" t="s">
        <v>204</v>
      </c>
      <c r="JMU177" s="81" t="s">
        <v>204</v>
      </c>
      <c r="JMV177" s="81" t="s">
        <v>204</v>
      </c>
      <c r="JMW177" s="81" t="s">
        <v>204</v>
      </c>
      <c r="JMX177" s="81" t="s">
        <v>204</v>
      </c>
      <c r="JMY177" s="81" t="s">
        <v>204</v>
      </c>
      <c r="JMZ177" s="81" t="s">
        <v>204</v>
      </c>
      <c r="JNA177" s="81" t="s">
        <v>204</v>
      </c>
      <c r="JNB177" s="81" t="s">
        <v>204</v>
      </c>
      <c r="JNC177" s="81" t="s">
        <v>204</v>
      </c>
      <c r="JND177" s="81" t="s">
        <v>204</v>
      </c>
      <c r="JNE177" s="81" t="s">
        <v>204</v>
      </c>
      <c r="JNF177" s="81" t="s">
        <v>204</v>
      </c>
      <c r="JNG177" s="81" t="s">
        <v>204</v>
      </c>
      <c r="JNH177" s="81" t="s">
        <v>204</v>
      </c>
      <c r="JNI177" s="81" t="s">
        <v>204</v>
      </c>
      <c r="JNJ177" s="81" t="s">
        <v>204</v>
      </c>
      <c r="JNK177" s="81" t="s">
        <v>204</v>
      </c>
      <c r="JNL177" s="81" t="s">
        <v>204</v>
      </c>
      <c r="JNM177" s="81" t="s">
        <v>204</v>
      </c>
      <c r="JNN177" s="81" t="s">
        <v>204</v>
      </c>
      <c r="JNO177" s="81" t="s">
        <v>204</v>
      </c>
      <c r="JNP177" s="81" t="s">
        <v>204</v>
      </c>
      <c r="JNQ177" s="81" t="s">
        <v>204</v>
      </c>
      <c r="JNR177" s="81" t="s">
        <v>204</v>
      </c>
      <c r="JNS177" s="81" t="s">
        <v>204</v>
      </c>
      <c r="JNT177" s="81" t="s">
        <v>204</v>
      </c>
      <c r="JNU177" s="81" t="s">
        <v>204</v>
      </c>
      <c r="JNV177" s="81" t="s">
        <v>204</v>
      </c>
      <c r="JNW177" s="81" t="s">
        <v>204</v>
      </c>
      <c r="JNX177" s="81" t="s">
        <v>204</v>
      </c>
      <c r="JNY177" s="81" t="s">
        <v>204</v>
      </c>
      <c r="JNZ177" s="81" t="s">
        <v>204</v>
      </c>
      <c r="JOA177" s="81" t="s">
        <v>204</v>
      </c>
      <c r="JOB177" s="81" t="s">
        <v>204</v>
      </c>
      <c r="JOC177" s="81" t="s">
        <v>204</v>
      </c>
      <c r="JOD177" s="81" t="s">
        <v>204</v>
      </c>
      <c r="JOE177" s="81" t="s">
        <v>204</v>
      </c>
      <c r="JOF177" s="81" t="s">
        <v>204</v>
      </c>
      <c r="JOG177" s="81" t="s">
        <v>204</v>
      </c>
      <c r="JOH177" s="81" t="s">
        <v>204</v>
      </c>
      <c r="JOI177" s="81" t="s">
        <v>204</v>
      </c>
      <c r="JOJ177" s="81" t="s">
        <v>204</v>
      </c>
      <c r="JOK177" s="81" t="s">
        <v>204</v>
      </c>
      <c r="JOL177" s="81" t="s">
        <v>204</v>
      </c>
      <c r="JOM177" s="81" t="s">
        <v>204</v>
      </c>
      <c r="JON177" s="81" t="s">
        <v>204</v>
      </c>
      <c r="JOO177" s="81" t="s">
        <v>204</v>
      </c>
      <c r="JOP177" s="81" t="s">
        <v>204</v>
      </c>
      <c r="JOQ177" s="81" t="s">
        <v>204</v>
      </c>
      <c r="JOR177" s="81" t="s">
        <v>204</v>
      </c>
      <c r="JOS177" s="81" t="s">
        <v>204</v>
      </c>
      <c r="JOT177" s="81" t="s">
        <v>204</v>
      </c>
      <c r="JOU177" s="81" t="s">
        <v>204</v>
      </c>
      <c r="JOV177" s="81" t="s">
        <v>204</v>
      </c>
      <c r="JOW177" s="81" t="s">
        <v>204</v>
      </c>
      <c r="JOX177" s="81" t="s">
        <v>204</v>
      </c>
      <c r="JOY177" s="81" t="s">
        <v>204</v>
      </c>
      <c r="JOZ177" s="81" t="s">
        <v>204</v>
      </c>
      <c r="JPA177" s="81" t="s">
        <v>204</v>
      </c>
      <c r="JPB177" s="81" t="s">
        <v>204</v>
      </c>
      <c r="JPC177" s="81" t="s">
        <v>204</v>
      </c>
      <c r="JPD177" s="81" t="s">
        <v>204</v>
      </c>
      <c r="JPE177" s="81" t="s">
        <v>204</v>
      </c>
      <c r="JPF177" s="81" t="s">
        <v>204</v>
      </c>
      <c r="JPG177" s="81" t="s">
        <v>204</v>
      </c>
      <c r="JPH177" s="81" t="s">
        <v>204</v>
      </c>
      <c r="JPI177" s="81" t="s">
        <v>204</v>
      </c>
      <c r="JPJ177" s="81" t="s">
        <v>204</v>
      </c>
      <c r="JPK177" s="81" t="s">
        <v>204</v>
      </c>
      <c r="JPL177" s="81" t="s">
        <v>204</v>
      </c>
      <c r="JPM177" s="81" t="s">
        <v>204</v>
      </c>
      <c r="JPN177" s="81" t="s">
        <v>204</v>
      </c>
      <c r="JPO177" s="81" t="s">
        <v>204</v>
      </c>
      <c r="JPP177" s="81" t="s">
        <v>204</v>
      </c>
      <c r="JPQ177" s="81" t="s">
        <v>204</v>
      </c>
      <c r="JPR177" s="81" t="s">
        <v>204</v>
      </c>
      <c r="JPS177" s="81" t="s">
        <v>204</v>
      </c>
      <c r="JPT177" s="81" t="s">
        <v>204</v>
      </c>
      <c r="JPU177" s="81" t="s">
        <v>204</v>
      </c>
      <c r="JPV177" s="81" t="s">
        <v>204</v>
      </c>
      <c r="JPW177" s="81" t="s">
        <v>204</v>
      </c>
      <c r="JPX177" s="81" t="s">
        <v>204</v>
      </c>
      <c r="JPY177" s="81" t="s">
        <v>204</v>
      </c>
      <c r="JPZ177" s="81" t="s">
        <v>204</v>
      </c>
      <c r="JQA177" s="81" t="s">
        <v>204</v>
      </c>
      <c r="JQB177" s="81" t="s">
        <v>204</v>
      </c>
      <c r="JQC177" s="81" t="s">
        <v>204</v>
      </c>
      <c r="JQD177" s="81" t="s">
        <v>204</v>
      </c>
      <c r="JQE177" s="81" t="s">
        <v>204</v>
      </c>
      <c r="JQF177" s="81" t="s">
        <v>204</v>
      </c>
      <c r="JQG177" s="81" t="s">
        <v>204</v>
      </c>
      <c r="JQH177" s="81" t="s">
        <v>204</v>
      </c>
      <c r="JQI177" s="81" t="s">
        <v>204</v>
      </c>
      <c r="JQJ177" s="81" t="s">
        <v>204</v>
      </c>
      <c r="JQK177" s="81" t="s">
        <v>204</v>
      </c>
      <c r="JQL177" s="81" t="s">
        <v>204</v>
      </c>
      <c r="JQM177" s="81" t="s">
        <v>204</v>
      </c>
      <c r="JQN177" s="81" t="s">
        <v>204</v>
      </c>
      <c r="JQO177" s="81" t="s">
        <v>204</v>
      </c>
      <c r="JQP177" s="81" t="s">
        <v>204</v>
      </c>
      <c r="JQQ177" s="81" t="s">
        <v>204</v>
      </c>
      <c r="JQR177" s="81" t="s">
        <v>204</v>
      </c>
      <c r="JQS177" s="81" t="s">
        <v>204</v>
      </c>
      <c r="JQT177" s="81" t="s">
        <v>204</v>
      </c>
      <c r="JQU177" s="81" t="s">
        <v>204</v>
      </c>
      <c r="JQV177" s="81" t="s">
        <v>204</v>
      </c>
      <c r="JQW177" s="81" t="s">
        <v>204</v>
      </c>
      <c r="JQX177" s="81" t="s">
        <v>204</v>
      </c>
      <c r="JQY177" s="81" t="s">
        <v>204</v>
      </c>
      <c r="JQZ177" s="81" t="s">
        <v>204</v>
      </c>
      <c r="JRA177" s="81" t="s">
        <v>204</v>
      </c>
      <c r="JRB177" s="81" t="s">
        <v>204</v>
      </c>
      <c r="JRC177" s="81" t="s">
        <v>204</v>
      </c>
      <c r="JRD177" s="81" t="s">
        <v>204</v>
      </c>
      <c r="JRE177" s="81" t="s">
        <v>204</v>
      </c>
      <c r="JRF177" s="81" t="s">
        <v>204</v>
      </c>
      <c r="JRG177" s="81" t="s">
        <v>204</v>
      </c>
      <c r="JRH177" s="81" t="s">
        <v>204</v>
      </c>
      <c r="JRI177" s="81" t="s">
        <v>204</v>
      </c>
      <c r="JRJ177" s="81" t="s">
        <v>204</v>
      </c>
      <c r="JRK177" s="81" t="s">
        <v>204</v>
      </c>
      <c r="JRL177" s="81" t="s">
        <v>204</v>
      </c>
      <c r="JRM177" s="81" t="s">
        <v>204</v>
      </c>
      <c r="JRN177" s="81" t="s">
        <v>204</v>
      </c>
      <c r="JRO177" s="81" t="s">
        <v>204</v>
      </c>
      <c r="JRP177" s="81" t="s">
        <v>204</v>
      </c>
      <c r="JRQ177" s="81" t="s">
        <v>204</v>
      </c>
      <c r="JRR177" s="81" t="s">
        <v>204</v>
      </c>
      <c r="JRS177" s="81" t="s">
        <v>204</v>
      </c>
      <c r="JRT177" s="81" t="s">
        <v>204</v>
      </c>
      <c r="JRU177" s="81" t="s">
        <v>204</v>
      </c>
      <c r="JRV177" s="81" t="s">
        <v>204</v>
      </c>
      <c r="JRW177" s="81" t="s">
        <v>204</v>
      </c>
      <c r="JRX177" s="81" t="s">
        <v>204</v>
      </c>
      <c r="JRY177" s="81" t="s">
        <v>204</v>
      </c>
      <c r="JRZ177" s="81" t="s">
        <v>204</v>
      </c>
      <c r="JSA177" s="81" t="s">
        <v>204</v>
      </c>
      <c r="JSB177" s="81" t="s">
        <v>204</v>
      </c>
      <c r="JSC177" s="81" t="s">
        <v>204</v>
      </c>
      <c r="JSD177" s="81" t="s">
        <v>204</v>
      </c>
      <c r="JSE177" s="81" t="s">
        <v>204</v>
      </c>
      <c r="JSF177" s="81" t="s">
        <v>204</v>
      </c>
      <c r="JSG177" s="81" t="s">
        <v>204</v>
      </c>
      <c r="JSH177" s="81" t="s">
        <v>204</v>
      </c>
      <c r="JSI177" s="81" t="s">
        <v>204</v>
      </c>
      <c r="JSJ177" s="81" t="s">
        <v>204</v>
      </c>
      <c r="JSK177" s="81" t="s">
        <v>204</v>
      </c>
      <c r="JSL177" s="81" t="s">
        <v>204</v>
      </c>
      <c r="JSM177" s="81" t="s">
        <v>204</v>
      </c>
      <c r="JSN177" s="81" t="s">
        <v>204</v>
      </c>
      <c r="JSO177" s="81" t="s">
        <v>204</v>
      </c>
      <c r="JSP177" s="81" t="s">
        <v>204</v>
      </c>
      <c r="JSQ177" s="81" t="s">
        <v>204</v>
      </c>
      <c r="JSR177" s="81" t="s">
        <v>204</v>
      </c>
      <c r="JSS177" s="81" t="s">
        <v>204</v>
      </c>
      <c r="JST177" s="81" t="s">
        <v>204</v>
      </c>
      <c r="JSU177" s="81" t="s">
        <v>204</v>
      </c>
      <c r="JSV177" s="81" t="s">
        <v>204</v>
      </c>
      <c r="JSW177" s="81" t="s">
        <v>204</v>
      </c>
      <c r="JSX177" s="81" t="s">
        <v>204</v>
      </c>
      <c r="JSY177" s="81" t="s">
        <v>204</v>
      </c>
      <c r="JSZ177" s="81" t="s">
        <v>204</v>
      </c>
      <c r="JTA177" s="81" t="s">
        <v>204</v>
      </c>
      <c r="JTB177" s="81" t="s">
        <v>204</v>
      </c>
      <c r="JTC177" s="81" t="s">
        <v>204</v>
      </c>
      <c r="JTD177" s="81" t="s">
        <v>204</v>
      </c>
      <c r="JTE177" s="81" t="s">
        <v>204</v>
      </c>
      <c r="JTF177" s="81" t="s">
        <v>204</v>
      </c>
      <c r="JTG177" s="81" t="s">
        <v>204</v>
      </c>
      <c r="JTH177" s="81" t="s">
        <v>204</v>
      </c>
      <c r="JTI177" s="81" t="s">
        <v>204</v>
      </c>
      <c r="JTJ177" s="81" t="s">
        <v>204</v>
      </c>
      <c r="JTK177" s="81" t="s">
        <v>204</v>
      </c>
      <c r="JTL177" s="81" t="s">
        <v>204</v>
      </c>
      <c r="JTM177" s="81" t="s">
        <v>204</v>
      </c>
      <c r="JTN177" s="81" t="s">
        <v>204</v>
      </c>
      <c r="JTO177" s="81" t="s">
        <v>204</v>
      </c>
      <c r="JTP177" s="81" t="s">
        <v>204</v>
      </c>
      <c r="JTQ177" s="81" t="s">
        <v>204</v>
      </c>
      <c r="JTR177" s="81" t="s">
        <v>204</v>
      </c>
      <c r="JTS177" s="81" t="s">
        <v>204</v>
      </c>
      <c r="JTT177" s="81" t="s">
        <v>204</v>
      </c>
      <c r="JTU177" s="81" t="s">
        <v>204</v>
      </c>
      <c r="JTV177" s="81" t="s">
        <v>204</v>
      </c>
      <c r="JTW177" s="81" t="s">
        <v>204</v>
      </c>
      <c r="JTX177" s="81" t="s">
        <v>204</v>
      </c>
      <c r="JTY177" s="81" t="s">
        <v>204</v>
      </c>
      <c r="JTZ177" s="81" t="s">
        <v>204</v>
      </c>
      <c r="JUA177" s="81" t="s">
        <v>204</v>
      </c>
      <c r="JUB177" s="81" t="s">
        <v>204</v>
      </c>
      <c r="JUC177" s="81" t="s">
        <v>204</v>
      </c>
      <c r="JUD177" s="81" t="s">
        <v>204</v>
      </c>
      <c r="JUE177" s="81" t="s">
        <v>204</v>
      </c>
      <c r="JUF177" s="81" t="s">
        <v>204</v>
      </c>
      <c r="JUG177" s="81" t="s">
        <v>204</v>
      </c>
      <c r="JUH177" s="81" t="s">
        <v>204</v>
      </c>
      <c r="JUI177" s="81" t="s">
        <v>204</v>
      </c>
      <c r="JUJ177" s="81" t="s">
        <v>204</v>
      </c>
      <c r="JUK177" s="81" t="s">
        <v>204</v>
      </c>
      <c r="JUL177" s="81" t="s">
        <v>204</v>
      </c>
      <c r="JUM177" s="81" t="s">
        <v>204</v>
      </c>
      <c r="JUN177" s="81" t="s">
        <v>204</v>
      </c>
      <c r="JUO177" s="81" t="s">
        <v>204</v>
      </c>
      <c r="JUP177" s="81" t="s">
        <v>204</v>
      </c>
      <c r="JUQ177" s="81" t="s">
        <v>204</v>
      </c>
      <c r="JUR177" s="81" t="s">
        <v>204</v>
      </c>
      <c r="JUS177" s="81" t="s">
        <v>204</v>
      </c>
      <c r="JUT177" s="81" t="s">
        <v>204</v>
      </c>
      <c r="JUU177" s="81" t="s">
        <v>204</v>
      </c>
      <c r="JUV177" s="81" t="s">
        <v>204</v>
      </c>
      <c r="JUW177" s="81" t="s">
        <v>204</v>
      </c>
      <c r="JUX177" s="81" t="s">
        <v>204</v>
      </c>
      <c r="JUY177" s="81" t="s">
        <v>204</v>
      </c>
      <c r="JUZ177" s="81" t="s">
        <v>204</v>
      </c>
      <c r="JVA177" s="81" t="s">
        <v>204</v>
      </c>
      <c r="JVB177" s="81" t="s">
        <v>204</v>
      </c>
      <c r="JVC177" s="81" t="s">
        <v>204</v>
      </c>
      <c r="JVD177" s="81" t="s">
        <v>204</v>
      </c>
      <c r="JVE177" s="81" t="s">
        <v>204</v>
      </c>
      <c r="JVF177" s="81" t="s">
        <v>204</v>
      </c>
      <c r="JVG177" s="81" t="s">
        <v>204</v>
      </c>
      <c r="JVH177" s="81" t="s">
        <v>204</v>
      </c>
      <c r="JVI177" s="81" t="s">
        <v>204</v>
      </c>
      <c r="JVJ177" s="81" t="s">
        <v>204</v>
      </c>
      <c r="JVK177" s="81" t="s">
        <v>204</v>
      </c>
      <c r="JVL177" s="81" t="s">
        <v>204</v>
      </c>
      <c r="JVM177" s="81" t="s">
        <v>204</v>
      </c>
      <c r="JVN177" s="81" t="s">
        <v>204</v>
      </c>
      <c r="JVO177" s="81" t="s">
        <v>204</v>
      </c>
      <c r="JVP177" s="81" t="s">
        <v>204</v>
      </c>
      <c r="JVQ177" s="81" t="s">
        <v>204</v>
      </c>
      <c r="JVR177" s="81" t="s">
        <v>204</v>
      </c>
      <c r="JVS177" s="81" t="s">
        <v>204</v>
      </c>
      <c r="JVT177" s="81" t="s">
        <v>204</v>
      </c>
      <c r="JVU177" s="81" t="s">
        <v>204</v>
      </c>
      <c r="JVV177" s="81" t="s">
        <v>204</v>
      </c>
      <c r="JVW177" s="81" t="s">
        <v>204</v>
      </c>
      <c r="JVX177" s="81" t="s">
        <v>204</v>
      </c>
      <c r="JVY177" s="81" t="s">
        <v>204</v>
      </c>
      <c r="JVZ177" s="81" t="s">
        <v>204</v>
      </c>
      <c r="JWA177" s="81" t="s">
        <v>204</v>
      </c>
      <c r="JWB177" s="81" t="s">
        <v>204</v>
      </c>
      <c r="JWC177" s="81" t="s">
        <v>204</v>
      </c>
      <c r="JWD177" s="81" t="s">
        <v>204</v>
      </c>
      <c r="JWE177" s="81" t="s">
        <v>204</v>
      </c>
      <c r="JWF177" s="81" t="s">
        <v>204</v>
      </c>
      <c r="JWG177" s="81" t="s">
        <v>204</v>
      </c>
      <c r="JWH177" s="81" t="s">
        <v>204</v>
      </c>
      <c r="JWI177" s="81" t="s">
        <v>204</v>
      </c>
      <c r="JWJ177" s="81" t="s">
        <v>204</v>
      </c>
      <c r="JWK177" s="81" t="s">
        <v>204</v>
      </c>
      <c r="JWL177" s="81" t="s">
        <v>204</v>
      </c>
      <c r="JWM177" s="81" t="s">
        <v>204</v>
      </c>
      <c r="JWN177" s="81" t="s">
        <v>204</v>
      </c>
      <c r="JWO177" s="81" t="s">
        <v>204</v>
      </c>
      <c r="JWP177" s="81" t="s">
        <v>204</v>
      </c>
      <c r="JWQ177" s="81" t="s">
        <v>204</v>
      </c>
      <c r="JWR177" s="81" t="s">
        <v>204</v>
      </c>
      <c r="JWS177" s="81" t="s">
        <v>204</v>
      </c>
      <c r="JWT177" s="81" t="s">
        <v>204</v>
      </c>
      <c r="JWU177" s="81" t="s">
        <v>204</v>
      </c>
      <c r="JWV177" s="81" t="s">
        <v>204</v>
      </c>
      <c r="JWW177" s="81" t="s">
        <v>204</v>
      </c>
      <c r="JWX177" s="81" t="s">
        <v>204</v>
      </c>
      <c r="JWY177" s="81" t="s">
        <v>204</v>
      </c>
      <c r="JWZ177" s="81" t="s">
        <v>204</v>
      </c>
      <c r="JXA177" s="81" t="s">
        <v>204</v>
      </c>
      <c r="JXB177" s="81" t="s">
        <v>204</v>
      </c>
      <c r="JXC177" s="81" t="s">
        <v>204</v>
      </c>
      <c r="JXD177" s="81" t="s">
        <v>204</v>
      </c>
      <c r="JXE177" s="81" t="s">
        <v>204</v>
      </c>
      <c r="JXF177" s="81" t="s">
        <v>204</v>
      </c>
      <c r="JXG177" s="81" t="s">
        <v>204</v>
      </c>
      <c r="JXH177" s="81" t="s">
        <v>204</v>
      </c>
      <c r="JXI177" s="81" t="s">
        <v>204</v>
      </c>
      <c r="JXJ177" s="81" t="s">
        <v>204</v>
      </c>
      <c r="JXK177" s="81" t="s">
        <v>204</v>
      </c>
      <c r="JXL177" s="81" t="s">
        <v>204</v>
      </c>
      <c r="JXM177" s="81" t="s">
        <v>204</v>
      </c>
      <c r="JXN177" s="81" t="s">
        <v>204</v>
      </c>
      <c r="JXO177" s="81" t="s">
        <v>204</v>
      </c>
      <c r="JXP177" s="81" t="s">
        <v>204</v>
      </c>
      <c r="JXQ177" s="81" t="s">
        <v>204</v>
      </c>
      <c r="JXR177" s="81" t="s">
        <v>204</v>
      </c>
      <c r="JXS177" s="81" t="s">
        <v>204</v>
      </c>
      <c r="JXT177" s="81" t="s">
        <v>204</v>
      </c>
      <c r="JXU177" s="81" t="s">
        <v>204</v>
      </c>
      <c r="JXV177" s="81" t="s">
        <v>204</v>
      </c>
      <c r="JXW177" s="81" t="s">
        <v>204</v>
      </c>
      <c r="JXX177" s="81" t="s">
        <v>204</v>
      </c>
      <c r="JXY177" s="81" t="s">
        <v>204</v>
      </c>
      <c r="JXZ177" s="81" t="s">
        <v>204</v>
      </c>
      <c r="JYA177" s="81" t="s">
        <v>204</v>
      </c>
      <c r="JYB177" s="81" t="s">
        <v>204</v>
      </c>
      <c r="JYC177" s="81" t="s">
        <v>204</v>
      </c>
      <c r="JYD177" s="81" t="s">
        <v>204</v>
      </c>
      <c r="JYE177" s="81" t="s">
        <v>204</v>
      </c>
      <c r="JYF177" s="81" t="s">
        <v>204</v>
      </c>
      <c r="JYG177" s="81" t="s">
        <v>204</v>
      </c>
      <c r="JYH177" s="81" t="s">
        <v>204</v>
      </c>
      <c r="JYI177" s="81" t="s">
        <v>204</v>
      </c>
      <c r="JYJ177" s="81" t="s">
        <v>204</v>
      </c>
      <c r="JYK177" s="81" t="s">
        <v>204</v>
      </c>
      <c r="JYL177" s="81" t="s">
        <v>204</v>
      </c>
      <c r="JYM177" s="81" t="s">
        <v>204</v>
      </c>
      <c r="JYN177" s="81" t="s">
        <v>204</v>
      </c>
      <c r="JYO177" s="81" t="s">
        <v>204</v>
      </c>
      <c r="JYP177" s="81" t="s">
        <v>204</v>
      </c>
      <c r="JYQ177" s="81" t="s">
        <v>204</v>
      </c>
      <c r="JYR177" s="81" t="s">
        <v>204</v>
      </c>
      <c r="JYS177" s="81" t="s">
        <v>204</v>
      </c>
      <c r="JYT177" s="81" t="s">
        <v>204</v>
      </c>
      <c r="JYU177" s="81" t="s">
        <v>204</v>
      </c>
      <c r="JYV177" s="81" t="s">
        <v>204</v>
      </c>
      <c r="JYW177" s="81" t="s">
        <v>204</v>
      </c>
      <c r="JYX177" s="81" t="s">
        <v>204</v>
      </c>
      <c r="JYY177" s="81" t="s">
        <v>204</v>
      </c>
      <c r="JYZ177" s="81" t="s">
        <v>204</v>
      </c>
      <c r="JZA177" s="81" t="s">
        <v>204</v>
      </c>
      <c r="JZB177" s="81" t="s">
        <v>204</v>
      </c>
      <c r="JZC177" s="81" t="s">
        <v>204</v>
      </c>
      <c r="JZD177" s="81" t="s">
        <v>204</v>
      </c>
      <c r="JZE177" s="81" t="s">
        <v>204</v>
      </c>
      <c r="JZF177" s="81" t="s">
        <v>204</v>
      </c>
      <c r="JZG177" s="81" t="s">
        <v>204</v>
      </c>
      <c r="JZH177" s="81" t="s">
        <v>204</v>
      </c>
      <c r="JZI177" s="81" t="s">
        <v>204</v>
      </c>
      <c r="JZJ177" s="81" t="s">
        <v>204</v>
      </c>
      <c r="JZK177" s="81" t="s">
        <v>204</v>
      </c>
      <c r="JZL177" s="81" t="s">
        <v>204</v>
      </c>
      <c r="JZM177" s="81" t="s">
        <v>204</v>
      </c>
      <c r="JZN177" s="81" t="s">
        <v>204</v>
      </c>
      <c r="JZO177" s="81" t="s">
        <v>204</v>
      </c>
      <c r="JZP177" s="81" t="s">
        <v>204</v>
      </c>
      <c r="JZQ177" s="81" t="s">
        <v>204</v>
      </c>
      <c r="JZR177" s="81" t="s">
        <v>204</v>
      </c>
      <c r="JZS177" s="81" t="s">
        <v>204</v>
      </c>
      <c r="JZT177" s="81" t="s">
        <v>204</v>
      </c>
      <c r="JZU177" s="81" t="s">
        <v>204</v>
      </c>
      <c r="JZV177" s="81" t="s">
        <v>204</v>
      </c>
      <c r="JZW177" s="81" t="s">
        <v>204</v>
      </c>
      <c r="JZX177" s="81" t="s">
        <v>204</v>
      </c>
      <c r="JZY177" s="81" t="s">
        <v>204</v>
      </c>
      <c r="JZZ177" s="81" t="s">
        <v>204</v>
      </c>
      <c r="KAA177" s="81" t="s">
        <v>204</v>
      </c>
      <c r="KAB177" s="81" t="s">
        <v>204</v>
      </c>
      <c r="KAC177" s="81" t="s">
        <v>204</v>
      </c>
      <c r="KAD177" s="81" t="s">
        <v>204</v>
      </c>
      <c r="KAE177" s="81" t="s">
        <v>204</v>
      </c>
      <c r="KAF177" s="81" t="s">
        <v>204</v>
      </c>
      <c r="KAG177" s="81" t="s">
        <v>204</v>
      </c>
      <c r="KAH177" s="81" t="s">
        <v>204</v>
      </c>
      <c r="KAI177" s="81" t="s">
        <v>204</v>
      </c>
      <c r="KAJ177" s="81" t="s">
        <v>204</v>
      </c>
      <c r="KAK177" s="81" t="s">
        <v>204</v>
      </c>
      <c r="KAL177" s="81" t="s">
        <v>204</v>
      </c>
      <c r="KAM177" s="81" t="s">
        <v>204</v>
      </c>
      <c r="KAN177" s="81" t="s">
        <v>204</v>
      </c>
      <c r="KAO177" s="81" t="s">
        <v>204</v>
      </c>
      <c r="KAP177" s="81" t="s">
        <v>204</v>
      </c>
      <c r="KAQ177" s="81" t="s">
        <v>204</v>
      </c>
      <c r="KAR177" s="81" t="s">
        <v>204</v>
      </c>
      <c r="KAS177" s="81" t="s">
        <v>204</v>
      </c>
      <c r="KAT177" s="81" t="s">
        <v>204</v>
      </c>
      <c r="KAU177" s="81" t="s">
        <v>204</v>
      </c>
      <c r="KAV177" s="81" t="s">
        <v>204</v>
      </c>
      <c r="KAW177" s="81" t="s">
        <v>204</v>
      </c>
      <c r="KAX177" s="81" t="s">
        <v>204</v>
      </c>
      <c r="KAY177" s="81" t="s">
        <v>204</v>
      </c>
      <c r="KAZ177" s="81" t="s">
        <v>204</v>
      </c>
      <c r="KBA177" s="81" t="s">
        <v>204</v>
      </c>
      <c r="KBB177" s="81" t="s">
        <v>204</v>
      </c>
      <c r="KBC177" s="81" t="s">
        <v>204</v>
      </c>
      <c r="KBD177" s="81" t="s">
        <v>204</v>
      </c>
      <c r="KBE177" s="81" t="s">
        <v>204</v>
      </c>
      <c r="KBF177" s="81" t="s">
        <v>204</v>
      </c>
      <c r="KBG177" s="81" t="s">
        <v>204</v>
      </c>
      <c r="KBH177" s="81" t="s">
        <v>204</v>
      </c>
      <c r="KBI177" s="81" t="s">
        <v>204</v>
      </c>
      <c r="KBJ177" s="81" t="s">
        <v>204</v>
      </c>
      <c r="KBK177" s="81" t="s">
        <v>204</v>
      </c>
      <c r="KBL177" s="81" t="s">
        <v>204</v>
      </c>
      <c r="KBM177" s="81" t="s">
        <v>204</v>
      </c>
      <c r="KBN177" s="81" t="s">
        <v>204</v>
      </c>
      <c r="KBO177" s="81" t="s">
        <v>204</v>
      </c>
      <c r="KBP177" s="81" t="s">
        <v>204</v>
      </c>
      <c r="KBQ177" s="81" t="s">
        <v>204</v>
      </c>
      <c r="KBR177" s="81" t="s">
        <v>204</v>
      </c>
      <c r="KBS177" s="81" t="s">
        <v>204</v>
      </c>
      <c r="KBT177" s="81" t="s">
        <v>204</v>
      </c>
      <c r="KBU177" s="81" t="s">
        <v>204</v>
      </c>
      <c r="KBV177" s="81" t="s">
        <v>204</v>
      </c>
      <c r="KBW177" s="81" t="s">
        <v>204</v>
      </c>
      <c r="KBX177" s="81" t="s">
        <v>204</v>
      </c>
      <c r="KBY177" s="81" t="s">
        <v>204</v>
      </c>
      <c r="KBZ177" s="81" t="s">
        <v>204</v>
      </c>
      <c r="KCA177" s="81" t="s">
        <v>204</v>
      </c>
      <c r="KCB177" s="81" t="s">
        <v>204</v>
      </c>
      <c r="KCC177" s="81" t="s">
        <v>204</v>
      </c>
      <c r="KCD177" s="81" t="s">
        <v>204</v>
      </c>
      <c r="KCE177" s="81" t="s">
        <v>204</v>
      </c>
      <c r="KCF177" s="81" t="s">
        <v>204</v>
      </c>
      <c r="KCG177" s="81" t="s">
        <v>204</v>
      </c>
      <c r="KCH177" s="81" t="s">
        <v>204</v>
      </c>
      <c r="KCI177" s="81" t="s">
        <v>204</v>
      </c>
      <c r="KCJ177" s="81" t="s">
        <v>204</v>
      </c>
      <c r="KCK177" s="81" t="s">
        <v>204</v>
      </c>
      <c r="KCL177" s="81" t="s">
        <v>204</v>
      </c>
      <c r="KCM177" s="81" t="s">
        <v>204</v>
      </c>
      <c r="KCN177" s="81" t="s">
        <v>204</v>
      </c>
      <c r="KCO177" s="81" t="s">
        <v>204</v>
      </c>
      <c r="KCP177" s="81" t="s">
        <v>204</v>
      </c>
      <c r="KCQ177" s="81" t="s">
        <v>204</v>
      </c>
      <c r="KCR177" s="81" t="s">
        <v>204</v>
      </c>
      <c r="KCS177" s="81" t="s">
        <v>204</v>
      </c>
      <c r="KCT177" s="81" t="s">
        <v>204</v>
      </c>
      <c r="KCU177" s="81" t="s">
        <v>204</v>
      </c>
      <c r="KCV177" s="81" t="s">
        <v>204</v>
      </c>
      <c r="KCW177" s="81" t="s">
        <v>204</v>
      </c>
      <c r="KCX177" s="81" t="s">
        <v>204</v>
      </c>
      <c r="KCY177" s="81" t="s">
        <v>204</v>
      </c>
      <c r="KCZ177" s="81" t="s">
        <v>204</v>
      </c>
      <c r="KDA177" s="81" t="s">
        <v>204</v>
      </c>
      <c r="KDB177" s="81" t="s">
        <v>204</v>
      </c>
      <c r="KDC177" s="81" t="s">
        <v>204</v>
      </c>
      <c r="KDD177" s="81" t="s">
        <v>204</v>
      </c>
      <c r="KDE177" s="81" t="s">
        <v>204</v>
      </c>
      <c r="KDF177" s="81" t="s">
        <v>204</v>
      </c>
      <c r="KDG177" s="81" t="s">
        <v>204</v>
      </c>
      <c r="KDH177" s="81" t="s">
        <v>204</v>
      </c>
      <c r="KDI177" s="81" t="s">
        <v>204</v>
      </c>
      <c r="KDJ177" s="81" t="s">
        <v>204</v>
      </c>
      <c r="KDK177" s="81" t="s">
        <v>204</v>
      </c>
      <c r="KDL177" s="81" t="s">
        <v>204</v>
      </c>
      <c r="KDM177" s="81" t="s">
        <v>204</v>
      </c>
      <c r="KDN177" s="81" t="s">
        <v>204</v>
      </c>
      <c r="KDO177" s="81" t="s">
        <v>204</v>
      </c>
      <c r="KDP177" s="81" t="s">
        <v>204</v>
      </c>
      <c r="KDQ177" s="81" t="s">
        <v>204</v>
      </c>
      <c r="KDR177" s="81" t="s">
        <v>204</v>
      </c>
      <c r="KDS177" s="81" t="s">
        <v>204</v>
      </c>
      <c r="KDT177" s="81" t="s">
        <v>204</v>
      </c>
      <c r="KDU177" s="81" t="s">
        <v>204</v>
      </c>
      <c r="KDV177" s="81" t="s">
        <v>204</v>
      </c>
      <c r="KDW177" s="81" t="s">
        <v>204</v>
      </c>
      <c r="KDX177" s="81" t="s">
        <v>204</v>
      </c>
      <c r="KDY177" s="81" t="s">
        <v>204</v>
      </c>
      <c r="KDZ177" s="81" t="s">
        <v>204</v>
      </c>
      <c r="KEA177" s="81" t="s">
        <v>204</v>
      </c>
      <c r="KEB177" s="81" t="s">
        <v>204</v>
      </c>
      <c r="KEC177" s="81" t="s">
        <v>204</v>
      </c>
      <c r="KED177" s="81" t="s">
        <v>204</v>
      </c>
      <c r="KEE177" s="81" t="s">
        <v>204</v>
      </c>
      <c r="KEF177" s="81" t="s">
        <v>204</v>
      </c>
      <c r="KEG177" s="81" t="s">
        <v>204</v>
      </c>
      <c r="KEH177" s="81" t="s">
        <v>204</v>
      </c>
      <c r="KEI177" s="81" t="s">
        <v>204</v>
      </c>
      <c r="KEJ177" s="81" t="s">
        <v>204</v>
      </c>
      <c r="KEK177" s="81" t="s">
        <v>204</v>
      </c>
      <c r="KEL177" s="81" t="s">
        <v>204</v>
      </c>
      <c r="KEM177" s="81" t="s">
        <v>204</v>
      </c>
      <c r="KEN177" s="81" t="s">
        <v>204</v>
      </c>
      <c r="KEO177" s="81" t="s">
        <v>204</v>
      </c>
      <c r="KEP177" s="81" t="s">
        <v>204</v>
      </c>
      <c r="KEQ177" s="81" t="s">
        <v>204</v>
      </c>
      <c r="KER177" s="81" t="s">
        <v>204</v>
      </c>
      <c r="KES177" s="81" t="s">
        <v>204</v>
      </c>
      <c r="KET177" s="81" t="s">
        <v>204</v>
      </c>
      <c r="KEU177" s="81" t="s">
        <v>204</v>
      </c>
      <c r="KEV177" s="81" t="s">
        <v>204</v>
      </c>
      <c r="KEW177" s="81" t="s">
        <v>204</v>
      </c>
      <c r="KEX177" s="81" t="s">
        <v>204</v>
      </c>
      <c r="KEY177" s="81" t="s">
        <v>204</v>
      </c>
      <c r="KEZ177" s="81" t="s">
        <v>204</v>
      </c>
      <c r="KFA177" s="81" t="s">
        <v>204</v>
      </c>
      <c r="KFB177" s="81" t="s">
        <v>204</v>
      </c>
      <c r="KFC177" s="81" t="s">
        <v>204</v>
      </c>
      <c r="KFD177" s="81" t="s">
        <v>204</v>
      </c>
      <c r="KFE177" s="81" t="s">
        <v>204</v>
      </c>
      <c r="KFF177" s="81" t="s">
        <v>204</v>
      </c>
      <c r="KFG177" s="81" t="s">
        <v>204</v>
      </c>
      <c r="KFH177" s="81" t="s">
        <v>204</v>
      </c>
      <c r="KFI177" s="81" t="s">
        <v>204</v>
      </c>
      <c r="KFJ177" s="81" t="s">
        <v>204</v>
      </c>
      <c r="KFK177" s="81" t="s">
        <v>204</v>
      </c>
      <c r="KFL177" s="81" t="s">
        <v>204</v>
      </c>
      <c r="KFM177" s="81" t="s">
        <v>204</v>
      </c>
      <c r="KFN177" s="81" t="s">
        <v>204</v>
      </c>
      <c r="KFO177" s="81" t="s">
        <v>204</v>
      </c>
      <c r="KFP177" s="81" t="s">
        <v>204</v>
      </c>
      <c r="KFQ177" s="81" t="s">
        <v>204</v>
      </c>
      <c r="KFR177" s="81" t="s">
        <v>204</v>
      </c>
      <c r="KFS177" s="81" t="s">
        <v>204</v>
      </c>
      <c r="KFT177" s="81" t="s">
        <v>204</v>
      </c>
      <c r="KFU177" s="81" t="s">
        <v>204</v>
      </c>
      <c r="KFV177" s="81" t="s">
        <v>204</v>
      </c>
      <c r="KFW177" s="81" t="s">
        <v>204</v>
      </c>
      <c r="KFX177" s="81" t="s">
        <v>204</v>
      </c>
      <c r="KFY177" s="81" t="s">
        <v>204</v>
      </c>
      <c r="KFZ177" s="81" t="s">
        <v>204</v>
      </c>
      <c r="KGA177" s="81" t="s">
        <v>204</v>
      </c>
      <c r="KGB177" s="81" t="s">
        <v>204</v>
      </c>
      <c r="KGC177" s="81" t="s">
        <v>204</v>
      </c>
      <c r="KGD177" s="81" t="s">
        <v>204</v>
      </c>
      <c r="KGE177" s="81" t="s">
        <v>204</v>
      </c>
      <c r="KGF177" s="81" t="s">
        <v>204</v>
      </c>
      <c r="KGG177" s="81" t="s">
        <v>204</v>
      </c>
      <c r="KGH177" s="81" t="s">
        <v>204</v>
      </c>
      <c r="KGI177" s="81" t="s">
        <v>204</v>
      </c>
      <c r="KGJ177" s="81" t="s">
        <v>204</v>
      </c>
      <c r="KGK177" s="81" t="s">
        <v>204</v>
      </c>
      <c r="KGL177" s="81" t="s">
        <v>204</v>
      </c>
      <c r="KGM177" s="81" t="s">
        <v>204</v>
      </c>
      <c r="KGN177" s="81" t="s">
        <v>204</v>
      </c>
      <c r="KGO177" s="81" t="s">
        <v>204</v>
      </c>
      <c r="KGP177" s="81" t="s">
        <v>204</v>
      </c>
      <c r="KGQ177" s="81" t="s">
        <v>204</v>
      </c>
      <c r="KGR177" s="81" t="s">
        <v>204</v>
      </c>
      <c r="KGS177" s="81" t="s">
        <v>204</v>
      </c>
      <c r="KGT177" s="81" t="s">
        <v>204</v>
      </c>
      <c r="KGU177" s="81" t="s">
        <v>204</v>
      </c>
      <c r="KGV177" s="81" t="s">
        <v>204</v>
      </c>
      <c r="KGW177" s="81" t="s">
        <v>204</v>
      </c>
      <c r="KGX177" s="81" t="s">
        <v>204</v>
      </c>
      <c r="KGY177" s="81" t="s">
        <v>204</v>
      </c>
      <c r="KGZ177" s="81" t="s">
        <v>204</v>
      </c>
      <c r="KHA177" s="81" t="s">
        <v>204</v>
      </c>
      <c r="KHB177" s="81" t="s">
        <v>204</v>
      </c>
      <c r="KHC177" s="81" t="s">
        <v>204</v>
      </c>
      <c r="KHD177" s="81" t="s">
        <v>204</v>
      </c>
      <c r="KHE177" s="81" t="s">
        <v>204</v>
      </c>
      <c r="KHF177" s="81" t="s">
        <v>204</v>
      </c>
      <c r="KHG177" s="81" t="s">
        <v>204</v>
      </c>
      <c r="KHH177" s="81" t="s">
        <v>204</v>
      </c>
      <c r="KHI177" s="81" t="s">
        <v>204</v>
      </c>
      <c r="KHJ177" s="81" t="s">
        <v>204</v>
      </c>
      <c r="KHK177" s="81" t="s">
        <v>204</v>
      </c>
      <c r="KHL177" s="81" t="s">
        <v>204</v>
      </c>
      <c r="KHM177" s="81" t="s">
        <v>204</v>
      </c>
      <c r="KHN177" s="81" t="s">
        <v>204</v>
      </c>
      <c r="KHO177" s="81" t="s">
        <v>204</v>
      </c>
      <c r="KHP177" s="81" t="s">
        <v>204</v>
      </c>
      <c r="KHQ177" s="81" t="s">
        <v>204</v>
      </c>
      <c r="KHR177" s="81" t="s">
        <v>204</v>
      </c>
      <c r="KHS177" s="81" t="s">
        <v>204</v>
      </c>
      <c r="KHT177" s="81" t="s">
        <v>204</v>
      </c>
      <c r="KHU177" s="81" t="s">
        <v>204</v>
      </c>
      <c r="KHV177" s="81" t="s">
        <v>204</v>
      </c>
      <c r="KHW177" s="81" t="s">
        <v>204</v>
      </c>
      <c r="KHX177" s="81" t="s">
        <v>204</v>
      </c>
      <c r="KHY177" s="81" t="s">
        <v>204</v>
      </c>
      <c r="KHZ177" s="81" t="s">
        <v>204</v>
      </c>
      <c r="KIA177" s="81" t="s">
        <v>204</v>
      </c>
      <c r="KIB177" s="81" t="s">
        <v>204</v>
      </c>
      <c r="KIC177" s="81" t="s">
        <v>204</v>
      </c>
      <c r="KID177" s="81" t="s">
        <v>204</v>
      </c>
      <c r="KIE177" s="81" t="s">
        <v>204</v>
      </c>
      <c r="KIF177" s="81" t="s">
        <v>204</v>
      </c>
      <c r="KIG177" s="81" t="s">
        <v>204</v>
      </c>
      <c r="KIH177" s="81" t="s">
        <v>204</v>
      </c>
      <c r="KII177" s="81" t="s">
        <v>204</v>
      </c>
      <c r="KIJ177" s="81" t="s">
        <v>204</v>
      </c>
      <c r="KIK177" s="81" t="s">
        <v>204</v>
      </c>
      <c r="KIL177" s="81" t="s">
        <v>204</v>
      </c>
      <c r="KIM177" s="81" t="s">
        <v>204</v>
      </c>
      <c r="KIN177" s="81" t="s">
        <v>204</v>
      </c>
      <c r="KIO177" s="81" t="s">
        <v>204</v>
      </c>
      <c r="KIP177" s="81" t="s">
        <v>204</v>
      </c>
      <c r="KIQ177" s="81" t="s">
        <v>204</v>
      </c>
      <c r="KIR177" s="81" t="s">
        <v>204</v>
      </c>
      <c r="KIS177" s="81" t="s">
        <v>204</v>
      </c>
      <c r="KIT177" s="81" t="s">
        <v>204</v>
      </c>
      <c r="KIU177" s="81" t="s">
        <v>204</v>
      </c>
      <c r="KIV177" s="81" t="s">
        <v>204</v>
      </c>
      <c r="KIW177" s="81" t="s">
        <v>204</v>
      </c>
      <c r="KIX177" s="81" t="s">
        <v>204</v>
      </c>
      <c r="KIY177" s="81" t="s">
        <v>204</v>
      </c>
      <c r="KIZ177" s="81" t="s">
        <v>204</v>
      </c>
      <c r="KJA177" s="81" t="s">
        <v>204</v>
      </c>
      <c r="KJB177" s="81" t="s">
        <v>204</v>
      </c>
      <c r="KJC177" s="81" t="s">
        <v>204</v>
      </c>
      <c r="KJD177" s="81" t="s">
        <v>204</v>
      </c>
      <c r="KJE177" s="81" t="s">
        <v>204</v>
      </c>
      <c r="KJF177" s="81" t="s">
        <v>204</v>
      </c>
      <c r="KJG177" s="81" t="s">
        <v>204</v>
      </c>
      <c r="KJH177" s="81" t="s">
        <v>204</v>
      </c>
      <c r="KJI177" s="81" t="s">
        <v>204</v>
      </c>
      <c r="KJJ177" s="81" t="s">
        <v>204</v>
      </c>
      <c r="KJK177" s="81" t="s">
        <v>204</v>
      </c>
      <c r="KJL177" s="81" t="s">
        <v>204</v>
      </c>
      <c r="KJM177" s="81" t="s">
        <v>204</v>
      </c>
      <c r="KJN177" s="81" t="s">
        <v>204</v>
      </c>
      <c r="KJO177" s="81" t="s">
        <v>204</v>
      </c>
      <c r="KJP177" s="81" t="s">
        <v>204</v>
      </c>
      <c r="KJQ177" s="81" t="s">
        <v>204</v>
      </c>
      <c r="KJR177" s="81" t="s">
        <v>204</v>
      </c>
      <c r="KJS177" s="81" t="s">
        <v>204</v>
      </c>
      <c r="KJT177" s="81" t="s">
        <v>204</v>
      </c>
      <c r="KJU177" s="81" t="s">
        <v>204</v>
      </c>
      <c r="KJV177" s="81" t="s">
        <v>204</v>
      </c>
      <c r="KJW177" s="81" t="s">
        <v>204</v>
      </c>
      <c r="KJX177" s="81" t="s">
        <v>204</v>
      </c>
      <c r="KJY177" s="81" t="s">
        <v>204</v>
      </c>
      <c r="KJZ177" s="81" t="s">
        <v>204</v>
      </c>
      <c r="KKA177" s="81" t="s">
        <v>204</v>
      </c>
      <c r="KKB177" s="81" t="s">
        <v>204</v>
      </c>
      <c r="KKC177" s="81" t="s">
        <v>204</v>
      </c>
      <c r="KKD177" s="81" t="s">
        <v>204</v>
      </c>
      <c r="KKE177" s="81" t="s">
        <v>204</v>
      </c>
      <c r="KKF177" s="81" t="s">
        <v>204</v>
      </c>
      <c r="KKG177" s="81" t="s">
        <v>204</v>
      </c>
      <c r="KKH177" s="81" t="s">
        <v>204</v>
      </c>
      <c r="KKI177" s="81" t="s">
        <v>204</v>
      </c>
      <c r="KKJ177" s="81" t="s">
        <v>204</v>
      </c>
      <c r="KKK177" s="81" t="s">
        <v>204</v>
      </c>
      <c r="KKL177" s="81" t="s">
        <v>204</v>
      </c>
      <c r="KKM177" s="81" t="s">
        <v>204</v>
      </c>
      <c r="KKN177" s="81" t="s">
        <v>204</v>
      </c>
      <c r="KKO177" s="81" t="s">
        <v>204</v>
      </c>
      <c r="KKP177" s="81" t="s">
        <v>204</v>
      </c>
      <c r="KKQ177" s="81" t="s">
        <v>204</v>
      </c>
      <c r="KKR177" s="81" t="s">
        <v>204</v>
      </c>
      <c r="KKS177" s="81" t="s">
        <v>204</v>
      </c>
      <c r="KKT177" s="81" t="s">
        <v>204</v>
      </c>
      <c r="KKU177" s="81" t="s">
        <v>204</v>
      </c>
      <c r="KKV177" s="81" t="s">
        <v>204</v>
      </c>
      <c r="KKW177" s="81" t="s">
        <v>204</v>
      </c>
      <c r="KKX177" s="81" t="s">
        <v>204</v>
      </c>
      <c r="KKY177" s="81" t="s">
        <v>204</v>
      </c>
      <c r="KKZ177" s="81" t="s">
        <v>204</v>
      </c>
      <c r="KLA177" s="81" t="s">
        <v>204</v>
      </c>
      <c r="KLB177" s="81" t="s">
        <v>204</v>
      </c>
      <c r="KLC177" s="81" t="s">
        <v>204</v>
      </c>
      <c r="KLD177" s="81" t="s">
        <v>204</v>
      </c>
      <c r="KLE177" s="81" t="s">
        <v>204</v>
      </c>
      <c r="KLF177" s="81" t="s">
        <v>204</v>
      </c>
      <c r="KLG177" s="81" t="s">
        <v>204</v>
      </c>
      <c r="KLH177" s="81" t="s">
        <v>204</v>
      </c>
      <c r="KLI177" s="81" t="s">
        <v>204</v>
      </c>
      <c r="KLJ177" s="81" t="s">
        <v>204</v>
      </c>
      <c r="KLK177" s="81" t="s">
        <v>204</v>
      </c>
      <c r="KLL177" s="81" t="s">
        <v>204</v>
      </c>
      <c r="KLM177" s="81" t="s">
        <v>204</v>
      </c>
      <c r="KLN177" s="81" t="s">
        <v>204</v>
      </c>
      <c r="KLO177" s="81" t="s">
        <v>204</v>
      </c>
      <c r="KLP177" s="81" t="s">
        <v>204</v>
      </c>
      <c r="KLQ177" s="81" t="s">
        <v>204</v>
      </c>
      <c r="KLR177" s="81" t="s">
        <v>204</v>
      </c>
      <c r="KLS177" s="81" t="s">
        <v>204</v>
      </c>
      <c r="KLT177" s="81" t="s">
        <v>204</v>
      </c>
      <c r="KLU177" s="81" t="s">
        <v>204</v>
      </c>
      <c r="KLV177" s="81" t="s">
        <v>204</v>
      </c>
      <c r="KLW177" s="81" t="s">
        <v>204</v>
      </c>
      <c r="KLX177" s="81" t="s">
        <v>204</v>
      </c>
      <c r="KLY177" s="81" t="s">
        <v>204</v>
      </c>
      <c r="KLZ177" s="81" t="s">
        <v>204</v>
      </c>
      <c r="KMA177" s="81" t="s">
        <v>204</v>
      </c>
      <c r="KMB177" s="81" t="s">
        <v>204</v>
      </c>
      <c r="KMC177" s="81" t="s">
        <v>204</v>
      </c>
      <c r="KMD177" s="81" t="s">
        <v>204</v>
      </c>
      <c r="KME177" s="81" t="s">
        <v>204</v>
      </c>
      <c r="KMF177" s="81" t="s">
        <v>204</v>
      </c>
      <c r="KMG177" s="81" t="s">
        <v>204</v>
      </c>
      <c r="KMH177" s="81" t="s">
        <v>204</v>
      </c>
      <c r="KMI177" s="81" t="s">
        <v>204</v>
      </c>
      <c r="KMJ177" s="81" t="s">
        <v>204</v>
      </c>
      <c r="KMK177" s="81" t="s">
        <v>204</v>
      </c>
      <c r="KML177" s="81" t="s">
        <v>204</v>
      </c>
      <c r="KMM177" s="81" t="s">
        <v>204</v>
      </c>
      <c r="KMN177" s="81" t="s">
        <v>204</v>
      </c>
      <c r="KMO177" s="81" t="s">
        <v>204</v>
      </c>
      <c r="KMP177" s="81" t="s">
        <v>204</v>
      </c>
      <c r="KMQ177" s="81" t="s">
        <v>204</v>
      </c>
      <c r="KMR177" s="81" t="s">
        <v>204</v>
      </c>
      <c r="KMS177" s="81" t="s">
        <v>204</v>
      </c>
      <c r="KMT177" s="81" t="s">
        <v>204</v>
      </c>
      <c r="KMU177" s="81" t="s">
        <v>204</v>
      </c>
      <c r="KMV177" s="81" t="s">
        <v>204</v>
      </c>
      <c r="KMW177" s="81" t="s">
        <v>204</v>
      </c>
      <c r="KMX177" s="81" t="s">
        <v>204</v>
      </c>
      <c r="KMY177" s="81" t="s">
        <v>204</v>
      </c>
      <c r="KMZ177" s="81" t="s">
        <v>204</v>
      </c>
      <c r="KNA177" s="81" t="s">
        <v>204</v>
      </c>
      <c r="KNB177" s="81" t="s">
        <v>204</v>
      </c>
      <c r="KNC177" s="81" t="s">
        <v>204</v>
      </c>
      <c r="KND177" s="81" t="s">
        <v>204</v>
      </c>
      <c r="KNE177" s="81" t="s">
        <v>204</v>
      </c>
      <c r="KNF177" s="81" t="s">
        <v>204</v>
      </c>
      <c r="KNG177" s="81" t="s">
        <v>204</v>
      </c>
      <c r="KNH177" s="81" t="s">
        <v>204</v>
      </c>
      <c r="KNI177" s="81" t="s">
        <v>204</v>
      </c>
      <c r="KNJ177" s="81" t="s">
        <v>204</v>
      </c>
      <c r="KNK177" s="81" t="s">
        <v>204</v>
      </c>
      <c r="KNL177" s="81" t="s">
        <v>204</v>
      </c>
      <c r="KNM177" s="81" t="s">
        <v>204</v>
      </c>
      <c r="KNN177" s="81" t="s">
        <v>204</v>
      </c>
      <c r="KNO177" s="81" t="s">
        <v>204</v>
      </c>
      <c r="KNP177" s="81" t="s">
        <v>204</v>
      </c>
      <c r="KNQ177" s="81" t="s">
        <v>204</v>
      </c>
      <c r="KNR177" s="81" t="s">
        <v>204</v>
      </c>
      <c r="KNS177" s="81" t="s">
        <v>204</v>
      </c>
      <c r="KNT177" s="81" t="s">
        <v>204</v>
      </c>
      <c r="KNU177" s="81" t="s">
        <v>204</v>
      </c>
      <c r="KNV177" s="81" t="s">
        <v>204</v>
      </c>
      <c r="KNW177" s="81" t="s">
        <v>204</v>
      </c>
      <c r="KNX177" s="81" t="s">
        <v>204</v>
      </c>
      <c r="KNY177" s="81" t="s">
        <v>204</v>
      </c>
      <c r="KNZ177" s="81" t="s">
        <v>204</v>
      </c>
      <c r="KOA177" s="81" t="s">
        <v>204</v>
      </c>
      <c r="KOB177" s="81" t="s">
        <v>204</v>
      </c>
      <c r="KOC177" s="81" t="s">
        <v>204</v>
      </c>
      <c r="KOD177" s="81" t="s">
        <v>204</v>
      </c>
      <c r="KOE177" s="81" t="s">
        <v>204</v>
      </c>
      <c r="KOF177" s="81" t="s">
        <v>204</v>
      </c>
      <c r="KOG177" s="81" t="s">
        <v>204</v>
      </c>
      <c r="KOH177" s="81" t="s">
        <v>204</v>
      </c>
      <c r="KOI177" s="81" t="s">
        <v>204</v>
      </c>
      <c r="KOJ177" s="81" t="s">
        <v>204</v>
      </c>
      <c r="KOK177" s="81" t="s">
        <v>204</v>
      </c>
      <c r="KOL177" s="81" t="s">
        <v>204</v>
      </c>
      <c r="KOM177" s="81" t="s">
        <v>204</v>
      </c>
      <c r="KON177" s="81" t="s">
        <v>204</v>
      </c>
      <c r="KOO177" s="81" t="s">
        <v>204</v>
      </c>
      <c r="KOP177" s="81" t="s">
        <v>204</v>
      </c>
      <c r="KOQ177" s="81" t="s">
        <v>204</v>
      </c>
      <c r="KOR177" s="81" t="s">
        <v>204</v>
      </c>
      <c r="KOS177" s="81" t="s">
        <v>204</v>
      </c>
      <c r="KOT177" s="81" t="s">
        <v>204</v>
      </c>
      <c r="KOU177" s="81" t="s">
        <v>204</v>
      </c>
      <c r="KOV177" s="81" t="s">
        <v>204</v>
      </c>
      <c r="KOW177" s="81" t="s">
        <v>204</v>
      </c>
      <c r="KOX177" s="81" t="s">
        <v>204</v>
      </c>
      <c r="KOY177" s="81" t="s">
        <v>204</v>
      </c>
      <c r="KOZ177" s="81" t="s">
        <v>204</v>
      </c>
      <c r="KPA177" s="81" t="s">
        <v>204</v>
      </c>
      <c r="KPB177" s="81" t="s">
        <v>204</v>
      </c>
      <c r="KPC177" s="81" t="s">
        <v>204</v>
      </c>
      <c r="KPD177" s="81" t="s">
        <v>204</v>
      </c>
      <c r="KPE177" s="81" t="s">
        <v>204</v>
      </c>
      <c r="KPF177" s="81" t="s">
        <v>204</v>
      </c>
      <c r="KPG177" s="81" t="s">
        <v>204</v>
      </c>
      <c r="KPH177" s="81" t="s">
        <v>204</v>
      </c>
      <c r="KPI177" s="81" t="s">
        <v>204</v>
      </c>
      <c r="KPJ177" s="81" t="s">
        <v>204</v>
      </c>
      <c r="KPK177" s="81" t="s">
        <v>204</v>
      </c>
      <c r="KPL177" s="81" t="s">
        <v>204</v>
      </c>
      <c r="KPM177" s="81" t="s">
        <v>204</v>
      </c>
      <c r="KPN177" s="81" t="s">
        <v>204</v>
      </c>
      <c r="KPO177" s="81" t="s">
        <v>204</v>
      </c>
      <c r="KPP177" s="81" t="s">
        <v>204</v>
      </c>
      <c r="KPQ177" s="81" t="s">
        <v>204</v>
      </c>
      <c r="KPR177" s="81" t="s">
        <v>204</v>
      </c>
      <c r="KPS177" s="81" t="s">
        <v>204</v>
      </c>
      <c r="KPT177" s="81" t="s">
        <v>204</v>
      </c>
      <c r="KPU177" s="81" t="s">
        <v>204</v>
      </c>
      <c r="KPV177" s="81" t="s">
        <v>204</v>
      </c>
      <c r="KPW177" s="81" t="s">
        <v>204</v>
      </c>
      <c r="KPX177" s="81" t="s">
        <v>204</v>
      </c>
      <c r="KPY177" s="81" t="s">
        <v>204</v>
      </c>
      <c r="KPZ177" s="81" t="s">
        <v>204</v>
      </c>
      <c r="KQA177" s="81" t="s">
        <v>204</v>
      </c>
      <c r="KQB177" s="81" t="s">
        <v>204</v>
      </c>
      <c r="KQC177" s="81" t="s">
        <v>204</v>
      </c>
      <c r="KQD177" s="81" t="s">
        <v>204</v>
      </c>
      <c r="KQE177" s="81" t="s">
        <v>204</v>
      </c>
      <c r="KQF177" s="81" t="s">
        <v>204</v>
      </c>
      <c r="KQG177" s="81" t="s">
        <v>204</v>
      </c>
      <c r="KQH177" s="81" t="s">
        <v>204</v>
      </c>
      <c r="KQI177" s="81" t="s">
        <v>204</v>
      </c>
      <c r="KQJ177" s="81" t="s">
        <v>204</v>
      </c>
      <c r="KQK177" s="81" t="s">
        <v>204</v>
      </c>
      <c r="KQL177" s="81" t="s">
        <v>204</v>
      </c>
      <c r="KQM177" s="81" t="s">
        <v>204</v>
      </c>
      <c r="KQN177" s="81" t="s">
        <v>204</v>
      </c>
      <c r="KQO177" s="81" t="s">
        <v>204</v>
      </c>
      <c r="KQP177" s="81" t="s">
        <v>204</v>
      </c>
      <c r="KQQ177" s="81" t="s">
        <v>204</v>
      </c>
      <c r="KQR177" s="81" t="s">
        <v>204</v>
      </c>
      <c r="KQS177" s="81" t="s">
        <v>204</v>
      </c>
      <c r="KQT177" s="81" t="s">
        <v>204</v>
      </c>
      <c r="KQU177" s="81" t="s">
        <v>204</v>
      </c>
      <c r="KQV177" s="81" t="s">
        <v>204</v>
      </c>
      <c r="KQW177" s="81" t="s">
        <v>204</v>
      </c>
      <c r="KQX177" s="81" t="s">
        <v>204</v>
      </c>
      <c r="KQY177" s="81" t="s">
        <v>204</v>
      </c>
      <c r="KQZ177" s="81" t="s">
        <v>204</v>
      </c>
      <c r="KRA177" s="81" t="s">
        <v>204</v>
      </c>
      <c r="KRB177" s="81" t="s">
        <v>204</v>
      </c>
      <c r="KRC177" s="81" t="s">
        <v>204</v>
      </c>
      <c r="KRD177" s="81" t="s">
        <v>204</v>
      </c>
      <c r="KRE177" s="81" t="s">
        <v>204</v>
      </c>
      <c r="KRF177" s="81" t="s">
        <v>204</v>
      </c>
      <c r="KRG177" s="81" t="s">
        <v>204</v>
      </c>
      <c r="KRH177" s="81" t="s">
        <v>204</v>
      </c>
      <c r="KRI177" s="81" t="s">
        <v>204</v>
      </c>
      <c r="KRJ177" s="81" t="s">
        <v>204</v>
      </c>
      <c r="KRK177" s="81" t="s">
        <v>204</v>
      </c>
      <c r="KRL177" s="81" t="s">
        <v>204</v>
      </c>
      <c r="KRM177" s="81" t="s">
        <v>204</v>
      </c>
      <c r="KRN177" s="81" t="s">
        <v>204</v>
      </c>
      <c r="KRO177" s="81" t="s">
        <v>204</v>
      </c>
      <c r="KRP177" s="81" t="s">
        <v>204</v>
      </c>
      <c r="KRQ177" s="81" t="s">
        <v>204</v>
      </c>
      <c r="KRR177" s="81" t="s">
        <v>204</v>
      </c>
      <c r="KRS177" s="81" t="s">
        <v>204</v>
      </c>
      <c r="KRT177" s="81" t="s">
        <v>204</v>
      </c>
      <c r="KRU177" s="81" t="s">
        <v>204</v>
      </c>
      <c r="KRV177" s="81" t="s">
        <v>204</v>
      </c>
      <c r="KRW177" s="81" t="s">
        <v>204</v>
      </c>
      <c r="KRX177" s="81" t="s">
        <v>204</v>
      </c>
      <c r="KRY177" s="81" t="s">
        <v>204</v>
      </c>
      <c r="KRZ177" s="81" t="s">
        <v>204</v>
      </c>
      <c r="KSA177" s="81" t="s">
        <v>204</v>
      </c>
      <c r="KSB177" s="81" t="s">
        <v>204</v>
      </c>
      <c r="KSC177" s="81" t="s">
        <v>204</v>
      </c>
      <c r="KSD177" s="81" t="s">
        <v>204</v>
      </c>
      <c r="KSE177" s="81" t="s">
        <v>204</v>
      </c>
      <c r="KSF177" s="81" t="s">
        <v>204</v>
      </c>
      <c r="KSG177" s="81" t="s">
        <v>204</v>
      </c>
      <c r="KSH177" s="81" t="s">
        <v>204</v>
      </c>
      <c r="KSI177" s="81" t="s">
        <v>204</v>
      </c>
      <c r="KSJ177" s="81" t="s">
        <v>204</v>
      </c>
      <c r="KSK177" s="81" t="s">
        <v>204</v>
      </c>
      <c r="KSL177" s="81" t="s">
        <v>204</v>
      </c>
      <c r="KSM177" s="81" t="s">
        <v>204</v>
      </c>
      <c r="KSN177" s="81" t="s">
        <v>204</v>
      </c>
      <c r="KSO177" s="81" t="s">
        <v>204</v>
      </c>
      <c r="KSP177" s="81" t="s">
        <v>204</v>
      </c>
      <c r="KSQ177" s="81" t="s">
        <v>204</v>
      </c>
      <c r="KSR177" s="81" t="s">
        <v>204</v>
      </c>
      <c r="KSS177" s="81" t="s">
        <v>204</v>
      </c>
      <c r="KST177" s="81" t="s">
        <v>204</v>
      </c>
      <c r="KSU177" s="81" t="s">
        <v>204</v>
      </c>
      <c r="KSV177" s="81" t="s">
        <v>204</v>
      </c>
      <c r="KSW177" s="81" t="s">
        <v>204</v>
      </c>
      <c r="KSX177" s="81" t="s">
        <v>204</v>
      </c>
      <c r="KSY177" s="81" t="s">
        <v>204</v>
      </c>
      <c r="KSZ177" s="81" t="s">
        <v>204</v>
      </c>
      <c r="KTA177" s="81" t="s">
        <v>204</v>
      </c>
      <c r="KTB177" s="81" t="s">
        <v>204</v>
      </c>
      <c r="KTC177" s="81" t="s">
        <v>204</v>
      </c>
      <c r="KTD177" s="81" t="s">
        <v>204</v>
      </c>
      <c r="KTE177" s="81" t="s">
        <v>204</v>
      </c>
      <c r="KTF177" s="81" t="s">
        <v>204</v>
      </c>
      <c r="KTG177" s="81" t="s">
        <v>204</v>
      </c>
      <c r="KTH177" s="81" t="s">
        <v>204</v>
      </c>
      <c r="KTI177" s="81" t="s">
        <v>204</v>
      </c>
      <c r="KTJ177" s="81" t="s">
        <v>204</v>
      </c>
      <c r="KTK177" s="81" t="s">
        <v>204</v>
      </c>
      <c r="KTL177" s="81" t="s">
        <v>204</v>
      </c>
      <c r="KTM177" s="81" t="s">
        <v>204</v>
      </c>
      <c r="KTN177" s="81" t="s">
        <v>204</v>
      </c>
      <c r="KTO177" s="81" t="s">
        <v>204</v>
      </c>
      <c r="KTP177" s="81" t="s">
        <v>204</v>
      </c>
      <c r="KTQ177" s="81" t="s">
        <v>204</v>
      </c>
      <c r="KTR177" s="81" t="s">
        <v>204</v>
      </c>
      <c r="KTS177" s="81" t="s">
        <v>204</v>
      </c>
      <c r="KTT177" s="81" t="s">
        <v>204</v>
      </c>
      <c r="KTU177" s="81" t="s">
        <v>204</v>
      </c>
      <c r="KTV177" s="81" t="s">
        <v>204</v>
      </c>
      <c r="KTW177" s="81" t="s">
        <v>204</v>
      </c>
      <c r="KTX177" s="81" t="s">
        <v>204</v>
      </c>
      <c r="KTY177" s="81" t="s">
        <v>204</v>
      </c>
      <c r="KTZ177" s="81" t="s">
        <v>204</v>
      </c>
      <c r="KUA177" s="81" t="s">
        <v>204</v>
      </c>
      <c r="KUB177" s="81" t="s">
        <v>204</v>
      </c>
      <c r="KUC177" s="81" t="s">
        <v>204</v>
      </c>
      <c r="KUD177" s="81" t="s">
        <v>204</v>
      </c>
      <c r="KUE177" s="81" t="s">
        <v>204</v>
      </c>
      <c r="KUF177" s="81" t="s">
        <v>204</v>
      </c>
      <c r="KUG177" s="81" t="s">
        <v>204</v>
      </c>
      <c r="KUH177" s="81" t="s">
        <v>204</v>
      </c>
      <c r="KUI177" s="81" t="s">
        <v>204</v>
      </c>
      <c r="KUJ177" s="81" t="s">
        <v>204</v>
      </c>
      <c r="KUK177" s="81" t="s">
        <v>204</v>
      </c>
      <c r="KUL177" s="81" t="s">
        <v>204</v>
      </c>
      <c r="KUM177" s="81" t="s">
        <v>204</v>
      </c>
      <c r="KUN177" s="81" t="s">
        <v>204</v>
      </c>
      <c r="KUO177" s="81" t="s">
        <v>204</v>
      </c>
      <c r="KUP177" s="81" t="s">
        <v>204</v>
      </c>
      <c r="KUQ177" s="81" t="s">
        <v>204</v>
      </c>
      <c r="KUR177" s="81" t="s">
        <v>204</v>
      </c>
      <c r="KUS177" s="81" t="s">
        <v>204</v>
      </c>
      <c r="KUT177" s="81" t="s">
        <v>204</v>
      </c>
      <c r="KUU177" s="81" t="s">
        <v>204</v>
      </c>
      <c r="KUV177" s="81" t="s">
        <v>204</v>
      </c>
      <c r="KUW177" s="81" t="s">
        <v>204</v>
      </c>
      <c r="KUX177" s="81" t="s">
        <v>204</v>
      </c>
      <c r="KUY177" s="81" t="s">
        <v>204</v>
      </c>
      <c r="KUZ177" s="81" t="s">
        <v>204</v>
      </c>
      <c r="KVA177" s="81" t="s">
        <v>204</v>
      </c>
      <c r="KVB177" s="81" t="s">
        <v>204</v>
      </c>
      <c r="KVC177" s="81" t="s">
        <v>204</v>
      </c>
      <c r="KVD177" s="81" t="s">
        <v>204</v>
      </c>
      <c r="KVE177" s="81" t="s">
        <v>204</v>
      </c>
      <c r="KVF177" s="81" t="s">
        <v>204</v>
      </c>
      <c r="KVG177" s="81" t="s">
        <v>204</v>
      </c>
      <c r="KVH177" s="81" t="s">
        <v>204</v>
      </c>
      <c r="KVI177" s="81" t="s">
        <v>204</v>
      </c>
      <c r="KVJ177" s="81" t="s">
        <v>204</v>
      </c>
      <c r="KVK177" s="81" t="s">
        <v>204</v>
      </c>
      <c r="KVL177" s="81" t="s">
        <v>204</v>
      </c>
      <c r="KVM177" s="81" t="s">
        <v>204</v>
      </c>
      <c r="KVN177" s="81" t="s">
        <v>204</v>
      </c>
      <c r="KVO177" s="81" t="s">
        <v>204</v>
      </c>
      <c r="KVP177" s="81" t="s">
        <v>204</v>
      </c>
      <c r="KVQ177" s="81" t="s">
        <v>204</v>
      </c>
      <c r="KVR177" s="81" t="s">
        <v>204</v>
      </c>
      <c r="KVS177" s="81" t="s">
        <v>204</v>
      </c>
      <c r="KVT177" s="81" t="s">
        <v>204</v>
      </c>
      <c r="KVU177" s="81" t="s">
        <v>204</v>
      </c>
      <c r="KVV177" s="81" t="s">
        <v>204</v>
      </c>
      <c r="KVW177" s="81" t="s">
        <v>204</v>
      </c>
      <c r="KVX177" s="81" t="s">
        <v>204</v>
      </c>
      <c r="KVY177" s="81" t="s">
        <v>204</v>
      </c>
      <c r="KVZ177" s="81" t="s">
        <v>204</v>
      </c>
      <c r="KWA177" s="81" t="s">
        <v>204</v>
      </c>
      <c r="KWB177" s="81" t="s">
        <v>204</v>
      </c>
      <c r="KWC177" s="81" t="s">
        <v>204</v>
      </c>
      <c r="KWD177" s="81" t="s">
        <v>204</v>
      </c>
      <c r="KWE177" s="81" t="s">
        <v>204</v>
      </c>
      <c r="KWF177" s="81" t="s">
        <v>204</v>
      </c>
      <c r="KWG177" s="81" t="s">
        <v>204</v>
      </c>
      <c r="KWH177" s="81" t="s">
        <v>204</v>
      </c>
      <c r="KWI177" s="81" t="s">
        <v>204</v>
      </c>
      <c r="KWJ177" s="81" t="s">
        <v>204</v>
      </c>
      <c r="KWK177" s="81" t="s">
        <v>204</v>
      </c>
      <c r="KWL177" s="81" t="s">
        <v>204</v>
      </c>
      <c r="KWM177" s="81" t="s">
        <v>204</v>
      </c>
      <c r="KWN177" s="81" t="s">
        <v>204</v>
      </c>
      <c r="KWO177" s="81" t="s">
        <v>204</v>
      </c>
      <c r="KWP177" s="81" t="s">
        <v>204</v>
      </c>
      <c r="KWQ177" s="81" t="s">
        <v>204</v>
      </c>
      <c r="KWR177" s="81" t="s">
        <v>204</v>
      </c>
      <c r="KWS177" s="81" t="s">
        <v>204</v>
      </c>
      <c r="KWT177" s="81" t="s">
        <v>204</v>
      </c>
      <c r="KWU177" s="81" t="s">
        <v>204</v>
      </c>
      <c r="KWV177" s="81" t="s">
        <v>204</v>
      </c>
      <c r="KWW177" s="81" t="s">
        <v>204</v>
      </c>
      <c r="KWX177" s="81" t="s">
        <v>204</v>
      </c>
      <c r="KWY177" s="81" t="s">
        <v>204</v>
      </c>
      <c r="KWZ177" s="81" t="s">
        <v>204</v>
      </c>
      <c r="KXA177" s="81" t="s">
        <v>204</v>
      </c>
      <c r="KXB177" s="81" t="s">
        <v>204</v>
      </c>
      <c r="KXC177" s="81" t="s">
        <v>204</v>
      </c>
      <c r="KXD177" s="81" t="s">
        <v>204</v>
      </c>
      <c r="KXE177" s="81" t="s">
        <v>204</v>
      </c>
      <c r="KXF177" s="81" t="s">
        <v>204</v>
      </c>
      <c r="KXG177" s="81" t="s">
        <v>204</v>
      </c>
      <c r="KXH177" s="81" t="s">
        <v>204</v>
      </c>
      <c r="KXI177" s="81" t="s">
        <v>204</v>
      </c>
      <c r="KXJ177" s="81" t="s">
        <v>204</v>
      </c>
      <c r="KXK177" s="81" t="s">
        <v>204</v>
      </c>
      <c r="KXL177" s="81" t="s">
        <v>204</v>
      </c>
      <c r="KXM177" s="81" t="s">
        <v>204</v>
      </c>
      <c r="KXN177" s="81" t="s">
        <v>204</v>
      </c>
      <c r="KXO177" s="81" t="s">
        <v>204</v>
      </c>
      <c r="KXP177" s="81" t="s">
        <v>204</v>
      </c>
      <c r="KXQ177" s="81" t="s">
        <v>204</v>
      </c>
      <c r="KXR177" s="81" t="s">
        <v>204</v>
      </c>
      <c r="KXS177" s="81" t="s">
        <v>204</v>
      </c>
      <c r="KXT177" s="81" t="s">
        <v>204</v>
      </c>
      <c r="KXU177" s="81" t="s">
        <v>204</v>
      </c>
      <c r="KXV177" s="81" t="s">
        <v>204</v>
      </c>
      <c r="KXW177" s="81" t="s">
        <v>204</v>
      </c>
      <c r="KXX177" s="81" t="s">
        <v>204</v>
      </c>
      <c r="KXY177" s="81" t="s">
        <v>204</v>
      </c>
      <c r="KXZ177" s="81" t="s">
        <v>204</v>
      </c>
      <c r="KYA177" s="81" t="s">
        <v>204</v>
      </c>
      <c r="KYB177" s="81" t="s">
        <v>204</v>
      </c>
      <c r="KYC177" s="81" t="s">
        <v>204</v>
      </c>
      <c r="KYD177" s="81" t="s">
        <v>204</v>
      </c>
      <c r="KYE177" s="81" t="s">
        <v>204</v>
      </c>
      <c r="KYF177" s="81" t="s">
        <v>204</v>
      </c>
      <c r="KYG177" s="81" t="s">
        <v>204</v>
      </c>
      <c r="KYH177" s="81" t="s">
        <v>204</v>
      </c>
      <c r="KYI177" s="81" t="s">
        <v>204</v>
      </c>
      <c r="KYJ177" s="81" t="s">
        <v>204</v>
      </c>
      <c r="KYK177" s="81" t="s">
        <v>204</v>
      </c>
      <c r="KYL177" s="81" t="s">
        <v>204</v>
      </c>
      <c r="KYM177" s="81" t="s">
        <v>204</v>
      </c>
      <c r="KYN177" s="81" t="s">
        <v>204</v>
      </c>
      <c r="KYO177" s="81" t="s">
        <v>204</v>
      </c>
      <c r="KYP177" s="81" t="s">
        <v>204</v>
      </c>
      <c r="KYQ177" s="81" t="s">
        <v>204</v>
      </c>
      <c r="KYR177" s="81" t="s">
        <v>204</v>
      </c>
      <c r="KYS177" s="81" t="s">
        <v>204</v>
      </c>
      <c r="KYT177" s="81" t="s">
        <v>204</v>
      </c>
      <c r="KYU177" s="81" t="s">
        <v>204</v>
      </c>
      <c r="KYV177" s="81" t="s">
        <v>204</v>
      </c>
      <c r="KYW177" s="81" t="s">
        <v>204</v>
      </c>
      <c r="KYX177" s="81" t="s">
        <v>204</v>
      </c>
      <c r="KYY177" s="81" t="s">
        <v>204</v>
      </c>
      <c r="KYZ177" s="81" t="s">
        <v>204</v>
      </c>
      <c r="KZA177" s="81" t="s">
        <v>204</v>
      </c>
      <c r="KZB177" s="81" t="s">
        <v>204</v>
      </c>
      <c r="KZC177" s="81" t="s">
        <v>204</v>
      </c>
      <c r="KZD177" s="81" t="s">
        <v>204</v>
      </c>
      <c r="KZE177" s="81" t="s">
        <v>204</v>
      </c>
      <c r="KZF177" s="81" t="s">
        <v>204</v>
      </c>
      <c r="KZG177" s="81" t="s">
        <v>204</v>
      </c>
      <c r="KZH177" s="81" t="s">
        <v>204</v>
      </c>
      <c r="KZI177" s="81" t="s">
        <v>204</v>
      </c>
      <c r="KZJ177" s="81" t="s">
        <v>204</v>
      </c>
      <c r="KZK177" s="81" t="s">
        <v>204</v>
      </c>
      <c r="KZL177" s="81" t="s">
        <v>204</v>
      </c>
      <c r="KZM177" s="81" t="s">
        <v>204</v>
      </c>
      <c r="KZN177" s="81" t="s">
        <v>204</v>
      </c>
      <c r="KZO177" s="81" t="s">
        <v>204</v>
      </c>
      <c r="KZP177" s="81" t="s">
        <v>204</v>
      </c>
      <c r="KZQ177" s="81" t="s">
        <v>204</v>
      </c>
      <c r="KZR177" s="81" t="s">
        <v>204</v>
      </c>
      <c r="KZS177" s="81" t="s">
        <v>204</v>
      </c>
      <c r="KZT177" s="81" t="s">
        <v>204</v>
      </c>
      <c r="KZU177" s="81" t="s">
        <v>204</v>
      </c>
      <c r="KZV177" s="81" t="s">
        <v>204</v>
      </c>
      <c r="KZW177" s="81" t="s">
        <v>204</v>
      </c>
      <c r="KZX177" s="81" t="s">
        <v>204</v>
      </c>
      <c r="KZY177" s="81" t="s">
        <v>204</v>
      </c>
      <c r="KZZ177" s="81" t="s">
        <v>204</v>
      </c>
      <c r="LAA177" s="81" t="s">
        <v>204</v>
      </c>
      <c r="LAB177" s="81" t="s">
        <v>204</v>
      </c>
      <c r="LAC177" s="81" t="s">
        <v>204</v>
      </c>
      <c r="LAD177" s="81" t="s">
        <v>204</v>
      </c>
      <c r="LAE177" s="81" t="s">
        <v>204</v>
      </c>
      <c r="LAF177" s="81" t="s">
        <v>204</v>
      </c>
      <c r="LAG177" s="81" t="s">
        <v>204</v>
      </c>
      <c r="LAH177" s="81" t="s">
        <v>204</v>
      </c>
      <c r="LAI177" s="81" t="s">
        <v>204</v>
      </c>
      <c r="LAJ177" s="81" t="s">
        <v>204</v>
      </c>
      <c r="LAK177" s="81" t="s">
        <v>204</v>
      </c>
      <c r="LAL177" s="81" t="s">
        <v>204</v>
      </c>
      <c r="LAM177" s="81" t="s">
        <v>204</v>
      </c>
      <c r="LAN177" s="81" t="s">
        <v>204</v>
      </c>
      <c r="LAO177" s="81" t="s">
        <v>204</v>
      </c>
      <c r="LAP177" s="81" t="s">
        <v>204</v>
      </c>
      <c r="LAQ177" s="81" t="s">
        <v>204</v>
      </c>
      <c r="LAR177" s="81" t="s">
        <v>204</v>
      </c>
      <c r="LAS177" s="81" t="s">
        <v>204</v>
      </c>
      <c r="LAT177" s="81" t="s">
        <v>204</v>
      </c>
      <c r="LAU177" s="81" t="s">
        <v>204</v>
      </c>
      <c r="LAV177" s="81" t="s">
        <v>204</v>
      </c>
      <c r="LAW177" s="81" t="s">
        <v>204</v>
      </c>
      <c r="LAX177" s="81" t="s">
        <v>204</v>
      </c>
      <c r="LAY177" s="81" t="s">
        <v>204</v>
      </c>
      <c r="LAZ177" s="81" t="s">
        <v>204</v>
      </c>
      <c r="LBA177" s="81" t="s">
        <v>204</v>
      </c>
      <c r="LBB177" s="81" t="s">
        <v>204</v>
      </c>
      <c r="LBC177" s="81" t="s">
        <v>204</v>
      </c>
      <c r="LBD177" s="81" t="s">
        <v>204</v>
      </c>
      <c r="LBE177" s="81" t="s">
        <v>204</v>
      </c>
      <c r="LBF177" s="81" t="s">
        <v>204</v>
      </c>
      <c r="LBG177" s="81" t="s">
        <v>204</v>
      </c>
      <c r="LBH177" s="81" t="s">
        <v>204</v>
      </c>
      <c r="LBI177" s="81" t="s">
        <v>204</v>
      </c>
      <c r="LBJ177" s="81" t="s">
        <v>204</v>
      </c>
      <c r="LBK177" s="81" t="s">
        <v>204</v>
      </c>
      <c r="LBL177" s="81" t="s">
        <v>204</v>
      </c>
      <c r="LBM177" s="81" t="s">
        <v>204</v>
      </c>
      <c r="LBN177" s="81" t="s">
        <v>204</v>
      </c>
      <c r="LBO177" s="81" t="s">
        <v>204</v>
      </c>
      <c r="LBP177" s="81" t="s">
        <v>204</v>
      </c>
      <c r="LBQ177" s="81" t="s">
        <v>204</v>
      </c>
      <c r="LBR177" s="81" t="s">
        <v>204</v>
      </c>
      <c r="LBS177" s="81" t="s">
        <v>204</v>
      </c>
      <c r="LBT177" s="81" t="s">
        <v>204</v>
      </c>
      <c r="LBU177" s="81" t="s">
        <v>204</v>
      </c>
      <c r="LBV177" s="81" t="s">
        <v>204</v>
      </c>
      <c r="LBW177" s="81" t="s">
        <v>204</v>
      </c>
      <c r="LBX177" s="81" t="s">
        <v>204</v>
      </c>
      <c r="LBY177" s="81" t="s">
        <v>204</v>
      </c>
      <c r="LBZ177" s="81" t="s">
        <v>204</v>
      </c>
      <c r="LCA177" s="81" t="s">
        <v>204</v>
      </c>
      <c r="LCB177" s="81" t="s">
        <v>204</v>
      </c>
      <c r="LCC177" s="81" t="s">
        <v>204</v>
      </c>
      <c r="LCD177" s="81" t="s">
        <v>204</v>
      </c>
      <c r="LCE177" s="81" t="s">
        <v>204</v>
      </c>
      <c r="LCF177" s="81" t="s">
        <v>204</v>
      </c>
      <c r="LCG177" s="81" t="s">
        <v>204</v>
      </c>
      <c r="LCH177" s="81" t="s">
        <v>204</v>
      </c>
      <c r="LCI177" s="81" t="s">
        <v>204</v>
      </c>
      <c r="LCJ177" s="81" t="s">
        <v>204</v>
      </c>
      <c r="LCK177" s="81" t="s">
        <v>204</v>
      </c>
      <c r="LCL177" s="81" t="s">
        <v>204</v>
      </c>
      <c r="LCM177" s="81" t="s">
        <v>204</v>
      </c>
      <c r="LCN177" s="81" t="s">
        <v>204</v>
      </c>
      <c r="LCO177" s="81" t="s">
        <v>204</v>
      </c>
      <c r="LCP177" s="81" t="s">
        <v>204</v>
      </c>
      <c r="LCQ177" s="81" t="s">
        <v>204</v>
      </c>
      <c r="LCR177" s="81" t="s">
        <v>204</v>
      </c>
      <c r="LCS177" s="81" t="s">
        <v>204</v>
      </c>
      <c r="LCT177" s="81" t="s">
        <v>204</v>
      </c>
      <c r="LCU177" s="81" t="s">
        <v>204</v>
      </c>
      <c r="LCV177" s="81" t="s">
        <v>204</v>
      </c>
      <c r="LCW177" s="81" t="s">
        <v>204</v>
      </c>
      <c r="LCX177" s="81" t="s">
        <v>204</v>
      </c>
      <c r="LCY177" s="81" t="s">
        <v>204</v>
      </c>
      <c r="LCZ177" s="81" t="s">
        <v>204</v>
      </c>
      <c r="LDA177" s="81" t="s">
        <v>204</v>
      </c>
      <c r="LDB177" s="81" t="s">
        <v>204</v>
      </c>
      <c r="LDC177" s="81" t="s">
        <v>204</v>
      </c>
      <c r="LDD177" s="81" t="s">
        <v>204</v>
      </c>
      <c r="LDE177" s="81" t="s">
        <v>204</v>
      </c>
      <c r="LDF177" s="81" t="s">
        <v>204</v>
      </c>
      <c r="LDG177" s="81" t="s">
        <v>204</v>
      </c>
      <c r="LDH177" s="81" t="s">
        <v>204</v>
      </c>
      <c r="LDI177" s="81" t="s">
        <v>204</v>
      </c>
      <c r="LDJ177" s="81" t="s">
        <v>204</v>
      </c>
      <c r="LDK177" s="81" t="s">
        <v>204</v>
      </c>
      <c r="LDL177" s="81" t="s">
        <v>204</v>
      </c>
      <c r="LDM177" s="81" t="s">
        <v>204</v>
      </c>
      <c r="LDN177" s="81" t="s">
        <v>204</v>
      </c>
      <c r="LDO177" s="81" t="s">
        <v>204</v>
      </c>
      <c r="LDP177" s="81" t="s">
        <v>204</v>
      </c>
      <c r="LDQ177" s="81" t="s">
        <v>204</v>
      </c>
      <c r="LDR177" s="81" t="s">
        <v>204</v>
      </c>
      <c r="LDS177" s="81" t="s">
        <v>204</v>
      </c>
      <c r="LDT177" s="81" t="s">
        <v>204</v>
      </c>
      <c r="LDU177" s="81" t="s">
        <v>204</v>
      </c>
      <c r="LDV177" s="81" t="s">
        <v>204</v>
      </c>
      <c r="LDW177" s="81" t="s">
        <v>204</v>
      </c>
      <c r="LDX177" s="81" t="s">
        <v>204</v>
      </c>
      <c r="LDY177" s="81" t="s">
        <v>204</v>
      </c>
      <c r="LDZ177" s="81" t="s">
        <v>204</v>
      </c>
      <c r="LEA177" s="81" t="s">
        <v>204</v>
      </c>
      <c r="LEB177" s="81" t="s">
        <v>204</v>
      </c>
      <c r="LEC177" s="81" t="s">
        <v>204</v>
      </c>
      <c r="LED177" s="81" t="s">
        <v>204</v>
      </c>
      <c r="LEE177" s="81" t="s">
        <v>204</v>
      </c>
      <c r="LEF177" s="81" t="s">
        <v>204</v>
      </c>
      <c r="LEG177" s="81" t="s">
        <v>204</v>
      </c>
      <c r="LEH177" s="81" t="s">
        <v>204</v>
      </c>
      <c r="LEI177" s="81" t="s">
        <v>204</v>
      </c>
      <c r="LEJ177" s="81" t="s">
        <v>204</v>
      </c>
      <c r="LEK177" s="81" t="s">
        <v>204</v>
      </c>
      <c r="LEL177" s="81" t="s">
        <v>204</v>
      </c>
      <c r="LEM177" s="81" t="s">
        <v>204</v>
      </c>
      <c r="LEN177" s="81" t="s">
        <v>204</v>
      </c>
      <c r="LEO177" s="81" t="s">
        <v>204</v>
      </c>
      <c r="LEP177" s="81" t="s">
        <v>204</v>
      </c>
      <c r="LEQ177" s="81" t="s">
        <v>204</v>
      </c>
      <c r="LER177" s="81" t="s">
        <v>204</v>
      </c>
      <c r="LES177" s="81" t="s">
        <v>204</v>
      </c>
      <c r="LET177" s="81" t="s">
        <v>204</v>
      </c>
      <c r="LEU177" s="81" t="s">
        <v>204</v>
      </c>
      <c r="LEV177" s="81" t="s">
        <v>204</v>
      </c>
      <c r="LEW177" s="81" t="s">
        <v>204</v>
      </c>
      <c r="LEX177" s="81" t="s">
        <v>204</v>
      </c>
      <c r="LEY177" s="81" t="s">
        <v>204</v>
      </c>
      <c r="LEZ177" s="81" t="s">
        <v>204</v>
      </c>
      <c r="LFA177" s="81" t="s">
        <v>204</v>
      </c>
      <c r="LFB177" s="81" t="s">
        <v>204</v>
      </c>
      <c r="LFC177" s="81" t="s">
        <v>204</v>
      </c>
      <c r="LFD177" s="81" t="s">
        <v>204</v>
      </c>
      <c r="LFE177" s="81" t="s">
        <v>204</v>
      </c>
      <c r="LFF177" s="81" t="s">
        <v>204</v>
      </c>
      <c r="LFG177" s="81" t="s">
        <v>204</v>
      </c>
      <c r="LFH177" s="81" t="s">
        <v>204</v>
      </c>
      <c r="LFI177" s="81" t="s">
        <v>204</v>
      </c>
      <c r="LFJ177" s="81" t="s">
        <v>204</v>
      </c>
      <c r="LFK177" s="81" t="s">
        <v>204</v>
      </c>
      <c r="LFL177" s="81" t="s">
        <v>204</v>
      </c>
      <c r="LFM177" s="81" t="s">
        <v>204</v>
      </c>
      <c r="LFN177" s="81" t="s">
        <v>204</v>
      </c>
      <c r="LFO177" s="81" t="s">
        <v>204</v>
      </c>
      <c r="LFP177" s="81" t="s">
        <v>204</v>
      </c>
      <c r="LFQ177" s="81" t="s">
        <v>204</v>
      </c>
      <c r="LFR177" s="81" t="s">
        <v>204</v>
      </c>
      <c r="LFS177" s="81" t="s">
        <v>204</v>
      </c>
      <c r="LFT177" s="81" t="s">
        <v>204</v>
      </c>
      <c r="LFU177" s="81" t="s">
        <v>204</v>
      </c>
      <c r="LFV177" s="81" t="s">
        <v>204</v>
      </c>
      <c r="LFW177" s="81" t="s">
        <v>204</v>
      </c>
      <c r="LFX177" s="81" t="s">
        <v>204</v>
      </c>
      <c r="LFY177" s="81" t="s">
        <v>204</v>
      </c>
      <c r="LFZ177" s="81" t="s">
        <v>204</v>
      </c>
      <c r="LGA177" s="81" t="s">
        <v>204</v>
      </c>
      <c r="LGB177" s="81" t="s">
        <v>204</v>
      </c>
      <c r="LGC177" s="81" t="s">
        <v>204</v>
      </c>
      <c r="LGD177" s="81" t="s">
        <v>204</v>
      </c>
      <c r="LGE177" s="81" t="s">
        <v>204</v>
      </c>
      <c r="LGF177" s="81" t="s">
        <v>204</v>
      </c>
      <c r="LGG177" s="81" t="s">
        <v>204</v>
      </c>
      <c r="LGH177" s="81" t="s">
        <v>204</v>
      </c>
      <c r="LGI177" s="81" t="s">
        <v>204</v>
      </c>
      <c r="LGJ177" s="81" t="s">
        <v>204</v>
      </c>
      <c r="LGK177" s="81" t="s">
        <v>204</v>
      </c>
      <c r="LGL177" s="81" t="s">
        <v>204</v>
      </c>
      <c r="LGM177" s="81" t="s">
        <v>204</v>
      </c>
      <c r="LGN177" s="81" t="s">
        <v>204</v>
      </c>
      <c r="LGO177" s="81" t="s">
        <v>204</v>
      </c>
      <c r="LGP177" s="81" t="s">
        <v>204</v>
      </c>
      <c r="LGQ177" s="81" t="s">
        <v>204</v>
      </c>
      <c r="LGR177" s="81" t="s">
        <v>204</v>
      </c>
      <c r="LGS177" s="81" t="s">
        <v>204</v>
      </c>
      <c r="LGT177" s="81" t="s">
        <v>204</v>
      </c>
      <c r="LGU177" s="81" t="s">
        <v>204</v>
      </c>
      <c r="LGV177" s="81" t="s">
        <v>204</v>
      </c>
      <c r="LGW177" s="81" t="s">
        <v>204</v>
      </c>
      <c r="LGX177" s="81" t="s">
        <v>204</v>
      </c>
      <c r="LGY177" s="81" t="s">
        <v>204</v>
      </c>
      <c r="LGZ177" s="81" t="s">
        <v>204</v>
      </c>
      <c r="LHA177" s="81" t="s">
        <v>204</v>
      </c>
      <c r="LHB177" s="81" t="s">
        <v>204</v>
      </c>
      <c r="LHC177" s="81" t="s">
        <v>204</v>
      </c>
      <c r="LHD177" s="81" t="s">
        <v>204</v>
      </c>
      <c r="LHE177" s="81" t="s">
        <v>204</v>
      </c>
      <c r="LHF177" s="81" t="s">
        <v>204</v>
      </c>
      <c r="LHG177" s="81" t="s">
        <v>204</v>
      </c>
      <c r="LHH177" s="81" t="s">
        <v>204</v>
      </c>
      <c r="LHI177" s="81" t="s">
        <v>204</v>
      </c>
      <c r="LHJ177" s="81" t="s">
        <v>204</v>
      </c>
      <c r="LHK177" s="81" t="s">
        <v>204</v>
      </c>
      <c r="LHL177" s="81" t="s">
        <v>204</v>
      </c>
      <c r="LHM177" s="81" t="s">
        <v>204</v>
      </c>
      <c r="LHN177" s="81" t="s">
        <v>204</v>
      </c>
      <c r="LHO177" s="81" t="s">
        <v>204</v>
      </c>
      <c r="LHP177" s="81" t="s">
        <v>204</v>
      </c>
      <c r="LHQ177" s="81" t="s">
        <v>204</v>
      </c>
      <c r="LHR177" s="81" t="s">
        <v>204</v>
      </c>
      <c r="LHS177" s="81" t="s">
        <v>204</v>
      </c>
      <c r="LHT177" s="81" t="s">
        <v>204</v>
      </c>
      <c r="LHU177" s="81" t="s">
        <v>204</v>
      </c>
      <c r="LHV177" s="81" t="s">
        <v>204</v>
      </c>
      <c r="LHW177" s="81" t="s">
        <v>204</v>
      </c>
      <c r="LHX177" s="81" t="s">
        <v>204</v>
      </c>
      <c r="LHY177" s="81" t="s">
        <v>204</v>
      </c>
      <c r="LHZ177" s="81" t="s">
        <v>204</v>
      </c>
      <c r="LIA177" s="81" t="s">
        <v>204</v>
      </c>
      <c r="LIB177" s="81" t="s">
        <v>204</v>
      </c>
      <c r="LIC177" s="81" t="s">
        <v>204</v>
      </c>
      <c r="LID177" s="81" t="s">
        <v>204</v>
      </c>
      <c r="LIE177" s="81" t="s">
        <v>204</v>
      </c>
      <c r="LIF177" s="81" t="s">
        <v>204</v>
      </c>
      <c r="LIG177" s="81" t="s">
        <v>204</v>
      </c>
      <c r="LIH177" s="81" t="s">
        <v>204</v>
      </c>
      <c r="LII177" s="81" t="s">
        <v>204</v>
      </c>
      <c r="LIJ177" s="81" t="s">
        <v>204</v>
      </c>
      <c r="LIK177" s="81" t="s">
        <v>204</v>
      </c>
      <c r="LIL177" s="81" t="s">
        <v>204</v>
      </c>
      <c r="LIM177" s="81" t="s">
        <v>204</v>
      </c>
      <c r="LIN177" s="81" t="s">
        <v>204</v>
      </c>
      <c r="LIO177" s="81" t="s">
        <v>204</v>
      </c>
      <c r="LIP177" s="81" t="s">
        <v>204</v>
      </c>
      <c r="LIQ177" s="81" t="s">
        <v>204</v>
      </c>
      <c r="LIR177" s="81" t="s">
        <v>204</v>
      </c>
      <c r="LIS177" s="81" t="s">
        <v>204</v>
      </c>
      <c r="LIT177" s="81" t="s">
        <v>204</v>
      </c>
      <c r="LIU177" s="81" t="s">
        <v>204</v>
      </c>
      <c r="LIV177" s="81" t="s">
        <v>204</v>
      </c>
      <c r="LIW177" s="81" t="s">
        <v>204</v>
      </c>
      <c r="LIX177" s="81" t="s">
        <v>204</v>
      </c>
      <c r="LIY177" s="81" t="s">
        <v>204</v>
      </c>
      <c r="LIZ177" s="81" t="s">
        <v>204</v>
      </c>
      <c r="LJA177" s="81" t="s">
        <v>204</v>
      </c>
      <c r="LJB177" s="81" t="s">
        <v>204</v>
      </c>
      <c r="LJC177" s="81" t="s">
        <v>204</v>
      </c>
      <c r="LJD177" s="81" t="s">
        <v>204</v>
      </c>
      <c r="LJE177" s="81" t="s">
        <v>204</v>
      </c>
      <c r="LJF177" s="81" t="s">
        <v>204</v>
      </c>
      <c r="LJG177" s="81" t="s">
        <v>204</v>
      </c>
      <c r="LJH177" s="81" t="s">
        <v>204</v>
      </c>
      <c r="LJI177" s="81" t="s">
        <v>204</v>
      </c>
      <c r="LJJ177" s="81" t="s">
        <v>204</v>
      </c>
      <c r="LJK177" s="81" t="s">
        <v>204</v>
      </c>
      <c r="LJL177" s="81" t="s">
        <v>204</v>
      </c>
      <c r="LJM177" s="81" t="s">
        <v>204</v>
      </c>
      <c r="LJN177" s="81" t="s">
        <v>204</v>
      </c>
      <c r="LJO177" s="81" t="s">
        <v>204</v>
      </c>
      <c r="LJP177" s="81" t="s">
        <v>204</v>
      </c>
      <c r="LJQ177" s="81" t="s">
        <v>204</v>
      </c>
      <c r="LJR177" s="81" t="s">
        <v>204</v>
      </c>
      <c r="LJS177" s="81" t="s">
        <v>204</v>
      </c>
      <c r="LJT177" s="81" t="s">
        <v>204</v>
      </c>
      <c r="LJU177" s="81" t="s">
        <v>204</v>
      </c>
      <c r="LJV177" s="81" t="s">
        <v>204</v>
      </c>
      <c r="LJW177" s="81" t="s">
        <v>204</v>
      </c>
      <c r="LJX177" s="81" t="s">
        <v>204</v>
      </c>
      <c r="LJY177" s="81" t="s">
        <v>204</v>
      </c>
      <c r="LJZ177" s="81" t="s">
        <v>204</v>
      </c>
      <c r="LKA177" s="81" t="s">
        <v>204</v>
      </c>
      <c r="LKB177" s="81" t="s">
        <v>204</v>
      </c>
      <c r="LKC177" s="81" t="s">
        <v>204</v>
      </c>
      <c r="LKD177" s="81" t="s">
        <v>204</v>
      </c>
      <c r="LKE177" s="81" t="s">
        <v>204</v>
      </c>
      <c r="LKF177" s="81" t="s">
        <v>204</v>
      </c>
      <c r="LKG177" s="81" t="s">
        <v>204</v>
      </c>
      <c r="LKH177" s="81" t="s">
        <v>204</v>
      </c>
      <c r="LKI177" s="81" t="s">
        <v>204</v>
      </c>
      <c r="LKJ177" s="81" t="s">
        <v>204</v>
      </c>
      <c r="LKK177" s="81" t="s">
        <v>204</v>
      </c>
      <c r="LKL177" s="81" t="s">
        <v>204</v>
      </c>
      <c r="LKM177" s="81" t="s">
        <v>204</v>
      </c>
      <c r="LKN177" s="81" t="s">
        <v>204</v>
      </c>
      <c r="LKO177" s="81" t="s">
        <v>204</v>
      </c>
      <c r="LKP177" s="81" t="s">
        <v>204</v>
      </c>
      <c r="LKQ177" s="81" t="s">
        <v>204</v>
      </c>
      <c r="LKR177" s="81" t="s">
        <v>204</v>
      </c>
      <c r="LKS177" s="81" t="s">
        <v>204</v>
      </c>
      <c r="LKT177" s="81" t="s">
        <v>204</v>
      </c>
      <c r="LKU177" s="81" t="s">
        <v>204</v>
      </c>
      <c r="LKV177" s="81" t="s">
        <v>204</v>
      </c>
      <c r="LKW177" s="81" t="s">
        <v>204</v>
      </c>
      <c r="LKX177" s="81" t="s">
        <v>204</v>
      </c>
      <c r="LKY177" s="81" t="s">
        <v>204</v>
      </c>
      <c r="LKZ177" s="81" t="s">
        <v>204</v>
      </c>
      <c r="LLA177" s="81" t="s">
        <v>204</v>
      </c>
      <c r="LLB177" s="81" t="s">
        <v>204</v>
      </c>
      <c r="LLC177" s="81" t="s">
        <v>204</v>
      </c>
      <c r="LLD177" s="81" t="s">
        <v>204</v>
      </c>
      <c r="LLE177" s="81" t="s">
        <v>204</v>
      </c>
      <c r="LLF177" s="81" t="s">
        <v>204</v>
      </c>
      <c r="LLG177" s="81" t="s">
        <v>204</v>
      </c>
      <c r="LLH177" s="81" t="s">
        <v>204</v>
      </c>
      <c r="LLI177" s="81" t="s">
        <v>204</v>
      </c>
      <c r="LLJ177" s="81" t="s">
        <v>204</v>
      </c>
      <c r="LLK177" s="81" t="s">
        <v>204</v>
      </c>
      <c r="LLL177" s="81" t="s">
        <v>204</v>
      </c>
      <c r="LLM177" s="81" t="s">
        <v>204</v>
      </c>
      <c r="LLN177" s="81" t="s">
        <v>204</v>
      </c>
      <c r="LLO177" s="81" t="s">
        <v>204</v>
      </c>
      <c r="LLP177" s="81" t="s">
        <v>204</v>
      </c>
      <c r="LLQ177" s="81" t="s">
        <v>204</v>
      </c>
      <c r="LLR177" s="81" t="s">
        <v>204</v>
      </c>
      <c r="LLS177" s="81" t="s">
        <v>204</v>
      </c>
      <c r="LLT177" s="81" t="s">
        <v>204</v>
      </c>
      <c r="LLU177" s="81" t="s">
        <v>204</v>
      </c>
      <c r="LLV177" s="81" t="s">
        <v>204</v>
      </c>
      <c r="LLW177" s="81" t="s">
        <v>204</v>
      </c>
      <c r="LLX177" s="81" t="s">
        <v>204</v>
      </c>
      <c r="LLY177" s="81" t="s">
        <v>204</v>
      </c>
      <c r="LLZ177" s="81" t="s">
        <v>204</v>
      </c>
      <c r="LMA177" s="81" t="s">
        <v>204</v>
      </c>
      <c r="LMB177" s="81" t="s">
        <v>204</v>
      </c>
      <c r="LMC177" s="81" t="s">
        <v>204</v>
      </c>
      <c r="LMD177" s="81" t="s">
        <v>204</v>
      </c>
      <c r="LME177" s="81" t="s">
        <v>204</v>
      </c>
      <c r="LMF177" s="81" t="s">
        <v>204</v>
      </c>
      <c r="LMG177" s="81" t="s">
        <v>204</v>
      </c>
      <c r="LMH177" s="81" t="s">
        <v>204</v>
      </c>
      <c r="LMI177" s="81" t="s">
        <v>204</v>
      </c>
      <c r="LMJ177" s="81" t="s">
        <v>204</v>
      </c>
      <c r="LMK177" s="81" t="s">
        <v>204</v>
      </c>
      <c r="LML177" s="81" t="s">
        <v>204</v>
      </c>
      <c r="LMM177" s="81" t="s">
        <v>204</v>
      </c>
      <c r="LMN177" s="81" t="s">
        <v>204</v>
      </c>
      <c r="LMO177" s="81" t="s">
        <v>204</v>
      </c>
      <c r="LMP177" s="81" t="s">
        <v>204</v>
      </c>
      <c r="LMQ177" s="81" t="s">
        <v>204</v>
      </c>
      <c r="LMR177" s="81" t="s">
        <v>204</v>
      </c>
      <c r="LMS177" s="81" t="s">
        <v>204</v>
      </c>
      <c r="LMT177" s="81" t="s">
        <v>204</v>
      </c>
      <c r="LMU177" s="81" t="s">
        <v>204</v>
      </c>
      <c r="LMV177" s="81" t="s">
        <v>204</v>
      </c>
      <c r="LMW177" s="81" t="s">
        <v>204</v>
      </c>
      <c r="LMX177" s="81" t="s">
        <v>204</v>
      </c>
      <c r="LMY177" s="81" t="s">
        <v>204</v>
      </c>
      <c r="LMZ177" s="81" t="s">
        <v>204</v>
      </c>
      <c r="LNA177" s="81" t="s">
        <v>204</v>
      </c>
      <c r="LNB177" s="81" t="s">
        <v>204</v>
      </c>
      <c r="LNC177" s="81" t="s">
        <v>204</v>
      </c>
      <c r="LND177" s="81" t="s">
        <v>204</v>
      </c>
      <c r="LNE177" s="81" t="s">
        <v>204</v>
      </c>
      <c r="LNF177" s="81" t="s">
        <v>204</v>
      </c>
      <c r="LNG177" s="81" t="s">
        <v>204</v>
      </c>
      <c r="LNH177" s="81" t="s">
        <v>204</v>
      </c>
      <c r="LNI177" s="81" t="s">
        <v>204</v>
      </c>
      <c r="LNJ177" s="81" t="s">
        <v>204</v>
      </c>
      <c r="LNK177" s="81" t="s">
        <v>204</v>
      </c>
      <c r="LNL177" s="81" t="s">
        <v>204</v>
      </c>
      <c r="LNM177" s="81" t="s">
        <v>204</v>
      </c>
      <c r="LNN177" s="81" t="s">
        <v>204</v>
      </c>
      <c r="LNO177" s="81" t="s">
        <v>204</v>
      </c>
      <c r="LNP177" s="81" t="s">
        <v>204</v>
      </c>
      <c r="LNQ177" s="81" t="s">
        <v>204</v>
      </c>
      <c r="LNR177" s="81" t="s">
        <v>204</v>
      </c>
      <c r="LNS177" s="81" t="s">
        <v>204</v>
      </c>
      <c r="LNT177" s="81" t="s">
        <v>204</v>
      </c>
      <c r="LNU177" s="81" t="s">
        <v>204</v>
      </c>
      <c r="LNV177" s="81" t="s">
        <v>204</v>
      </c>
      <c r="LNW177" s="81" t="s">
        <v>204</v>
      </c>
      <c r="LNX177" s="81" t="s">
        <v>204</v>
      </c>
      <c r="LNY177" s="81" t="s">
        <v>204</v>
      </c>
      <c r="LNZ177" s="81" t="s">
        <v>204</v>
      </c>
      <c r="LOA177" s="81" t="s">
        <v>204</v>
      </c>
      <c r="LOB177" s="81" t="s">
        <v>204</v>
      </c>
      <c r="LOC177" s="81" t="s">
        <v>204</v>
      </c>
      <c r="LOD177" s="81" t="s">
        <v>204</v>
      </c>
      <c r="LOE177" s="81" t="s">
        <v>204</v>
      </c>
      <c r="LOF177" s="81" t="s">
        <v>204</v>
      </c>
      <c r="LOG177" s="81" t="s">
        <v>204</v>
      </c>
      <c r="LOH177" s="81" t="s">
        <v>204</v>
      </c>
      <c r="LOI177" s="81" t="s">
        <v>204</v>
      </c>
      <c r="LOJ177" s="81" t="s">
        <v>204</v>
      </c>
      <c r="LOK177" s="81" t="s">
        <v>204</v>
      </c>
      <c r="LOL177" s="81" t="s">
        <v>204</v>
      </c>
      <c r="LOM177" s="81" t="s">
        <v>204</v>
      </c>
      <c r="LON177" s="81" t="s">
        <v>204</v>
      </c>
      <c r="LOO177" s="81" t="s">
        <v>204</v>
      </c>
      <c r="LOP177" s="81" t="s">
        <v>204</v>
      </c>
      <c r="LOQ177" s="81" t="s">
        <v>204</v>
      </c>
      <c r="LOR177" s="81" t="s">
        <v>204</v>
      </c>
      <c r="LOS177" s="81" t="s">
        <v>204</v>
      </c>
      <c r="LOT177" s="81" t="s">
        <v>204</v>
      </c>
      <c r="LOU177" s="81" t="s">
        <v>204</v>
      </c>
      <c r="LOV177" s="81" t="s">
        <v>204</v>
      </c>
      <c r="LOW177" s="81" t="s">
        <v>204</v>
      </c>
      <c r="LOX177" s="81" t="s">
        <v>204</v>
      </c>
      <c r="LOY177" s="81" t="s">
        <v>204</v>
      </c>
      <c r="LOZ177" s="81" t="s">
        <v>204</v>
      </c>
      <c r="LPA177" s="81" t="s">
        <v>204</v>
      </c>
      <c r="LPB177" s="81" t="s">
        <v>204</v>
      </c>
      <c r="LPC177" s="81" t="s">
        <v>204</v>
      </c>
      <c r="LPD177" s="81" t="s">
        <v>204</v>
      </c>
      <c r="LPE177" s="81" t="s">
        <v>204</v>
      </c>
      <c r="LPF177" s="81" t="s">
        <v>204</v>
      </c>
      <c r="LPG177" s="81" t="s">
        <v>204</v>
      </c>
      <c r="LPH177" s="81" t="s">
        <v>204</v>
      </c>
      <c r="LPI177" s="81" t="s">
        <v>204</v>
      </c>
      <c r="LPJ177" s="81" t="s">
        <v>204</v>
      </c>
      <c r="LPK177" s="81" t="s">
        <v>204</v>
      </c>
      <c r="LPL177" s="81" t="s">
        <v>204</v>
      </c>
      <c r="LPM177" s="81" t="s">
        <v>204</v>
      </c>
      <c r="LPN177" s="81" t="s">
        <v>204</v>
      </c>
      <c r="LPO177" s="81" t="s">
        <v>204</v>
      </c>
      <c r="LPP177" s="81" t="s">
        <v>204</v>
      </c>
      <c r="LPQ177" s="81" t="s">
        <v>204</v>
      </c>
      <c r="LPR177" s="81" t="s">
        <v>204</v>
      </c>
      <c r="LPS177" s="81" t="s">
        <v>204</v>
      </c>
      <c r="LPT177" s="81" t="s">
        <v>204</v>
      </c>
      <c r="LPU177" s="81" t="s">
        <v>204</v>
      </c>
      <c r="LPV177" s="81" t="s">
        <v>204</v>
      </c>
      <c r="LPW177" s="81" t="s">
        <v>204</v>
      </c>
      <c r="LPX177" s="81" t="s">
        <v>204</v>
      </c>
      <c r="LPY177" s="81" t="s">
        <v>204</v>
      </c>
      <c r="LPZ177" s="81" t="s">
        <v>204</v>
      </c>
      <c r="LQA177" s="81" t="s">
        <v>204</v>
      </c>
      <c r="LQB177" s="81" t="s">
        <v>204</v>
      </c>
      <c r="LQC177" s="81" t="s">
        <v>204</v>
      </c>
      <c r="LQD177" s="81" t="s">
        <v>204</v>
      </c>
      <c r="LQE177" s="81" t="s">
        <v>204</v>
      </c>
      <c r="LQF177" s="81" t="s">
        <v>204</v>
      </c>
      <c r="LQG177" s="81" t="s">
        <v>204</v>
      </c>
      <c r="LQH177" s="81" t="s">
        <v>204</v>
      </c>
      <c r="LQI177" s="81" t="s">
        <v>204</v>
      </c>
      <c r="LQJ177" s="81" t="s">
        <v>204</v>
      </c>
      <c r="LQK177" s="81" t="s">
        <v>204</v>
      </c>
      <c r="LQL177" s="81" t="s">
        <v>204</v>
      </c>
      <c r="LQM177" s="81" t="s">
        <v>204</v>
      </c>
      <c r="LQN177" s="81" t="s">
        <v>204</v>
      </c>
      <c r="LQO177" s="81" t="s">
        <v>204</v>
      </c>
      <c r="LQP177" s="81" t="s">
        <v>204</v>
      </c>
      <c r="LQQ177" s="81" t="s">
        <v>204</v>
      </c>
      <c r="LQR177" s="81" t="s">
        <v>204</v>
      </c>
      <c r="LQS177" s="81" t="s">
        <v>204</v>
      </c>
      <c r="LQT177" s="81" t="s">
        <v>204</v>
      </c>
      <c r="LQU177" s="81" t="s">
        <v>204</v>
      </c>
      <c r="LQV177" s="81" t="s">
        <v>204</v>
      </c>
      <c r="LQW177" s="81" t="s">
        <v>204</v>
      </c>
      <c r="LQX177" s="81" t="s">
        <v>204</v>
      </c>
      <c r="LQY177" s="81" t="s">
        <v>204</v>
      </c>
      <c r="LQZ177" s="81" t="s">
        <v>204</v>
      </c>
      <c r="LRA177" s="81" t="s">
        <v>204</v>
      </c>
      <c r="LRB177" s="81" t="s">
        <v>204</v>
      </c>
      <c r="LRC177" s="81" t="s">
        <v>204</v>
      </c>
      <c r="LRD177" s="81" t="s">
        <v>204</v>
      </c>
      <c r="LRE177" s="81" t="s">
        <v>204</v>
      </c>
      <c r="LRF177" s="81" t="s">
        <v>204</v>
      </c>
      <c r="LRG177" s="81" t="s">
        <v>204</v>
      </c>
      <c r="LRH177" s="81" t="s">
        <v>204</v>
      </c>
      <c r="LRI177" s="81" t="s">
        <v>204</v>
      </c>
      <c r="LRJ177" s="81" t="s">
        <v>204</v>
      </c>
      <c r="LRK177" s="81" t="s">
        <v>204</v>
      </c>
      <c r="LRL177" s="81" t="s">
        <v>204</v>
      </c>
      <c r="LRM177" s="81" t="s">
        <v>204</v>
      </c>
      <c r="LRN177" s="81" t="s">
        <v>204</v>
      </c>
      <c r="LRO177" s="81" t="s">
        <v>204</v>
      </c>
      <c r="LRP177" s="81" t="s">
        <v>204</v>
      </c>
      <c r="LRQ177" s="81" t="s">
        <v>204</v>
      </c>
      <c r="LRR177" s="81" t="s">
        <v>204</v>
      </c>
      <c r="LRS177" s="81" t="s">
        <v>204</v>
      </c>
      <c r="LRT177" s="81" t="s">
        <v>204</v>
      </c>
      <c r="LRU177" s="81" t="s">
        <v>204</v>
      </c>
      <c r="LRV177" s="81" t="s">
        <v>204</v>
      </c>
      <c r="LRW177" s="81" t="s">
        <v>204</v>
      </c>
      <c r="LRX177" s="81" t="s">
        <v>204</v>
      </c>
      <c r="LRY177" s="81" t="s">
        <v>204</v>
      </c>
      <c r="LRZ177" s="81" t="s">
        <v>204</v>
      </c>
      <c r="LSA177" s="81" t="s">
        <v>204</v>
      </c>
      <c r="LSB177" s="81" t="s">
        <v>204</v>
      </c>
      <c r="LSC177" s="81" t="s">
        <v>204</v>
      </c>
      <c r="LSD177" s="81" t="s">
        <v>204</v>
      </c>
      <c r="LSE177" s="81" t="s">
        <v>204</v>
      </c>
      <c r="LSF177" s="81" t="s">
        <v>204</v>
      </c>
      <c r="LSG177" s="81" t="s">
        <v>204</v>
      </c>
      <c r="LSH177" s="81" t="s">
        <v>204</v>
      </c>
      <c r="LSI177" s="81" t="s">
        <v>204</v>
      </c>
      <c r="LSJ177" s="81" t="s">
        <v>204</v>
      </c>
      <c r="LSK177" s="81" t="s">
        <v>204</v>
      </c>
      <c r="LSL177" s="81" t="s">
        <v>204</v>
      </c>
      <c r="LSM177" s="81" t="s">
        <v>204</v>
      </c>
      <c r="LSN177" s="81" t="s">
        <v>204</v>
      </c>
      <c r="LSO177" s="81" t="s">
        <v>204</v>
      </c>
      <c r="LSP177" s="81" t="s">
        <v>204</v>
      </c>
      <c r="LSQ177" s="81" t="s">
        <v>204</v>
      </c>
      <c r="LSR177" s="81" t="s">
        <v>204</v>
      </c>
      <c r="LSS177" s="81" t="s">
        <v>204</v>
      </c>
      <c r="LST177" s="81" t="s">
        <v>204</v>
      </c>
      <c r="LSU177" s="81" t="s">
        <v>204</v>
      </c>
      <c r="LSV177" s="81" t="s">
        <v>204</v>
      </c>
      <c r="LSW177" s="81" t="s">
        <v>204</v>
      </c>
      <c r="LSX177" s="81" t="s">
        <v>204</v>
      </c>
      <c r="LSY177" s="81" t="s">
        <v>204</v>
      </c>
      <c r="LSZ177" s="81" t="s">
        <v>204</v>
      </c>
      <c r="LTA177" s="81" t="s">
        <v>204</v>
      </c>
      <c r="LTB177" s="81" t="s">
        <v>204</v>
      </c>
      <c r="LTC177" s="81" t="s">
        <v>204</v>
      </c>
      <c r="LTD177" s="81" t="s">
        <v>204</v>
      </c>
      <c r="LTE177" s="81" t="s">
        <v>204</v>
      </c>
      <c r="LTF177" s="81" t="s">
        <v>204</v>
      </c>
      <c r="LTG177" s="81" t="s">
        <v>204</v>
      </c>
      <c r="LTH177" s="81" t="s">
        <v>204</v>
      </c>
      <c r="LTI177" s="81" t="s">
        <v>204</v>
      </c>
      <c r="LTJ177" s="81" t="s">
        <v>204</v>
      </c>
      <c r="LTK177" s="81" t="s">
        <v>204</v>
      </c>
      <c r="LTL177" s="81" t="s">
        <v>204</v>
      </c>
      <c r="LTM177" s="81" t="s">
        <v>204</v>
      </c>
      <c r="LTN177" s="81" t="s">
        <v>204</v>
      </c>
      <c r="LTO177" s="81" t="s">
        <v>204</v>
      </c>
      <c r="LTP177" s="81" t="s">
        <v>204</v>
      </c>
      <c r="LTQ177" s="81" t="s">
        <v>204</v>
      </c>
      <c r="LTR177" s="81" t="s">
        <v>204</v>
      </c>
      <c r="LTS177" s="81" t="s">
        <v>204</v>
      </c>
      <c r="LTT177" s="81" t="s">
        <v>204</v>
      </c>
      <c r="LTU177" s="81" t="s">
        <v>204</v>
      </c>
      <c r="LTV177" s="81" t="s">
        <v>204</v>
      </c>
      <c r="LTW177" s="81" t="s">
        <v>204</v>
      </c>
      <c r="LTX177" s="81" t="s">
        <v>204</v>
      </c>
      <c r="LTY177" s="81" t="s">
        <v>204</v>
      </c>
      <c r="LTZ177" s="81" t="s">
        <v>204</v>
      </c>
      <c r="LUA177" s="81" t="s">
        <v>204</v>
      </c>
      <c r="LUB177" s="81" t="s">
        <v>204</v>
      </c>
      <c r="LUC177" s="81" t="s">
        <v>204</v>
      </c>
      <c r="LUD177" s="81" t="s">
        <v>204</v>
      </c>
      <c r="LUE177" s="81" t="s">
        <v>204</v>
      </c>
      <c r="LUF177" s="81" t="s">
        <v>204</v>
      </c>
      <c r="LUG177" s="81" t="s">
        <v>204</v>
      </c>
      <c r="LUH177" s="81" t="s">
        <v>204</v>
      </c>
      <c r="LUI177" s="81" t="s">
        <v>204</v>
      </c>
      <c r="LUJ177" s="81" t="s">
        <v>204</v>
      </c>
      <c r="LUK177" s="81" t="s">
        <v>204</v>
      </c>
      <c r="LUL177" s="81" t="s">
        <v>204</v>
      </c>
      <c r="LUM177" s="81" t="s">
        <v>204</v>
      </c>
      <c r="LUN177" s="81" t="s">
        <v>204</v>
      </c>
      <c r="LUO177" s="81" t="s">
        <v>204</v>
      </c>
      <c r="LUP177" s="81" t="s">
        <v>204</v>
      </c>
      <c r="LUQ177" s="81" t="s">
        <v>204</v>
      </c>
      <c r="LUR177" s="81" t="s">
        <v>204</v>
      </c>
      <c r="LUS177" s="81" t="s">
        <v>204</v>
      </c>
      <c r="LUT177" s="81" t="s">
        <v>204</v>
      </c>
      <c r="LUU177" s="81" t="s">
        <v>204</v>
      </c>
      <c r="LUV177" s="81" t="s">
        <v>204</v>
      </c>
      <c r="LUW177" s="81" t="s">
        <v>204</v>
      </c>
      <c r="LUX177" s="81" t="s">
        <v>204</v>
      </c>
      <c r="LUY177" s="81" t="s">
        <v>204</v>
      </c>
      <c r="LUZ177" s="81" t="s">
        <v>204</v>
      </c>
      <c r="LVA177" s="81" t="s">
        <v>204</v>
      </c>
      <c r="LVB177" s="81" t="s">
        <v>204</v>
      </c>
      <c r="LVC177" s="81" t="s">
        <v>204</v>
      </c>
      <c r="LVD177" s="81" t="s">
        <v>204</v>
      </c>
      <c r="LVE177" s="81" t="s">
        <v>204</v>
      </c>
      <c r="LVF177" s="81" t="s">
        <v>204</v>
      </c>
      <c r="LVG177" s="81" t="s">
        <v>204</v>
      </c>
      <c r="LVH177" s="81" t="s">
        <v>204</v>
      </c>
      <c r="LVI177" s="81" t="s">
        <v>204</v>
      </c>
      <c r="LVJ177" s="81" t="s">
        <v>204</v>
      </c>
      <c r="LVK177" s="81" t="s">
        <v>204</v>
      </c>
      <c r="LVL177" s="81" t="s">
        <v>204</v>
      </c>
      <c r="LVM177" s="81" t="s">
        <v>204</v>
      </c>
      <c r="LVN177" s="81" t="s">
        <v>204</v>
      </c>
      <c r="LVO177" s="81" t="s">
        <v>204</v>
      </c>
      <c r="LVP177" s="81" t="s">
        <v>204</v>
      </c>
      <c r="LVQ177" s="81" t="s">
        <v>204</v>
      </c>
      <c r="LVR177" s="81" t="s">
        <v>204</v>
      </c>
      <c r="LVS177" s="81" t="s">
        <v>204</v>
      </c>
      <c r="LVT177" s="81" t="s">
        <v>204</v>
      </c>
      <c r="LVU177" s="81" t="s">
        <v>204</v>
      </c>
      <c r="LVV177" s="81" t="s">
        <v>204</v>
      </c>
      <c r="LVW177" s="81" t="s">
        <v>204</v>
      </c>
      <c r="LVX177" s="81" t="s">
        <v>204</v>
      </c>
      <c r="LVY177" s="81" t="s">
        <v>204</v>
      </c>
      <c r="LVZ177" s="81" t="s">
        <v>204</v>
      </c>
      <c r="LWA177" s="81" t="s">
        <v>204</v>
      </c>
      <c r="LWB177" s="81" t="s">
        <v>204</v>
      </c>
      <c r="LWC177" s="81" t="s">
        <v>204</v>
      </c>
      <c r="LWD177" s="81" t="s">
        <v>204</v>
      </c>
      <c r="LWE177" s="81" t="s">
        <v>204</v>
      </c>
      <c r="LWF177" s="81" t="s">
        <v>204</v>
      </c>
      <c r="LWG177" s="81" t="s">
        <v>204</v>
      </c>
      <c r="LWH177" s="81" t="s">
        <v>204</v>
      </c>
      <c r="LWI177" s="81" t="s">
        <v>204</v>
      </c>
      <c r="LWJ177" s="81" t="s">
        <v>204</v>
      </c>
      <c r="LWK177" s="81" t="s">
        <v>204</v>
      </c>
      <c r="LWL177" s="81" t="s">
        <v>204</v>
      </c>
      <c r="LWM177" s="81" t="s">
        <v>204</v>
      </c>
      <c r="LWN177" s="81" t="s">
        <v>204</v>
      </c>
      <c r="LWO177" s="81" t="s">
        <v>204</v>
      </c>
      <c r="LWP177" s="81" t="s">
        <v>204</v>
      </c>
      <c r="LWQ177" s="81" t="s">
        <v>204</v>
      </c>
      <c r="LWR177" s="81" t="s">
        <v>204</v>
      </c>
      <c r="LWS177" s="81" t="s">
        <v>204</v>
      </c>
      <c r="LWT177" s="81" t="s">
        <v>204</v>
      </c>
      <c r="LWU177" s="81" t="s">
        <v>204</v>
      </c>
      <c r="LWV177" s="81" t="s">
        <v>204</v>
      </c>
      <c r="LWW177" s="81" t="s">
        <v>204</v>
      </c>
      <c r="LWX177" s="81" t="s">
        <v>204</v>
      </c>
      <c r="LWY177" s="81" t="s">
        <v>204</v>
      </c>
      <c r="LWZ177" s="81" t="s">
        <v>204</v>
      </c>
      <c r="LXA177" s="81" t="s">
        <v>204</v>
      </c>
      <c r="LXB177" s="81" t="s">
        <v>204</v>
      </c>
      <c r="LXC177" s="81" t="s">
        <v>204</v>
      </c>
      <c r="LXD177" s="81" t="s">
        <v>204</v>
      </c>
      <c r="LXE177" s="81" t="s">
        <v>204</v>
      </c>
      <c r="LXF177" s="81" t="s">
        <v>204</v>
      </c>
      <c r="LXG177" s="81" t="s">
        <v>204</v>
      </c>
      <c r="LXH177" s="81" t="s">
        <v>204</v>
      </c>
      <c r="LXI177" s="81" t="s">
        <v>204</v>
      </c>
      <c r="LXJ177" s="81" t="s">
        <v>204</v>
      </c>
      <c r="LXK177" s="81" t="s">
        <v>204</v>
      </c>
      <c r="LXL177" s="81" t="s">
        <v>204</v>
      </c>
      <c r="LXM177" s="81" t="s">
        <v>204</v>
      </c>
      <c r="LXN177" s="81" t="s">
        <v>204</v>
      </c>
      <c r="LXO177" s="81" t="s">
        <v>204</v>
      </c>
      <c r="LXP177" s="81" t="s">
        <v>204</v>
      </c>
      <c r="LXQ177" s="81" t="s">
        <v>204</v>
      </c>
      <c r="LXR177" s="81" t="s">
        <v>204</v>
      </c>
      <c r="LXS177" s="81" t="s">
        <v>204</v>
      </c>
      <c r="LXT177" s="81" t="s">
        <v>204</v>
      </c>
      <c r="LXU177" s="81" t="s">
        <v>204</v>
      </c>
      <c r="LXV177" s="81" t="s">
        <v>204</v>
      </c>
      <c r="LXW177" s="81" t="s">
        <v>204</v>
      </c>
      <c r="LXX177" s="81" t="s">
        <v>204</v>
      </c>
      <c r="LXY177" s="81" t="s">
        <v>204</v>
      </c>
      <c r="LXZ177" s="81" t="s">
        <v>204</v>
      </c>
      <c r="LYA177" s="81" t="s">
        <v>204</v>
      </c>
      <c r="LYB177" s="81" t="s">
        <v>204</v>
      </c>
      <c r="LYC177" s="81" t="s">
        <v>204</v>
      </c>
      <c r="LYD177" s="81" t="s">
        <v>204</v>
      </c>
      <c r="LYE177" s="81" t="s">
        <v>204</v>
      </c>
      <c r="LYF177" s="81" t="s">
        <v>204</v>
      </c>
      <c r="LYG177" s="81" t="s">
        <v>204</v>
      </c>
      <c r="LYH177" s="81" t="s">
        <v>204</v>
      </c>
      <c r="LYI177" s="81" t="s">
        <v>204</v>
      </c>
      <c r="LYJ177" s="81" t="s">
        <v>204</v>
      </c>
      <c r="LYK177" s="81" t="s">
        <v>204</v>
      </c>
      <c r="LYL177" s="81" t="s">
        <v>204</v>
      </c>
      <c r="LYM177" s="81" t="s">
        <v>204</v>
      </c>
      <c r="LYN177" s="81" t="s">
        <v>204</v>
      </c>
      <c r="LYO177" s="81" t="s">
        <v>204</v>
      </c>
      <c r="LYP177" s="81" t="s">
        <v>204</v>
      </c>
      <c r="LYQ177" s="81" t="s">
        <v>204</v>
      </c>
      <c r="LYR177" s="81" t="s">
        <v>204</v>
      </c>
      <c r="LYS177" s="81" t="s">
        <v>204</v>
      </c>
      <c r="LYT177" s="81" t="s">
        <v>204</v>
      </c>
      <c r="LYU177" s="81" t="s">
        <v>204</v>
      </c>
      <c r="LYV177" s="81" t="s">
        <v>204</v>
      </c>
      <c r="LYW177" s="81" t="s">
        <v>204</v>
      </c>
      <c r="LYX177" s="81" t="s">
        <v>204</v>
      </c>
      <c r="LYY177" s="81" t="s">
        <v>204</v>
      </c>
      <c r="LYZ177" s="81" t="s">
        <v>204</v>
      </c>
      <c r="LZA177" s="81" t="s">
        <v>204</v>
      </c>
      <c r="LZB177" s="81" t="s">
        <v>204</v>
      </c>
      <c r="LZC177" s="81" t="s">
        <v>204</v>
      </c>
      <c r="LZD177" s="81" t="s">
        <v>204</v>
      </c>
      <c r="LZE177" s="81" t="s">
        <v>204</v>
      </c>
      <c r="LZF177" s="81" t="s">
        <v>204</v>
      </c>
      <c r="LZG177" s="81" t="s">
        <v>204</v>
      </c>
      <c r="LZH177" s="81" t="s">
        <v>204</v>
      </c>
      <c r="LZI177" s="81" t="s">
        <v>204</v>
      </c>
      <c r="LZJ177" s="81" t="s">
        <v>204</v>
      </c>
      <c r="LZK177" s="81" t="s">
        <v>204</v>
      </c>
      <c r="LZL177" s="81" t="s">
        <v>204</v>
      </c>
      <c r="LZM177" s="81" t="s">
        <v>204</v>
      </c>
      <c r="LZN177" s="81" t="s">
        <v>204</v>
      </c>
      <c r="LZO177" s="81" t="s">
        <v>204</v>
      </c>
      <c r="LZP177" s="81" t="s">
        <v>204</v>
      </c>
      <c r="LZQ177" s="81" t="s">
        <v>204</v>
      </c>
      <c r="LZR177" s="81" t="s">
        <v>204</v>
      </c>
      <c r="LZS177" s="81" t="s">
        <v>204</v>
      </c>
      <c r="LZT177" s="81" t="s">
        <v>204</v>
      </c>
      <c r="LZU177" s="81" t="s">
        <v>204</v>
      </c>
      <c r="LZV177" s="81" t="s">
        <v>204</v>
      </c>
      <c r="LZW177" s="81" t="s">
        <v>204</v>
      </c>
      <c r="LZX177" s="81" t="s">
        <v>204</v>
      </c>
      <c r="LZY177" s="81" t="s">
        <v>204</v>
      </c>
      <c r="LZZ177" s="81" t="s">
        <v>204</v>
      </c>
      <c r="MAA177" s="81" t="s">
        <v>204</v>
      </c>
      <c r="MAB177" s="81" t="s">
        <v>204</v>
      </c>
      <c r="MAC177" s="81" t="s">
        <v>204</v>
      </c>
      <c r="MAD177" s="81" t="s">
        <v>204</v>
      </c>
      <c r="MAE177" s="81" t="s">
        <v>204</v>
      </c>
      <c r="MAF177" s="81" t="s">
        <v>204</v>
      </c>
      <c r="MAG177" s="81" t="s">
        <v>204</v>
      </c>
      <c r="MAH177" s="81" t="s">
        <v>204</v>
      </c>
      <c r="MAI177" s="81" t="s">
        <v>204</v>
      </c>
      <c r="MAJ177" s="81" t="s">
        <v>204</v>
      </c>
      <c r="MAK177" s="81" t="s">
        <v>204</v>
      </c>
      <c r="MAL177" s="81" t="s">
        <v>204</v>
      </c>
      <c r="MAM177" s="81" t="s">
        <v>204</v>
      </c>
      <c r="MAN177" s="81" t="s">
        <v>204</v>
      </c>
      <c r="MAO177" s="81" t="s">
        <v>204</v>
      </c>
      <c r="MAP177" s="81" t="s">
        <v>204</v>
      </c>
      <c r="MAQ177" s="81" t="s">
        <v>204</v>
      </c>
      <c r="MAR177" s="81" t="s">
        <v>204</v>
      </c>
      <c r="MAS177" s="81" t="s">
        <v>204</v>
      </c>
      <c r="MAT177" s="81" t="s">
        <v>204</v>
      </c>
      <c r="MAU177" s="81" t="s">
        <v>204</v>
      </c>
      <c r="MAV177" s="81" t="s">
        <v>204</v>
      </c>
      <c r="MAW177" s="81" t="s">
        <v>204</v>
      </c>
      <c r="MAX177" s="81" t="s">
        <v>204</v>
      </c>
      <c r="MAY177" s="81" t="s">
        <v>204</v>
      </c>
      <c r="MAZ177" s="81" t="s">
        <v>204</v>
      </c>
      <c r="MBA177" s="81" t="s">
        <v>204</v>
      </c>
      <c r="MBB177" s="81" t="s">
        <v>204</v>
      </c>
      <c r="MBC177" s="81" t="s">
        <v>204</v>
      </c>
      <c r="MBD177" s="81" t="s">
        <v>204</v>
      </c>
      <c r="MBE177" s="81" t="s">
        <v>204</v>
      </c>
      <c r="MBF177" s="81" t="s">
        <v>204</v>
      </c>
      <c r="MBG177" s="81" t="s">
        <v>204</v>
      </c>
      <c r="MBH177" s="81" t="s">
        <v>204</v>
      </c>
      <c r="MBI177" s="81" t="s">
        <v>204</v>
      </c>
      <c r="MBJ177" s="81" t="s">
        <v>204</v>
      </c>
      <c r="MBK177" s="81" t="s">
        <v>204</v>
      </c>
      <c r="MBL177" s="81" t="s">
        <v>204</v>
      </c>
      <c r="MBM177" s="81" t="s">
        <v>204</v>
      </c>
      <c r="MBN177" s="81" t="s">
        <v>204</v>
      </c>
      <c r="MBO177" s="81" t="s">
        <v>204</v>
      </c>
      <c r="MBP177" s="81" t="s">
        <v>204</v>
      </c>
      <c r="MBQ177" s="81" t="s">
        <v>204</v>
      </c>
      <c r="MBR177" s="81" t="s">
        <v>204</v>
      </c>
      <c r="MBS177" s="81" t="s">
        <v>204</v>
      </c>
      <c r="MBT177" s="81" t="s">
        <v>204</v>
      </c>
      <c r="MBU177" s="81" t="s">
        <v>204</v>
      </c>
      <c r="MBV177" s="81" t="s">
        <v>204</v>
      </c>
      <c r="MBW177" s="81" t="s">
        <v>204</v>
      </c>
      <c r="MBX177" s="81" t="s">
        <v>204</v>
      </c>
      <c r="MBY177" s="81" t="s">
        <v>204</v>
      </c>
      <c r="MBZ177" s="81" t="s">
        <v>204</v>
      </c>
      <c r="MCA177" s="81" t="s">
        <v>204</v>
      </c>
      <c r="MCB177" s="81" t="s">
        <v>204</v>
      </c>
      <c r="MCC177" s="81" t="s">
        <v>204</v>
      </c>
      <c r="MCD177" s="81" t="s">
        <v>204</v>
      </c>
      <c r="MCE177" s="81" t="s">
        <v>204</v>
      </c>
      <c r="MCF177" s="81" t="s">
        <v>204</v>
      </c>
      <c r="MCG177" s="81" t="s">
        <v>204</v>
      </c>
      <c r="MCH177" s="81" t="s">
        <v>204</v>
      </c>
      <c r="MCI177" s="81" t="s">
        <v>204</v>
      </c>
      <c r="MCJ177" s="81" t="s">
        <v>204</v>
      </c>
      <c r="MCK177" s="81" t="s">
        <v>204</v>
      </c>
      <c r="MCL177" s="81" t="s">
        <v>204</v>
      </c>
      <c r="MCM177" s="81" t="s">
        <v>204</v>
      </c>
      <c r="MCN177" s="81" t="s">
        <v>204</v>
      </c>
      <c r="MCO177" s="81" t="s">
        <v>204</v>
      </c>
      <c r="MCP177" s="81" t="s">
        <v>204</v>
      </c>
      <c r="MCQ177" s="81" t="s">
        <v>204</v>
      </c>
      <c r="MCR177" s="81" t="s">
        <v>204</v>
      </c>
      <c r="MCS177" s="81" t="s">
        <v>204</v>
      </c>
      <c r="MCT177" s="81" t="s">
        <v>204</v>
      </c>
      <c r="MCU177" s="81" t="s">
        <v>204</v>
      </c>
      <c r="MCV177" s="81" t="s">
        <v>204</v>
      </c>
      <c r="MCW177" s="81" t="s">
        <v>204</v>
      </c>
      <c r="MCX177" s="81" t="s">
        <v>204</v>
      </c>
      <c r="MCY177" s="81" t="s">
        <v>204</v>
      </c>
      <c r="MCZ177" s="81" t="s">
        <v>204</v>
      </c>
      <c r="MDA177" s="81" t="s">
        <v>204</v>
      </c>
      <c r="MDB177" s="81" t="s">
        <v>204</v>
      </c>
      <c r="MDC177" s="81" t="s">
        <v>204</v>
      </c>
      <c r="MDD177" s="81" t="s">
        <v>204</v>
      </c>
      <c r="MDE177" s="81" t="s">
        <v>204</v>
      </c>
      <c r="MDF177" s="81" t="s">
        <v>204</v>
      </c>
      <c r="MDG177" s="81" t="s">
        <v>204</v>
      </c>
      <c r="MDH177" s="81" t="s">
        <v>204</v>
      </c>
      <c r="MDI177" s="81" t="s">
        <v>204</v>
      </c>
      <c r="MDJ177" s="81" t="s">
        <v>204</v>
      </c>
      <c r="MDK177" s="81" t="s">
        <v>204</v>
      </c>
      <c r="MDL177" s="81" t="s">
        <v>204</v>
      </c>
      <c r="MDM177" s="81" t="s">
        <v>204</v>
      </c>
      <c r="MDN177" s="81" t="s">
        <v>204</v>
      </c>
      <c r="MDO177" s="81" t="s">
        <v>204</v>
      </c>
      <c r="MDP177" s="81" t="s">
        <v>204</v>
      </c>
      <c r="MDQ177" s="81" t="s">
        <v>204</v>
      </c>
      <c r="MDR177" s="81" t="s">
        <v>204</v>
      </c>
      <c r="MDS177" s="81" t="s">
        <v>204</v>
      </c>
      <c r="MDT177" s="81" t="s">
        <v>204</v>
      </c>
      <c r="MDU177" s="81" t="s">
        <v>204</v>
      </c>
      <c r="MDV177" s="81" t="s">
        <v>204</v>
      </c>
      <c r="MDW177" s="81" t="s">
        <v>204</v>
      </c>
      <c r="MDX177" s="81" t="s">
        <v>204</v>
      </c>
      <c r="MDY177" s="81" t="s">
        <v>204</v>
      </c>
      <c r="MDZ177" s="81" t="s">
        <v>204</v>
      </c>
      <c r="MEA177" s="81" t="s">
        <v>204</v>
      </c>
      <c r="MEB177" s="81" t="s">
        <v>204</v>
      </c>
      <c r="MEC177" s="81" t="s">
        <v>204</v>
      </c>
      <c r="MED177" s="81" t="s">
        <v>204</v>
      </c>
      <c r="MEE177" s="81" t="s">
        <v>204</v>
      </c>
      <c r="MEF177" s="81" t="s">
        <v>204</v>
      </c>
      <c r="MEG177" s="81" t="s">
        <v>204</v>
      </c>
      <c r="MEH177" s="81" t="s">
        <v>204</v>
      </c>
      <c r="MEI177" s="81" t="s">
        <v>204</v>
      </c>
      <c r="MEJ177" s="81" t="s">
        <v>204</v>
      </c>
      <c r="MEK177" s="81" t="s">
        <v>204</v>
      </c>
      <c r="MEL177" s="81" t="s">
        <v>204</v>
      </c>
      <c r="MEM177" s="81" t="s">
        <v>204</v>
      </c>
      <c r="MEN177" s="81" t="s">
        <v>204</v>
      </c>
      <c r="MEO177" s="81" t="s">
        <v>204</v>
      </c>
      <c r="MEP177" s="81" t="s">
        <v>204</v>
      </c>
      <c r="MEQ177" s="81" t="s">
        <v>204</v>
      </c>
      <c r="MER177" s="81" t="s">
        <v>204</v>
      </c>
      <c r="MES177" s="81" t="s">
        <v>204</v>
      </c>
      <c r="MET177" s="81" t="s">
        <v>204</v>
      </c>
      <c r="MEU177" s="81" t="s">
        <v>204</v>
      </c>
      <c r="MEV177" s="81" t="s">
        <v>204</v>
      </c>
      <c r="MEW177" s="81" t="s">
        <v>204</v>
      </c>
      <c r="MEX177" s="81" t="s">
        <v>204</v>
      </c>
      <c r="MEY177" s="81" t="s">
        <v>204</v>
      </c>
      <c r="MEZ177" s="81" t="s">
        <v>204</v>
      </c>
      <c r="MFA177" s="81" t="s">
        <v>204</v>
      </c>
      <c r="MFB177" s="81" t="s">
        <v>204</v>
      </c>
      <c r="MFC177" s="81" t="s">
        <v>204</v>
      </c>
      <c r="MFD177" s="81" t="s">
        <v>204</v>
      </c>
      <c r="MFE177" s="81" t="s">
        <v>204</v>
      </c>
      <c r="MFF177" s="81" t="s">
        <v>204</v>
      </c>
      <c r="MFG177" s="81" t="s">
        <v>204</v>
      </c>
      <c r="MFH177" s="81" t="s">
        <v>204</v>
      </c>
      <c r="MFI177" s="81" t="s">
        <v>204</v>
      </c>
      <c r="MFJ177" s="81" t="s">
        <v>204</v>
      </c>
      <c r="MFK177" s="81" t="s">
        <v>204</v>
      </c>
      <c r="MFL177" s="81" t="s">
        <v>204</v>
      </c>
      <c r="MFM177" s="81" t="s">
        <v>204</v>
      </c>
      <c r="MFN177" s="81" t="s">
        <v>204</v>
      </c>
      <c r="MFO177" s="81" t="s">
        <v>204</v>
      </c>
      <c r="MFP177" s="81" t="s">
        <v>204</v>
      </c>
      <c r="MFQ177" s="81" t="s">
        <v>204</v>
      </c>
      <c r="MFR177" s="81" t="s">
        <v>204</v>
      </c>
      <c r="MFS177" s="81" t="s">
        <v>204</v>
      </c>
      <c r="MFT177" s="81" t="s">
        <v>204</v>
      </c>
      <c r="MFU177" s="81" t="s">
        <v>204</v>
      </c>
      <c r="MFV177" s="81" t="s">
        <v>204</v>
      </c>
      <c r="MFW177" s="81" t="s">
        <v>204</v>
      </c>
      <c r="MFX177" s="81" t="s">
        <v>204</v>
      </c>
      <c r="MFY177" s="81" t="s">
        <v>204</v>
      </c>
      <c r="MFZ177" s="81" t="s">
        <v>204</v>
      </c>
      <c r="MGA177" s="81" t="s">
        <v>204</v>
      </c>
      <c r="MGB177" s="81" t="s">
        <v>204</v>
      </c>
      <c r="MGC177" s="81" t="s">
        <v>204</v>
      </c>
      <c r="MGD177" s="81" t="s">
        <v>204</v>
      </c>
      <c r="MGE177" s="81" t="s">
        <v>204</v>
      </c>
      <c r="MGF177" s="81" t="s">
        <v>204</v>
      </c>
      <c r="MGG177" s="81" t="s">
        <v>204</v>
      </c>
      <c r="MGH177" s="81" t="s">
        <v>204</v>
      </c>
      <c r="MGI177" s="81" t="s">
        <v>204</v>
      </c>
      <c r="MGJ177" s="81" t="s">
        <v>204</v>
      </c>
      <c r="MGK177" s="81" t="s">
        <v>204</v>
      </c>
      <c r="MGL177" s="81" t="s">
        <v>204</v>
      </c>
      <c r="MGM177" s="81" t="s">
        <v>204</v>
      </c>
      <c r="MGN177" s="81" t="s">
        <v>204</v>
      </c>
      <c r="MGO177" s="81" t="s">
        <v>204</v>
      </c>
      <c r="MGP177" s="81" t="s">
        <v>204</v>
      </c>
      <c r="MGQ177" s="81" t="s">
        <v>204</v>
      </c>
      <c r="MGR177" s="81" t="s">
        <v>204</v>
      </c>
      <c r="MGS177" s="81" t="s">
        <v>204</v>
      </c>
      <c r="MGT177" s="81" t="s">
        <v>204</v>
      </c>
      <c r="MGU177" s="81" t="s">
        <v>204</v>
      </c>
      <c r="MGV177" s="81" t="s">
        <v>204</v>
      </c>
      <c r="MGW177" s="81" t="s">
        <v>204</v>
      </c>
      <c r="MGX177" s="81" t="s">
        <v>204</v>
      </c>
      <c r="MGY177" s="81" t="s">
        <v>204</v>
      </c>
      <c r="MGZ177" s="81" t="s">
        <v>204</v>
      </c>
      <c r="MHA177" s="81" t="s">
        <v>204</v>
      </c>
      <c r="MHB177" s="81" t="s">
        <v>204</v>
      </c>
      <c r="MHC177" s="81" t="s">
        <v>204</v>
      </c>
      <c r="MHD177" s="81" t="s">
        <v>204</v>
      </c>
      <c r="MHE177" s="81" t="s">
        <v>204</v>
      </c>
      <c r="MHF177" s="81" t="s">
        <v>204</v>
      </c>
      <c r="MHG177" s="81" t="s">
        <v>204</v>
      </c>
      <c r="MHH177" s="81" t="s">
        <v>204</v>
      </c>
      <c r="MHI177" s="81" t="s">
        <v>204</v>
      </c>
      <c r="MHJ177" s="81" t="s">
        <v>204</v>
      </c>
      <c r="MHK177" s="81" t="s">
        <v>204</v>
      </c>
      <c r="MHL177" s="81" t="s">
        <v>204</v>
      </c>
      <c r="MHM177" s="81" t="s">
        <v>204</v>
      </c>
      <c r="MHN177" s="81" t="s">
        <v>204</v>
      </c>
      <c r="MHO177" s="81" t="s">
        <v>204</v>
      </c>
      <c r="MHP177" s="81" t="s">
        <v>204</v>
      </c>
      <c r="MHQ177" s="81" t="s">
        <v>204</v>
      </c>
      <c r="MHR177" s="81" t="s">
        <v>204</v>
      </c>
      <c r="MHS177" s="81" t="s">
        <v>204</v>
      </c>
      <c r="MHT177" s="81" t="s">
        <v>204</v>
      </c>
      <c r="MHU177" s="81" t="s">
        <v>204</v>
      </c>
      <c r="MHV177" s="81" t="s">
        <v>204</v>
      </c>
      <c r="MHW177" s="81" t="s">
        <v>204</v>
      </c>
      <c r="MHX177" s="81" t="s">
        <v>204</v>
      </c>
      <c r="MHY177" s="81" t="s">
        <v>204</v>
      </c>
      <c r="MHZ177" s="81" t="s">
        <v>204</v>
      </c>
      <c r="MIA177" s="81" t="s">
        <v>204</v>
      </c>
      <c r="MIB177" s="81" t="s">
        <v>204</v>
      </c>
      <c r="MIC177" s="81" t="s">
        <v>204</v>
      </c>
      <c r="MID177" s="81" t="s">
        <v>204</v>
      </c>
      <c r="MIE177" s="81" t="s">
        <v>204</v>
      </c>
      <c r="MIF177" s="81" t="s">
        <v>204</v>
      </c>
      <c r="MIG177" s="81" t="s">
        <v>204</v>
      </c>
      <c r="MIH177" s="81" t="s">
        <v>204</v>
      </c>
      <c r="MII177" s="81" t="s">
        <v>204</v>
      </c>
      <c r="MIJ177" s="81" t="s">
        <v>204</v>
      </c>
      <c r="MIK177" s="81" t="s">
        <v>204</v>
      </c>
      <c r="MIL177" s="81" t="s">
        <v>204</v>
      </c>
      <c r="MIM177" s="81" t="s">
        <v>204</v>
      </c>
      <c r="MIN177" s="81" t="s">
        <v>204</v>
      </c>
      <c r="MIO177" s="81" t="s">
        <v>204</v>
      </c>
      <c r="MIP177" s="81" t="s">
        <v>204</v>
      </c>
      <c r="MIQ177" s="81" t="s">
        <v>204</v>
      </c>
      <c r="MIR177" s="81" t="s">
        <v>204</v>
      </c>
      <c r="MIS177" s="81" t="s">
        <v>204</v>
      </c>
      <c r="MIT177" s="81" t="s">
        <v>204</v>
      </c>
      <c r="MIU177" s="81" t="s">
        <v>204</v>
      </c>
      <c r="MIV177" s="81" t="s">
        <v>204</v>
      </c>
      <c r="MIW177" s="81" t="s">
        <v>204</v>
      </c>
      <c r="MIX177" s="81" t="s">
        <v>204</v>
      </c>
      <c r="MIY177" s="81" t="s">
        <v>204</v>
      </c>
      <c r="MIZ177" s="81" t="s">
        <v>204</v>
      </c>
      <c r="MJA177" s="81" t="s">
        <v>204</v>
      </c>
      <c r="MJB177" s="81" t="s">
        <v>204</v>
      </c>
      <c r="MJC177" s="81" t="s">
        <v>204</v>
      </c>
      <c r="MJD177" s="81" t="s">
        <v>204</v>
      </c>
      <c r="MJE177" s="81" t="s">
        <v>204</v>
      </c>
      <c r="MJF177" s="81" t="s">
        <v>204</v>
      </c>
      <c r="MJG177" s="81" t="s">
        <v>204</v>
      </c>
      <c r="MJH177" s="81" t="s">
        <v>204</v>
      </c>
      <c r="MJI177" s="81" t="s">
        <v>204</v>
      </c>
      <c r="MJJ177" s="81" t="s">
        <v>204</v>
      </c>
      <c r="MJK177" s="81" t="s">
        <v>204</v>
      </c>
      <c r="MJL177" s="81" t="s">
        <v>204</v>
      </c>
      <c r="MJM177" s="81" t="s">
        <v>204</v>
      </c>
      <c r="MJN177" s="81" t="s">
        <v>204</v>
      </c>
      <c r="MJO177" s="81" t="s">
        <v>204</v>
      </c>
      <c r="MJP177" s="81" t="s">
        <v>204</v>
      </c>
      <c r="MJQ177" s="81" t="s">
        <v>204</v>
      </c>
      <c r="MJR177" s="81" t="s">
        <v>204</v>
      </c>
      <c r="MJS177" s="81" t="s">
        <v>204</v>
      </c>
      <c r="MJT177" s="81" t="s">
        <v>204</v>
      </c>
      <c r="MJU177" s="81" t="s">
        <v>204</v>
      </c>
      <c r="MJV177" s="81" t="s">
        <v>204</v>
      </c>
      <c r="MJW177" s="81" t="s">
        <v>204</v>
      </c>
      <c r="MJX177" s="81" t="s">
        <v>204</v>
      </c>
      <c r="MJY177" s="81" t="s">
        <v>204</v>
      </c>
      <c r="MJZ177" s="81" t="s">
        <v>204</v>
      </c>
      <c r="MKA177" s="81" t="s">
        <v>204</v>
      </c>
      <c r="MKB177" s="81" t="s">
        <v>204</v>
      </c>
      <c r="MKC177" s="81" t="s">
        <v>204</v>
      </c>
      <c r="MKD177" s="81" t="s">
        <v>204</v>
      </c>
      <c r="MKE177" s="81" t="s">
        <v>204</v>
      </c>
      <c r="MKF177" s="81" t="s">
        <v>204</v>
      </c>
      <c r="MKG177" s="81" t="s">
        <v>204</v>
      </c>
      <c r="MKH177" s="81" t="s">
        <v>204</v>
      </c>
      <c r="MKI177" s="81" t="s">
        <v>204</v>
      </c>
      <c r="MKJ177" s="81" t="s">
        <v>204</v>
      </c>
      <c r="MKK177" s="81" t="s">
        <v>204</v>
      </c>
      <c r="MKL177" s="81" t="s">
        <v>204</v>
      </c>
      <c r="MKM177" s="81" t="s">
        <v>204</v>
      </c>
      <c r="MKN177" s="81" t="s">
        <v>204</v>
      </c>
      <c r="MKO177" s="81" t="s">
        <v>204</v>
      </c>
      <c r="MKP177" s="81" t="s">
        <v>204</v>
      </c>
      <c r="MKQ177" s="81" t="s">
        <v>204</v>
      </c>
      <c r="MKR177" s="81" t="s">
        <v>204</v>
      </c>
      <c r="MKS177" s="81" t="s">
        <v>204</v>
      </c>
      <c r="MKT177" s="81" t="s">
        <v>204</v>
      </c>
      <c r="MKU177" s="81" t="s">
        <v>204</v>
      </c>
      <c r="MKV177" s="81" t="s">
        <v>204</v>
      </c>
      <c r="MKW177" s="81" t="s">
        <v>204</v>
      </c>
      <c r="MKX177" s="81" t="s">
        <v>204</v>
      </c>
      <c r="MKY177" s="81" t="s">
        <v>204</v>
      </c>
      <c r="MKZ177" s="81" t="s">
        <v>204</v>
      </c>
      <c r="MLA177" s="81" t="s">
        <v>204</v>
      </c>
      <c r="MLB177" s="81" t="s">
        <v>204</v>
      </c>
      <c r="MLC177" s="81" t="s">
        <v>204</v>
      </c>
      <c r="MLD177" s="81" t="s">
        <v>204</v>
      </c>
      <c r="MLE177" s="81" t="s">
        <v>204</v>
      </c>
      <c r="MLF177" s="81" t="s">
        <v>204</v>
      </c>
      <c r="MLG177" s="81" t="s">
        <v>204</v>
      </c>
      <c r="MLH177" s="81" t="s">
        <v>204</v>
      </c>
      <c r="MLI177" s="81" t="s">
        <v>204</v>
      </c>
      <c r="MLJ177" s="81" t="s">
        <v>204</v>
      </c>
      <c r="MLK177" s="81" t="s">
        <v>204</v>
      </c>
      <c r="MLL177" s="81" t="s">
        <v>204</v>
      </c>
      <c r="MLM177" s="81" t="s">
        <v>204</v>
      </c>
      <c r="MLN177" s="81" t="s">
        <v>204</v>
      </c>
      <c r="MLO177" s="81" t="s">
        <v>204</v>
      </c>
      <c r="MLP177" s="81" t="s">
        <v>204</v>
      </c>
      <c r="MLQ177" s="81" t="s">
        <v>204</v>
      </c>
      <c r="MLR177" s="81" t="s">
        <v>204</v>
      </c>
      <c r="MLS177" s="81" t="s">
        <v>204</v>
      </c>
      <c r="MLT177" s="81" t="s">
        <v>204</v>
      </c>
      <c r="MLU177" s="81" t="s">
        <v>204</v>
      </c>
      <c r="MLV177" s="81" t="s">
        <v>204</v>
      </c>
      <c r="MLW177" s="81" t="s">
        <v>204</v>
      </c>
      <c r="MLX177" s="81" t="s">
        <v>204</v>
      </c>
      <c r="MLY177" s="81" t="s">
        <v>204</v>
      </c>
      <c r="MLZ177" s="81" t="s">
        <v>204</v>
      </c>
      <c r="MMA177" s="81" t="s">
        <v>204</v>
      </c>
      <c r="MMB177" s="81" t="s">
        <v>204</v>
      </c>
      <c r="MMC177" s="81" t="s">
        <v>204</v>
      </c>
      <c r="MMD177" s="81" t="s">
        <v>204</v>
      </c>
      <c r="MME177" s="81" t="s">
        <v>204</v>
      </c>
      <c r="MMF177" s="81" t="s">
        <v>204</v>
      </c>
      <c r="MMG177" s="81" t="s">
        <v>204</v>
      </c>
      <c r="MMH177" s="81" t="s">
        <v>204</v>
      </c>
      <c r="MMI177" s="81" t="s">
        <v>204</v>
      </c>
      <c r="MMJ177" s="81" t="s">
        <v>204</v>
      </c>
      <c r="MMK177" s="81" t="s">
        <v>204</v>
      </c>
      <c r="MML177" s="81" t="s">
        <v>204</v>
      </c>
      <c r="MMM177" s="81" t="s">
        <v>204</v>
      </c>
      <c r="MMN177" s="81" t="s">
        <v>204</v>
      </c>
      <c r="MMO177" s="81" t="s">
        <v>204</v>
      </c>
      <c r="MMP177" s="81" t="s">
        <v>204</v>
      </c>
      <c r="MMQ177" s="81" t="s">
        <v>204</v>
      </c>
      <c r="MMR177" s="81" t="s">
        <v>204</v>
      </c>
      <c r="MMS177" s="81" t="s">
        <v>204</v>
      </c>
      <c r="MMT177" s="81" t="s">
        <v>204</v>
      </c>
      <c r="MMU177" s="81" t="s">
        <v>204</v>
      </c>
      <c r="MMV177" s="81" t="s">
        <v>204</v>
      </c>
      <c r="MMW177" s="81" t="s">
        <v>204</v>
      </c>
      <c r="MMX177" s="81" t="s">
        <v>204</v>
      </c>
      <c r="MMY177" s="81" t="s">
        <v>204</v>
      </c>
      <c r="MMZ177" s="81" t="s">
        <v>204</v>
      </c>
      <c r="MNA177" s="81" t="s">
        <v>204</v>
      </c>
      <c r="MNB177" s="81" t="s">
        <v>204</v>
      </c>
      <c r="MNC177" s="81" t="s">
        <v>204</v>
      </c>
      <c r="MND177" s="81" t="s">
        <v>204</v>
      </c>
      <c r="MNE177" s="81" t="s">
        <v>204</v>
      </c>
      <c r="MNF177" s="81" t="s">
        <v>204</v>
      </c>
      <c r="MNG177" s="81" t="s">
        <v>204</v>
      </c>
      <c r="MNH177" s="81" t="s">
        <v>204</v>
      </c>
      <c r="MNI177" s="81" t="s">
        <v>204</v>
      </c>
      <c r="MNJ177" s="81" t="s">
        <v>204</v>
      </c>
      <c r="MNK177" s="81" t="s">
        <v>204</v>
      </c>
      <c r="MNL177" s="81" t="s">
        <v>204</v>
      </c>
      <c r="MNM177" s="81" t="s">
        <v>204</v>
      </c>
      <c r="MNN177" s="81" t="s">
        <v>204</v>
      </c>
      <c r="MNO177" s="81" t="s">
        <v>204</v>
      </c>
      <c r="MNP177" s="81" t="s">
        <v>204</v>
      </c>
      <c r="MNQ177" s="81" t="s">
        <v>204</v>
      </c>
      <c r="MNR177" s="81" t="s">
        <v>204</v>
      </c>
      <c r="MNS177" s="81" t="s">
        <v>204</v>
      </c>
      <c r="MNT177" s="81" t="s">
        <v>204</v>
      </c>
      <c r="MNU177" s="81" t="s">
        <v>204</v>
      </c>
      <c r="MNV177" s="81" t="s">
        <v>204</v>
      </c>
      <c r="MNW177" s="81" t="s">
        <v>204</v>
      </c>
      <c r="MNX177" s="81" t="s">
        <v>204</v>
      </c>
      <c r="MNY177" s="81" t="s">
        <v>204</v>
      </c>
      <c r="MNZ177" s="81" t="s">
        <v>204</v>
      </c>
      <c r="MOA177" s="81" t="s">
        <v>204</v>
      </c>
      <c r="MOB177" s="81" t="s">
        <v>204</v>
      </c>
      <c r="MOC177" s="81" t="s">
        <v>204</v>
      </c>
      <c r="MOD177" s="81" t="s">
        <v>204</v>
      </c>
      <c r="MOE177" s="81" t="s">
        <v>204</v>
      </c>
      <c r="MOF177" s="81" t="s">
        <v>204</v>
      </c>
      <c r="MOG177" s="81" t="s">
        <v>204</v>
      </c>
      <c r="MOH177" s="81" t="s">
        <v>204</v>
      </c>
      <c r="MOI177" s="81" t="s">
        <v>204</v>
      </c>
      <c r="MOJ177" s="81" t="s">
        <v>204</v>
      </c>
      <c r="MOK177" s="81" t="s">
        <v>204</v>
      </c>
      <c r="MOL177" s="81" t="s">
        <v>204</v>
      </c>
      <c r="MOM177" s="81" t="s">
        <v>204</v>
      </c>
      <c r="MON177" s="81" t="s">
        <v>204</v>
      </c>
      <c r="MOO177" s="81" t="s">
        <v>204</v>
      </c>
      <c r="MOP177" s="81" t="s">
        <v>204</v>
      </c>
      <c r="MOQ177" s="81" t="s">
        <v>204</v>
      </c>
      <c r="MOR177" s="81" t="s">
        <v>204</v>
      </c>
      <c r="MOS177" s="81" t="s">
        <v>204</v>
      </c>
      <c r="MOT177" s="81" t="s">
        <v>204</v>
      </c>
      <c r="MOU177" s="81" t="s">
        <v>204</v>
      </c>
      <c r="MOV177" s="81" t="s">
        <v>204</v>
      </c>
      <c r="MOW177" s="81" t="s">
        <v>204</v>
      </c>
      <c r="MOX177" s="81" t="s">
        <v>204</v>
      </c>
      <c r="MOY177" s="81" t="s">
        <v>204</v>
      </c>
      <c r="MOZ177" s="81" t="s">
        <v>204</v>
      </c>
      <c r="MPA177" s="81" t="s">
        <v>204</v>
      </c>
      <c r="MPB177" s="81" t="s">
        <v>204</v>
      </c>
      <c r="MPC177" s="81" t="s">
        <v>204</v>
      </c>
      <c r="MPD177" s="81" t="s">
        <v>204</v>
      </c>
      <c r="MPE177" s="81" t="s">
        <v>204</v>
      </c>
      <c r="MPF177" s="81" t="s">
        <v>204</v>
      </c>
      <c r="MPG177" s="81" t="s">
        <v>204</v>
      </c>
      <c r="MPH177" s="81" t="s">
        <v>204</v>
      </c>
      <c r="MPI177" s="81" t="s">
        <v>204</v>
      </c>
      <c r="MPJ177" s="81" t="s">
        <v>204</v>
      </c>
      <c r="MPK177" s="81" t="s">
        <v>204</v>
      </c>
      <c r="MPL177" s="81" t="s">
        <v>204</v>
      </c>
      <c r="MPM177" s="81" t="s">
        <v>204</v>
      </c>
      <c r="MPN177" s="81" t="s">
        <v>204</v>
      </c>
      <c r="MPO177" s="81" t="s">
        <v>204</v>
      </c>
      <c r="MPP177" s="81" t="s">
        <v>204</v>
      </c>
      <c r="MPQ177" s="81" t="s">
        <v>204</v>
      </c>
      <c r="MPR177" s="81" t="s">
        <v>204</v>
      </c>
      <c r="MPS177" s="81" t="s">
        <v>204</v>
      </c>
      <c r="MPT177" s="81" t="s">
        <v>204</v>
      </c>
      <c r="MPU177" s="81" t="s">
        <v>204</v>
      </c>
      <c r="MPV177" s="81" t="s">
        <v>204</v>
      </c>
      <c r="MPW177" s="81" t="s">
        <v>204</v>
      </c>
      <c r="MPX177" s="81" t="s">
        <v>204</v>
      </c>
      <c r="MPY177" s="81" t="s">
        <v>204</v>
      </c>
      <c r="MPZ177" s="81" t="s">
        <v>204</v>
      </c>
      <c r="MQA177" s="81" t="s">
        <v>204</v>
      </c>
      <c r="MQB177" s="81" t="s">
        <v>204</v>
      </c>
      <c r="MQC177" s="81" t="s">
        <v>204</v>
      </c>
      <c r="MQD177" s="81" t="s">
        <v>204</v>
      </c>
      <c r="MQE177" s="81" t="s">
        <v>204</v>
      </c>
      <c r="MQF177" s="81" t="s">
        <v>204</v>
      </c>
      <c r="MQG177" s="81" t="s">
        <v>204</v>
      </c>
      <c r="MQH177" s="81" t="s">
        <v>204</v>
      </c>
      <c r="MQI177" s="81" t="s">
        <v>204</v>
      </c>
      <c r="MQJ177" s="81" t="s">
        <v>204</v>
      </c>
      <c r="MQK177" s="81" t="s">
        <v>204</v>
      </c>
      <c r="MQL177" s="81" t="s">
        <v>204</v>
      </c>
      <c r="MQM177" s="81" t="s">
        <v>204</v>
      </c>
      <c r="MQN177" s="81" t="s">
        <v>204</v>
      </c>
      <c r="MQO177" s="81" t="s">
        <v>204</v>
      </c>
      <c r="MQP177" s="81" t="s">
        <v>204</v>
      </c>
      <c r="MQQ177" s="81" t="s">
        <v>204</v>
      </c>
      <c r="MQR177" s="81" t="s">
        <v>204</v>
      </c>
      <c r="MQS177" s="81" t="s">
        <v>204</v>
      </c>
      <c r="MQT177" s="81" t="s">
        <v>204</v>
      </c>
      <c r="MQU177" s="81" t="s">
        <v>204</v>
      </c>
      <c r="MQV177" s="81" t="s">
        <v>204</v>
      </c>
      <c r="MQW177" s="81" t="s">
        <v>204</v>
      </c>
      <c r="MQX177" s="81" t="s">
        <v>204</v>
      </c>
      <c r="MQY177" s="81" t="s">
        <v>204</v>
      </c>
      <c r="MQZ177" s="81" t="s">
        <v>204</v>
      </c>
      <c r="MRA177" s="81" t="s">
        <v>204</v>
      </c>
      <c r="MRB177" s="81" t="s">
        <v>204</v>
      </c>
      <c r="MRC177" s="81" t="s">
        <v>204</v>
      </c>
      <c r="MRD177" s="81" t="s">
        <v>204</v>
      </c>
      <c r="MRE177" s="81" t="s">
        <v>204</v>
      </c>
      <c r="MRF177" s="81" t="s">
        <v>204</v>
      </c>
      <c r="MRG177" s="81" t="s">
        <v>204</v>
      </c>
      <c r="MRH177" s="81" t="s">
        <v>204</v>
      </c>
      <c r="MRI177" s="81" t="s">
        <v>204</v>
      </c>
      <c r="MRJ177" s="81" t="s">
        <v>204</v>
      </c>
      <c r="MRK177" s="81" t="s">
        <v>204</v>
      </c>
      <c r="MRL177" s="81" t="s">
        <v>204</v>
      </c>
      <c r="MRM177" s="81" t="s">
        <v>204</v>
      </c>
      <c r="MRN177" s="81" t="s">
        <v>204</v>
      </c>
      <c r="MRO177" s="81" t="s">
        <v>204</v>
      </c>
      <c r="MRP177" s="81" t="s">
        <v>204</v>
      </c>
      <c r="MRQ177" s="81" t="s">
        <v>204</v>
      </c>
      <c r="MRR177" s="81" t="s">
        <v>204</v>
      </c>
      <c r="MRS177" s="81" t="s">
        <v>204</v>
      </c>
      <c r="MRT177" s="81" t="s">
        <v>204</v>
      </c>
      <c r="MRU177" s="81" t="s">
        <v>204</v>
      </c>
      <c r="MRV177" s="81" t="s">
        <v>204</v>
      </c>
      <c r="MRW177" s="81" t="s">
        <v>204</v>
      </c>
      <c r="MRX177" s="81" t="s">
        <v>204</v>
      </c>
      <c r="MRY177" s="81" t="s">
        <v>204</v>
      </c>
      <c r="MRZ177" s="81" t="s">
        <v>204</v>
      </c>
      <c r="MSA177" s="81" t="s">
        <v>204</v>
      </c>
      <c r="MSB177" s="81" t="s">
        <v>204</v>
      </c>
      <c r="MSC177" s="81" t="s">
        <v>204</v>
      </c>
      <c r="MSD177" s="81" t="s">
        <v>204</v>
      </c>
      <c r="MSE177" s="81" t="s">
        <v>204</v>
      </c>
      <c r="MSF177" s="81" t="s">
        <v>204</v>
      </c>
      <c r="MSG177" s="81" t="s">
        <v>204</v>
      </c>
      <c r="MSH177" s="81" t="s">
        <v>204</v>
      </c>
      <c r="MSI177" s="81" t="s">
        <v>204</v>
      </c>
      <c r="MSJ177" s="81" t="s">
        <v>204</v>
      </c>
      <c r="MSK177" s="81" t="s">
        <v>204</v>
      </c>
      <c r="MSL177" s="81" t="s">
        <v>204</v>
      </c>
      <c r="MSM177" s="81" t="s">
        <v>204</v>
      </c>
      <c r="MSN177" s="81" t="s">
        <v>204</v>
      </c>
      <c r="MSO177" s="81" t="s">
        <v>204</v>
      </c>
      <c r="MSP177" s="81" t="s">
        <v>204</v>
      </c>
      <c r="MSQ177" s="81" t="s">
        <v>204</v>
      </c>
      <c r="MSR177" s="81" t="s">
        <v>204</v>
      </c>
      <c r="MSS177" s="81" t="s">
        <v>204</v>
      </c>
      <c r="MST177" s="81" t="s">
        <v>204</v>
      </c>
      <c r="MSU177" s="81" t="s">
        <v>204</v>
      </c>
      <c r="MSV177" s="81" t="s">
        <v>204</v>
      </c>
      <c r="MSW177" s="81" t="s">
        <v>204</v>
      </c>
      <c r="MSX177" s="81" t="s">
        <v>204</v>
      </c>
      <c r="MSY177" s="81" t="s">
        <v>204</v>
      </c>
      <c r="MSZ177" s="81" t="s">
        <v>204</v>
      </c>
      <c r="MTA177" s="81" t="s">
        <v>204</v>
      </c>
      <c r="MTB177" s="81" t="s">
        <v>204</v>
      </c>
      <c r="MTC177" s="81" t="s">
        <v>204</v>
      </c>
      <c r="MTD177" s="81" t="s">
        <v>204</v>
      </c>
      <c r="MTE177" s="81" t="s">
        <v>204</v>
      </c>
      <c r="MTF177" s="81" t="s">
        <v>204</v>
      </c>
      <c r="MTG177" s="81" t="s">
        <v>204</v>
      </c>
      <c r="MTH177" s="81" t="s">
        <v>204</v>
      </c>
      <c r="MTI177" s="81" t="s">
        <v>204</v>
      </c>
      <c r="MTJ177" s="81" t="s">
        <v>204</v>
      </c>
      <c r="MTK177" s="81" t="s">
        <v>204</v>
      </c>
      <c r="MTL177" s="81" t="s">
        <v>204</v>
      </c>
      <c r="MTM177" s="81" t="s">
        <v>204</v>
      </c>
      <c r="MTN177" s="81" t="s">
        <v>204</v>
      </c>
      <c r="MTO177" s="81" t="s">
        <v>204</v>
      </c>
      <c r="MTP177" s="81" t="s">
        <v>204</v>
      </c>
      <c r="MTQ177" s="81" t="s">
        <v>204</v>
      </c>
      <c r="MTR177" s="81" t="s">
        <v>204</v>
      </c>
      <c r="MTS177" s="81" t="s">
        <v>204</v>
      </c>
      <c r="MTT177" s="81" t="s">
        <v>204</v>
      </c>
      <c r="MTU177" s="81" t="s">
        <v>204</v>
      </c>
      <c r="MTV177" s="81" t="s">
        <v>204</v>
      </c>
      <c r="MTW177" s="81" t="s">
        <v>204</v>
      </c>
      <c r="MTX177" s="81" t="s">
        <v>204</v>
      </c>
      <c r="MTY177" s="81" t="s">
        <v>204</v>
      </c>
      <c r="MTZ177" s="81" t="s">
        <v>204</v>
      </c>
      <c r="MUA177" s="81" t="s">
        <v>204</v>
      </c>
      <c r="MUB177" s="81" t="s">
        <v>204</v>
      </c>
      <c r="MUC177" s="81" t="s">
        <v>204</v>
      </c>
      <c r="MUD177" s="81" t="s">
        <v>204</v>
      </c>
      <c r="MUE177" s="81" t="s">
        <v>204</v>
      </c>
      <c r="MUF177" s="81" t="s">
        <v>204</v>
      </c>
      <c r="MUG177" s="81" t="s">
        <v>204</v>
      </c>
      <c r="MUH177" s="81" t="s">
        <v>204</v>
      </c>
      <c r="MUI177" s="81" t="s">
        <v>204</v>
      </c>
      <c r="MUJ177" s="81" t="s">
        <v>204</v>
      </c>
      <c r="MUK177" s="81" t="s">
        <v>204</v>
      </c>
      <c r="MUL177" s="81" t="s">
        <v>204</v>
      </c>
      <c r="MUM177" s="81" t="s">
        <v>204</v>
      </c>
      <c r="MUN177" s="81" t="s">
        <v>204</v>
      </c>
      <c r="MUO177" s="81" t="s">
        <v>204</v>
      </c>
      <c r="MUP177" s="81" t="s">
        <v>204</v>
      </c>
      <c r="MUQ177" s="81" t="s">
        <v>204</v>
      </c>
      <c r="MUR177" s="81" t="s">
        <v>204</v>
      </c>
      <c r="MUS177" s="81" t="s">
        <v>204</v>
      </c>
      <c r="MUT177" s="81" t="s">
        <v>204</v>
      </c>
      <c r="MUU177" s="81" t="s">
        <v>204</v>
      </c>
      <c r="MUV177" s="81" t="s">
        <v>204</v>
      </c>
      <c r="MUW177" s="81" t="s">
        <v>204</v>
      </c>
      <c r="MUX177" s="81" t="s">
        <v>204</v>
      </c>
      <c r="MUY177" s="81" t="s">
        <v>204</v>
      </c>
      <c r="MUZ177" s="81" t="s">
        <v>204</v>
      </c>
      <c r="MVA177" s="81" t="s">
        <v>204</v>
      </c>
      <c r="MVB177" s="81" t="s">
        <v>204</v>
      </c>
      <c r="MVC177" s="81" t="s">
        <v>204</v>
      </c>
      <c r="MVD177" s="81" t="s">
        <v>204</v>
      </c>
      <c r="MVE177" s="81" t="s">
        <v>204</v>
      </c>
      <c r="MVF177" s="81" t="s">
        <v>204</v>
      </c>
      <c r="MVG177" s="81" t="s">
        <v>204</v>
      </c>
      <c r="MVH177" s="81" t="s">
        <v>204</v>
      </c>
      <c r="MVI177" s="81" t="s">
        <v>204</v>
      </c>
      <c r="MVJ177" s="81" t="s">
        <v>204</v>
      </c>
      <c r="MVK177" s="81" t="s">
        <v>204</v>
      </c>
      <c r="MVL177" s="81" t="s">
        <v>204</v>
      </c>
      <c r="MVM177" s="81" t="s">
        <v>204</v>
      </c>
      <c r="MVN177" s="81" t="s">
        <v>204</v>
      </c>
      <c r="MVO177" s="81" t="s">
        <v>204</v>
      </c>
      <c r="MVP177" s="81" t="s">
        <v>204</v>
      </c>
      <c r="MVQ177" s="81" t="s">
        <v>204</v>
      </c>
      <c r="MVR177" s="81" t="s">
        <v>204</v>
      </c>
      <c r="MVS177" s="81" t="s">
        <v>204</v>
      </c>
      <c r="MVT177" s="81" t="s">
        <v>204</v>
      </c>
      <c r="MVU177" s="81" t="s">
        <v>204</v>
      </c>
      <c r="MVV177" s="81" t="s">
        <v>204</v>
      </c>
      <c r="MVW177" s="81" t="s">
        <v>204</v>
      </c>
      <c r="MVX177" s="81" t="s">
        <v>204</v>
      </c>
      <c r="MVY177" s="81" t="s">
        <v>204</v>
      </c>
      <c r="MVZ177" s="81" t="s">
        <v>204</v>
      </c>
      <c r="MWA177" s="81" t="s">
        <v>204</v>
      </c>
      <c r="MWB177" s="81" t="s">
        <v>204</v>
      </c>
      <c r="MWC177" s="81" t="s">
        <v>204</v>
      </c>
      <c r="MWD177" s="81" t="s">
        <v>204</v>
      </c>
      <c r="MWE177" s="81" t="s">
        <v>204</v>
      </c>
      <c r="MWF177" s="81" t="s">
        <v>204</v>
      </c>
      <c r="MWG177" s="81" t="s">
        <v>204</v>
      </c>
      <c r="MWH177" s="81" t="s">
        <v>204</v>
      </c>
      <c r="MWI177" s="81" t="s">
        <v>204</v>
      </c>
      <c r="MWJ177" s="81" t="s">
        <v>204</v>
      </c>
      <c r="MWK177" s="81" t="s">
        <v>204</v>
      </c>
      <c r="MWL177" s="81" t="s">
        <v>204</v>
      </c>
      <c r="MWM177" s="81" t="s">
        <v>204</v>
      </c>
      <c r="MWN177" s="81" t="s">
        <v>204</v>
      </c>
      <c r="MWO177" s="81" t="s">
        <v>204</v>
      </c>
      <c r="MWP177" s="81" t="s">
        <v>204</v>
      </c>
      <c r="MWQ177" s="81" t="s">
        <v>204</v>
      </c>
      <c r="MWR177" s="81" t="s">
        <v>204</v>
      </c>
      <c r="MWS177" s="81" t="s">
        <v>204</v>
      </c>
      <c r="MWT177" s="81" t="s">
        <v>204</v>
      </c>
      <c r="MWU177" s="81" t="s">
        <v>204</v>
      </c>
      <c r="MWV177" s="81" t="s">
        <v>204</v>
      </c>
      <c r="MWW177" s="81" t="s">
        <v>204</v>
      </c>
      <c r="MWX177" s="81" t="s">
        <v>204</v>
      </c>
      <c r="MWY177" s="81" t="s">
        <v>204</v>
      </c>
      <c r="MWZ177" s="81" t="s">
        <v>204</v>
      </c>
      <c r="MXA177" s="81" t="s">
        <v>204</v>
      </c>
      <c r="MXB177" s="81" t="s">
        <v>204</v>
      </c>
      <c r="MXC177" s="81" t="s">
        <v>204</v>
      </c>
      <c r="MXD177" s="81" t="s">
        <v>204</v>
      </c>
      <c r="MXE177" s="81" t="s">
        <v>204</v>
      </c>
      <c r="MXF177" s="81" t="s">
        <v>204</v>
      </c>
      <c r="MXG177" s="81" t="s">
        <v>204</v>
      </c>
      <c r="MXH177" s="81" t="s">
        <v>204</v>
      </c>
      <c r="MXI177" s="81" t="s">
        <v>204</v>
      </c>
      <c r="MXJ177" s="81" t="s">
        <v>204</v>
      </c>
      <c r="MXK177" s="81" t="s">
        <v>204</v>
      </c>
      <c r="MXL177" s="81" t="s">
        <v>204</v>
      </c>
      <c r="MXM177" s="81" t="s">
        <v>204</v>
      </c>
      <c r="MXN177" s="81" t="s">
        <v>204</v>
      </c>
      <c r="MXO177" s="81" t="s">
        <v>204</v>
      </c>
      <c r="MXP177" s="81" t="s">
        <v>204</v>
      </c>
      <c r="MXQ177" s="81" t="s">
        <v>204</v>
      </c>
      <c r="MXR177" s="81" t="s">
        <v>204</v>
      </c>
      <c r="MXS177" s="81" t="s">
        <v>204</v>
      </c>
      <c r="MXT177" s="81" t="s">
        <v>204</v>
      </c>
      <c r="MXU177" s="81" t="s">
        <v>204</v>
      </c>
      <c r="MXV177" s="81" t="s">
        <v>204</v>
      </c>
      <c r="MXW177" s="81" t="s">
        <v>204</v>
      </c>
      <c r="MXX177" s="81" t="s">
        <v>204</v>
      </c>
      <c r="MXY177" s="81" t="s">
        <v>204</v>
      </c>
      <c r="MXZ177" s="81" t="s">
        <v>204</v>
      </c>
      <c r="MYA177" s="81" t="s">
        <v>204</v>
      </c>
      <c r="MYB177" s="81" t="s">
        <v>204</v>
      </c>
      <c r="MYC177" s="81" t="s">
        <v>204</v>
      </c>
      <c r="MYD177" s="81" t="s">
        <v>204</v>
      </c>
      <c r="MYE177" s="81" t="s">
        <v>204</v>
      </c>
      <c r="MYF177" s="81" t="s">
        <v>204</v>
      </c>
      <c r="MYG177" s="81" t="s">
        <v>204</v>
      </c>
      <c r="MYH177" s="81" t="s">
        <v>204</v>
      </c>
      <c r="MYI177" s="81" t="s">
        <v>204</v>
      </c>
      <c r="MYJ177" s="81" t="s">
        <v>204</v>
      </c>
      <c r="MYK177" s="81" t="s">
        <v>204</v>
      </c>
      <c r="MYL177" s="81" t="s">
        <v>204</v>
      </c>
      <c r="MYM177" s="81" t="s">
        <v>204</v>
      </c>
      <c r="MYN177" s="81" t="s">
        <v>204</v>
      </c>
      <c r="MYO177" s="81" t="s">
        <v>204</v>
      </c>
      <c r="MYP177" s="81" t="s">
        <v>204</v>
      </c>
      <c r="MYQ177" s="81" t="s">
        <v>204</v>
      </c>
      <c r="MYR177" s="81" t="s">
        <v>204</v>
      </c>
      <c r="MYS177" s="81" t="s">
        <v>204</v>
      </c>
      <c r="MYT177" s="81" t="s">
        <v>204</v>
      </c>
      <c r="MYU177" s="81" t="s">
        <v>204</v>
      </c>
      <c r="MYV177" s="81" t="s">
        <v>204</v>
      </c>
      <c r="MYW177" s="81" t="s">
        <v>204</v>
      </c>
      <c r="MYX177" s="81" t="s">
        <v>204</v>
      </c>
      <c r="MYY177" s="81" t="s">
        <v>204</v>
      </c>
      <c r="MYZ177" s="81" t="s">
        <v>204</v>
      </c>
      <c r="MZA177" s="81" t="s">
        <v>204</v>
      </c>
      <c r="MZB177" s="81" t="s">
        <v>204</v>
      </c>
      <c r="MZC177" s="81" t="s">
        <v>204</v>
      </c>
      <c r="MZD177" s="81" t="s">
        <v>204</v>
      </c>
      <c r="MZE177" s="81" t="s">
        <v>204</v>
      </c>
      <c r="MZF177" s="81" t="s">
        <v>204</v>
      </c>
      <c r="MZG177" s="81" t="s">
        <v>204</v>
      </c>
      <c r="MZH177" s="81" t="s">
        <v>204</v>
      </c>
      <c r="MZI177" s="81" t="s">
        <v>204</v>
      </c>
      <c r="MZJ177" s="81" t="s">
        <v>204</v>
      </c>
      <c r="MZK177" s="81" t="s">
        <v>204</v>
      </c>
      <c r="MZL177" s="81" t="s">
        <v>204</v>
      </c>
      <c r="MZM177" s="81" t="s">
        <v>204</v>
      </c>
      <c r="MZN177" s="81" t="s">
        <v>204</v>
      </c>
      <c r="MZO177" s="81" t="s">
        <v>204</v>
      </c>
      <c r="MZP177" s="81" t="s">
        <v>204</v>
      </c>
      <c r="MZQ177" s="81" t="s">
        <v>204</v>
      </c>
      <c r="MZR177" s="81" t="s">
        <v>204</v>
      </c>
      <c r="MZS177" s="81" t="s">
        <v>204</v>
      </c>
      <c r="MZT177" s="81" t="s">
        <v>204</v>
      </c>
      <c r="MZU177" s="81" t="s">
        <v>204</v>
      </c>
      <c r="MZV177" s="81" t="s">
        <v>204</v>
      </c>
      <c r="MZW177" s="81" t="s">
        <v>204</v>
      </c>
      <c r="MZX177" s="81" t="s">
        <v>204</v>
      </c>
      <c r="MZY177" s="81" t="s">
        <v>204</v>
      </c>
      <c r="MZZ177" s="81" t="s">
        <v>204</v>
      </c>
      <c r="NAA177" s="81" t="s">
        <v>204</v>
      </c>
      <c r="NAB177" s="81" t="s">
        <v>204</v>
      </c>
      <c r="NAC177" s="81" t="s">
        <v>204</v>
      </c>
      <c r="NAD177" s="81" t="s">
        <v>204</v>
      </c>
      <c r="NAE177" s="81" t="s">
        <v>204</v>
      </c>
      <c r="NAF177" s="81" t="s">
        <v>204</v>
      </c>
      <c r="NAG177" s="81" t="s">
        <v>204</v>
      </c>
      <c r="NAH177" s="81" t="s">
        <v>204</v>
      </c>
      <c r="NAI177" s="81" t="s">
        <v>204</v>
      </c>
      <c r="NAJ177" s="81" t="s">
        <v>204</v>
      </c>
      <c r="NAK177" s="81" t="s">
        <v>204</v>
      </c>
      <c r="NAL177" s="81" t="s">
        <v>204</v>
      </c>
      <c r="NAM177" s="81" t="s">
        <v>204</v>
      </c>
      <c r="NAN177" s="81" t="s">
        <v>204</v>
      </c>
      <c r="NAO177" s="81" t="s">
        <v>204</v>
      </c>
      <c r="NAP177" s="81" t="s">
        <v>204</v>
      </c>
      <c r="NAQ177" s="81" t="s">
        <v>204</v>
      </c>
      <c r="NAR177" s="81" t="s">
        <v>204</v>
      </c>
      <c r="NAS177" s="81" t="s">
        <v>204</v>
      </c>
      <c r="NAT177" s="81" t="s">
        <v>204</v>
      </c>
      <c r="NAU177" s="81" t="s">
        <v>204</v>
      </c>
      <c r="NAV177" s="81" t="s">
        <v>204</v>
      </c>
      <c r="NAW177" s="81" t="s">
        <v>204</v>
      </c>
      <c r="NAX177" s="81" t="s">
        <v>204</v>
      </c>
      <c r="NAY177" s="81" t="s">
        <v>204</v>
      </c>
      <c r="NAZ177" s="81" t="s">
        <v>204</v>
      </c>
      <c r="NBA177" s="81" t="s">
        <v>204</v>
      </c>
      <c r="NBB177" s="81" t="s">
        <v>204</v>
      </c>
      <c r="NBC177" s="81" t="s">
        <v>204</v>
      </c>
      <c r="NBD177" s="81" t="s">
        <v>204</v>
      </c>
      <c r="NBE177" s="81" t="s">
        <v>204</v>
      </c>
      <c r="NBF177" s="81" t="s">
        <v>204</v>
      </c>
      <c r="NBG177" s="81" t="s">
        <v>204</v>
      </c>
      <c r="NBH177" s="81" t="s">
        <v>204</v>
      </c>
      <c r="NBI177" s="81" t="s">
        <v>204</v>
      </c>
      <c r="NBJ177" s="81" t="s">
        <v>204</v>
      </c>
      <c r="NBK177" s="81" t="s">
        <v>204</v>
      </c>
      <c r="NBL177" s="81" t="s">
        <v>204</v>
      </c>
      <c r="NBM177" s="81" t="s">
        <v>204</v>
      </c>
      <c r="NBN177" s="81" t="s">
        <v>204</v>
      </c>
      <c r="NBO177" s="81" t="s">
        <v>204</v>
      </c>
      <c r="NBP177" s="81" t="s">
        <v>204</v>
      </c>
      <c r="NBQ177" s="81" t="s">
        <v>204</v>
      </c>
      <c r="NBR177" s="81" t="s">
        <v>204</v>
      </c>
      <c r="NBS177" s="81" t="s">
        <v>204</v>
      </c>
      <c r="NBT177" s="81" t="s">
        <v>204</v>
      </c>
      <c r="NBU177" s="81" t="s">
        <v>204</v>
      </c>
      <c r="NBV177" s="81" t="s">
        <v>204</v>
      </c>
      <c r="NBW177" s="81" t="s">
        <v>204</v>
      </c>
      <c r="NBX177" s="81" t="s">
        <v>204</v>
      </c>
      <c r="NBY177" s="81" t="s">
        <v>204</v>
      </c>
      <c r="NBZ177" s="81" t="s">
        <v>204</v>
      </c>
      <c r="NCA177" s="81" t="s">
        <v>204</v>
      </c>
      <c r="NCB177" s="81" t="s">
        <v>204</v>
      </c>
      <c r="NCC177" s="81" t="s">
        <v>204</v>
      </c>
      <c r="NCD177" s="81" t="s">
        <v>204</v>
      </c>
      <c r="NCE177" s="81" t="s">
        <v>204</v>
      </c>
      <c r="NCF177" s="81" t="s">
        <v>204</v>
      </c>
      <c r="NCG177" s="81" t="s">
        <v>204</v>
      </c>
      <c r="NCH177" s="81" t="s">
        <v>204</v>
      </c>
      <c r="NCI177" s="81" t="s">
        <v>204</v>
      </c>
      <c r="NCJ177" s="81" t="s">
        <v>204</v>
      </c>
      <c r="NCK177" s="81" t="s">
        <v>204</v>
      </c>
      <c r="NCL177" s="81" t="s">
        <v>204</v>
      </c>
      <c r="NCM177" s="81" t="s">
        <v>204</v>
      </c>
      <c r="NCN177" s="81" t="s">
        <v>204</v>
      </c>
      <c r="NCO177" s="81" t="s">
        <v>204</v>
      </c>
      <c r="NCP177" s="81" t="s">
        <v>204</v>
      </c>
      <c r="NCQ177" s="81" t="s">
        <v>204</v>
      </c>
      <c r="NCR177" s="81" t="s">
        <v>204</v>
      </c>
      <c r="NCS177" s="81" t="s">
        <v>204</v>
      </c>
      <c r="NCT177" s="81" t="s">
        <v>204</v>
      </c>
      <c r="NCU177" s="81" t="s">
        <v>204</v>
      </c>
      <c r="NCV177" s="81" t="s">
        <v>204</v>
      </c>
      <c r="NCW177" s="81" t="s">
        <v>204</v>
      </c>
      <c r="NCX177" s="81" t="s">
        <v>204</v>
      </c>
      <c r="NCY177" s="81" t="s">
        <v>204</v>
      </c>
      <c r="NCZ177" s="81" t="s">
        <v>204</v>
      </c>
      <c r="NDA177" s="81" t="s">
        <v>204</v>
      </c>
      <c r="NDB177" s="81" t="s">
        <v>204</v>
      </c>
      <c r="NDC177" s="81" t="s">
        <v>204</v>
      </c>
      <c r="NDD177" s="81" t="s">
        <v>204</v>
      </c>
      <c r="NDE177" s="81" t="s">
        <v>204</v>
      </c>
      <c r="NDF177" s="81" t="s">
        <v>204</v>
      </c>
      <c r="NDG177" s="81" t="s">
        <v>204</v>
      </c>
      <c r="NDH177" s="81" t="s">
        <v>204</v>
      </c>
      <c r="NDI177" s="81" t="s">
        <v>204</v>
      </c>
      <c r="NDJ177" s="81" t="s">
        <v>204</v>
      </c>
      <c r="NDK177" s="81" t="s">
        <v>204</v>
      </c>
      <c r="NDL177" s="81" t="s">
        <v>204</v>
      </c>
      <c r="NDM177" s="81" t="s">
        <v>204</v>
      </c>
      <c r="NDN177" s="81" t="s">
        <v>204</v>
      </c>
      <c r="NDO177" s="81" t="s">
        <v>204</v>
      </c>
      <c r="NDP177" s="81" t="s">
        <v>204</v>
      </c>
      <c r="NDQ177" s="81" t="s">
        <v>204</v>
      </c>
      <c r="NDR177" s="81" t="s">
        <v>204</v>
      </c>
      <c r="NDS177" s="81" t="s">
        <v>204</v>
      </c>
      <c r="NDT177" s="81" t="s">
        <v>204</v>
      </c>
      <c r="NDU177" s="81" t="s">
        <v>204</v>
      </c>
      <c r="NDV177" s="81" t="s">
        <v>204</v>
      </c>
      <c r="NDW177" s="81" t="s">
        <v>204</v>
      </c>
      <c r="NDX177" s="81" t="s">
        <v>204</v>
      </c>
      <c r="NDY177" s="81" t="s">
        <v>204</v>
      </c>
      <c r="NDZ177" s="81" t="s">
        <v>204</v>
      </c>
      <c r="NEA177" s="81" t="s">
        <v>204</v>
      </c>
      <c r="NEB177" s="81" t="s">
        <v>204</v>
      </c>
      <c r="NEC177" s="81" t="s">
        <v>204</v>
      </c>
      <c r="NED177" s="81" t="s">
        <v>204</v>
      </c>
      <c r="NEE177" s="81" t="s">
        <v>204</v>
      </c>
      <c r="NEF177" s="81" t="s">
        <v>204</v>
      </c>
      <c r="NEG177" s="81" t="s">
        <v>204</v>
      </c>
      <c r="NEH177" s="81" t="s">
        <v>204</v>
      </c>
      <c r="NEI177" s="81" t="s">
        <v>204</v>
      </c>
      <c r="NEJ177" s="81" t="s">
        <v>204</v>
      </c>
      <c r="NEK177" s="81" t="s">
        <v>204</v>
      </c>
      <c r="NEL177" s="81" t="s">
        <v>204</v>
      </c>
      <c r="NEM177" s="81" t="s">
        <v>204</v>
      </c>
      <c r="NEN177" s="81" t="s">
        <v>204</v>
      </c>
      <c r="NEO177" s="81" t="s">
        <v>204</v>
      </c>
      <c r="NEP177" s="81" t="s">
        <v>204</v>
      </c>
      <c r="NEQ177" s="81" t="s">
        <v>204</v>
      </c>
      <c r="NER177" s="81" t="s">
        <v>204</v>
      </c>
      <c r="NES177" s="81" t="s">
        <v>204</v>
      </c>
      <c r="NET177" s="81" t="s">
        <v>204</v>
      </c>
      <c r="NEU177" s="81" t="s">
        <v>204</v>
      </c>
      <c r="NEV177" s="81" t="s">
        <v>204</v>
      </c>
      <c r="NEW177" s="81" t="s">
        <v>204</v>
      </c>
      <c r="NEX177" s="81" t="s">
        <v>204</v>
      </c>
      <c r="NEY177" s="81" t="s">
        <v>204</v>
      </c>
      <c r="NEZ177" s="81" t="s">
        <v>204</v>
      </c>
      <c r="NFA177" s="81" t="s">
        <v>204</v>
      </c>
      <c r="NFB177" s="81" t="s">
        <v>204</v>
      </c>
      <c r="NFC177" s="81" t="s">
        <v>204</v>
      </c>
      <c r="NFD177" s="81" t="s">
        <v>204</v>
      </c>
      <c r="NFE177" s="81" t="s">
        <v>204</v>
      </c>
      <c r="NFF177" s="81" t="s">
        <v>204</v>
      </c>
      <c r="NFG177" s="81" t="s">
        <v>204</v>
      </c>
      <c r="NFH177" s="81" t="s">
        <v>204</v>
      </c>
      <c r="NFI177" s="81" t="s">
        <v>204</v>
      </c>
      <c r="NFJ177" s="81" t="s">
        <v>204</v>
      </c>
      <c r="NFK177" s="81" t="s">
        <v>204</v>
      </c>
      <c r="NFL177" s="81" t="s">
        <v>204</v>
      </c>
      <c r="NFM177" s="81" t="s">
        <v>204</v>
      </c>
      <c r="NFN177" s="81" t="s">
        <v>204</v>
      </c>
      <c r="NFO177" s="81" t="s">
        <v>204</v>
      </c>
      <c r="NFP177" s="81" t="s">
        <v>204</v>
      </c>
      <c r="NFQ177" s="81" t="s">
        <v>204</v>
      </c>
      <c r="NFR177" s="81" t="s">
        <v>204</v>
      </c>
      <c r="NFS177" s="81" t="s">
        <v>204</v>
      </c>
      <c r="NFT177" s="81" t="s">
        <v>204</v>
      </c>
      <c r="NFU177" s="81" t="s">
        <v>204</v>
      </c>
      <c r="NFV177" s="81" t="s">
        <v>204</v>
      </c>
      <c r="NFW177" s="81" t="s">
        <v>204</v>
      </c>
      <c r="NFX177" s="81" t="s">
        <v>204</v>
      </c>
      <c r="NFY177" s="81" t="s">
        <v>204</v>
      </c>
      <c r="NFZ177" s="81" t="s">
        <v>204</v>
      </c>
      <c r="NGA177" s="81" t="s">
        <v>204</v>
      </c>
      <c r="NGB177" s="81" t="s">
        <v>204</v>
      </c>
      <c r="NGC177" s="81" t="s">
        <v>204</v>
      </c>
      <c r="NGD177" s="81" t="s">
        <v>204</v>
      </c>
      <c r="NGE177" s="81" t="s">
        <v>204</v>
      </c>
      <c r="NGF177" s="81" t="s">
        <v>204</v>
      </c>
      <c r="NGG177" s="81" t="s">
        <v>204</v>
      </c>
      <c r="NGH177" s="81" t="s">
        <v>204</v>
      </c>
      <c r="NGI177" s="81" t="s">
        <v>204</v>
      </c>
      <c r="NGJ177" s="81" t="s">
        <v>204</v>
      </c>
      <c r="NGK177" s="81" t="s">
        <v>204</v>
      </c>
      <c r="NGL177" s="81" t="s">
        <v>204</v>
      </c>
      <c r="NGM177" s="81" t="s">
        <v>204</v>
      </c>
      <c r="NGN177" s="81" t="s">
        <v>204</v>
      </c>
      <c r="NGO177" s="81" t="s">
        <v>204</v>
      </c>
      <c r="NGP177" s="81" t="s">
        <v>204</v>
      </c>
      <c r="NGQ177" s="81" t="s">
        <v>204</v>
      </c>
      <c r="NGR177" s="81" t="s">
        <v>204</v>
      </c>
      <c r="NGS177" s="81" t="s">
        <v>204</v>
      </c>
      <c r="NGT177" s="81" t="s">
        <v>204</v>
      </c>
      <c r="NGU177" s="81" t="s">
        <v>204</v>
      </c>
      <c r="NGV177" s="81" t="s">
        <v>204</v>
      </c>
      <c r="NGW177" s="81" t="s">
        <v>204</v>
      </c>
      <c r="NGX177" s="81" t="s">
        <v>204</v>
      </c>
      <c r="NGY177" s="81" t="s">
        <v>204</v>
      </c>
      <c r="NGZ177" s="81" t="s">
        <v>204</v>
      </c>
      <c r="NHA177" s="81" t="s">
        <v>204</v>
      </c>
      <c r="NHB177" s="81" t="s">
        <v>204</v>
      </c>
      <c r="NHC177" s="81" t="s">
        <v>204</v>
      </c>
      <c r="NHD177" s="81" t="s">
        <v>204</v>
      </c>
      <c r="NHE177" s="81" t="s">
        <v>204</v>
      </c>
      <c r="NHF177" s="81" t="s">
        <v>204</v>
      </c>
      <c r="NHG177" s="81" t="s">
        <v>204</v>
      </c>
      <c r="NHH177" s="81" t="s">
        <v>204</v>
      </c>
      <c r="NHI177" s="81" t="s">
        <v>204</v>
      </c>
      <c r="NHJ177" s="81" t="s">
        <v>204</v>
      </c>
      <c r="NHK177" s="81" t="s">
        <v>204</v>
      </c>
      <c r="NHL177" s="81" t="s">
        <v>204</v>
      </c>
      <c r="NHM177" s="81" t="s">
        <v>204</v>
      </c>
      <c r="NHN177" s="81" t="s">
        <v>204</v>
      </c>
      <c r="NHO177" s="81" t="s">
        <v>204</v>
      </c>
      <c r="NHP177" s="81" t="s">
        <v>204</v>
      </c>
      <c r="NHQ177" s="81" t="s">
        <v>204</v>
      </c>
      <c r="NHR177" s="81" t="s">
        <v>204</v>
      </c>
      <c r="NHS177" s="81" t="s">
        <v>204</v>
      </c>
      <c r="NHT177" s="81" t="s">
        <v>204</v>
      </c>
      <c r="NHU177" s="81" t="s">
        <v>204</v>
      </c>
      <c r="NHV177" s="81" t="s">
        <v>204</v>
      </c>
      <c r="NHW177" s="81" t="s">
        <v>204</v>
      </c>
      <c r="NHX177" s="81" t="s">
        <v>204</v>
      </c>
      <c r="NHY177" s="81" t="s">
        <v>204</v>
      </c>
      <c r="NHZ177" s="81" t="s">
        <v>204</v>
      </c>
      <c r="NIA177" s="81" t="s">
        <v>204</v>
      </c>
      <c r="NIB177" s="81" t="s">
        <v>204</v>
      </c>
      <c r="NIC177" s="81" t="s">
        <v>204</v>
      </c>
      <c r="NID177" s="81" t="s">
        <v>204</v>
      </c>
      <c r="NIE177" s="81" t="s">
        <v>204</v>
      </c>
      <c r="NIF177" s="81" t="s">
        <v>204</v>
      </c>
      <c r="NIG177" s="81" t="s">
        <v>204</v>
      </c>
      <c r="NIH177" s="81" t="s">
        <v>204</v>
      </c>
      <c r="NII177" s="81" t="s">
        <v>204</v>
      </c>
      <c r="NIJ177" s="81" t="s">
        <v>204</v>
      </c>
      <c r="NIK177" s="81" t="s">
        <v>204</v>
      </c>
      <c r="NIL177" s="81" t="s">
        <v>204</v>
      </c>
      <c r="NIM177" s="81" t="s">
        <v>204</v>
      </c>
      <c r="NIN177" s="81" t="s">
        <v>204</v>
      </c>
      <c r="NIO177" s="81" t="s">
        <v>204</v>
      </c>
      <c r="NIP177" s="81" t="s">
        <v>204</v>
      </c>
      <c r="NIQ177" s="81" t="s">
        <v>204</v>
      </c>
      <c r="NIR177" s="81" t="s">
        <v>204</v>
      </c>
      <c r="NIS177" s="81" t="s">
        <v>204</v>
      </c>
      <c r="NIT177" s="81" t="s">
        <v>204</v>
      </c>
      <c r="NIU177" s="81" t="s">
        <v>204</v>
      </c>
      <c r="NIV177" s="81" t="s">
        <v>204</v>
      </c>
      <c r="NIW177" s="81" t="s">
        <v>204</v>
      </c>
      <c r="NIX177" s="81" t="s">
        <v>204</v>
      </c>
      <c r="NIY177" s="81" t="s">
        <v>204</v>
      </c>
      <c r="NIZ177" s="81" t="s">
        <v>204</v>
      </c>
      <c r="NJA177" s="81" t="s">
        <v>204</v>
      </c>
      <c r="NJB177" s="81" t="s">
        <v>204</v>
      </c>
      <c r="NJC177" s="81" t="s">
        <v>204</v>
      </c>
      <c r="NJD177" s="81" t="s">
        <v>204</v>
      </c>
      <c r="NJE177" s="81" t="s">
        <v>204</v>
      </c>
      <c r="NJF177" s="81" t="s">
        <v>204</v>
      </c>
      <c r="NJG177" s="81" t="s">
        <v>204</v>
      </c>
      <c r="NJH177" s="81" t="s">
        <v>204</v>
      </c>
      <c r="NJI177" s="81" t="s">
        <v>204</v>
      </c>
      <c r="NJJ177" s="81" t="s">
        <v>204</v>
      </c>
      <c r="NJK177" s="81" t="s">
        <v>204</v>
      </c>
      <c r="NJL177" s="81" t="s">
        <v>204</v>
      </c>
      <c r="NJM177" s="81" t="s">
        <v>204</v>
      </c>
      <c r="NJN177" s="81" t="s">
        <v>204</v>
      </c>
      <c r="NJO177" s="81" t="s">
        <v>204</v>
      </c>
      <c r="NJP177" s="81" t="s">
        <v>204</v>
      </c>
      <c r="NJQ177" s="81" t="s">
        <v>204</v>
      </c>
      <c r="NJR177" s="81" t="s">
        <v>204</v>
      </c>
      <c r="NJS177" s="81" t="s">
        <v>204</v>
      </c>
      <c r="NJT177" s="81" t="s">
        <v>204</v>
      </c>
      <c r="NJU177" s="81" t="s">
        <v>204</v>
      </c>
      <c r="NJV177" s="81" t="s">
        <v>204</v>
      </c>
      <c r="NJW177" s="81" t="s">
        <v>204</v>
      </c>
      <c r="NJX177" s="81" t="s">
        <v>204</v>
      </c>
      <c r="NJY177" s="81" t="s">
        <v>204</v>
      </c>
      <c r="NJZ177" s="81" t="s">
        <v>204</v>
      </c>
      <c r="NKA177" s="81" t="s">
        <v>204</v>
      </c>
      <c r="NKB177" s="81" t="s">
        <v>204</v>
      </c>
      <c r="NKC177" s="81" t="s">
        <v>204</v>
      </c>
      <c r="NKD177" s="81" t="s">
        <v>204</v>
      </c>
      <c r="NKE177" s="81" t="s">
        <v>204</v>
      </c>
      <c r="NKF177" s="81" t="s">
        <v>204</v>
      </c>
      <c r="NKG177" s="81" t="s">
        <v>204</v>
      </c>
      <c r="NKH177" s="81" t="s">
        <v>204</v>
      </c>
      <c r="NKI177" s="81" t="s">
        <v>204</v>
      </c>
      <c r="NKJ177" s="81" t="s">
        <v>204</v>
      </c>
      <c r="NKK177" s="81" t="s">
        <v>204</v>
      </c>
      <c r="NKL177" s="81" t="s">
        <v>204</v>
      </c>
      <c r="NKM177" s="81" t="s">
        <v>204</v>
      </c>
      <c r="NKN177" s="81" t="s">
        <v>204</v>
      </c>
      <c r="NKO177" s="81" t="s">
        <v>204</v>
      </c>
      <c r="NKP177" s="81" t="s">
        <v>204</v>
      </c>
      <c r="NKQ177" s="81" t="s">
        <v>204</v>
      </c>
      <c r="NKR177" s="81" t="s">
        <v>204</v>
      </c>
      <c r="NKS177" s="81" t="s">
        <v>204</v>
      </c>
      <c r="NKT177" s="81" t="s">
        <v>204</v>
      </c>
      <c r="NKU177" s="81" t="s">
        <v>204</v>
      </c>
      <c r="NKV177" s="81" t="s">
        <v>204</v>
      </c>
      <c r="NKW177" s="81" t="s">
        <v>204</v>
      </c>
      <c r="NKX177" s="81" t="s">
        <v>204</v>
      </c>
      <c r="NKY177" s="81" t="s">
        <v>204</v>
      </c>
      <c r="NKZ177" s="81" t="s">
        <v>204</v>
      </c>
      <c r="NLA177" s="81" t="s">
        <v>204</v>
      </c>
      <c r="NLB177" s="81" t="s">
        <v>204</v>
      </c>
      <c r="NLC177" s="81" t="s">
        <v>204</v>
      </c>
      <c r="NLD177" s="81" t="s">
        <v>204</v>
      </c>
      <c r="NLE177" s="81" t="s">
        <v>204</v>
      </c>
      <c r="NLF177" s="81" t="s">
        <v>204</v>
      </c>
      <c r="NLG177" s="81" t="s">
        <v>204</v>
      </c>
      <c r="NLH177" s="81" t="s">
        <v>204</v>
      </c>
      <c r="NLI177" s="81" t="s">
        <v>204</v>
      </c>
      <c r="NLJ177" s="81" t="s">
        <v>204</v>
      </c>
      <c r="NLK177" s="81" t="s">
        <v>204</v>
      </c>
      <c r="NLL177" s="81" t="s">
        <v>204</v>
      </c>
      <c r="NLM177" s="81" t="s">
        <v>204</v>
      </c>
      <c r="NLN177" s="81" t="s">
        <v>204</v>
      </c>
      <c r="NLO177" s="81" t="s">
        <v>204</v>
      </c>
      <c r="NLP177" s="81" t="s">
        <v>204</v>
      </c>
      <c r="NLQ177" s="81" t="s">
        <v>204</v>
      </c>
      <c r="NLR177" s="81" t="s">
        <v>204</v>
      </c>
      <c r="NLS177" s="81" t="s">
        <v>204</v>
      </c>
      <c r="NLT177" s="81" t="s">
        <v>204</v>
      </c>
      <c r="NLU177" s="81" t="s">
        <v>204</v>
      </c>
      <c r="NLV177" s="81" t="s">
        <v>204</v>
      </c>
      <c r="NLW177" s="81" t="s">
        <v>204</v>
      </c>
      <c r="NLX177" s="81" t="s">
        <v>204</v>
      </c>
      <c r="NLY177" s="81" t="s">
        <v>204</v>
      </c>
      <c r="NLZ177" s="81" t="s">
        <v>204</v>
      </c>
      <c r="NMA177" s="81" t="s">
        <v>204</v>
      </c>
      <c r="NMB177" s="81" t="s">
        <v>204</v>
      </c>
      <c r="NMC177" s="81" t="s">
        <v>204</v>
      </c>
      <c r="NMD177" s="81" t="s">
        <v>204</v>
      </c>
      <c r="NME177" s="81" t="s">
        <v>204</v>
      </c>
      <c r="NMF177" s="81" t="s">
        <v>204</v>
      </c>
      <c r="NMG177" s="81" t="s">
        <v>204</v>
      </c>
      <c r="NMH177" s="81" t="s">
        <v>204</v>
      </c>
      <c r="NMI177" s="81" t="s">
        <v>204</v>
      </c>
      <c r="NMJ177" s="81" t="s">
        <v>204</v>
      </c>
      <c r="NMK177" s="81" t="s">
        <v>204</v>
      </c>
      <c r="NML177" s="81" t="s">
        <v>204</v>
      </c>
      <c r="NMM177" s="81" t="s">
        <v>204</v>
      </c>
      <c r="NMN177" s="81" t="s">
        <v>204</v>
      </c>
      <c r="NMO177" s="81" t="s">
        <v>204</v>
      </c>
      <c r="NMP177" s="81" t="s">
        <v>204</v>
      </c>
      <c r="NMQ177" s="81" t="s">
        <v>204</v>
      </c>
      <c r="NMR177" s="81" t="s">
        <v>204</v>
      </c>
      <c r="NMS177" s="81" t="s">
        <v>204</v>
      </c>
      <c r="NMT177" s="81" t="s">
        <v>204</v>
      </c>
      <c r="NMU177" s="81" t="s">
        <v>204</v>
      </c>
      <c r="NMV177" s="81" t="s">
        <v>204</v>
      </c>
      <c r="NMW177" s="81" t="s">
        <v>204</v>
      </c>
      <c r="NMX177" s="81" t="s">
        <v>204</v>
      </c>
      <c r="NMY177" s="81" t="s">
        <v>204</v>
      </c>
      <c r="NMZ177" s="81" t="s">
        <v>204</v>
      </c>
      <c r="NNA177" s="81" t="s">
        <v>204</v>
      </c>
      <c r="NNB177" s="81" t="s">
        <v>204</v>
      </c>
      <c r="NNC177" s="81" t="s">
        <v>204</v>
      </c>
      <c r="NND177" s="81" t="s">
        <v>204</v>
      </c>
      <c r="NNE177" s="81" t="s">
        <v>204</v>
      </c>
      <c r="NNF177" s="81" t="s">
        <v>204</v>
      </c>
      <c r="NNG177" s="81" t="s">
        <v>204</v>
      </c>
      <c r="NNH177" s="81" t="s">
        <v>204</v>
      </c>
      <c r="NNI177" s="81" t="s">
        <v>204</v>
      </c>
      <c r="NNJ177" s="81" t="s">
        <v>204</v>
      </c>
      <c r="NNK177" s="81" t="s">
        <v>204</v>
      </c>
      <c r="NNL177" s="81" t="s">
        <v>204</v>
      </c>
      <c r="NNM177" s="81" t="s">
        <v>204</v>
      </c>
      <c r="NNN177" s="81" t="s">
        <v>204</v>
      </c>
      <c r="NNO177" s="81" t="s">
        <v>204</v>
      </c>
      <c r="NNP177" s="81" t="s">
        <v>204</v>
      </c>
      <c r="NNQ177" s="81" t="s">
        <v>204</v>
      </c>
      <c r="NNR177" s="81" t="s">
        <v>204</v>
      </c>
      <c r="NNS177" s="81" t="s">
        <v>204</v>
      </c>
      <c r="NNT177" s="81" t="s">
        <v>204</v>
      </c>
      <c r="NNU177" s="81" t="s">
        <v>204</v>
      </c>
      <c r="NNV177" s="81" t="s">
        <v>204</v>
      </c>
      <c r="NNW177" s="81" t="s">
        <v>204</v>
      </c>
      <c r="NNX177" s="81" t="s">
        <v>204</v>
      </c>
      <c r="NNY177" s="81" t="s">
        <v>204</v>
      </c>
      <c r="NNZ177" s="81" t="s">
        <v>204</v>
      </c>
      <c r="NOA177" s="81" t="s">
        <v>204</v>
      </c>
      <c r="NOB177" s="81" t="s">
        <v>204</v>
      </c>
      <c r="NOC177" s="81" t="s">
        <v>204</v>
      </c>
      <c r="NOD177" s="81" t="s">
        <v>204</v>
      </c>
      <c r="NOE177" s="81" t="s">
        <v>204</v>
      </c>
      <c r="NOF177" s="81" t="s">
        <v>204</v>
      </c>
      <c r="NOG177" s="81" t="s">
        <v>204</v>
      </c>
      <c r="NOH177" s="81" t="s">
        <v>204</v>
      </c>
      <c r="NOI177" s="81" t="s">
        <v>204</v>
      </c>
      <c r="NOJ177" s="81" t="s">
        <v>204</v>
      </c>
      <c r="NOK177" s="81" t="s">
        <v>204</v>
      </c>
      <c r="NOL177" s="81" t="s">
        <v>204</v>
      </c>
      <c r="NOM177" s="81" t="s">
        <v>204</v>
      </c>
      <c r="NON177" s="81" t="s">
        <v>204</v>
      </c>
      <c r="NOO177" s="81" t="s">
        <v>204</v>
      </c>
      <c r="NOP177" s="81" t="s">
        <v>204</v>
      </c>
      <c r="NOQ177" s="81" t="s">
        <v>204</v>
      </c>
      <c r="NOR177" s="81" t="s">
        <v>204</v>
      </c>
      <c r="NOS177" s="81" t="s">
        <v>204</v>
      </c>
      <c r="NOT177" s="81" t="s">
        <v>204</v>
      </c>
      <c r="NOU177" s="81" t="s">
        <v>204</v>
      </c>
      <c r="NOV177" s="81" t="s">
        <v>204</v>
      </c>
      <c r="NOW177" s="81" t="s">
        <v>204</v>
      </c>
      <c r="NOX177" s="81" t="s">
        <v>204</v>
      </c>
      <c r="NOY177" s="81" t="s">
        <v>204</v>
      </c>
      <c r="NOZ177" s="81" t="s">
        <v>204</v>
      </c>
      <c r="NPA177" s="81" t="s">
        <v>204</v>
      </c>
      <c r="NPB177" s="81" t="s">
        <v>204</v>
      </c>
      <c r="NPC177" s="81" t="s">
        <v>204</v>
      </c>
      <c r="NPD177" s="81" t="s">
        <v>204</v>
      </c>
      <c r="NPE177" s="81" t="s">
        <v>204</v>
      </c>
      <c r="NPF177" s="81" t="s">
        <v>204</v>
      </c>
      <c r="NPG177" s="81" t="s">
        <v>204</v>
      </c>
      <c r="NPH177" s="81" t="s">
        <v>204</v>
      </c>
      <c r="NPI177" s="81" t="s">
        <v>204</v>
      </c>
      <c r="NPJ177" s="81" t="s">
        <v>204</v>
      </c>
      <c r="NPK177" s="81" t="s">
        <v>204</v>
      </c>
      <c r="NPL177" s="81" t="s">
        <v>204</v>
      </c>
      <c r="NPM177" s="81" t="s">
        <v>204</v>
      </c>
      <c r="NPN177" s="81" t="s">
        <v>204</v>
      </c>
      <c r="NPO177" s="81" t="s">
        <v>204</v>
      </c>
      <c r="NPP177" s="81" t="s">
        <v>204</v>
      </c>
      <c r="NPQ177" s="81" t="s">
        <v>204</v>
      </c>
      <c r="NPR177" s="81" t="s">
        <v>204</v>
      </c>
      <c r="NPS177" s="81" t="s">
        <v>204</v>
      </c>
      <c r="NPT177" s="81" t="s">
        <v>204</v>
      </c>
      <c r="NPU177" s="81" t="s">
        <v>204</v>
      </c>
      <c r="NPV177" s="81" t="s">
        <v>204</v>
      </c>
      <c r="NPW177" s="81" t="s">
        <v>204</v>
      </c>
      <c r="NPX177" s="81" t="s">
        <v>204</v>
      </c>
      <c r="NPY177" s="81" t="s">
        <v>204</v>
      </c>
      <c r="NPZ177" s="81" t="s">
        <v>204</v>
      </c>
      <c r="NQA177" s="81" t="s">
        <v>204</v>
      </c>
      <c r="NQB177" s="81" t="s">
        <v>204</v>
      </c>
      <c r="NQC177" s="81" t="s">
        <v>204</v>
      </c>
      <c r="NQD177" s="81" t="s">
        <v>204</v>
      </c>
      <c r="NQE177" s="81" t="s">
        <v>204</v>
      </c>
      <c r="NQF177" s="81" t="s">
        <v>204</v>
      </c>
      <c r="NQG177" s="81" t="s">
        <v>204</v>
      </c>
      <c r="NQH177" s="81" t="s">
        <v>204</v>
      </c>
      <c r="NQI177" s="81" t="s">
        <v>204</v>
      </c>
      <c r="NQJ177" s="81" t="s">
        <v>204</v>
      </c>
      <c r="NQK177" s="81" t="s">
        <v>204</v>
      </c>
      <c r="NQL177" s="81" t="s">
        <v>204</v>
      </c>
      <c r="NQM177" s="81" t="s">
        <v>204</v>
      </c>
      <c r="NQN177" s="81" t="s">
        <v>204</v>
      </c>
      <c r="NQO177" s="81" t="s">
        <v>204</v>
      </c>
      <c r="NQP177" s="81" t="s">
        <v>204</v>
      </c>
      <c r="NQQ177" s="81" t="s">
        <v>204</v>
      </c>
      <c r="NQR177" s="81" t="s">
        <v>204</v>
      </c>
      <c r="NQS177" s="81" t="s">
        <v>204</v>
      </c>
      <c r="NQT177" s="81" t="s">
        <v>204</v>
      </c>
      <c r="NQU177" s="81" t="s">
        <v>204</v>
      </c>
      <c r="NQV177" s="81" t="s">
        <v>204</v>
      </c>
      <c r="NQW177" s="81" t="s">
        <v>204</v>
      </c>
      <c r="NQX177" s="81" t="s">
        <v>204</v>
      </c>
      <c r="NQY177" s="81" t="s">
        <v>204</v>
      </c>
      <c r="NQZ177" s="81" t="s">
        <v>204</v>
      </c>
      <c r="NRA177" s="81" t="s">
        <v>204</v>
      </c>
      <c r="NRB177" s="81" t="s">
        <v>204</v>
      </c>
      <c r="NRC177" s="81" t="s">
        <v>204</v>
      </c>
      <c r="NRD177" s="81" t="s">
        <v>204</v>
      </c>
      <c r="NRE177" s="81" t="s">
        <v>204</v>
      </c>
      <c r="NRF177" s="81" t="s">
        <v>204</v>
      </c>
      <c r="NRG177" s="81" t="s">
        <v>204</v>
      </c>
      <c r="NRH177" s="81" t="s">
        <v>204</v>
      </c>
      <c r="NRI177" s="81" t="s">
        <v>204</v>
      </c>
      <c r="NRJ177" s="81" t="s">
        <v>204</v>
      </c>
      <c r="NRK177" s="81" t="s">
        <v>204</v>
      </c>
      <c r="NRL177" s="81" t="s">
        <v>204</v>
      </c>
      <c r="NRM177" s="81" t="s">
        <v>204</v>
      </c>
      <c r="NRN177" s="81" t="s">
        <v>204</v>
      </c>
      <c r="NRO177" s="81" t="s">
        <v>204</v>
      </c>
      <c r="NRP177" s="81" t="s">
        <v>204</v>
      </c>
      <c r="NRQ177" s="81" t="s">
        <v>204</v>
      </c>
      <c r="NRR177" s="81" t="s">
        <v>204</v>
      </c>
      <c r="NRS177" s="81" t="s">
        <v>204</v>
      </c>
      <c r="NRT177" s="81" t="s">
        <v>204</v>
      </c>
      <c r="NRU177" s="81" t="s">
        <v>204</v>
      </c>
      <c r="NRV177" s="81" t="s">
        <v>204</v>
      </c>
      <c r="NRW177" s="81" t="s">
        <v>204</v>
      </c>
      <c r="NRX177" s="81" t="s">
        <v>204</v>
      </c>
      <c r="NRY177" s="81" t="s">
        <v>204</v>
      </c>
      <c r="NRZ177" s="81" t="s">
        <v>204</v>
      </c>
      <c r="NSA177" s="81" t="s">
        <v>204</v>
      </c>
      <c r="NSB177" s="81" t="s">
        <v>204</v>
      </c>
      <c r="NSC177" s="81" t="s">
        <v>204</v>
      </c>
      <c r="NSD177" s="81" t="s">
        <v>204</v>
      </c>
      <c r="NSE177" s="81" t="s">
        <v>204</v>
      </c>
      <c r="NSF177" s="81" t="s">
        <v>204</v>
      </c>
      <c r="NSG177" s="81" t="s">
        <v>204</v>
      </c>
      <c r="NSH177" s="81" t="s">
        <v>204</v>
      </c>
      <c r="NSI177" s="81" t="s">
        <v>204</v>
      </c>
      <c r="NSJ177" s="81" t="s">
        <v>204</v>
      </c>
      <c r="NSK177" s="81" t="s">
        <v>204</v>
      </c>
      <c r="NSL177" s="81" t="s">
        <v>204</v>
      </c>
      <c r="NSM177" s="81" t="s">
        <v>204</v>
      </c>
      <c r="NSN177" s="81" t="s">
        <v>204</v>
      </c>
      <c r="NSO177" s="81" t="s">
        <v>204</v>
      </c>
      <c r="NSP177" s="81" t="s">
        <v>204</v>
      </c>
      <c r="NSQ177" s="81" t="s">
        <v>204</v>
      </c>
      <c r="NSR177" s="81" t="s">
        <v>204</v>
      </c>
      <c r="NSS177" s="81" t="s">
        <v>204</v>
      </c>
      <c r="NST177" s="81" t="s">
        <v>204</v>
      </c>
      <c r="NSU177" s="81" t="s">
        <v>204</v>
      </c>
      <c r="NSV177" s="81" t="s">
        <v>204</v>
      </c>
      <c r="NSW177" s="81" t="s">
        <v>204</v>
      </c>
      <c r="NSX177" s="81" t="s">
        <v>204</v>
      </c>
      <c r="NSY177" s="81" t="s">
        <v>204</v>
      </c>
      <c r="NSZ177" s="81" t="s">
        <v>204</v>
      </c>
      <c r="NTA177" s="81" t="s">
        <v>204</v>
      </c>
      <c r="NTB177" s="81" t="s">
        <v>204</v>
      </c>
      <c r="NTC177" s="81" t="s">
        <v>204</v>
      </c>
      <c r="NTD177" s="81" t="s">
        <v>204</v>
      </c>
      <c r="NTE177" s="81" t="s">
        <v>204</v>
      </c>
      <c r="NTF177" s="81" t="s">
        <v>204</v>
      </c>
      <c r="NTG177" s="81" t="s">
        <v>204</v>
      </c>
      <c r="NTH177" s="81" t="s">
        <v>204</v>
      </c>
      <c r="NTI177" s="81" t="s">
        <v>204</v>
      </c>
      <c r="NTJ177" s="81" t="s">
        <v>204</v>
      </c>
      <c r="NTK177" s="81" t="s">
        <v>204</v>
      </c>
      <c r="NTL177" s="81" t="s">
        <v>204</v>
      </c>
      <c r="NTM177" s="81" t="s">
        <v>204</v>
      </c>
      <c r="NTN177" s="81" t="s">
        <v>204</v>
      </c>
      <c r="NTO177" s="81" t="s">
        <v>204</v>
      </c>
      <c r="NTP177" s="81" t="s">
        <v>204</v>
      </c>
      <c r="NTQ177" s="81" t="s">
        <v>204</v>
      </c>
      <c r="NTR177" s="81" t="s">
        <v>204</v>
      </c>
      <c r="NTS177" s="81" t="s">
        <v>204</v>
      </c>
      <c r="NTT177" s="81" t="s">
        <v>204</v>
      </c>
      <c r="NTU177" s="81" t="s">
        <v>204</v>
      </c>
      <c r="NTV177" s="81" t="s">
        <v>204</v>
      </c>
      <c r="NTW177" s="81" t="s">
        <v>204</v>
      </c>
      <c r="NTX177" s="81" t="s">
        <v>204</v>
      </c>
      <c r="NTY177" s="81" t="s">
        <v>204</v>
      </c>
      <c r="NTZ177" s="81" t="s">
        <v>204</v>
      </c>
      <c r="NUA177" s="81" t="s">
        <v>204</v>
      </c>
      <c r="NUB177" s="81" t="s">
        <v>204</v>
      </c>
      <c r="NUC177" s="81" t="s">
        <v>204</v>
      </c>
      <c r="NUD177" s="81" t="s">
        <v>204</v>
      </c>
      <c r="NUE177" s="81" t="s">
        <v>204</v>
      </c>
      <c r="NUF177" s="81" t="s">
        <v>204</v>
      </c>
      <c r="NUG177" s="81" t="s">
        <v>204</v>
      </c>
      <c r="NUH177" s="81" t="s">
        <v>204</v>
      </c>
      <c r="NUI177" s="81" t="s">
        <v>204</v>
      </c>
      <c r="NUJ177" s="81" t="s">
        <v>204</v>
      </c>
      <c r="NUK177" s="81" t="s">
        <v>204</v>
      </c>
      <c r="NUL177" s="81" t="s">
        <v>204</v>
      </c>
      <c r="NUM177" s="81" t="s">
        <v>204</v>
      </c>
      <c r="NUN177" s="81" t="s">
        <v>204</v>
      </c>
      <c r="NUO177" s="81" t="s">
        <v>204</v>
      </c>
      <c r="NUP177" s="81" t="s">
        <v>204</v>
      </c>
      <c r="NUQ177" s="81" t="s">
        <v>204</v>
      </c>
      <c r="NUR177" s="81" t="s">
        <v>204</v>
      </c>
      <c r="NUS177" s="81" t="s">
        <v>204</v>
      </c>
      <c r="NUT177" s="81" t="s">
        <v>204</v>
      </c>
      <c r="NUU177" s="81" t="s">
        <v>204</v>
      </c>
      <c r="NUV177" s="81" t="s">
        <v>204</v>
      </c>
      <c r="NUW177" s="81" t="s">
        <v>204</v>
      </c>
      <c r="NUX177" s="81" t="s">
        <v>204</v>
      </c>
      <c r="NUY177" s="81" t="s">
        <v>204</v>
      </c>
      <c r="NUZ177" s="81" t="s">
        <v>204</v>
      </c>
      <c r="NVA177" s="81" t="s">
        <v>204</v>
      </c>
      <c r="NVB177" s="81" t="s">
        <v>204</v>
      </c>
      <c r="NVC177" s="81" t="s">
        <v>204</v>
      </c>
      <c r="NVD177" s="81" t="s">
        <v>204</v>
      </c>
      <c r="NVE177" s="81" t="s">
        <v>204</v>
      </c>
      <c r="NVF177" s="81" t="s">
        <v>204</v>
      </c>
      <c r="NVG177" s="81" t="s">
        <v>204</v>
      </c>
      <c r="NVH177" s="81" t="s">
        <v>204</v>
      </c>
      <c r="NVI177" s="81" t="s">
        <v>204</v>
      </c>
      <c r="NVJ177" s="81" t="s">
        <v>204</v>
      </c>
      <c r="NVK177" s="81" t="s">
        <v>204</v>
      </c>
      <c r="NVL177" s="81" t="s">
        <v>204</v>
      </c>
      <c r="NVM177" s="81" t="s">
        <v>204</v>
      </c>
      <c r="NVN177" s="81" t="s">
        <v>204</v>
      </c>
      <c r="NVO177" s="81" t="s">
        <v>204</v>
      </c>
      <c r="NVP177" s="81" t="s">
        <v>204</v>
      </c>
      <c r="NVQ177" s="81" t="s">
        <v>204</v>
      </c>
      <c r="NVR177" s="81" t="s">
        <v>204</v>
      </c>
      <c r="NVS177" s="81" t="s">
        <v>204</v>
      </c>
      <c r="NVT177" s="81" t="s">
        <v>204</v>
      </c>
      <c r="NVU177" s="81" t="s">
        <v>204</v>
      </c>
      <c r="NVV177" s="81" t="s">
        <v>204</v>
      </c>
      <c r="NVW177" s="81" t="s">
        <v>204</v>
      </c>
      <c r="NVX177" s="81" t="s">
        <v>204</v>
      </c>
      <c r="NVY177" s="81" t="s">
        <v>204</v>
      </c>
      <c r="NVZ177" s="81" t="s">
        <v>204</v>
      </c>
      <c r="NWA177" s="81" t="s">
        <v>204</v>
      </c>
      <c r="NWB177" s="81" t="s">
        <v>204</v>
      </c>
      <c r="NWC177" s="81" t="s">
        <v>204</v>
      </c>
      <c r="NWD177" s="81" t="s">
        <v>204</v>
      </c>
      <c r="NWE177" s="81" t="s">
        <v>204</v>
      </c>
      <c r="NWF177" s="81" t="s">
        <v>204</v>
      </c>
      <c r="NWG177" s="81" t="s">
        <v>204</v>
      </c>
      <c r="NWH177" s="81" t="s">
        <v>204</v>
      </c>
      <c r="NWI177" s="81" t="s">
        <v>204</v>
      </c>
      <c r="NWJ177" s="81" t="s">
        <v>204</v>
      </c>
      <c r="NWK177" s="81" t="s">
        <v>204</v>
      </c>
      <c r="NWL177" s="81" t="s">
        <v>204</v>
      </c>
      <c r="NWM177" s="81" t="s">
        <v>204</v>
      </c>
      <c r="NWN177" s="81" t="s">
        <v>204</v>
      </c>
      <c r="NWO177" s="81" t="s">
        <v>204</v>
      </c>
      <c r="NWP177" s="81" t="s">
        <v>204</v>
      </c>
      <c r="NWQ177" s="81" t="s">
        <v>204</v>
      </c>
      <c r="NWR177" s="81" t="s">
        <v>204</v>
      </c>
      <c r="NWS177" s="81" t="s">
        <v>204</v>
      </c>
      <c r="NWT177" s="81" t="s">
        <v>204</v>
      </c>
      <c r="NWU177" s="81" t="s">
        <v>204</v>
      </c>
      <c r="NWV177" s="81" t="s">
        <v>204</v>
      </c>
      <c r="NWW177" s="81" t="s">
        <v>204</v>
      </c>
      <c r="NWX177" s="81" t="s">
        <v>204</v>
      </c>
      <c r="NWY177" s="81" t="s">
        <v>204</v>
      </c>
      <c r="NWZ177" s="81" t="s">
        <v>204</v>
      </c>
      <c r="NXA177" s="81" t="s">
        <v>204</v>
      </c>
      <c r="NXB177" s="81" t="s">
        <v>204</v>
      </c>
      <c r="NXC177" s="81" t="s">
        <v>204</v>
      </c>
      <c r="NXD177" s="81" t="s">
        <v>204</v>
      </c>
      <c r="NXE177" s="81" t="s">
        <v>204</v>
      </c>
      <c r="NXF177" s="81" t="s">
        <v>204</v>
      </c>
      <c r="NXG177" s="81" t="s">
        <v>204</v>
      </c>
      <c r="NXH177" s="81" t="s">
        <v>204</v>
      </c>
      <c r="NXI177" s="81" t="s">
        <v>204</v>
      </c>
      <c r="NXJ177" s="81" t="s">
        <v>204</v>
      </c>
      <c r="NXK177" s="81" t="s">
        <v>204</v>
      </c>
      <c r="NXL177" s="81" t="s">
        <v>204</v>
      </c>
      <c r="NXM177" s="81" t="s">
        <v>204</v>
      </c>
      <c r="NXN177" s="81" t="s">
        <v>204</v>
      </c>
      <c r="NXO177" s="81" t="s">
        <v>204</v>
      </c>
      <c r="NXP177" s="81" t="s">
        <v>204</v>
      </c>
      <c r="NXQ177" s="81" t="s">
        <v>204</v>
      </c>
      <c r="NXR177" s="81" t="s">
        <v>204</v>
      </c>
      <c r="NXS177" s="81" t="s">
        <v>204</v>
      </c>
      <c r="NXT177" s="81" t="s">
        <v>204</v>
      </c>
      <c r="NXU177" s="81" t="s">
        <v>204</v>
      </c>
      <c r="NXV177" s="81" t="s">
        <v>204</v>
      </c>
      <c r="NXW177" s="81" t="s">
        <v>204</v>
      </c>
      <c r="NXX177" s="81" t="s">
        <v>204</v>
      </c>
      <c r="NXY177" s="81" t="s">
        <v>204</v>
      </c>
      <c r="NXZ177" s="81" t="s">
        <v>204</v>
      </c>
      <c r="NYA177" s="81" t="s">
        <v>204</v>
      </c>
      <c r="NYB177" s="81" t="s">
        <v>204</v>
      </c>
      <c r="NYC177" s="81" t="s">
        <v>204</v>
      </c>
      <c r="NYD177" s="81" t="s">
        <v>204</v>
      </c>
      <c r="NYE177" s="81" t="s">
        <v>204</v>
      </c>
      <c r="NYF177" s="81" t="s">
        <v>204</v>
      </c>
      <c r="NYG177" s="81" t="s">
        <v>204</v>
      </c>
      <c r="NYH177" s="81" t="s">
        <v>204</v>
      </c>
      <c r="NYI177" s="81" t="s">
        <v>204</v>
      </c>
      <c r="NYJ177" s="81" t="s">
        <v>204</v>
      </c>
      <c r="NYK177" s="81" t="s">
        <v>204</v>
      </c>
      <c r="NYL177" s="81" t="s">
        <v>204</v>
      </c>
      <c r="NYM177" s="81" t="s">
        <v>204</v>
      </c>
      <c r="NYN177" s="81" t="s">
        <v>204</v>
      </c>
      <c r="NYO177" s="81" t="s">
        <v>204</v>
      </c>
      <c r="NYP177" s="81" t="s">
        <v>204</v>
      </c>
      <c r="NYQ177" s="81" t="s">
        <v>204</v>
      </c>
      <c r="NYR177" s="81" t="s">
        <v>204</v>
      </c>
      <c r="NYS177" s="81" t="s">
        <v>204</v>
      </c>
      <c r="NYT177" s="81" t="s">
        <v>204</v>
      </c>
      <c r="NYU177" s="81" t="s">
        <v>204</v>
      </c>
      <c r="NYV177" s="81" t="s">
        <v>204</v>
      </c>
      <c r="NYW177" s="81" t="s">
        <v>204</v>
      </c>
      <c r="NYX177" s="81" t="s">
        <v>204</v>
      </c>
      <c r="NYY177" s="81" t="s">
        <v>204</v>
      </c>
      <c r="NYZ177" s="81" t="s">
        <v>204</v>
      </c>
      <c r="NZA177" s="81" t="s">
        <v>204</v>
      </c>
      <c r="NZB177" s="81" t="s">
        <v>204</v>
      </c>
      <c r="NZC177" s="81" t="s">
        <v>204</v>
      </c>
      <c r="NZD177" s="81" t="s">
        <v>204</v>
      </c>
      <c r="NZE177" s="81" t="s">
        <v>204</v>
      </c>
      <c r="NZF177" s="81" t="s">
        <v>204</v>
      </c>
      <c r="NZG177" s="81" t="s">
        <v>204</v>
      </c>
      <c r="NZH177" s="81" t="s">
        <v>204</v>
      </c>
      <c r="NZI177" s="81" t="s">
        <v>204</v>
      </c>
      <c r="NZJ177" s="81" t="s">
        <v>204</v>
      </c>
      <c r="NZK177" s="81" t="s">
        <v>204</v>
      </c>
      <c r="NZL177" s="81" t="s">
        <v>204</v>
      </c>
      <c r="NZM177" s="81" t="s">
        <v>204</v>
      </c>
      <c r="NZN177" s="81" t="s">
        <v>204</v>
      </c>
      <c r="NZO177" s="81" t="s">
        <v>204</v>
      </c>
      <c r="NZP177" s="81" t="s">
        <v>204</v>
      </c>
      <c r="NZQ177" s="81" t="s">
        <v>204</v>
      </c>
      <c r="NZR177" s="81" t="s">
        <v>204</v>
      </c>
      <c r="NZS177" s="81" t="s">
        <v>204</v>
      </c>
      <c r="NZT177" s="81" t="s">
        <v>204</v>
      </c>
      <c r="NZU177" s="81" t="s">
        <v>204</v>
      </c>
      <c r="NZV177" s="81" t="s">
        <v>204</v>
      </c>
      <c r="NZW177" s="81" t="s">
        <v>204</v>
      </c>
      <c r="NZX177" s="81" t="s">
        <v>204</v>
      </c>
      <c r="NZY177" s="81" t="s">
        <v>204</v>
      </c>
      <c r="NZZ177" s="81" t="s">
        <v>204</v>
      </c>
      <c r="OAA177" s="81" t="s">
        <v>204</v>
      </c>
      <c r="OAB177" s="81" t="s">
        <v>204</v>
      </c>
      <c r="OAC177" s="81" t="s">
        <v>204</v>
      </c>
      <c r="OAD177" s="81" t="s">
        <v>204</v>
      </c>
      <c r="OAE177" s="81" t="s">
        <v>204</v>
      </c>
      <c r="OAF177" s="81" t="s">
        <v>204</v>
      </c>
      <c r="OAG177" s="81" t="s">
        <v>204</v>
      </c>
      <c r="OAH177" s="81" t="s">
        <v>204</v>
      </c>
      <c r="OAI177" s="81" t="s">
        <v>204</v>
      </c>
      <c r="OAJ177" s="81" t="s">
        <v>204</v>
      </c>
      <c r="OAK177" s="81" t="s">
        <v>204</v>
      </c>
      <c r="OAL177" s="81" t="s">
        <v>204</v>
      </c>
      <c r="OAM177" s="81" t="s">
        <v>204</v>
      </c>
      <c r="OAN177" s="81" t="s">
        <v>204</v>
      </c>
      <c r="OAO177" s="81" t="s">
        <v>204</v>
      </c>
      <c r="OAP177" s="81" t="s">
        <v>204</v>
      </c>
      <c r="OAQ177" s="81" t="s">
        <v>204</v>
      </c>
      <c r="OAR177" s="81" t="s">
        <v>204</v>
      </c>
      <c r="OAS177" s="81" t="s">
        <v>204</v>
      </c>
      <c r="OAT177" s="81" t="s">
        <v>204</v>
      </c>
      <c r="OAU177" s="81" t="s">
        <v>204</v>
      </c>
      <c r="OAV177" s="81" t="s">
        <v>204</v>
      </c>
      <c r="OAW177" s="81" t="s">
        <v>204</v>
      </c>
      <c r="OAX177" s="81" t="s">
        <v>204</v>
      </c>
      <c r="OAY177" s="81" t="s">
        <v>204</v>
      </c>
      <c r="OAZ177" s="81" t="s">
        <v>204</v>
      </c>
      <c r="OBA177" s="81" t="s">
        <v>204</v>
      </c>
      <c r="OBB177" s="81" t="s">
        <v>204</v>
      </c>
      <c r="OBC177" s="81" t="s">
        <v>204</v>
      </c>
      <c r="OBD177" s="81" t="s">
        <v>204</v>
      </c>
      <c r="OBE177" s="81" t="s">
        <v>204</v>
      </c>
      <c r="OBF177" s="81" t="s">
        <v>204</v>
      </c>
      <c r="OBG177" s="81" t="s">
        <v>204</v>
      </c>
      <c r="OBH177" s="81" t="s">
        <v>204</v>
      </c>
      <c r="OBI177" s="81" t="s">
        <v>204</v>
      </c>
      <c r="OBJ177" s="81" t="s">
        <v>204</v>
      </c>
      <c r="OBK177" s="81" t="s">
        <v>204</v>
      </c>
      <c r="OBL177" s="81" t="s">
        <v>204</v>
      </c>
      <c r="OBM177" s="81" t="s">
        <v>204</v>
      </c>
      <c r="OBN177" s="81" t="s">
        <v>204</v>
      </c>
      <c r="OBO177" s="81" t="s">
        <v>204</v>
      </c>
      <c r="OBP177" s="81" t="s">
        <v>204</v>
      </c>
      <c r="OBQ177" s="81" t="s">
        <v>204</v>
      </c>
      <c r="OBR177" s="81" t="s">
        <v>204</v>
      </c>
      <c r="OBS177" s="81" t="s">
        <v>204</v>
      </c>
      <c r="OBT177" s="81" t="s">
        <v>204</v>
      </c>
      <c r="OBU177" s="81" t="s">
        <v>204</v>
      </c>
      <c r="OBV177" s="81" t="s">
        <v>204</v>
      </c>
      <c r="OBW177" s="81" t="s">
        <v>204</v>
      </c>
      <c r="OBX177" s="81" t="s">
        <v>204</v>
      </c>
      <c r="OBY177" s="81" t="s">
        <v>204</v>
      </c>
      <c r="OBZ177" s="81" t="s">
        <v>204</v>
      </c>
      <c r="OCA177" s="81" t="s">
        <v>204</v>
      </c>
      <c r="OCB177" s="81" t="s">
        <v>204</v>
      </c>
      <c r="OCC177" s="81" t="s">
        <v>204</v>
      </c>
      <c r="OCD177" s="81" t="s">
        <v>204</v>
      </c>
      <c r="OCE177" s="81" t="s">
        <v>204</v>
      </c>
      <c r="OCF177" s="81" t="s">
        <v>204</v>
      </c>
      <c r="OCG177" s="81" t="s">
        <v>204</v>
      </c>
      <c r="OCH177" s="81" t="s">
        <v>204</v>
      </c>
      <c r="OCI177" s="81" t="s">
        <v>204</v>
      </c>
      <c r="OCJ177" s="81" t="s">
        <v>204</v>
      </c>
      <c r="OCK177" s="81" t="s">
        <v>204</v>
      </c>
      <c r="OCL177" s="81" t="s">
        <v>204</v>
      </c>
      <c r="OCM177" s="81" t="s">
        <v>204</v>
      </c>
      <c r="OCN177" s="81" t="s">
        <v>204</v>
      </c>
      <c r="OCO177" s="81" t="s">
        <v>204</v>
      </c>
      <c r="OCP177" s="81" t="s">
        <v>204</v>
      </c>
      <c r="OCQ177" s="81" t="s">
        <v>204</v>
      </c>
      <c r="OCR177" s="81" t="s">
        <v>204</v>
      </c>
      <c r="OCS177" s="81" t="s">
        <v>204</v>
      </c>
      <c r="OCT177" s="81" t="s">
        <v>204</v>
      </c>
      <c r="OCU177" s="81" t="s">
        <v>204</v>
      </c>
      <c r="OCV177" s="81" t="s">
        <v>204</v>
      </c>
      <c r="OCW177" s="81" t="s">
        <v>204</v>
      </c>
      <c r="OCX177" s="81" t="s">
        <v>204</v>
      </c>
      <c r="OCY177" s="81" t="s">
        <v>204</v>
      </c>
      <c r="OCZ177" s="81" t="s">
        <v>204</v>
      </c>
      <c r="ODA177" s="81" t="s">
        <v>204</v>
      </c>
      <c r="ODB177" s="81" t="s">
        <v>204</v>
      </c>
      <c r="ODC177" s="81" t="s">
        <v>204</v>
      </c>
      <c r="ODD177" s="81" t="s">
        <v>204</v>
      </c>
      <c r="ODE177" s="81" t="s">
        <v>204</v>
      </c>
      <c r="ODF177" s="81" t="s">
        <v>204</v>
      </c>
      <c r="ODG177" s="81" t="s">
        <v>204</v>
      </c>
      <c r="ODH177" s="81" t="s">
        <v>204</v>
      </c>
      <c r="ODI177" s="81" t="s">
        <v>204</v>
      </c>
      <c r="ODJ177" s="81" t="s">
        <v>204</v>
      </c>
      <c r="ODK177" s="81" t="s">
        <v>204</v>
      </c>
      <c r="ODL177" s="81" t="s">
        <v>204</v>
      </c>
      <c r="ODM177" s="81" t="s">
        <v>204</v>
      </c>
      <c r="ODN177" s="81" t="s">
        <v>204</v>
      </c>
      <c r="ODO177" s="81" t="s">
        <v>204</v>
      </c>
      <c r="ODP177" s="81" t="s">
        <v>204</v>
      </c>
      <c r="ODQ177" s="81" t="s">
        <v>204</v>
      </c>
      <c r="ODR177" s="81" t="s">
        <v>204</v>
      </c>
      <c r="ODS177" s="81" t="s">
        <v>204</v>
      </c>
      <c r="ODT177" s="81" t="s">
        <v>204</v>
      </c>
      <c r="ODU177" s="81" t="s">
        <v>204</v>
      </c>
      <c r="ODV177" s="81" t="s">
        <v>204</v>
      </c>
      <c r="ODW177" s="81" t="s">
        <v>204</v>
      </c>
      <c r="ODX177" s="81" t="s">
        <v>204</v>
      </c>
      <c r="ODY177" s="81" t="s">
        <v>204</v>
      </c>
      <c r="ODZ177" s="81" t="s">
        <v>204</v>
      </c>
      <c r="OEA177" s="81" t="s">
        <v>204</v>
      </c>
      <c r="OEB177" s="81" t="s">
        <v>204</v>
      </c>
      <c r="OEC177" s="81" t="s">
        <v>204</v>
      </c>
      <c r="OED177" s="81" t="s">
        <v>204</v>
      </c>
      <c r="OEE177" s="81" t="s">
        <v>204</v>
      </c>
      <c r="OEF177" s="81" t="s">
        <v>204</v>
      </c>
      <c r="OEG177" s="81" t="s">
        <v>204</v>
      </c>
      <c r="OEH177" s="81" t="s">
        <v>204</v>
      </c>
      <c r="OEI177" s="81" t="s">
        <v>204</v>
      </c>
      <c r="OEJ177" s="81" t="s">
        <v>204</v>
      </c>
      <c r="OEK177" s="81" t="s">
        <v>204</v>
      </c>
      <c r="OEL177" s="81" t="s">
        <v>204</v>
      </c>
      <c r="OEM177" s="81" t="s">
        <v>204</v>
      </c>
      <c r="OEN177" s="81" t="s">
        <v>204</v>
      </c>
      <c r="OEO177" s="81" t="s">
        <v>204</v>
      </c>
      <c r="OEP177" s="81" t="s">
        <v>204</v>
      </c>
      <c r="OEQ177" s="81" t="s">
        <v>204</v>
      </c>
      <c r="OER177" s="81" t="s">
        <v>204</v>
      </c>
      <c r="OES177" s="81" t="s">
        <v>204</v>
      </c>
      <c r="OET177" s="81" t="s">
        <v>204</v>
      </c>
      <c r="OEU177" s="81" t="s">
        <v>204</v>
      </c>
      <c r="OEV177" s="81" t="s">
        <v>204</v>
      </c>
      <c r="OEW177" s="81" t="s">
        <v>204</v>
      </c>
      <c r="OEX177" s="81" t="s">
        <v>204</v>
      </c>
      <c r="OEY177" s="81" t="s">
        <v>204</v>
      </c>
      <c r="OEZ177" s="81" t="s">
        <v>204</v>
      </c>
      <c r="OFA177" s="81" t="s">
        <v>204</v>
      </c>
      <c r="OFB177" s="81" t="s">
        <v>204</v>
      </c>
      <c r="OFC177" s="81" t="s">
        <v>204</v>
      </c>
      <c r="OFD177" s="81" t="s">
        <v>204</v>
      </c>
      <c r="OFE177" s="81" t="s">
        <v>204</v>
      </c>
      <c r="OFF177" s="81" t="s">
        <v>204</v>
      </c>
      <c r="OFG177" s="81" t="s">
        <v>204</v>
      </c>
      <c r="OFH177" s="81" t="s">
        <v>204</v>
      </c>
      <c r="OFI177" s="81" t="s">
        <v>204</v>
      </c>
      <c r="OFJ177" s="81" t="s">
        <v>204</v>
      </c>
      <c r="OFK177" s="81" t="s">
        <v>204</v>
      </c>
      <c r="OFL177" s="81" t="s">
        <v>204</v>
      </c>
      <c r="OFM177" s="81" t="s">
        <v>204</v>
      </c>
      <c r="OFN177" s="81" t="s">
        <v>204</v>
      </c>
      <c r="OFO177" s="81" t="s">
        <v>204</v>
      </c>
      <c r="OFP177" s="81" t="s">
        <v>204</v>
      </c>
      <c r="OFQ177" s="81" t="s">
        <v>204</v>
      </c>
      <c r="OFR177" s="81" t="s">
        <v>204</v>
      </c>
      <c r="OFS177" s="81" t="s">
        <v>204</v>
      </c>
      <c r="OFT177" s="81" t="s">
        <v>204</v>
      </c>
      <c r="OFU177" s="81" t="s">
        <v>204</v>
      </c>
      <c r="OFV177" s="81" t="s">
        <v>204</v>
      </c>
      <c r="OFW177" s="81" t="s">
        <v>204</v>
      </c>
      <c r="OFX177" s="81" t="s">
        <v>204</v>
      </c>
      <c r="OFY177" s="81" t="s">
        <v>204</v>
      </c>
      <c r="OFZ177" s="81" t="s">
        <v>204</v>
      </c>
      <c r="OGA177" s="81" t="s">
        <v>204</v>
      </c>
      <c r="OGB177" s="81" t="s">
        <v>204</v>
      </c>
      <c r="OGC177" s="81" t="s">
        <v>204</v>
      </c>
      <c r="OGD177" s="81" t="s">
        <v>204</v>
      </c>
      <c r="OGE177" s="81" t="s">
        <v>204</v>
      </c>
      <c r="OGF177" s="81" t="s">
        <v>204</v>
      </c>
      <c r="OGG177" s="81" t="s">
        <v>204</v>
      </c>
      <c r="OGH177" s="81" t="s">
        <v>204</v>
      </c>
      <c r="OGI177" s="81" t="s">
        <v>204</v>
      </c>
      <c r="OGJ177" s="81" t="s">
        <v>204</v>
      </c>
      <c r="OGK177" s="81" t="s">
        <v>204</v>
      </c>
      <c r="OGL177" s="81" t="s">
        <v>204</v>
      </c>
      <c r="OGM177" s="81" t="s">
        <v>204</v>
      </c>
      <c r="OGN177" s="81" t="s">
        <v>204</v>
      </c>
      <c r="OGO177" s="81" t="s">
        <v>204</v>
      </c>
      <c r="OGP177" s="81" t="s">
        <v>204</v>
      </c>
      <c r="OGQ177" s="81" t="s">
        <v>204</v>
      </c>
      <c r="OGR177" s="81" t="s">
        <v>204</v>
      </c>
      <c r="OGS177" s="81" t="s">
        <v>204</v>
      </c>
      <c r="OGT177" s="81" t="s">
        <v>204</v>
      </c>
      <c r="OGU177" s="81" t="s">
        <v>204</v>
      </c>
      <c r="OGV177" s="81" t="s">
        <v>204</v>
      </c>
      <c r="OGW177" s="81" t="s">
        <v>204</v>
      </c>
      <c r="OGX177" s="81" t="s">
        <v>204</v>
      </c>
      <c r="OGY177" s="81" t="s">
        <v>204</v>
      </c>
      <c r="OGZ177" s="81" t="s">
        <v>204</v>
      </c>
      <c r="OHA177" s="81" t="s">
        <v>204</v>
      </c>
      <c r="OHB177" s="81" t="s">
        <v>204</v>
      </c>
      <c r="OHC177" s="81" t="s">
        <v>204</v>
      </c>
      <c r="OHD177" s="81" t="s">
        <v>204</v>
      </c>
      <c r="OHE177" s="81" t="s">
        <v>204</v>
      </c>
      <c r="OHF177" s="81" t="s">
        <v>204</v>
      </c>
      <c r="OHG177" s="81" t="s">
        <v>204</v>
      </c>
      <c r="OHH177" s="81" t="s">
        <v>204</v>
      </c>
      <c r="OHI177" s="81" t="s">
        <v>204</v>
      </c>
      <c r="OHJ177" s="81" t="s">
        <v>204</v>
      </c>
      <c r="OHK177" s="81" t="s">
        <v>204</v>
      </c>
      <c r="OHL177" s="81" t="s">
        <v>204</v>
      </c>
      <c r="OHM177" s="81" t="s">
        <v>204</v>
      </c>
      <c r="OHN177" s="81" t="s">
        <v>204</v>
      </c>
      <c r="OHO177" s="81" t="s">
        <v>204</v>
      </c>
      <c r="OHP177" s="81" t="s">
        <v>204</v>
      </c>
      <c r="OHQ177" s="81" t="s">
        <v>204</v>
      </c>
      <c r="OHR177" s="81" t="s">
        <v>204</v>
      </c>
      <c r="OHS177" s="81" t="s">
        <v>204</v>
      </c>
      <c r="OHT177" s="81" t="s">
        <v>204</v>
      </c>
      <c r="OHU177" s="81" t="s">
        <v>204</v>
      </c>
      <c r="OHV177" s="81" t="s">
        <v>204</v>
      </c>
      <c r="OHW177" s="81" t="s">
        <v>204</v>
      </c>
      <c r="OHX177" s="81" t="s">
        <v>204</v>
      </c>
      <c r="OHY177" s="81" t="s">
        <v>204</v>
      </c>
      <c r="OHZ177" s="81" t="s">
        <v>204</v>
      </c>
      <c r="OIA177" s="81" t="s">
        <v>204</v>
      </c>
      <c r="OIB177" s="81" t="s">
        <v>204</v>
      </c>
      <c r="OIC177" s="81" t="s">
        <v>204</v>
      </c>
      <c r="OID177" s="81" t="s">
        <v>204</v>
      </c>
      <c r="OIE177" s="81" t="s">
        <v>204</v>
      </c>
      <c r="OIF177" s="81" t="s">
        <v>204</v>
      </c>
      <c r="OIG177" s="81" t="s">
        <v>204</v>
      </c>
      <c r="OIH177" s="81" t="s">
        <v>204</v>
      </c>
      <c r="OII177" s="81" t="s">
        <v>204</v>
      </c>
      <c r="OIJ177" s="81" t="s">
        <v>204</v>
      </c>
      <c r="OIK177" s="81" t="s">
        <v>204</v>
      </c>
      <c r="OIL177" s="81" t="s">
        <v>204</v>
      </c>
      <c r="OIM177" s="81" t="s">
        <v>204</v>
      </c>
      <c r="OIN177" s="81" t="s">
        <v>204</v>
      </c>
      <c r="OIO177" s="81" t="s">
        <v>204</v>
      </c>
      <c r="OIP177" s="81" t="s">
        <v>204</v>
      </c>
      <c r="OIQ177" s="81" t="s">
        <v>204</v>
      </c>
      <c r="OIR177" s="81" t="s">
        <v>204</v>
      </c>
      <c r="OIS177" s="81" t="s">
        <v>204</v>
      </c>
      <c r="OIT177" s="81" t="s">
        <v>204</v>
      </c>
      <c r="OIU177" s="81" t="s">
        <v>204</v>
      </c>
      <c r="OIV177" s="81" t="s">
        <v>204</v>
      </c>
      <c r="OIW177" s="81" t="s">
        <v>204</v>
      </c>
      <c r="OIX177" s="81" t="s">
        <v>204</v>
      </c>
      <c r="OIY177" s="81" t="s">
        <v>204</v>
      </c>
      <c r="OIZ177" s="81" t="s">
        <v>204</v>
      </c>
      <c r="OJA177" s="81" t="s">
        <v>204</v>
      </c>
      <c r="OJB177" s="81" t="s">
        <v>204</v>
      </c>
      <c r="OJC177" s="81" t="s">
        <v>204</v>
      </c>
      <c r="OJD177" s="81" t="s">
        <v>204</v>
      </c>
      <c r="OJE177" s="81" t="s">
        <v>204</v>
      </c>
      <c r="OJF177" s="81" t="s">
        <v>204</v>
      </c>
      <c r="OJG177" s="81" t="s">
        <v>204</v>
      </c>
      <c r="OJH177" s="81" t="s">
        <v>204</v>
      </c>
      <c r="OJI177" s="81" t="s">
        <v>204</v>
      </c>
      <c r="OJJ177" s="81" t="s">
        <v>204</v>
      </c>
      <c r="OJK177" s="81" t="s">
        <v>204</v>
      </c>
      <c r="OJL177" s="81" t="s">
        <v>204</v>
      </c>
      <c r="OJM177" s="81" t="s">
        <v>204</v>
      </c>
      <c r="OJN177" s="81" t="s">
        <v>204</v>
      </c>
      <c r="OJO177" s="81" t="s">
        <v>204</v>
      </c>
      <c r="OJP177" s="81" t="s">
        <v>204</v>
      </c>
      <c r="OJQ177" s="81" t="s">
        <v>204</v>
      </c>
      <c r="OJR177" s="81" t="s">
        <v>204</v>
      </c>
      <c r="OJS177" s="81" t="s">
        <v>204</v>
      </c>
      <c r="OJT177" s="81" t="s">
        <v>204</v>
      </c>
      <c r="OJU177" s="81" t="s">
        <v>204</v>
      </c>
      <c r="OJV177" s="81" t="s">
        <v>204</v>
      </c>
      <c r="OJW177" s="81" t="s">
        <v>204</v>
      </c>
      <c r="OJX177" s="81" t="s">
        <v>204</v>
      </c>
      <c r="OJY177" s="81" t="s">
        <v>204</v>
      </c>
      <c r="OJZ177" s="81" t="s">
        <v>204</v>
      </c>
      <c r="OKA177" s="81" t="s">
        <v>204</v>
      </c>
      <c r="OKB177" s="81" t="s">
        <v>204</v>
      </c>
      <c r="OKC177" s="81" t="s">
        <v>204</v>
      </c>
      <c r="OKD177" s="81" t="s">
        <v>204</v>
      </c>
      <c r="OKE177" s="81" t="s">
        <v>204</v>
      </c>
      <c r="OKF177" s="81" t="s">
        <v>204</v>
      </c>
      <c r="OKG177" s="81" t="s">
        <v>204</v>
      </c>
      <c r="OKH177" s="81" t="s">
        <v>204</v>
      </c>
      <c r="OKI177" s="81" t="s">
        <v>204</v>
      </c>
      <c r="OKJ177" s="81" t="s">
        <v>204</v>
      </c>
      <c r="OKK177" s="81" t="s">
        <v>204</v>
      </c>
      <c r="OKL177" s="81" t="s">
        <v>204</v>
      </c>
      <c r="OKM177" s="81" t="s">
        <v>204</v>
      </c>
      <c r="OKN177" s="81" t="s">
        <v>204</v>
      </c>
      <c r="OKO177" s="81" t="s">
        <v>204</v>
      </c>
      <c r="OKP177" s="81" t="s">
        <v>204</v>
      </c>
      <c r="OKQ177" s="81" t="s">
        <v>204</v>
      </c>
      <c r="OKR177" s="81" t="s">
        <v>204</v>
      </c>
      <c r="OKS177" s="81" t="s">
        <v>204</v>
      </c>
      <c r="OKT177" s="81" t="s">
        <v>204</v>
      </c>
      <c r="OKU177" s="81" t="s">
        <v>204</v>
      </c>
      <c r="OKV177" s="81" t="s">
        <v>204</v>
      </c>
      <c r="OKW177" s="81" t="s">
        <v>204</v>
      </c>
      <c r="OKX177" s="81" t="s">
        <v>204</v>
      </c>
      <c r="OKY177" s="81" t="s">
        <v>204</v>
      </c>
      <c r="OKZ177" s="81" t="s">
        <v>204</v>
      </c>
      <c r="OLA177" s="81" t="s">
        <v>204</v>
      </c>
      <c r="OLB177" s="81" t="s">
        <v>204</v>
      </c>
      <c r="OLC177" s="81" t="s">
        <v>204</v>
      </c>
      <c r="OLD177" s="81" t="s">
        <v>204</v>
      </c>
      <c r="OLE177" s="81" t="s">
        <v>204</v>
      </c>
      <c r="OLF177" s="81" t="s">
        <v>204</v>
      </c>
      <c r="OLG177" s="81" t="s">
        <v>204</v>
      </c>
      <c r="OLH177" s="81" t="s">
        <v>204</v>
      </c>
      <c r="OLI177" s="81" t="s">
        <v>204</v>
      </c>
      <c r="OLJ177" s="81" t="s">
        <v>204</v>
      </c>
      <c r="OLK177" s="81" t="s">
        <v>204</v>
      </c>
      <c r="OLL177" s="81" t="s">
        <v>204</v>
      </c>
      <c r="OLM177" s="81" t="s">
        <v>204</v>
      </c>
      <c r="OLN177" s="81" t="s">
        <v>204</v>
      </c>
      <c r="OLO177" s="81" t="s">
        <v>204</v>
      </c>
      <c r="OLP177" s="81" t="s">
        <v>204</v>
      </c>
      <c r="OLQ177" s="81" t="s">
        <v>204</v>
      </c>
      <c r="OLR177" s="81" t="s">
        <v>204</v>
      </c>
      <c r="OLS177" s="81" t="s">
        <v>204</v>
      </c>
      <c r="OLT177" s="81" t="s">
        <v>204</v>
      </c>
      <c r="OLU177" s="81" t="s">
        <v>204</v>
      </c>
      <c r="OLV177" s="81" t="s">
        <v>204</v>
      </c>
      <c r="OLW177" s="81" t="s">
        <v>204</v>
      </c>
      <c r="OLX177" s="81" t="s">
        <v>204</v>
      </c>
      <c r="OLY177" s="81" t="s">
        <v>204</v>
      </c>
      <c r="OLZ177" s="81" t="s">
        <v>204</v>
      </c>
      <c r="OMA177" s="81" t="s">
        <v>204</v>
      </c>
      <c r="OMB177" s="81" t="s">
        <v>204</v>
      </c>
      <c r="OMC177" s="81" t="s">
        <v>204</v>
      </c>
      <c r="OMD177" s="81" t="s">
        <v>204</v>
      </c>
      <c r="OME177" s="81" t="s">
        <v>204</v>
      </c>
      <c r="OMF177" s="81" t="s">
        <v>204</v>
      </c>
      <c r="OMG177" s="81" t="s">
        <v>204</v>
      </c>
      <c r="OMH177" s="81" t="s">
        <v>204</v>
      </c>
      <c r="OMI177" s="81" t="s">
        <v>204</v>
      </c>
      <c r="OMJ177" s="81" t="s">
        <v>204</v>
      </c>
      <c r="OMK177" s="81" t="s">
        <v>204</v>
      </c>
      <c r="OML177" s="81" t="s">
        <v>204</v>
      </c>
      <c r="OMM177" s="81" t="s">
        <v>204</v>
      </c>
      <c r="OMN177" s="81" t="s">
        <v>204</v>
      </c>
      <c r="OMO177" s="81" t="s">
        <v>204</v>
      </c>
      <c r="OMP177" s="81" t="s">
        <v>204</v>
      </c>
      <c r="OMQ177" s="81" t="s">
        <v>204</v>
      </c>
      <c r="OMR177" s="81" t="s">
        <v>204</v>
      </c>
      <c r="OMS177" s="81" t="s">
        <v>204</v>
      </c>
      <c r="OMT177" s="81" t="s">
        <v>204</v>
      </c>
      <c r="OMU177" s="81" t="s">
        <v>204</v>
      </c>
      <c r="OMV177" s="81" t="s">
        <v>204</v>
      </c>
      <c r="OMW177" s="81" t="s">
        <v>204</v>
      </c>
      <c r="OMX177" s="81" t="s">
        <v>204</v>
      </c>
      <c r="OMY177" s="81" t="s">
        <v>204</v>
      </c>
      <c r="OMZ177" s="81" t="s">
        <v>204</v>
      </c>
      <c r="ONA177" s="81" t="s">
        <v>204</v>
      </c>
      <c r="ONB177" s="81" t="s">
        <v>204</v>
      </c>
      <c r="ONC177" s="81" t="s">
        <v>204</v>
      </c>
      <c r="OND177" s="81" t="s">
        <v>204</v>
      </c>
      <c r="ONE177" s="81" t="s">
        <v>204</v>
      </c>
      <c r="ONF177" s="81" t="s">
        <v>204</v>
      </c>
      <c r="ONG177" s="81" t="s">
        <v>204</v>
      </c>
      <c r="ONH177" s="81" t="s">
        <v>204</v>
      </c>
      <c r="ONI177" s="81" t="s">
        <v>204</v>
      </c>
      <c r="ONJ177" s="81" t="s">
        <v>204</v>
      </c>
      <c r="ONK177" s="81" t="s">
        <v>204</v>
      </c>
      <c r="ONL177" s="81" t="s">
        <v>204</v>
      </c>
      <c r="ONM177" s="81" t="s">
        <v>204</v>
      </c>
      <c r="ONN177" s="81" t="s">
        <v>204</v>
      </c>
      <c r="ONO177" s="81" t="s">
        <v>204</v>
      </c>
      <c r="ONP177" s="81" t="s">
        <v>204</v>
      </c>
      <c r="ONQ177" s="81" t="s">
        <v>204</v>
      </c>
      <c r="ONR177" s="81" t="s">
        <v>204</v>
      </c>
      <c r="ONS177" s="81" t="s">
        <v>204</v>
      </c>
      <c r="ONT177" s="81" t="s">
        <v>204</v>
      </c>
      <c r="ONU177" s="81" t="s">
        <v>204</v>
      </c>
      <c r="ONV177" s="81" t="s">
        <v>204</v>
      </c>
      <c r="ONW177" s="81" t="s">
        <v>204</v>
      </c>
      <c r="ONX177" s="81" t="s">
        <v>204</v>
      </c>
      <c r="ONY177" s="81" t="s">
        <v>204</v>
      </c>
      <c r="ONZ177" s="81" t="s">
        <v>204</v>
      </c>
      <c r="OOA177" s="81" t="s">
        <v>204</v>
      </c>
      <c r="OOB177" s="81" t="s">
        <v>204</v>
      </c>
      <c r="OOC177" s="81" t="s">
        <v>204</v>
      </c>
      <c r="OOD177" s="81" t="s">
        <v>204</v>
      </c>
      <c r="OOE177" s="81" t="s">
        <v>204</v>
      </c>
      <c r="OOF177" s="81" t="s">
        <v>204</v>
      </c>
      <c r="OOG177" s="81" t="s">
        <v>204</v>
      </c>
      <c r="OOH177" s="81" t="s">
        <v>204</v>
      </c>
      <c r="OOI177" s="81" t="s">
        <v>204</v>
      </c>
      <c r="OOJ177" s="81" t="s">
        <v>204</v>
      </c>
      <c r="OOK177" s="81" t="s">
        <v>204</v>
      </c>
      <c r="OOL177" s="81" t="s">
        <v>204</v>
      </c>
      <c r="OOM177" s="81" t="s">
        <v>204</v>
      </c>
      <c r="OON177" s="81" t="s">
        <v>204</v>
      </c>
      <c r="OOO177" s="81" t="s">
        <v>204</v>
      </c>
      <c r="OOP177" s="81" t="s">
        <v>204</v>
      </c>
      <c r="OOQ177" s="81" t="s">
        <v>204</v>
      </c>
      <c r="OOR177" s="81" t="s">
        <v>204</v>
      </c>
      <c r="OOS177" s="81" t="s">
        <v>204</v>
      </c>
      <c r="OOT177" s="81" t="s">
        <v>204</v>
      </c>
      <c r="OOU177" s="81" t="s">
        <v>204</v>
      </c>
      <c r="OOV177" s="81" t="s">
        <v>204</v>
      </c>
      <c r="OOW177" s="81" t="s">
        <v>204</v>
      </c>
      <c r="OOX177" s="81" t="s">
        <v>204</v>
      </c>
      <c r="OOY177" s="81" t="s">
        <v>204</v>
      </c>
      <c r="OOZ177" s="81" t="s">
        <v>204</v>
      </c>
      <c r="OPA177" s="81" t="s">
        <v>204</v>
      </c>
      <c r="OPB177" s="81" t="s">
        <v>204</v>
      </c>
      <c r="OPC177" s="81" t="s">
        <v>204</v>
      </c>
      <c r="OPD177" s="81" t="s">
        <v>204</v>
      </c>
      <c r="OPE177" s="81" t="s">
        <v>204</v>
      </c>
      <c r="OPF177" s="81" t="s">
        <v>204</v>
      </c>
      <c r="OPG177" s="81" t="s">
        <v>204</v>
      </c>
      <c r="OPH177" s="81" t="s">
        <v>204</v>
      </c>
      <c r="OPI177" s="81" t="s">
        <v>204</v>
      </c>
      <c r="OPJ177" s="81" t="s">
        <v>204</v>
      </c>
      <c r="OPK177" s="81" t="s">
        <v>204</v>
      </c>
      <c r="OPL177" s="81" t="s">
        <v>204</v>
      </c>
      <c r="OPM177" s="81" t="s">
        <v>204</v>
      </c>
      <c r="OPN177" s="81" t="s">
        <v>204</v>
      </c>
      <c r="OPO177" s="81" t="s">
        <v>204</v>
      </c>
      <c r="OPP177" s="81" t="s">
        <v>204</v>
      </c>
      <c r="OPQ177" s="81" t="s">
        <v>204</v>
      </c>
      <c r="OPR177" s="81" t="s">
        <v>204</v>
      </c>
      <c r="OPS177" s="81" t="s">
        <v>204</v>
      </c>
      <c r="OPT177" s="81" t="s">
        <v>204</v>
      </c>
      <c r="OPU177" s="81" t="s">
        <v>204</v>
      </c>
      <c r="OPV177" s="81" t="s">
        <v>204</v>
      </c>
      <c r="OPW177" s="81" t="s">
        <v>204</v>
      </c>
      <c r="OPX177" s="81" t="s">
        <v>204</v>
      </c>
      <c r="OPY177" s="81" t="s">
        <v>204</v>
      </c>
      <c r="OPZ177" s="81" t="s">
        <v>204</v>
      </c>
      <c r="OQA177" s="81" t="s">
        <v>204</v>
      </c>
      <c r="OQB177" s="81" t="s">
        <v>204</v>
      </c>
      <c r="OQC177" s="81" t="s">
        <v>204</v>
      </c>
      <c r="OQD177" s="81" t="s">
        <v>204</v>
      </c>
      <c r="OQE177" s="81" t="s">
        <v>204</v>
      </c>
      <c r="OQF177" s="81" t="s">
        <v>204</v>
      </c>
      <c r="OQG177" s="81" t="s">
        <v>204</v>
      </c>
      <c r="OQH177" s="81" t="s">
        <v>204</v>
      </c>
      <c r="OQI177" s="81" t="s">
        <v>204</v>
      </c>
      <c r="OQJ177" s="81" t="s">
        <v>204</v>
      </c>
      <c r="OQK177" s="81" t="s">
        <v>204</v>
      </c>
      <c r="OQL177" s="81" t="s">
        <v>204</v>
      </c>
      <c r="OQM177" s="81" t="s">
        <v>204</v>
      </c>
      <c r="OQN177" s="81" t="s">
        <v>204</v>
      </c>
      <c r="OQO177" s="81" t="s">
        <v>204</v>
      </c>
      <c r="OQP177" s="81" t="s">
        <v>204</v>
      </c>
      <c r="OQQ177" s="81" t="s">
        <v>204</v>
      </c>
      <c r="OQR177" s="81" t="s">
        <v>204</v>
      </c>
      <c r="OQS177" s="81" t="s">
        <v>204</v>
      </c>
      <c r="OQT177" s="81" t="s">
        <v>204</v>
      </c>
      <c r="OQU177" s="81" t="s">
        <v>204</v>
      </c>
      <c r="OQV177" s="81" t="s">
        <v>204</v>
      </c>
      <c r="OQW177" s="81" t="s">
        <v>204</v>
      </c>
      <c r="OQX177" s="81" t="s">
        <v>204</v>
      </c>
      <c r="OQY177" s="81" t="s">
        <v>204</v>
      </c>
      <c r="OQZ177" s="81" t="s">
        <v>204</v>
      </c>
      <c r="ORA177" s="81" t="s">
        <v>204</v>
      </c>
      <c r="ORB177" s="81" t="s">
        <v>204</v>
      </c>
      <c r="ORC177" s="81" t="s">
        <v>204</v>
      </c>
      <c r="ORD177" s="81" t="s">
        <v>204</v>
      </c>
      <c r="ORE177" s="81" t="s">
        <v>204</v>
      </c>
      <c r="ORF177" s="81" t="s">
        <v>204</v>
      </c>
      <c r="ORG177" s="81" t="s">
        <v>204</v>
      </c>
      <c r="ORH177" s="81" t="s">
        <v>204</v>
      </c>
      <c r="ORI177" s="81" t="s">
        <v>204</v>
      </c>
      <c r="ORJ177" s="81" t="s">
        <v>204</v>
      </c>
      <c r="ORK177" s="81" t="s">
        <v>204</v>
      </c>
      <c r="ORL177" s="81" t="s">
        <v>204</v>
      </c>
      <c r="ORM177" s="81" t="s">
        <v>204</v>
      </c>
      <c r="ORN177" s="81" t="s">
        <v>204</v>
      </c>
      <c r="ORO177" s="81" t="s">
        <v>204</v>
      </c>
      <c r="ORP177" s="81" t="s">
        <v>204</v>
      </c>
      <c r="ORQ177" s="81" t="s">
        <v>204</v>
      </c>
      <c r="ORR177" s="81" t="s">
        <v>204</v>
      </c>
      <c r="ORS177" s="81" t="s">
        <v>204</v>
      </c>
      <c r="ORT177" s="81" t="s">
        <v>204</v>
      </c>
      <c r="ORU177" s="81" t="s">
        <v>204</v>
      </c>
      <c r="ORV177" s="81" t="s">
        <v>204</v>
      </c>
      <c r="ORW177" s="81" t="s">
        <v>204</v>
      </c>
      <c r="ORX177" s="81" t="s">
        <v>204</v>
      </c>
      <c r="ORY177" s="81" t="s">
        <v>204</v>
      </c>
      <c r="ORZ177" s="81" t="s">
        <v>204</v>
      </c>
      <c r="OSA177" s="81" t="s">
        <v>204</v>
      </c>
      <c r="OSB177" s="81" t="s">
        <v>204</v>
      </c>
      <c r="OSC177" s="81" t="s">
        <v>204</v>
      </c>
      <c r="OSD177" s="81" t="s">
        <v>204</v>
      </c>
      <c r="OSE177" s="81" t="s">
        <v>204</v>
      </c>
      <c r="OSF177" s="81" t="s">
        <v>204</v>
      </c>
      <c r="OSG177" s="81" t="s">
        <v>204</v>
      </c>
      <c r="OSH177" s="81" t="s">
        <v>204</v>
      </c>
      <c r="OSI177" s="81" t="s">
        <v>204</v>
      </c>
      <c r="OSJ177" s="81" t="s">
        <v>204</v>
      </c>
      <c r="OSK177" s="81" t="s">
        <v>204</v>
      </c>
      <c r="OSL177" s="81" t="s">
        <v>204</v>
      </c>
      <c r="OSM177" s="81" t="s">
        <v>204</v>
      </c>
      <c r="OSN177" s="81" t="s">
        <v>204</v>
      </c>
      <c r="OSO177" s="81" t="s">
        <v>204</v>
      </c>
      <c r="OSP177" s="81" t="s">
        <v>204</v>
      </c>
      <c r="OSQ177" s="81" t="s">
        <v>204</v>
      </c>
      <c r="OSR177" s="81" t="s">
        <v>204</v>
      </c>
      <c r="OSS177" s="81" t="s">
        <v>204</v>
      </c>
      <c r="OST177" s="81" t="s">
        <v>204</v>
      </c>
      <c r="OSU177" s="81" t="s">
        <v>204</v>
      </c>
      <c r="OSV177" s="81" t="s">
        <v>204</v>
      </c>
      <c r="OSW177" s="81" t="s">
        <v>204</v>
      </c>
      <c r="OSX177" s="81" t="s">
        <v>204</v>
      </c>
      <c r="OSY177" s="81" t="s">
        <v>204</v>
      </c>
      <c r="OSZ177" s="81" t="s">
        <v>204</v>
      </c>
      <c r="OTA177" s="81" t="s">
        <v>204</v>
      </c>
      <c r="OTB177" s="81" t="s">
        <v>204</v>
      </c>
      <c r="OTC177" s="81" t="s">
        <v>204</v>
      </c>
      <c r="OTD177" s="81" t="s">
        <v>204</v>
      </c>
      <c r="OTE177" s="81" t="s">
        <v>204</v>
      </c>
      <c r="OTF177" s="81" t="s">
        <v>204</v>
      </c>
      <c r="OTG177" s="81" t="s">
        <v>204</v>
      </c>
      <c r="OTH177" s="81" t="s">
        <v>204</v>
      </c>
      <c r="OTI177" s="81" t="s">
        <v>204</v>
      </c>
      <c r="OTJ177" s="81" t="s">
        <v>204</v>
      </c>
      <c r="OTK177" s="81" t="s">
        <v>204</v>
      </c>
      <c r="OTL177" s="81" t="s">
        <v>204</v>
      </c>
      <c r="OTM177" s="81" t="s">
        <v>204</v>
      </c>
      <c r="OTN177" s="81" t="s">
        <v>204</v>
      </c>
      <c r="OTO177" s="81" t="s">
        <v>204</v>
      </c>
      <c r="OTP177" s="81" t="s">
        <v>204</v>
      </c>
      <c r="OTQ177" s="81" t="s">
        <v>204</v>
      </c>
      <c r="OTR177" s="81" t="s">
        <v>204</v>
      </c>
      <c r="OTS177" s="81" t="s">
        <v>204</v>
      </c>
      <c r="OTT177" s="81" t="s">
        <v>204</v>
      </c>
      <c r="OTU177" s="81" t="s">
        <v>204</v>
      </c>
      <c r="OTV177" s="81" t="s">
        <v>204</v>
      </c>
      <c r="OTW177" s="81" t="s">
        <v>204</v>
      </c>
      <c r="OTX177" s="81" t="s">
        <v>204</v>
      </c>
      <c r="OTY177" s="81" t="s">
        <v>204</v>
      </c>
      <c r="OTZ177" s="81" t="s">
        <v>204</v>
      </c>
      <c r="OUA177" s="81" t="s">
        <v>204</v>
      </c>
      <c r="OUB177" s="81" t="s">
        <v>204</v>
      </c>
      <c r="OUC177" s="81" t="s">
        <v>204</v>
      </c>
      <c r="OUD177" s="81" t="s">
        <v>204</v>
      </c>
      <c r="OUE177" s="81" t="s">
        <v>204</v>
      </c>
      <c r="OUF177" s="81" t="s">
        <v>204</v>
      </c>
      <c r="OUG177" s="81" t="s">
        <v>204</v>
      </c>
      <c r="OUH177" s="81" t="s">
        <v>204</v>
      </c>
      <c r="OUI177" s="81" t="s">
        <v>204</v>
      </c>
      <c r="OUJ177" s="81" t="s">
        <v>204</v>
      </c>
      <c r="OUK177" s="81" t="s">
        <v>204</v>
      </c>
      <c r="OUL177" s="81" t="s">
        <v>204</v>
      </c>
      <c r="OUM177" s="81" t="s">
        <v>204</v>
      </c>
      <c r="OUN177" s="81" t="s">
        <v>204</v>
      </c>
      <c r="OUO177" s="81" t="s">
        <v>204</v>
      </c>
      <c r="OUP177" s="81" t="s">
        <v>204</v>
      </c>
      <c r="OUQ177" s="81" t="s">
        <v>204</v>
      </c>
      <c r="OUR177" s="81" t="s">
        <v>204</v>
      </c>
      <c r="OUS177" s="81" t="s">
        <v>204</v>
      </c>
      <c r="OUT177" s="81" t="s">
        <v>204</v>
      </c>
      <c r="OUU177" s="81" t="s">
        <v>204</v>
      </c>
      <c r="OUV177" s="81" t="s">
        <v>204</v>
      </c>
      <c r="OUW177" s="81" t="s">
        <v>204</v>
      </c>
      <c r="OUX177" s="81" t="s">
        <v>204</v>
      </c>
      <c r="OUY177" s="81" t="s">
        <v>204</v>
      </c>
      <c r="OUZ177" s="81" t="s">
        <v>204</v>
      </c>
      <c r="OVA177" s="81" t="s">
        <v>204</v>
      </c>
      <c r="OVB177" s="81" t="s">
        <v>204</v>
      </c>
      <c r="OVC177" s="81" t="s">
        <v>204</v>
      </c>
      <c r="OVD177" s="81" t="s">
        <v>204</v>
      </c>
      <c r="OVE177" s="81" t="s">
        <v>204</v>
      </c>
      <c r="OVF177" s="81" t="s">
        <v>204</v>
      </c>
      <c r="OVG177" s="81" t="s">
        <v>204</v>
      </c>
      <c r="OVH177" s="81" t="s">
        <v>204</v>
      </c>
      <c r="OVI177" s="81" t="s">
        <v>204</v>
      </c>
      <c r="OVJ177" s="81" t="s">
        <v>204</v>
      </c>
      <c r="OVK177" s="81" t="s">
        <v>204</v>
      </c>
      <c r="OVL177" s="81" t="s">
        <v>204</v>
      </c>
      <c r="OVM177" s="81" t="s">
        <v>204</v>
      </c>
      <c r="OVN177" s="81" t="s">
        <v>204</v>
      </c>
      <c r="OVO177" s="81" t="s">
        <v>204</v>
      </c>
      <c r="OVP177" s="81" t="s">
        <v>204</v>
      </c>
      <c r="OVQ177" s="81" t="s">
        <v>204</v>
      </c>
      <c r="OVR177" s="81" t="s">
        <v>204</v>
      </c>
      <c r="OVS177" s="81" t="s">
        <v>204</v>
      </c>
      <c r="OVT177" s="81" t="s">
        <v>204</v>
      </c>
      <c r="OVU177" s="81" t="s">
        <v>204</v>
      </c>
      <c r="OVV177" s="81" t="s">
        <v>204</v>
      </c>
      <c r="OVW177" s="81" t="s">
        <v>204</v>
      </c>
      <c r="OVX177" s="81" t="s">
        <v>204</v>
      </c>
      <c r="OVY177" s="81" t="s">
        <v>204</v>
      </c>
      <c r="OVZ177" s="81" t="s">
        <v>204</v>
      </c>
      <c r="OWA177" s="81" t="s">
        <v>204</v>
      </c>
      <c r="OWB177" s="81" t="s">
        <v>204</v>
      </c>
      <c r="OWC177" s="81" t="s">
        <v>204</v>
      </c>
      <c r="OWD177" s="81" t="s">
        <v>204</v>
      </c>
      <c r="OWE177" s="81" t="s">
        <v>204</v>
      </c>
      <c r="OWF177" s="81" t="s">
        <v>204</v>
      </c>
      <c r="OWG177" s="81" t="s">
        <v>204</v>
      </c>
      <c r="OWH177" s="81" t="s">
        <v>204</v>
      </c>
      <c r="OWI177" s="81" t="s">
        <v>204</v>
      </c>
      <c r="OWJ177" s="81" t="s">
        <v>204</v>
      </c>
      <c r="OWK177" s="81" t="s">
        <v>204</v>
      </c>
      <c r="OWL177" s="81" t="s">
        <v>204</v>
      </c>
      <c r="OWM177" s="81" t="s">
        <v>204</v>
      </c>
      <c r="OWN177" s="81" t="s">
        <v>204</v>
      </c>
      <c r="OWO177" s="81" t="s">
        <v>204</v>
      </c>
      <c r="OWP177" s="81" t="s">
        <v>204</v>
      </c>
      <c r="OWQ177" s="81" t="s">
        <v>204</v>
      </c>
      <c r="OWR177" s="81" t="s">
        <v>204</v>
      </c>
      <c r="OWS177" s="81" t="s">
        <v>204</v>
      </c>
      <c r="OWT177" s="81" t="s">
        <v>204</v>
      </c>
      <c r="OWU177" s="81" t="s">
        <v>204</v>
      </c>
      <c r="OWV177" s="81" t="s">
        <v>204</v>
      </c>
      <c r="OWW177" s="81" t="s">
        <v>204</v>
      </c>
      <c r="OWX177" s="81" t="s">
        <v>204</v>
      </c>
      <c r="OWY177" s="81" t="s">
        <v>204</v>
      </c>
      <c r="OWZ177" s="81" t="s">
        <v>204</v>
      </c>
      <c r="OXA177" s="81" t="s">
        <v>204</v>
      </c>
      <c r="OXB177" s="81" t="s">
        <v>204</v>
      </c>
      <c r="OXC177" s="81" t="s">
        <v>204</v>
      </c>
      <c r="OXD177" s="81" t="s">
        <v>204</v>
      </c>
      <c r="OXE177" s="81" t="s">
        <v>204</v>
      </c>
      <c r="OXF177" s="81" t="s">
        <v>204</v>
      </c>
      <c r="OXG177" s="81" t="s">
        <v>204</v>
      </c>
      <c r="OXH177" s="81" t="s">
        <v>204</v>
      </c>
      <c r="OXI177" s="81" t="s">
        <v>204</v>
      </c>
      <c r="OXJ177" s="81" t="s">
        <v>204</v>
      </c>
      <c r="OXK177" s="81" t="s">
        <v>204</v>
      </c>
      <c r="OXL177" s="81" t="s">
        <v>204</v>
      </c>
      <c r="OXM177" s="81" t="s">
        <v>204</v>
      </c>
      <c r="OXN177" s="81" t="s">
        <v>204</v>
      </c>
      <c r="OXO177" s="81" t="s">
        <v>204</v>
      </c>
      <c r="OXP177" s="81" t="s">
        <v>204</v>
      </c>
      <c r="OXQ177" s="81" t="s">
        <v>204</v>
      </c>
      <c r="OXR177" s="81" t="s">
        <v>204</v>
      </c>
      <c r="OXS177" s="81" t="s">
        <v>204</v>
      </c>
      <c r="OXT177" s="81" t="s">
        <v>204</v>
      </c>
      <c r="OXU177" s="81" t="s">
        <v>204</v>
      </c>
      <c r="OXV177" s="81" t="s">
        <v>204</v>
      </c>
      <c r="OXW177" s="81" t="s">
        <v>204</v>
      </c>
      <c r="OXX177" s="81" t="s">
        <v>204</v>
      </c>
      <c r="OXY177" s="81" t="s">
        <v>204</v>
      </c>
      <c r="OXZ177" s="81" t="s">
        <v>204</v>
      </c>
      <c r="OYA177" s="81" t="s">
        <v>204</v>
      </c>
      <c r="OYB177" s="81" t="s">
        <v>204</v>
      </c>
      <c r="OYC177" s="81" t="s">
        <v>204</v>
      </c>
      <c r="OYD177" s="81" t="s">
        <v>204</v>
      </c>
      <c r="OYE177" s="81" t="s">
        <v>204</v>
      </c>
      <c r="OYF177" s="81" t="s">
        <v>204</v>
      </c>
      <c r="OYG177" s="81" t="s">
        <v>204</v>
      </c>
      <c r="OYH177" s="81" t="s">
        <v>204</v>
      </c>
      <c r="OYI177" s="81" t="s">
        <v>204</v>
      </c>
      <c r="OYJ177" s="81" t="s">
        <v>204</v>
      </c>
      <c r="OYK177" s="81" t="s">
        <v>204</v>
      </c>
      <c r="OYL177" s="81" t="s">
        <v>204</v>
      </c>
      <c r="OYM177" s="81" t="s">
        <v>204</v>
      </c>
      <c r="OYN177" s="81" t="s">
        <v>204</v>
      </c>
      <c r="OYO177" s="81" t="s">
        <v>204</v>
      </c>
      <c r="OYP177" s="81" t="s">
        <v>204</v>
      </c>
      <c r="OYQ177" s="81" t="s">
        <v>204</v>
      </c>
      <c r="OYR177" s="81" t="s">
        <v>204</v>
      </c>
      <c r="OYS177" s="81" t="s">
        <v>204</v>
      </c>
      <c r="OYT177" s="81" t="s">
        <v>204</v>
      </c>
      <c r="OYU177" s="81" t="s">
        <v>204</v>
      </c>
      <c r="OYV177" s="81" t="s">
        <v>204</v>
      </c>
      <c r="OYW177" s="81" t="s">
        <v>204</v>
      </c>
      <c r="OYX177" s="81" t="s">
        <v>204</v>
      </c>
      <c r="OYY177" s="81" t="s">
        <v>204</v>
      </c>
      <c r="OYZ177" s="81" t="s">
        <v>204</v>
      </c>
      <c r="OZA177" s="81" t="s">
        <v>204</v>
      </c>
      <c r="OZB177" s="81" t="s">
        <v>204</v>
      </c>
      <c r="OZC177" s="81" t="s">
        <v>204</v>
      </c>
      <c r="OZD177" s="81" t="s">
        <v>204</v>
      </c>
      <c r="OZE177" s="81" t="s">
        <v>204</v>
      </c>
      <c r="OZF177" s="81" t="s">
        <v>204</v>
      </c>
      <c r="OZG177" s="81" t="s">
        <v>204</v>
      </c>
      <c r="OZH177" s="81" t="s">
        <v>204</v>
      </c>
      <c r="OZI177" s="81" t="s">
        <v>204</v>
      </c>
      <c r="OZJ177" s="81" t="s">
        <v>204</v>
      </c>
      <c r="OZK177" s="81" t="s">
        <v>204</v>
      </c>
      <c r="OZL177" s="81" t="s">
        <v>204</v>
      </c>
      <c r="OZM177" s="81" t="s">
        <v>204</v>
      </c>
      <c r="OZN177" s="81" t="s">
        <v>204</v>
      </c>
      <c r="OZO177" s="81" t="s">
        <v>204</v>
      </c>
      <c r="OZP177" s="81" t="s">
        <v>204</v>
      </c>
      <c r="OZQ177" s="81" t="s">
        <v>204</v>
      </c>
      <c r="OZR177" s="81" t="s">
        <v>204</v>
      </c>
      <c r="OZS177" s="81" t="s">
        <v>204</v>
      </c>
      <c r="OZT177" s="81" t="s">
        <v>204</v>
      </c>
      <c r="OZU177" s="81" t="s">
        <v>204</v>
      </c>
      <c r="OZV177" s="81" t="s">
        <v>204</v>
      </c>
      <c r="OZW177" s="81" t="s">
        <v>204</v>
      </c>
      <c r="OZX177" s="81" t="s">
        <v>204</v>
      </c>
      <c r="OZY177" s="81" t="s">
        <v>204</v>
      </c>
      <c r="OZZ177" s="81" t="s">
        <v>204</v>
      </c>
      <c r="PAA177" s="81" t="s">
        <v>204</v>
      </c>
      <c r="PAB177" s="81" t="s">
        <v>204</v>
      </c>
      <c r="PAC177" s="81" t="s">
        <v>204</v>
      </c>
      <c r="PAD177" s="81" t="s">
        <v>204</v>
      </c>
      <c r="PAE177" s="81" t="s">
        <v>204</v>
      </c>
      <c r="PAF177" s="81" t="s">
        <v>204</v>
      </c>
      <c r="PAG177" s="81" t="s">
        <v>204</v>
      </c>
      <c r="PAH177" s="81" t="s">
        <v>204</v>
      </c>
      <c r="PAI177" s="81" t="s">
        <v>204</v>
      </c>
      <c r="PAJ177" s="81" t="s">
        <v>204</v>
      </c>
      <c r="PAK177" s="81" t="s">
        <v>204</v>
      </c>
      <c r="PAL177" s="81" t="s">
        <v>204</v>
      </c>
      <c r="PAM177" s="81" t="s">
        <v>204</v>
      </c>
      <c r="PAN177" s="81" t="s">
        <v>204</v>
      </c>
      <c r="PAO177" s="81" t="s">
        <v>204</v>
      </c>
      <c r="PAP177" s="81" t="s">
        <v>204</v>
      </c>
      <c r="PAQ177" s="81" t="s">
        <v>204</v>
      </c>
      <c r="PAR177" s="81" t="s">
        <v>204</v>
      </c>
      <c r="PAS177" s="81" t="s">
        <v>204</v>
      </c>
      <c r="PAT177" s="81" t="s">
        <v>204</v>
      </c>
      <c r="PAU177" s="81" t="s">
        <v>204</v>
      </c>
      <c r="PAV177" s="81" t="s">
        <v>204</v>
      </c>
      <c r="PAW177" s="81" t="s">
        <v>204</v>
      </c>
      <c r="PAX177" s="81" t="s">
        <v>204</v>
      </c>
      <c r="PAY177" s="81" t="s">
        <v>204</v>
      </c>
      <c r="PAZ177" s="81" t="s">
        <v>204</v>
      </c>
      <c r="PBA177" s="81" t="s">
        <v>204</v>
      </c>
      <c r="PBB177" s="81" t="s">
        <v>204</v>
      </c>
      <c r="PBC177" s="81" t="s">
        <v>204</v>
      </c>
      <c r="PBD177" s="81" t="s">
        <v>204</v>
      </c>
      <c r="PBE177" s="81" t="s">
        <v>204</v>
      </c>
      <c r="PBF177" s="81" t="s">
        <v>204</v>
      </c>
      <c r="PBG177" s="81" t="s">
        <v>204</v>
      </c>
      <c r="PBH177" s="81" t="s">
        <v>204</v>
      </c>
      <c r="PBI177" s="81" t="s">
        <v>204</v>
      </c>
      <c r="PBJ177" s="81" t="s">
        <v>204</v>
      </c>
      <c r="PBK177" s="81" t="s">
        <v>204</v>
      </c>
      <c r="PBL177" s="81" t="s">
        <v>204</v>
      </c>
      <c r="PBM177" s="81" t="s">
        <v>204</v>
      </c>
      <c r="PBN177" s="81" t="s">
        <v>204</v>
      </c>
      <c r="PBO177" s="81" t="s">
        <v>204</v>
      </c>
      <c r="PBP177" s="81" t="s">
        <v>204</v>
      </c>
      <c r="PBQ177" s="81" t="s">
        <v>204</v>
      </c>
      <c r="PBR177" s="81" t="s">
        <v>204</v>
      </c>
      <c r="PBS177" s="81" t="s">
        <v>204</v>
      </c>
      <c r="PBT177" s="81" t="s">
        <v>204</v>
      </c>
      <c r="PBU177" s="81" t="s">
        <v>204</v>
      </c>
      <c r="PBV177" s="81" t="s">
        <v>204</v>
      </c>
      <c r="PBW177" s="81" t="s">
        <v>204</v>
      </c>
      <c r="PBX177" s="81" t="s">
        <v>204</v>
      </c>
      <c r="PBY177" s="81" t="s">
        <v>204</v>
      </c>
      <c r="PBZ177" s="81" t="s">
        <v>204</v>
      </c>
      <c r="PCA177" s="81" t="s">
        <v>204</v>
      </c>
      <c r="PCB177" s="81" t="s">
        <v>204</v>
      </c>
      <c r="PCC177" s="81" t="s">
        <v>204</v>
      </c>
      <c r="PCD177" s="81" t="s">
        <v>204</v>
      </c>
      <c r="PCE177" s="81" t="s">
        <v>204</v>
      </c>
      <c r="PCF177" s="81" t="s">
        <v>204</v>
      </c>
      <c r="PCG177" s="81" t="s">
        <v>204</v>
      </c>
      <c r="PCH177" s="81" t="s">
        <v>204</v>
      </c>
      <c r="PCI177" s="81" t="s">
        <v>204</v>
      </c>
      <c r="PCJ177" s="81" t="s">
        <v>204</v>
      </c>
      <c r="PCK177" s="81" t="s">
        <v>204</v>
      </c>
      <c r="PCL177" s="81" t="s">
        <v>204</v>
      </c>
      <c r="PCM177" s="81" t="s">
        <v>204</v>
      </c>
      <c r="PCN177" s="81" t="s">
        <v>204</v>
      </c>
      <c r="PCO177" s="81" t="s">
        <v>204</v>
      </c>
      <c r="PCP177" s="81" t="s">
        <v>204</v>
      </c>
      <c r="PCQ177" s="81" t="s">
        <v>204</v>
      </c>
      <c r="PCR177" s="81" t="s">
        <v>204</v>
      </c>
      <c r="PCS177" s="81" t="s">
        <v>204</v>
      </c>
      <c r="PCT177" s="81" t="s">
        <v>204</v>
      </c>
      <c r="PCU177" s="81" t="s">
        <v>204</v>
      </c>
      <c r="PCV177" s="81" t="s">
        <v>204</v>
      </c>
      <c r="PCW177" s="81" t="s">
        <v>204</v>
      </c>
      <c r="PCX177" s="81" t="s">
        <v>204</v>
      </c>
      <c r="PCY177" s="81" t="s">
        <v>204</v>
      </c>
      <c r="PCZ177" s="81" t="s">
        <v>204</v>
      </c>
      <c r="PDA177" s="81" t="s">
        <v>204</v>
      </c>
      <c r="PDB177" s="81" t="s">
        <v>204</v>
      </c>
      <c r="PDC177" s="81" t="s">
        <v>204</v>
      </c>
      <c r="PDD177" s="81" t="s">
        <v>204</v>
      </c>
      <c r="PDE177" s="81" t="s">
        <v>204</v>
      </c>
      <c r="PDF177" s="81" t="s">
        <v>204</v>
      </c>
      <c r="PDG177" s="81" t="s">
        <v>204</v>
      </c>
      <c r="PDH177" s="81" t="s">
        <v>204</v>
      </c>
      <c r="PDI177" s="81" t="s">
        <v>204</v>
      </c>
      <c r="PDJ177" s="81" t="s">
        <v>204</v>
      </c>
      <c r="PDK177" s="81" t="s">
        <v>204</v>
      </c>
      <c r="PDL177" s="81" t="s">
        <v>204</v>
      </c>
      <c r="PDM177" s="81" t="s">
        <v>204</v>
      </c>
      <c r="PDN177" s="81" t="s">
        <v>204</v>
      </c>
      <c r="PDO177" s="81" t="s">
        <v>204</v>
      </c>
      <c r="PDP177" s="81" t="s">
        <v>204</v>
      </c>
      <c r="PDQ177" s="81" t="s">
        <v>204</v>
      </c>
      <c r="PDR177" s="81" t="s">
        <v>204</v>
      </c>
      <c r="PDS177" s="81" t="s">
        <v>204</v>
      </c>
      <c r="PDT177" s="81" t="s">
        <v>204</v>
      </c>
      <c r="PDU177" s="81" t="s">
        <v>204</v>
      </c>
      <c r="PDV177" s="81" t="s">
        <v>204</v>
      </c>
      <c r="PDW177" s="81" t="s">
        <v>204</v>
      </c>
      <c r="PDX177" s="81" t="s">
        <v>204</v>
      </c>
      <c r="PDY177" s="81" t="s">
        <v>204</v>
      </c>
      <c r="PDZ177" s="81" t="s">
        <v>204</v>
      </c>
      <c r="PEA177" s="81" t="s">
        <v>204</v>
      </c>
      <c r="PEB177" s="81" t="s">
        <v>204</v>
      </c>
      <c r="PEC177" s="81" t="s">
        <v>204</v>
      </c>
      <c r="PED177" s="81" t="s">
        <v>204</v>
      </c>
      <c r="PEE177" s="81" t="s">
        <v>204</v>
      </c>
      <c r="PEF177" s="81" t="s">
        <v>204</v>
      </c>
      <c r="PEG177" s="81" t="s">
        <v>204</v>
      </c>
      <c r="PEH177" s="81" t="s">
        <v>204</v>
      </c>
      <c r="PEI177" s="81" t="s">
        <v>204</v>
      </c>
      <c r="PEJ177" s="81" t="s">
        <v>204</v>
      </c>
      <c r="PEK177" s="81" t="s">
        <v>204</v>
      </c>
      <c r="PEL177" s="81" t="s">
        <v>204</v>
      </c>
      <c r="PEM177" s="81" t="s">
        <v>204</v>
      </c>
      <c r="PEN177" s="81" t="s">
        <v>204</v>
      </c>
      <c r="PEO177" s="81" t="s">
        <v>204</v>
      </c>
      <c r="PEP177" s="81" t="s">
        <v>204</v>
      </c>
      <c r="PEQ177" s="81" t="s">
        <v>204</v>
      </c>
      <c r="PER177" s="81" t="s">
        <v>204</v>
      </c>
      <c r="PES177" s="81" t="s">
        <v>204</v>
      </c>
      <c r="PET177" s="81" t="s">
        <v>204</v>
      </c>
      <c r="PEU177" s="81" t="s">
        <v>204</v>
      </c>
      <c r="PEV177" s="81" t="s">
        <v>204</v>
      </c>
      <c r="PEW177" s="81" t="s">
        <v>204</v>
      </c>
      <c r="PEX177" s="81" t="s">
        <v>204</v>
      </c>
      <c r="PEY177" s="81" t="s">
        <v>204</v>
      </c>
      <c r="PEZ177" s="81" t="s">
        <v>204</v>
      </c>
      <c r="PFA177" s="81" t="s">
        <v>204</v>
      </c>
      <c r="PFB177" s="81" t="s">
        <v>204</v>
      </c>
      <c r="PFC177" s="81" t="s">
        <v>204</v>
      </c>
      <c r="PFD177" s="81" t="s">
        <v>204</v>
      </c>
      <c r="PFE177" s="81" t="s">
        <v>204</v>
      </c>
      <c r="PFF177" s="81" t="s">
        <v>204</v>
      </c>
      <c r="PFG177" s="81" t="s">
        <v>204</v>
      </c>
      <c r="PFH177" s="81" t="s">
        <v>204</v>
      </c>
      <c r="PFI177" s="81" t="s">
        <v>204</v>
      </c>
      <c r="PFJ177" s="81" t="s">
        <v>204</v>
      </c>
      <c r="PFK177" s="81" t="s">
        <v>204</v>
      </c>
      <c r="PFL177" s="81" t="s">
        <v>204</v>
      </c>
      <c r="PFM177" s="81" t="s">
        <v>204</v>
      </c>
      <c r="PFN177" s="81" t="s">
        <v>204</v>
      </c>
      <c r="PFO177" s="81" t="s">
        <v>204</v>
      </c>
      <c r="PFP177" s="81" t="s">
        <v>204</v>
      </c>
      <c r="PFQ177" s="81" t="s">
        <v>204</v>
      </c>
      <c r="PFR177" s="81" t="s">
        <v>204</v>
      </c>
      <c r="PFS177" s="81" t="s">
        <v>204</v>
      </c>
      <c r="PFT177" s="81" t="s">
        <v>204</v>
      </c>
      <c r="PFU177" s="81" t="s">
        <v>204</v>
      </c>
      <c r="PFV177" s="81" t="s">
        <v>204</v>
      </c>
      <c r="PFW177" s="81" t="s">
        <v>204</v>
      </c>
      <c r="PFX177" s="81" t="s">
        <v>204</v>
      </c>
      <c r="PFY177" s="81" t="s">
        <v>204</v>
      </c>
      <c r="PFZ177" s="81" t="s">
        <v>204</v>
      </c>
      <c r="PGA177" s="81" t="s">
        <v>204</v>
      </c>
      <c r="PGB177" s="81" t="s">
        <v>204</v>
      </c>
      <c r="PGC177" s="81" t="s">
        <v>204</v>
      </c>
      <c r="PGD177" s="81" t="s">
        <v>204</v>
      </c>
      <c r="PGE177" s="81" t="s">
        <v>204</v>
      </c>
      <c r="PGF177" s="81" t="s">
        <v>204</v>
      </c>
      <c r="PGG177" s="81" t="s">
        <v>204</v>
      </c>
      <c r="PGH177" s="81" t="s">
        <v>204</v>
      </c>
      <c r="PGI177" s="81" t="s">
        <v>204</v>
      </c>
      <c r="PGJ177" s="81" t="s">
        <v>204</v>
      </c>
      <c r="PGK177" s="81" t="s">
        <v>204</v>
      </c>
      <c r="PGL177" s="81" t="s">
        <v>204</v>
      </c>
      <c r="PGM177" s="81" t="s">
        <v>204</v>
      </c>
      <c r="PGN177" s="81" t="s">
        <v>204</v>
      </c>
      <c r="PGO177" s="81" t="s">
        <v>204</v>
      </c>
      <c r="PGP177" s="81" t="s">
        <v>204</v>
      </c>
      <c r="PGQ177" s="81" t="s">
        <v>204</v>
      </c>
      <c r="PGR177" s="81" t="s">
        <v>204</v>
      </c>
      <c r="PGS177" s="81" t="s">
        <v>204</v>
      </c>
      <c r="PGT177" s="81" t="s">
        <v>204</v>
      </c>
      <c r="PGU177" s="81" t="s">
        <v>204</v>
      </c>
      <c r="PGV177" s="81" t="s">
        <v>204</v>
      </c>
      <c r="PGW177" s="81" t="s">
        <v>204</v>
      </c>
      <c r="PGX177" s="81" t="s">
        <v>204</v>
      </c>
      <c r="PGY177" s="81" t="s">
        <v>204</v>
      </c>
      <c r="PGZ177" s="81" t="s">
        <v>204</v>
      </c>
      <c r="PHA177" s="81" t="s">
        <v>204</v>
      </c>
      <c r="PHB177" s="81" t="s">
        <v>204</v>
      </c>
      <c r="PHC177" s="81" t="s">
        <v>204</v>
      </c>
      <c r="PHD177" s="81" t="s">
        <v>204</v>
      </c>
      <c r="PHE177" s="81" t="s">
        <v>204</v>
      </c>
      <c r="PHF177" s="81" t="s">
        <v>204</v>
      </c>
      <c r="PHG177" s="81" t="s">
        <v>204</v>
      </c>
      <c r="PHH177" s="81" t="s">
        <v>204</v>
      </c>
      <c r="PHI177" s="81" t="s">
        <v>204</v>
      </c>
      <c r="PHJ177" s="81" t="s">
        <v>204</v>
      </c>
      <c r="PHK177" s="81" t="s">
        <v>204</v>
      </c>
      <c r="PHL177" s="81" t="s">
        <v>204</v>
      </c>
      <c r="PHM177" s="81" t="s">
        <v>204</v>
      </c>
      <c r="PHN177" s="81" t="s">
        <v>204</v>
      </c>
      <c r="PHO177" s="81" t="s">
        <v>204</v>
      </c>
      <c r="PHP177" s="81" t="s">
        <v>204</v>
      </c>
      <c r="PHQ177" s="81" t="s">
        <v>204</v>
      </c>
      <c r="PHR177" s="81" t="s">
        <v>204</v>
      </c>
      <c r="PHS177" s="81" t="s">
        <v>204</v>
      </c>
      <c r="PHT177" s="81" t="s">
        <v>204</v>
      </c>
      <c r="PHU177" s="81" t="s">
        <v>204</v>
      </c>
      <c r="PHV177" s="81" t="s">
        <v>204</v>
      </c>
      <c r="PHW177" s="81" t="s">
        <v>204</v>
      </c>
      <c r="PHX177" s="81" t="s">
        <v>204</v>
      </c>
      <c r="PHY177" s="81" t="s">
        <v>204</v>
      </c>
      <c r="PHZ177" s="81" t="s">
        <v>204</v>
      </c>
      <c r="PIA177" s="81" t="s">
        <v>204</v>
      </c>
      <c r="PIB177" s="81" t="s">
        <v>204</v>
      </c>
      <c r="PIC177" s="81" t="s">
        <v>204</v>
      </c>
      <c r="PID177" s="81" t="s">
        <v>204</v>
      </c>
      <c r="PIE177" s="81" t="s">
        <v>204</v>
      </c>
      <c r="PIF177" s="81" t="s">
        <v>204</v>
      </c>
      <c r="PIG177" s="81" t="s">
        <v>204</v>
      </c>
      <c r="PIH177" s="81" t="s">
        <v>204</v>
      </c>
      <c r="PII177" s="81" t="s">
        <v>204</v>
      </c>
      <c r="PIJ177" s="81" t="s">
        <v>204</v>
      </c>
      <c r="PIK177" s="81" t="s">
        <v>204</v>
      </c>
      <c r="PIL177" s="81" t="s">
        <v>204</v>
      </c>
      <c r="PIM177" s="81" t="s">
        <v>204</v>
      </c>
      <c r="PIN177" s="81" t="s">
        <v>204</v>
      </c>
      <c r="PIO177" s="81" t="s">
        <v>204</v>
      </c>
      <c r="PIP177" s="81" t="s">
        <v>204</v>
      </c>
      <c r="PIQ177" s="81" t="s">
        <v>204</v>
      </c>
      <c r="PIR177" s="81" t="s">
        <v>204</v>
      </c>
      <c r="PIS177" s="81" t="s">
        <v>204</v>
      </c>
      <c r="PIT177" s="81" t="s">
        <v>204</v>
      </c>
      <c r="PIU177" s="81" t="s">
        <v>204</v>
      </c>
      <c r="PIV177" s="81" t="s">
        <v>204</v>
      </c>
      <c r="PIW177" s="81" t="s">
        <v>204</v>
      </c>
      <c r="PIX177" s="81" t="s">
        <v>204</v>
      </c>
      <c r="PIY177" s="81" t="s">
        <v>204</v>
      </c>
      <c r="PIZ177" s="81" t="s">
        <v>204</v>
      </c>
      <c r="PJA177" s="81" t="s">
        <v>204</v>
      </c>
      <c r="PJB177" s="81" t="s">
        <v>204</v>
      </c>
      <c r="PJC177" s="81" t="s">
        <v>204</v>
      </c>
      <c r="PJD177" s="81" t="s">
        <v>204</v>
      </c>
      <c r="PJE177" s="81" t="s">
        <v>204</v>
      </c>
      <c r="PJF177" s="81" t="s">
        <v>204</v>
      </c>
      <c r="PJG177" s="81" t="s">
        <v>204</v>
      </c>
      <c r="PJH177" s="81" t="s">
        <v>204</v>
      </c>
      <c r="PJI177" s="81" t="s">
        <v>204</v>
      </c>
      <c r="PJJ177" s="81" t="s">
        <v>204</v>
      </c>
      <c r="PJK177" s="81" t="s">
        <v>204</v>
      </c>
      <c r="PJL177" s="81" t="s">
        <v>204</v>
      </c>
      <c r="PJM177" s="81" t="s">
        <v>204</v>
      </c>
      <c r="PJN177" s="81" t="s">
        <v>204</v>
      </c>
      <c r="PJO177" s="81" t="s">
        <v>204</v>
      </c>
      <c r="PJP177" s="81" t="s">
        <v>204</v>
      </c>
      <c r="PJQ177" s="81" t="s">
        <v>204</v>
      </c>
      <c r="PJR177" s="81" t="s">
        <v>204</v>
      </c>
      <c r="PJS177" s="81" t="s">
        <v>204</v>
      </c>
      <c r="PJT177" s="81" t="s">
        <v>204</v>
      </c>
      <c r="PJU177" s="81" t="s">
        <v>204</v>
      </c>
      <c r="PJV177" s="81" t="s">
        <v>204</v>
      </c>
      <c r="PJW177" s="81" t="s">
        <v>204</v>
      </c>
      <c r="PJX177" s="81" t="s">
        <v>204</v>
      </c>
      <c r="PJY177" s="81" t="s">
        <v>204</v>
      </c>
      <c r="PJZ177" s="81" t="s">
        <v>204</v>
      </c>
      <c r="PKA177" s="81" t="s">
        <v>204</v>
      </c>
      <c r="PKB177" s="81" t="s">
        <v>204</v>
      </c>
      <c r="PKC177" s="81" t="s">
        <v>204</v>
      </c>
      <c r="PKD177" s="81" t="s">
        <v>204</v>
      </c>
      <c r="PKE177" s="81" t="s">
        <v>204</v>
      </c>
      <c r="PKF177" s="81" t="s">
        <v>204</v>
      </c>
      <c r="PKG177" s="81" t="s">
        <v>204</v>
      </c>
      <c r="PKH177" s="81" t="s">
        <v>204</v>
      </c>
      <c r="PKI177" s="81" t="s">
        <v>204</v>
      </c>
      <c r="PKJ177" s="81" t="s">
        <v>204</v>
      </c>
      <c r="PKK177" s="81" t="s">
        <v>204</v>
      </c>
      <c r="PKL177" s="81" t="s">
        <v>204</v>
      </c>
      <c r="PKM177" s="81" t="s">
        <v>204</v>
      </c>
      <c r="PKN177" s="81" t="s">
        <v>204</v>
      </c>
      <c r="PKO177" s="81" t="s">
        <v>204</v>
      </c>
      <c r="PKP177" s="81" t="s">
        <v>204</v>
      </c>
      <c r="PKQ177" s="81" t="s">
        <v>204</v>
      </c>
      <c r="PKR177" s="81" t="s">
        <v>204</v>
      </c>
      <c r="PKS177" s="81" t="s">
        <v>204</v>
      </c>
      <c r="PKT177" s="81" t="s">
        <v>204</v>
      </c>
      <c r="PKU177" s="81" t="s">
        <v>204</v>
      </c>
      <c r="PKV177" s="81" t="s">
        <v>204</v>
      </c>
      <c r="PKW177" s="81" t="s">
        <v>204</v>
      </c>
      <c r="PKX177" s="81" t="s">
        <v>204</v>
      </c>
      <c r="PKY177" s="81" t="s">
        <v>204</v>
      </c>
      <c r="PKZ177" s="81" t="s">
        <v>204</v>
      </c>
      <c r="PLA177" s="81" t="s">
        <v>204</v>
      </c>
      <c r="PLB177" s="81" t="s">
        <v>204</v>
      </c>
      <c r="PLC177" s="81" t="s">
        <v>204</v>
      </c>
      <c r="PLD177" s="81" t="s">
        <v>204</v>
      </c>
      <c r="PLE177" s="81" t="s">
        <v>204</v>
      </c>
      <c r="PLF177" s="81" t="s">
        <v>204</v>
      </c>
      <c r="PLG177" s="81" t="s">
        <v>204</v>
      </c>
      <c r="PLH177" s="81" t="s">
        <v>204</v>
      </c>
      <c r="PLI177" s="81" t="s">
        <v>204</v>
      </c>
      <c r="PLJ177" s="81" t="s">
        <v>204</v>
      </c>
      <c r="PLK177" s="81" t="s">
        <v>204</v>
      </c>
      <c r="PLL177" s="81" t="s">
        <v>204</v>
      </c>
      <c r="PLM177" s="81" t="s">
        <v>204</v>
      </c>
      <c r="PLN177" s="81" t="s">
        <v>204</v>
      </c>
      <c r="PLO177" s="81" t="s">
        <v>204</v>
      </c>
      <c r="PLP177" s="81" t="s">
        <v>204</v>
      </c>
      <c r="PLQ177" s="81" t="s">
        <v>204</v>
      </c>
      <c r="PLR177" s="81" t="s">
        <v>204</v>
      </c>
      <c r="PLS177" s="81" t="s">
        <v>204</v>
      </c>
      <c r="PLT177" s="81" t="s">
        <v>204</v>
      </c>
      <c r="PLU177" s="81" t="s">
        <v>204</v>
      </c>
      <c r="PLV177" s="81" t="s">
        <v>204</v>
      </c>
      <c r="PLW177" s="81" t="s">
        <v>204</v>
      </c>
      <c r="PLX177" s="81" t="s">
        <v>204</v>
      </c>
      <c r="PLY177" s="81" t="s">
        <v>204</v>
      </c>
      <c r="PLZ177" s="81" t="s">
        <v>204</v>
      </c>
      <c r="PMA177" s="81" t="s">
        <v>204</v>
      </c>
      <c r="PMB177" s="81" t="s">
        <v>204</v>
      </c>
      <c r="PMC177" s="81" t="s">
        <v>204</v>
      </c>
      <c r="PMD177" s="81" t="s">
        <v>204</v>
      </c>
      <c r="PME177" s="81" t="s">
        <v>204</v>
      </c>
      <c r="PMF177" s="81" t="s">
        <v>204</v>
      </c>
      <c r="PMG177" s="81" t="s">
        <v>204</v>
      </c>
      <c r="PMH177" s="81" t="s">
        <v>204</v>
      </c>
      <c r="PMI177" s="81" t="s">
        <v>204</v>
      </c>
      <c r="PMJ177" s="81" t="s">
        <v>204</v>
      </c>
      <c r="PMK177" s="81" t="s">
        <v>204</v>
      </c>
      <c r="PML177" s="81" t="s">
        <v>204</v>
      </c>
      <c r="PMM177" s="81" t="s">
        <v>204</v>
      </c>
      <c r="PMN177" s="81" t="s">
        <v>204</v>
      </c>
      <c r="PMO177" s="81" t="s">
        <v>204</v>
      </c>
      <c r="PMP177" s="81" t="s">
        <v>204</v>
      </c>
      <c r="PMQ177" s="81" t="s">
        <v>204</v>
      </c>
      <c r="PMR177" s="81" t="s">
        <v>204</v>
      </c>
      <c r="PMS177" s="81" t="s">
        <v>204</v>
      </c>
      <c r="PMT177" s="81" t="s">
        <v>204</v>
      </c>
      <c r="PMU177" s="81" t="s">
        <v>204</v>
      </c>
      <c r="PMV177" s="81" t="s">
        <v>204</v>
      </c>
      <c r="PMW177" s="81" t="s">
        <v>204</v>
      </c>
      <c r="PMX177" s="81" t="s">
        <v>204</v>
      </c>
      <c r="PMY177" s="81" t="s">
        <v>204</v>
      </c>
      <c r="PMZ177" s="81" t="s">
        <v>204</v>
      </c>
      <c r="PNA177" s="81" t="s">
        <v>204</v>
      </c>
      <c r="PNB177" s="81" t="s">
        <v>204</v>
      </c>
      <c r="PNC177" s="81" t="s">
        <v>204</v>
      </c>
      <c r="PND177" s="81" t="s">
        <v>204</v>
      </c>
      <c r="PNE177" s="81" t="s">
        <v>204</v>
      </c>
      <c r="PNF177" s="81" t="s">
        <v>204</v>
      </c>
      <c r="PNG177" s="81" t="s">
        <v>204</v>
      </c>
      <c r="PNH177" s="81" t="s">
        <v>204</v>
      </c>
      <c r="PNI177" s="81" t="s">
        <v>204</v>
      </c>
      <c r="PNJ177" s="81" t="s">
        <v>204</v>
      </c>
      <c r="PNK177" s="81" t="s">
        <v>204</v>
      </c>
      <c r="PNL177" s="81" t="s">
        <v>204</v>
      </c>
      <c r="PNM177" s="81" t="s">
        <v>204</v>
      </c>
      <c r="PNN177" s="81" t="s">
        <v>204</v>
      </c>
      <c r="PNO177" s="81" t="s">
        <v>204</v>
      </c>
      <c r="PNP177" s="81" t="s">
        <v>204</v>
      </c>
      <c r="PNQ177" s="81" t="s">
        <v>204</v>
      </c>
      <c r="PNR177" s="81" t="s">
        <v>204</v>
      </c>
      <c r="PNS177" s="81" t="s">
        <v>204</v>
      </c>
      <c r="PNT177" s="81" t="s">
        <v>204</v>
      </c>
      <c r="PNU177" s="81" t="s">
        <v>204</v>
      </c>
      <c r="PNV177" s="81" t="s">
        <v>204</v>
      </c>
      <c r="PNW177" s="81" t="s">
        <v>204</v>
      </c>
      <c r="PNX177" s="81" t="s">
        <v>204</v>
      </c>
      <c r="PNY177" s="81" t="s">
        <v>204</v>
      </c>
      <c r="PNZ177" s="81" t="s">
        <v>204</v>
      </c>
      <c r="POA177" s="81" t="s">
        <v>204</v>
      </c>
      <c r="POB177" s="81" t="s">
        <v>204</v>
      </c>
      <c r="POC177" s="81" t="s">
        <v>204</v>
      </c>
      <c r="POD177" s="81" t="s">
        <v>204</v>
      </c>
      <c r="POE177" s="81" t="s">
        <v>204</v>
      </c>
      <c r="POF177" s="81" t="s">
        <v>204</v>
      </c>
      <c r="POG177" s="81" t="s">
        <v>204</v>
      </c>
      <c r="POH177" s="81" t="s">
        <v>204</v>
      </c>
      <c r="POI177" s="81" t="s">
        <v>204</v>
      </c>
      <c r="POJ177" s="81" t="s">
        <v>204</v>
      </c>
      <c r="POK177" s="81" t="s">
        <v>204</v>
      </c>
      <c r="POL177" s="81" t="s">
        <v>204</v>
      </c>
      <c r="POM177" s="81" t="s">
        <v>204</v>
      </c>
      <c r="PON177" s="81" t="s">
        <v>204</v>
      </c>
      <c r="POO177" s="81" t="s">
        <v>204</v>
      </c>
      <c r="POP177" s="81" t="s">
        <v>204</v>
      </c>
      <c r="POQ177" s="81" t="s">
        <v>204</v>
      </c>
      <c r="POR177" s="81" t="s">
        <v>204</v>
      </c>
      <c r="POS177" s="81" t="s">
        <v>204</v>
      </c>
      <c r="POT177" s="81" t="s">
        <v>204</v>
      </c>
      <c r="POU177" s="81" t="s">
        <v>204</v>
      </c>
      <c r="POV177" s="81" t="s">
        <v>204</v>
      </c>
      <c r="POW177" s="81" t="s">
        <v>204</v>
      </c>
      <c r="POX177" s="81" t="s">
        <v>204</v>
      </c>
      <c r="POY177" s="81" t="s">
        <v>204</v>
      </c>
      <c r="POZ177" s="81" t="s">
        <v>204</v>
      </c>
      <c r="PPA177" s="81" t="s">
        <v>204</v>
      </c>
      <c r="PPB177" s="81" t="s">
        <v>204</v>
      </c>
      <c r="PPC177" s="81" t="s">
        <v>204</v>
      </c>
      <c r="PPD177" s="81" t="s">
        <v>204</v>
      </c>
      <c r="PPE177" s="81" t="s">
        <v>204</v>
      </c>
      <c r="PPF177" s="81" t="s">
        <v>204</v>
      </c>
      <c r="PPG177" s="81" t="s">
        <v>204</v>
      </c>
      <c r="PPH177" s="81" t="s">
        <v>204</v>
      </c>
      <c r="PPI177" s="81" t="s">
        <v>204</v>
      </c>
      <c r="PPJ177" s="81" t="s">
        <v>204</v>
      </c>
      <c r="PPK177" s="81" t="s">
        <v>204</v>
      </c>
      <c r="PPL177" s="81" t="s">
        <v>204</v>
      </c>
      <c r="PPM177" s="81" t="s">
        <v>204</v>
      </c>
      <c r="PPN177" s="81" t="s">
        <v>204</v>
      </c>
      <c r="PPO177" s="81" t="s">
        <v>204</v>
      </c>
      <c r="PPP177" s="81" t="s">
        <v>204</v>
      </c>
      <c r="PPQ177" s="81" t="s">
        <v>204</v>
      </c>
      <c r="PPR177" s="81" t="s">
        <v>204</v>
      </c>
      <c r="PPS177" s="81" t="s">
        <v>204</v>
      </c>
      <c r="PPT177" s="81" t="s">
        <v>204</v>
      </c>
      <c r="PPU177" s="81" t="s">
        <v>204</v>
      </c>
      <c r="PPV177" s="81" t="s">
        <v>204</v>
      </c>
      <c r="PPW177" s="81" t="s">
        <v>204</v>
      </c>
      <c r="PPX177" s="81" t="s">
        <v>204</v>
      </c>
      <c r="PPY177" s="81" t="s">
        <v>204</v>
      </c>
      <c r="PPZ177" s="81" t="s">
        <v>204</v>
      </c>
      <c r="PQA177" s="81" t="s">
        <v>204</v>
      </c>
      <c r="PQB177" s="81" t="s">
        <v>204</v>
      </c>
      <c r="PQC177" s="81" t="s">
        <v>204</v>
      </c>
      <c r="PQD177" s="81" t="s">
        <v>204</v>
      </c>
      <c r="PQE177" s="81" t="s">
        <v>204</v>
      </c>
      <c r="PQF177" s="81" t="s">
        <v>204</v>
      </c>
      <c r="PQG177" s="81" t="s">
        <v>204</v>
      </c>
      <c r="PQH177" s="81" t="s">
        <v>204</v>
      </c>
      <c r="PQI177" s="81" t="s">
        <v>204</v>
      </c>
      <c r="PQJ177" s="81" t="s">
        <v>204</v>
      </c>
      <c r="PQK177" s="81" t="s">
        <v>204</v>
      </c>
      <c r="PQL177" s="81" t="s">
        <v>204</v>
      </c>
      <c r="PQM177" s="81" t="s">
        <v>204</v>
      </c>
      <c r="PQN177" s="81" t="s">
        <v>204</v>
      </c>
      <c r="PQO177" s="81" t="s">
        <v>204</v>
      </c>
      <c r="PQP177" s="81" t="s">
        <v>204</v>
      </c>
      <c r="PQQ177" s="81" t="s">
        <v>204</v>
      </c>
      <c r="PQR177" s="81" t="s">
        <v>204</v>
      </c>
      <c r="PQS177" s="81" t="s">
        <v>204</v>
      </c>
      <c r="PQT177" s="81" t="s">
        <v>204</v>
      </c>
      <c r="PQU177" s="81" t="s">
        <v>204</v>
      </c>
      <c r="PQV177" s="81" t="s">
        <v>204</v>
      </c>
      <c r="PQW177" s="81" t="s">
        <v>204</v>
      </c>
      <c r="PQX177" s="81" t="s">
        <v>204</v>
      </c>
      <c r="PQY177" s="81" t="s">
        <v>204</v>
      </c>
      <c r="PQZ177" s="81" t="s">
        <v>204</v>
      </c>
      <c r="PRA177" s="81" t="s">
        <v>204</v>
      </c>
      <c r="PRB177" s="81" t="s">
        <v>204</v>
      </c>
      <c r="PRC177" s="81" t="s">
        <v>204</v>
      </c>
      <c r="PRD177" s="81" t="s">
        <v>204</v>
      </c>
      <c r="PRE177" s="81" t="s">
        <v>204</v>
      </c>
      <c r="PRF177" s="81" t="s">
        <v>204</v>
      </c>
      <c r="PRG177" s="81" t="s">
        <v>204</v>
      </c>
      <c r="PRH177" s="81" t="s">
        <v>204</v>
      </c>
      <c r="PRI177" s="81" t="s">
        <v>204</v>
      </c>
      <c r="PRJ177" s="81" t="s">
        <v>204</v>
      </c>
      <c r="PRK177" s="81" t="s">
        <v>204</v>
      </c>
      <c r="PRL177" s="81" t="s">
        <v>204</v>
      </c>
      <c r="PRM177" s="81" t="s">
        <v>204</v>
      </c>
      <c r="PRN177" s="81" t="s">
        <v>204</v>
      </c>
      <c r="PRO177" s="81" t="s">
        <v>204</v>
      </c>
      <c r="PRP177" s="81" t="s">
        <v>204</v>
      </c>
      <c r="PRQ177" s="81" t="s">
        <v>204</v>
      </c>
      <c r="PRR177" s="81" t="s">
        <v>204</v>
      </c>
      <c r="PRS177" s="81" t="s">
        <v>204</v>
      </c>
      <c r="PRT177" s="81" t="s">
        <v>204</v>
      </c>
      <c r="PRU177" s="81" t="s">
        <v>204</v>
      </c>
      <c r="PRV177" s="81" t="s">
        <v>204</v>
      </c>
      <c r="PRW177" s="81" t="s">
        <v>204</v>
      </c>
      <c r="PRX177" s="81" t="s">
        <v>204</v>
      </c>
      <c r="PRY177" s="81" t="s">
        <v>204</v>
      </c>
      <c r="PRZ177" s="81" t="s">
        <v>204</v>
      </c>
      <c r="PSA177" s="81" t="s">
        <v>204</v>
      </c>
      <c r="PSB177" s="81" t="s">
        <v>204</v>
      </c>
      <c r="PSC177" s="81" t="s">
        <v>204</v>
      </c>
      <c r="PSD177" s="81" t="s">
        <v>204</v>
      </c>
      <c r="PSE177" s="81" t="s">
        <v>204</v>
      </c>
      <c r="PSF177" s="81" t="s">
        <v>204</v>
      </c>
      <c r="PSG177" s="81" t="s">
        <v>204</v>
      </c>
      <c r="PSH177" s="81" t="s">
        <v>204</v>
      </c>
      <c r="PSI177" s="81" t="s">
        <v>204</v>
      </c>
      <c r="PSJ177" s="81" t="s">
        <v>204</v>
      </c>
      <c r="PSK177" s="81" t="s">
        <v>204</v>
      </c>
      <c r="PSL177" s="81" t="s">
        <v>204</v>
      </c>
      <c r="PSM177" s="81" t="s">
        <v>204</v>
      </c>
      <c r="PSN177" s="81" t="s">
        <v>204</v>
      </c>
      <c r="PSO177" s="81" t="s">
        <v>204</v>
      </c>
      <c r="PSP177" s="81" t="s">
        <v>204</v>
      </c>
      <c r="PSQ177" s="81" t="s">
        <v>204</v>
      </c>
      <c r="PSR177" s="81" t="s">
        <v>204</v>
      </c>
      <c r="PSS177" s="81" t="s">
        <v>204</v>
      </c>
      <c r="PST177" s="81" t="s">
        <v>204</v>
      </c>
      <c r="PSU177" s="81" t="s">
        <v>204</v>
      </c>
      <c r="PSV177" s="81" t="s">
        <v>204</v>
      </c>
      <c r="PSW177" s="81" t="s">
        <v>204</v>
      </c>
      <c r="PSX177" s="81" t="s">
        <v>204</v>
      </c>
      <c r="PSY177" s="81" t="s">
        <v>204</v>
      </c>
      <c r="PSZ177" s="81" t="s">
        <v>204</v>
      </c>
      <c r="PTA177" s="81" t="s">
        <v>204</v>
      </c>
      <c r="PTB177" s="81" t="s">
        <v>204</v>
      </c>
      <c r="PTC177" s="81" t="s">
        <v>204</v>
      </c>
      <c r="PTD177" s="81" t="s">
        <v>204</v>
      </c>
      <c r="PTE177" s="81" t="s">
        <v>204</v>
      </c>
      <c r="PTF177" s="81" t="s">
        <v>204</v>
      </c>
      <c r="PTG177" s="81" t="s">
        <v>204</v>
      </c>
      <c r="PTH177" s="81" t="s">
        <v>204</v>
      </c>
      <c r="PTI177" s="81" t="s">
        <v>204</v>
      </c>
      <c r="PTJ177" s="81" t="s">
        <v>204</v>
      </c>
      <c r="PTK177" s="81" t="s">
        <v>204</v>
      </c>
      <c r="PTL177" s="81" t="s">
        <v>204</v>
      </c>
      <c r="PTM177" s="81" t="s">
        <v>204</v>
      </c>
      <c r="PTN177" s="81" t="s">
        <v>204</v>
      </c>
      <c r="PTO177" s="81" t="s">
        <v>204</v>
      </c>
      <c r="PTP177" s="81" t="s">
        <v>204</v>
      </c>
      <c r="PTQ177" s="81" t="s">
        <v>204</v>
      </c>
      <c r="PTR177" s="81" t="s">
        <v>204</v>
      </c>
      <c r="PTS177" s="81" t="s">
        <v>204</v>
      </c>
      <c r="PTT177" s="81" t="s">
        <v>204</v>
      </c>
      <c r="PTU177" s="81" t="s">
        <v>204</v>
      </c>
      <c r="PTV177" s="81" t="s">
        <v>204</v>
      </c>
      <c r="PTW177" s="81" t="s">
        <v>204</v>
      </c>
      <c r="PTX177" s="81" t="s">
        <v>204</v>
      </c>
      <c r="PTY177" s="81" t="s">
        <v>204</v>
      </c>
      <c r="PTZ177" s="81" t="s">
        <v>204</v>
      </c>
      <c r="PUA177" s="81" t="s">
        <v>204</v>
      </c>
      <c r="PUB177" s="81" t="s">
        <v>204</v>
      </c>
      <c r="PUC177" s="81" t="s">
        <v>204</v>
      </c>
      <c r="PUD177" s="81" t="s">
        <v>204</v>
      </c>
      <c r="PUE177" s="81" t="s">
        <v>204</v>
      </c>
      <c r="PUF177" s="81" t="s">
        <v>204</v>
      </c>
      <c r="PUG177" s="81" t="s">
        <v>204</v>
      </c>
      <c r="PUH177" s="81" t="s">
        <v>204</v>
      </c>
      <c r="PUI177" s="81" t="s">
        <v>204</v>
      </c>
      <c r="PUJ177" s="81" t="s">
        <v>204</v>
      </c>
      <c r="PUK177" s="81" t="s">
        <v>204</v>
      </c>
      <c r="PUL177" s="81" t="s">
        <v>204</v>
      </c>
      <c r="PUM177" s="81" t="s">
        <v>204</v>
      </c>
      <c r="PUN177" s="81" t="s">
        <v>204</v>
      </c>
      <c r="PUO177" s="81" t="s">
        <v>204</v>
      </c>
      <c r="PUP177" s="81" t="s">
        <v>204</v>
      </c>
      <c r="PUQ177" s="81" t="s">
        <v>204</v>
      </c>
      <c r="PUR177" s="81" t="s">
        <v>204</v>
      </c>
      <c r="PUS177" s="81" t="s">
        <v>204</v>
      </c>
      <c r="PUT177" s="81" t="s">
        <v>204</v>
      </c>
      <c r="PUU177" s="81" t="s">
        <v>204</v>
      </c>
      <c r="PUV177" s="81" t="s">
        <v>204</v>
      </c>
      <c r="PUW177" s="81" t="s">
        <v>204</v>
      </c>
      <c r="PUX177" s="81" t="s">
        <v>204</v>
      </c>
      <c r="PUY177" s="81" t="s">
        <v>204</v>
      </c>
      <c r="PUZ177" s="81" t="s">
        <v>204</v>
      </c>
      <c r="PVA177" s="81" t="s">
        <v>204</v>
      </c>
      <c r="PVB177" s="81" t="s">
        <v>204</v>
      </c>
      <c r="PVC177" s="81" t="s">
        <v>204</v>
      </c>
      <c r="PVD177" s="81" t="s">
        <v>204</v>
      </c>
      <c r="PVE177" s="81" t="s">
        <v>204</v>
      </c>
      <c r="PVF177" s="81" t="s">
        <v>204</v>
      </c>
      <c r="PVG177" s="81" t="s">
        <v>204</v>
      </c>
      <c r="PVH177" s="81" t="s">
        <v>204</v>
      </c>
      <c r="PVI177" s="81" t="s">
        <v>204</v>
      </c>
      <c r="PVJ177" s="81" t="s">
        <v>204</v>
      </c>
      <c r="PVK177" s="81" t="s">
        <v>204</v>
      </c>
      <c r="PVL177" s="81" t="s">
        <v>204</v>
      </c>
      <c r="PVM177" s="81" t="s">
        <v>204</v>
      </c>
      <c r="PVN177" s="81" t="s">
        <v>204</v>
      </c>
      <c r="PVO177" s="81" t="s">
        <v>204</v>
      </c>
      <c r="PVP177" s="81" t="s">
        <v>204</v>
      </c>
      <c r="PVQ177" s="81" t="s">
        <v>204</v>
      </c>
      <c r="PVR177" s="81" t="s">
        <v>204</v>
      </c>
      <c r="PVS177" s="81" t="s">
        <v>204</v>
      </c>
      <c r="PVT177" s="81" t="s">
        <v>204</v>
      </c>
      <c r="PVU177" s="81" t="s">
        <v>204</v>
      </c>
      <c r="PVV177" s="81" t="s">
        <v>204</v>
      </c>
      <c r="PVW177" s="81" t="s">
        <v>204</v>
      </c>
      <c r="PVX177" s="81" t="s">
        <v>204</v>
      </c>
      <c r="PVY177" s="81" t="s">
        <v>204</v>
      </c>
      <c r="PVZ177" s="81" t="s">
        <v>204</v>
      </c>
      <c r="PWA177" s="81" t="s">
        <v>204</v>
      </c>
      <c r="PWB177" s="81" t="s">
        <v>204</v>
      </c>
      <c r="PWC177" s="81" t="s">
        <v>204</v>
      </c>
      <c r="PWD177" s="81" t="s">
        <v>204</v>
      </c>
      <c r="PWE177" s="81" t="s">
        <v>204</v>
      </c>
      <c r="PWF177" s="81" t="s">
        <v>204</v>
      </c>
      <c r="PWG177" s="81" t="s">
        <v>204</v>
      </c>
      <c r="PWH177" s="81" t="s">
        <v>204</v>
      </c>
      <c r="PWI177" s="81" t="s">
        <v>204</v>
      </c>
      <c r="PWJ177" s="81" t="s">
        <v>204</v>
      </c>
      <c r="PWK177" s="81" t="s">
        <v>204</v>
      </c>
      <c r="PWL177" s="81" t="s">
        <v>204</v>
      </c>
      <c r="PWM177" s="81" t="s">
        <v>204</v>
      </c>
      <c r="PWN177" s="81" t="s">
        <v>204</v>
      </c>
      <c r="PWO177" s="81" t="s">
        <v>204</v>
      </c>
      <c r="PWP177" s="81" t="s">
        <v>204</v>
      </c>
      <c r="PWQ177" s="81" t="s">
        <v>204</v>
      </c>
      <c r="PWR177" s="81" t="s">
        <v>204</v>
      </c>
      <c r="PWS177" s="81" t="s">
        <v>204</v>
      </c>
      <c r="PWT177" s="81" t="s">
        <v>204</v>
      </c>
      <c r="PWU177" s="81" t="s">
        <v>204</v>
      </c>
      <c r="PWV177" s="81" t="s">
        <v>204</v>
      </c>
      <c r="PWW177" s="81" t="s">
        <v>204</v>
      </c>
      <c r="PWX177" s="81" t="s">
        <v>204</v>
      </c>
      <c r="PWY177" s="81" t="s">
        <v>204</v>
      </c>
      <c r="PWZ177" s="81" t="s">
        <v>204</v>
      </c>
      <c r="PXA177" s="81" t="s">
        <v>204</v>
      </c>
      <c r="PXB177" s="81" t="s">
        <v>204</v>
      </c>
      <c r="PXC177" s="81" t="s">
        <v>204</v>
      </c>
      <c r="PXD177" s="81" t="s">
        <v>204</v>
      </c>
      <c r="PXE177" s="81" t="s">
        <v>204</v>
      </c>
      <c r="PXF177" s="81" t="s">
        <v>204</v>
      </c>
      <c r="PXG177" s="81" t="s">
        <v>204</v>
      </c>
      <c r="PXH177" s="81" t="s">
        <v>204</v>
      </c>
      <c r="PXI177" s="81" t="s">
        <v>204</v>
      </c>
      <c r="PXJ177" s="81" t="s">
        <v>204</v>
      </c>
      <c r="PXK177" s="81" t="s">
        <v>204</v>
      </c>
      <c r="PXL177" s="81" t="s">
        <v>204</v>
      </c>
      <c r="PXM177" s="81" t="s">
        <v>204</v>
      </c>
      <c r="PXN177" s="81" t="s">
        <v>204</v>
      </c>
      <c r="PXO177" s="81" t="s">
        <v>204</v>
      </c>
      <c r="PXP177" s="81" t="s">
        <v>204</v>
      </c>
      <c r="PXQ177" s="81" t="s">
        <v>204</v>
      </c>
      <c r="PXR177" s="81" t="s">
        <v>204</v>
      </c>
      <c r="PXS177" s="81" t="s">
        <v>204</v>
      </c>
      <c r="PXT177" s="81" t="s">
        <v>204</v>
      </c>
      <c r="PXU177" s="81" t="s">
        <v>204</v>
      </c>
      <c r="PXV177" s="81" t="s">
        <v>204</v>
      </c>
      <c r="PXW177" s="81" t="s">
        <v>204</v>
      </c>
      <c r="PXX177" s="81" t="s">
        <v>204</v>
      </c>
      <c r="PXY177" s="81" t="s">
        <v>204</v>
      </c>
      <c r="PXZ177" s="81" t="s">
        <v>204</v>
      </c>
      <c r="PYA177" s="81" t="s">
        <v>204</v>
      </c>
      <c r="PYB177" s="81" t="s">
        <v>204</v>
      </c>
      <c r="PYC177" s="81" t="s">
        <v>204</v>
      </c>
      <c r="PYD177" s="81" t="s">
        <v>204</v>
      </c>
      <c r="PYE177" s="81" t="s">
        <v>204</v>
      </c>
      <c r="PYF177" s="81" t="s">
        <v>204</v>
      </c>
      <c r="PYG177" s="81" t="s">
        <v>204</v>
      </c>
      <c r="PYH177" s="81" t="s">
        <v>204</v>
      </c>
      <c r="PYI177" s="81" t="s">
        <v>204</v>
      </c>
      <c r="PYJ177" s="81" t="s">
        <v>204</v>
      </c>
      <c r="PYK177" s="81" t="s">
        <v>204</v>
      </c>
      <c r="PYL177" s="81" t="s">
        <v>204</v>
      </c>
      <c r="PYM177" s="81" t="s">
        <v>204</v>
      </c>
      <c r="PYN177" s="81" t="s">
        <v>204</v>
      </c>
      <c r="PYO177" s="81" t="s">
        <v>204</v>
      </c>
      <c r="PYP177" s="81" t="s">
        <v>204</v>
      </c>
      <c r="PYQ177" s="81" t="s">
        <v>204</v>
      </c>
      <c r="PYR177" s="81" t="s">
        <v>204</v>
      </c>
      <c r="PYS177" s="81" t="s">
        <v>204</v>
      </c>
      <c r="PYT177" s="81" t="s">
        <v>204</v>
      </c>
      <c r="PYU177" s="81" t="s">
        <v>204</v>
      </c>
      <c r="PYV177" s="81" t="s">
        <v>204</v>
      </c>
      <c r="PYW177" s="81" t="s">
        <v>204</v>
      </c>
      <c r="PYX177" s="81" t="s">
        <v>204</v>
      </c>
      <c r="PYY177" s="81" t="s">
        <v>204</v>
      </c>
      <c r="PYZ177" s="81" t="s">
        <v>204</v>
      </c>
      <c r="PZA177" s="81" t="s">
        <v>204</v>
      </c>
      <c r="PZB177" s="81" t="s">
        <v>204</v>
      </c>
      <c r="PZC177" s="81" t="s">
        <v>204</v>
      </c>
      <c r="PZD177" s="81" t="s">
        <v>204</v>
      </c>
      <c r="PZE177" s="81" t="s">
        <v>204</v>
      </c>
      <c r="PZF177" s="81" t="s">
        <v>204</v>
      </c>
      <c r="PZG177" s="81" t="s">
        <v>204</v>
      </c>
      <c r="PZH177" s="81" t="s">
        <v>204</v>
      </c>
      <c r="PZI177" s="81" t="s">
        <v>204</v>
      </c>
      <c r="PZJ177" s="81" t="s">
        <v>204</v>
      </c>
      <c r="PZK177" s="81" t="s">
        <v>204</v>
      </c>
      <c r="PZL177" s="81" t="s">
        <v>204</v>
      </c>
      <c r="PZM177" s="81" t="s">
        <v>204</v>
      </c>
      <c r="PZN177" s="81" t="s">
        <v>204</v>
      </c>
      <c r="PZO177" s="81" t="s">
        <v>204</v>
      </c>
      <c r="PZP177" s="81" t="s">
        <v>204</v>
      </c>
      <c r="PZQ177" s="81" t="s">
        <v>204</v>
      </c>
      <c r="PZR177" s="81" t="s">
        <v>204</v>
      </c>
      <c r="PZS177" s="81" t="s">
        <v>204</v>
      </c>
      <c r="PZT177" s="81" t="s">
        <v>204</v>
      </c>
      <c r="PZU177" s="81" t="s">
        <v>204</v>
      </c>
      <c r="PZV177" s="81" t="s">
        <v>204</v>
      </c>
      <c r="PZW177" s="81" t="s">
        <v>204</v>
      </c>
      <c r="PZX177" s="81" t="s">
        <v>204</v>
      </c>
      <c r="PZY177" s="81" t="s">
        <v>204</v>
      </c>
      <c r="PZZ177" s="81" t="s">
        <v>204</v>
      </c>
      <c r="QAA177" s="81" t="s">
        <v>204</v>
      </c>
      <c r="QAB177" s="81" t="s">
        <v>204</v>
      </c>
      <c r="QAC177" s="81" t="s">
        <v>204</v>
      </c>
      <c r="QAD177" s="81" t="s">
        <v>204</v>
      </c>
      <c r="QAE177" s="81" t="s">
        <v>204</v>
      </c>
      <c r="QAF177" s="81" t="s">
        <v>204</v>
      </c>
      <c r="QAG177" s="81" t="s">
        <v>204</v>
      </c>
      <c r="QAH177" s="81" t="s">
        <v>204</v>
      </c>
      <c r="QAI177" s="81" t="s">
        <v>204</v>
      </c>
      <c r="QAJ177" s="81" t="s">
        <v>204</v>
      </c>
      <c r="QAK177" s="81" t="s">
        <v>204</v>
      </c>
      <c r="QAL177" s="81" t="s">
        <v>204</v>
      </c>
      <c r="QAM177" s="81" t="s">
        <v>204</v>
      </c>
      <c r="QAN177" s="81" t="s">
        <v>204</v>
      </c>
      <c r="QAO177" s="81" t="s">
        <v>204</v>
      </c>
      <c r="QAP177" s="81" t="s">
        <v>204</v>
      </c>
      <c r="QAQ177" s="81" t="s">
        <v>204</v>
      </c>
      <c r="QAR177" s="81" t="s">
        <v>204</v>
      </c>
      <c r="QAS177" s="81" t="s">
        <v>204</v>
      </c>
      <c r="QAT177" s="81" t="s">
        <v>204</v>
      </c>
      <c r="QAU177" s="81" t="s">
        <v>204</v>
      </c>
      <c r="QAV177" s="81" t="s">
        <v>204</v>
      </c>
      <c r="QAW177" s="81" t="s">
        <v>204</v>
      </c>
      <c r="QAX177" s="81" t="s">
        <v>204</v>
      </c>
      <c r="QAY177" s="81" t="s">
        <v>204</v>
      </c>
      <c r="QAZ177" s="81" t="s">
        <v>204</v>
      </c>
      <c r="QBA177" s="81" t="s">
        <v>204</v>
      </c>
      <c r="QBB177" s="81" t="s">
        <v>204</v>
      </c>
      <c r="QBC177" s="81" t="s">
        <v>204</v>
      </c>
      <c r="QBD177" s="81" t="s">
        <v>204</v>
      </c>
      <c r="QBE177" s="81" t="s">
        <v>204</v>
      </c>
      <c r="QBF177" s="81" t="s">
        <v>204</v>
      </c>
      <c r="QBG177" s="81" t="s">
        <v>204</v>
      </c>
      <c r="QBH177" s="81" t="s">
        <v>204</v>
      </c>
      <c r="QBI177" s="81" t="s">
        <v>204</v>
      </c>
      <c r="QBJ177" s="81" t="s">
        <v>204</v>
      </c>
      <c r="QBK177" s="81" t="s">
        <v>204</v>
      </c>
      <c r="QBL177" s="81" t="s">
        <v>204</v>
      </c>
      <c r="QBM177" s="81" t="s">
        <v>204</v>
      </c>
      <c r="QBN177" s="81" t="s">
        <v>204</v>
      </c>
      <c r="QBO177" s="81" t="s">
        <v>204</v>
      </c>
      <c r="QBP177" s="81" t="s">
        <v>204</v>
      </c>
      <c r="QBQ177" s="81" t="s">
        <v>204</v>
      </c>
      <c r="QBR177" s="81" t="s">
        <v>204</v>
      </c>
      <c r="QBS177" s="81" t="s">
        <v>204</v>
      </c>
      <c r="QBT177" s="81" t="s">
        <v>204</v>
      </c>
      <c r="QBU177" s="81" t="s">
        <v>204</v>
      </c>
      <c r="QBV177" s="81" t="s">
        <v>204</v>
      </c>
      <c r="QBW177" s="81" t="s">
        <v>204</v>
      </c>
      <c r="QBX177" s="81" t="s">
        <v>204</v>
      </c>
      <c r="QBY177" s="81" t="s">
        <v>204</v>
      </c>
      <c r="QBZ177" s="81" t="s">
        <v>204</v>
      </c>
      <c r="QCA177" s="81" t="s">
        <v>204</v>
      </c>
      <c r="QCB177" s="81" t="s">
        <v>204</v>
      </c>
      <c r="QCC177" s="81" t="s">
        <v>204</v>
      </c>
      <c r="QCD177" s="81" t="s">
        <v>204</v>
      </c>
      <c r="QCE177" s="81" t="s">
        <v>204</v>
      </c>
      <c r="QCF177" s="81" t="s">
        <v>204</v>
      </c>
      <c r="QCG177" s="81" t="s">
        <v>204</v>
      </c>
      <c r="QCH177" s="81" t="s">
        <v>204</v>
      </c>
      <c r="QCI177" s="81" t="s">
        <v>204</v>
      </c>
      <c r="QCJ177" s="81" t="s">
        <v>204</v>
      </c>
      <c r="QCK177" s="81" t="s">
        <v>204</v>
      </c>
      <c r="QCL177" s="81" t="s">
        <v>204</v>
      </c>
      <c r="QCM177" s="81" t="s">
        <v>204</v>
      </c>
      <c r="QCN177" s="81" t="s">
        <v>204</v>
      </c>
      <c r="QCO177" s="81" t="s">
        <v>204</v>
      </c>
      <c r="QCP177" s="81" t="s">
        <v>204</v>
      </c>
      <c r="QCQ177" s="81" t="s">
        <v>204</v>
      </c>
      <c r="QCR177" s="81" t="s">
        <v>204</v>
      </c>
      <c r="QCS177" s="81" t="s">
        <v>204</v>
      </c>
      <c r="QCT177" s="81" t="s">
        <v>204</v>
      </c>
      <c r="QCU177" s="81" t="s">
        <v>204</v>
      </c>
      <c r="QCV177" s="81" t="s">
        <v>204</v>
      </c>
      <c r="QCW177" s="81" t="s">
        <v>204</v>
      </c>
      <c r="QCX177" s="81" t="s">
        <v>204</v>
      </c>
      <c r="QCY177" s="81" t="s">
        <v>204</v>
      </c>
      <c r="QCZ177" s="81" t="s">
        <v>204</v>
      </c>
      <c r="QDA177" s="81" t="s">
        <v>204</v>
      </c>
      <c r="QDB177" s="81" t="s">
        <v>204</v>
      </c>
      <c r="QDC177" s="81" t="s">
        <v>204</v>
      </c>
      <c r="QDD177" s="81" t="s">
        <v>204</v>
      </c>
      <c r="QDE177" s="81" t="s">
        <v>204</v>
      </c>
      <c r="QDF177" s="81" t="s">
        <v>204</v>
      </c>
      <c r="QDG177" s="81" t="s">
        <v>204</v>
      </c>
      <c r="QDH177" s="81" t="s">
        <v>204</v>
      </c>
      <c r="QDI177" s="81" t="s">
        <v>204</v>
      </c>
      <c r="QDJ177" s="81" t="s">
        <v>204</v>
      </c>
      <c r="QDK177" s="81" t="s">
        <v>204</v>
      </c>
      <c r="QDL177" s="81" t="s">
        <v>204</v>
      </c>
      <c r="QDM177" s="81" t="s">
        <v>204</v>
      </c>
      <c r="QDN177" s="81" t="s">
        <v>204</v>
      </c>
      <c r="QDO177" s="81" t="s">
        <v>204</v>
      </c>
      <c r="QDP177" s="81" t="s">
        <v>204</v>
      </c>
      <c r="QDQ177" s="81" t="s">
        <v>204</v>
      </c>
      <c r="QDR177" s="81" t="s">
        <v>204</v>
      </c>
      <c r="QDS177" s="81" t="s">
        <v>204</v>
      </c>
      <c r="QDT177" s="81" t="s">
        <v>204</v>
      </c>
      <c r="QDU177" s="81" t="s">
        <v>204</v>
      </c>
      <c r="QDV177" s="81" t="s">
        <v>204</v>
      </c>
      <c r="QDW177" s="81" t="s">
        <v>204</v>
      </c>
      <c r="QDX177" s="81" t="s">
        <v>204</v>
      </c>
      <c r="QDY177" s="81" t="s">
        <v>204</v>
      </c>
      <c r="QDZ177" s="81" t="s">
        <v>204</v>
      </c>
      <c r="QEA177" s="81" t="s">
        <v>204</v>
      </c>
      <c r="QEB177" s="81" t="s">
        <v>204</v>
      </c>
      <c r="QEC177" s="81" t="s">
        <v>204</v>
      </c>
      <c r="QED177" s="81" t="s">
        <v>204</v>
      </c>
      <c r="QEE177" s="81" t="s">
        <v>204</v>
      </c>
      <c r="QEF177" s="81" t="s">
        <v>204</v>
      </c>
      <c r="QEG177" s="81" t="s">
        <v>204</v>
      </c>
      <c r="QEH177" s="81" t="s">
        <v>204</v>
      </c>
      <c r="QEI177" s="81" t="s">
        <v>204</v>
      </c>
      <c r="QEJ177" s="81" t="s">
        <v>204</v>
      </c>
      <c r="QEK177" s="81" t="s">
        <v>204</v>
      </c>
      <c r="QEL177" s="81" t="s">
        <v>204</v>
      </c>
      <c r="QEM177" s="81" t="s">
        <v>204</v>
      </c>
      <c r="QEN177" s="81" t="s">
        <v>204</v>
      </c>
      <c r="QEO177" s="81" t="s">
        <v>204</v>
      </c>
      <c r="QEP177" s="81" t="s">
        <v>204</v>
      </c>
      <c r="QEQ177" s="81" t="s">
        <v>204</v>
      </c>
      <c r="QER177" s="81" t="s">
        <v>204</v>
      </c>
      <c r="QES177" s="81" t="s">
        <v>204</v>
      </c>
      <c r="QET177" s="81" t="s">
        <v>204</v>
      </c>
      <c r="QEU177" s="81" t="s">
        <v>204</v>
      </c>
      <c r="QEV177" s="81" t="s">
        <v>204</v>
      </c>
      <c r="QEW177" s="81" t="s">
        <v>204</v>
      </c>
      <c r="QEX177" s="81" t="s">
        <v>204</v>
      </c>
      <c r="QEY177" s="81" t="s">
        <v>204</v>
      </c>
      <c r="QEZ177" s="81" t="s">
        <v>204</v>
      </c>
      <c r="QFA177" s="81" t="s">
        <v>204</v>
      </c>
      <c r="QFB177" s="81" t="s">
        <v>204</v>
      </c>
      <c r="QFC177" s="81" t="s">
        <v>204</v>
      </c>
      <c r="QFD177" s="81" t="s">
        <v>204</v>
      </c>
      <c r="QFE177" s="81" t="s">
        <v>204</v>
      </c>
      <c r="QFF177" s="81" t="s">
        <v>204</v>
      </c>
      <c r="QFG177" s="81" t="s">
        <v>204</v>
      </c>
      <c r="QFH177" s="81" t="s">
        <v>204</v>
      </c>
      <c r="QFI177" s="81" t="s">
        <v>204</v>
      </c>
      <c r="QFJ177" s="81" t="s">
        <v>204</v>
      </c>
      <c r="QFK177" s="81" t="s">
        <v>204</v>
      </c>
      <c r="QFL177" s="81" t="s">
        <v>204</v>
      </c>
      <c r="QFM177" s="81" t="s">
        <v>204</v>
      </c>
      <c r="QFN177" s="81" t="s">
        <v>204</v>
      </c>
      <c r="QFO177" s="81" t="s">
        <v>204</v>
      </c>
      <c r="QFP177" s="81" t="s">
        <v>204</v>
      </c>
      <c r="QFQ177" s="81" t="s">
        <v>204</v>
      </c>
      <c r="QFR177" s="81" t="s">
        <v>204</v>
      </c>
      <c r="QFS177" s="81" t="s">
        <v>204</v>
      </c>
      <c r="QFT177" s="81" t="s">
        <v>204</v>
      </c>
      <c r="QFU177" s="81" t="s">
        <v>204</v>
      </c>
      <c r="QFV177" s="81" t="s">
        <v>204</v>
      </c>
      <c r="QFW177" s="81" t="s">
        <v>204</v>
      </c>
      <c r="QFX177" s="81" t="s">
        <v>204</v>
      </c>
      <c r="QFY177" s="81" t="s">
        <v>204</v>
      </c>
      <c r="QFZ177" s="81" t="s">
        <v>204</v>
      </c>
      <c r="QGA177" s="81" t="s">
        <v>204</v>
      </c>
      <c r="QGB177" s="81" t="s">
        <v>204</v>
      </c>
      <c r="QGC177" s="81" t="s">
        <v>204</v>
      </c>
      <c r="QGD177" s="81" t="s">
        <v>204</v>
      </c>
      <c r="QGE177" s="81" t="s">
        <v>204</v>
      </c>
      <c r="QGF177" s="81" t="s">
        <v>204</v>
      </c>
      <c r="QGG177" s="81" t="s">
        <v>204</v>
      </c>
      <c r="QGH177" s="81" t="s">
        <v>204</v>
      </c>
      <c r="QGI177" s="81" t="s">
        <v>204</v>
      </c>
      <c r="QGJ177" s="81" t="s">
        <v>204</v>
      </c>
      <c r="QGK177" s="81" t="s">
        <v>204</v>
      </c>
      <c r="QGL177" s="81" t="s">
        <v>204</v>
      </c>
      <c r="QGM177" s="81" t="s">
        <v>204</v>
      </c>
      <c r="QGN177" s="81" t="s">
        <v>204</v>
      </c>
      <c r="QGO177" s="81" t="s">
        <v>204</v>
      </c>
      <c r="QGP177" s="81" t="s">
        <v>204</v>
      </c>
      <c r="QGQ177" s="81" t="s">
        <v>204</v>
      </c>
      <c r="QGR177" s="81" t="s">
        <v>204</v>
      </c>
      <c r="QGS177" s="81" t="s">
        <v>204</v>
      </c>
      <c r="QGT177" s="81" t="s">
        <v>204</v>
      </c>
      <c r="QGU177" s="81" t="s">
        <v>204</v>
      </c>
      <c r="QGV177" s="81" t="s">
        <v>204</v>
      </c>
      <c r="QGW177" s="81" t="s">
        <v>204</v>
      </c>
      <c r="QGX177" s="81" t="s">
        <v>204</v>
      </c>
      <c r="QGY177" s="81" t="s">
        <v>204</v>
      </c>
      <c r="QGZ177" s="81" t="s">
        <v>204</v>
      </c>
      <c r="QHA177" s="81" t="s">
        <v>204</v>
      </c>
      <c r="QHB177" s="81" t="s">
        <v>204</v>
      </c>
      <c r="QHC177" s="81" t="s">
        <v>204</v>
      </c>
      <c r="QHD177" s="81" t="s">
        <v>204</v>
      </c>
      <c r="QHE177" s="81" t="s">
        <v>204</v>
      </c>
      <c r="QHF177" s="81" t="s">
        <v>204</v>
      </c>
      <c r="QHG177" s="81" t="s">
        <v>204</v>
      </c>
      <c r="QHH177" s="81" t="s">
        <v>204</v>
      </c>
      <c r="QHI177" s="81" t="s">
        <v>204</v>
      </c>
      <c r="QHJ177" s="81" t="s">
        <v>204</v>
      </c>
      <c r="QHK177" s="81" t="s">
        <v>204</v>
      </c>
      <c r="QHL177" s="81" t="s">
        <v>204</v>
      </c>
      <c r="QHM177" s="81" t="s">
        <v>204</v>
      </c>
      <c r="QHN177" s="81" t="s">
        <v>204</v>
      </c>
      <c r="QHO177" s="81" t="s">
        <v>204</v>
      </c>
      <c r="QHP177" s="81" t="s">
        <v>204</v>
      </c>
      <c r="QHQ177" s="81" t="s">
        <v>204</v>
      </c>
      <c r="QHR177" s="81" t="s">
        <v>204</v>
      </c>
      <c r="QHS177" s="81" t="s">
        <v>204</v>
      </c>
      <c r="QHT177" s="81" t="s">
        <v>204</v>
      </c>
      <c r="QHU177" s="81" t="s">
        <v>204</v>
      </c>
      <c r="QHV177" s="81" t="s">
        <v>204</v>
      </c>
      <c r="QHW177" s="81" t="s">
        <v>204</v>
      </c>
      <c r="QHX177" s="81" t="s">
        <v>204</v>
      </c>
      <c r="QHY177" s="81" t="s">
        <v>204</v>
      </c>
      <c r="QHZ177" s="81" t="s">
        <v>204</v>
      </c>
      <c r="QIA177" s="81" t="s">
        <v>204</v>
      </c>
      <c r="QIB177" s="81" t="s">
        <v>204</v>
      </c>
      <c r="QIC177" s="81" t="s">
        <v>204</v>
      </c>
      <c r="QID177" s="81" t="s">
        <v>204</v>
      </c>
      <c r="QIE177" s="81" t="s">
        <v>204</v>
      </c>
      <c r="QIF177" s="81" t="s">
        <v>204</v>
      </c>
      <c r="QIG177" s="81" t="s">
        <v>204</v>
      </c>
      <c r="QIH177" s="81" t="s">
        <v>204</v>
      </c>
      <c r="QII177" s="81" t="s">
        <v>204</v>
      </c>
      <c r="QIJ177" s="81" t="s">
        <v>204</v>
      </c>
      <c r="QIK177" s="81" t="s">
        <v>204</v>
      </c>
      <c r="QIL177" s="81" t="s">
        <v>204</v>
      </c>
      <c r="QIM177" s="81" t="s">
        <v>204</v>
      </c>
      <c r="QIN177" s="81" t="s">
        <v>204</v>
      </c>
      <c r="QIO177" s="81" t="s">
        <v>204</v>
      </c>
      <c r="QIP177" s="81" t="s">
        <v>204</v>
      </c>
      <c r="QIQ177" s="81" t="s">
        <v>204</v>
      </c>
      <c r="QIR177" s="81" t="s">
        <v>204</v>
      </c>
      <c r="QIS177" s="81" t="s">
        <v>204</v>
      </c>
      <c r="QIT177" s="81" t="s">
        <v>204</v>
      </c>
      <c r="QIU177" s="81" t="s">
        <v>204</v>
      </c>
      <c r="QIV177" s="81" t="s">
        <v>204</v>
      </c>
      <c r="QIW177" s="81" t="s">
        <v>204</v>
      </c>
      <c r="QIX177" s="81" t="s">
        <v>204</v>
      </c>
      <c r="QIY177" s="81" t="s">
        <v>204</v>
      </c>
      <c r="QIZ177" s="81" t="s">
        <v>204</v>
      </c>
      <c r="QJA177" s="81" t="s">
        <v>204</v>
      </c>
      <c r="QJB177" s="81" t="s">
        <v>204</v>
      </c>
      <c r="QJC177" s="81" t="s">
        <v>204</v>
      </c>
      <c r="QJD177" s="81" t="s">
        <v>204</v>
      </c>
      <c r="QJE177" s="81" t="s">
        <v>204</v>
      </c>
      <c r="QJF177" s="81" t="s">
        <v>204</v>
      </c>
      <c r="QJG177" s="81" t="s">
        <v>204</v>
      </c>
      <c r="QJH177" s="81" t="s">
        <v>204</v>
      </c>
      <c r="QJI177" s="81" t="s">
        <v>204</v>
      </c>
      <c r="QJJ177" s="81" t="s">
        <v>204</v>
      </c>
      <c r="QJK177" s="81" t="s">
        <v>204</v>
      </c>
      <c r="QJL177" s="81" t="s">
        <v>204</v>
      </c>
      <c r="QJM177" s="81" t="s">
        <v>204</v>
      </c>
      <c r="QJN177" s="81" t="s">
        <v>204</v>
      </c>
      <c r="QJO177" s="81" t="s">
        <v>204</v>
      </c>
      <c r="QJP177" s="81" t="s">
        <v>204</v>
      </c>
      <c r="QJQ177" s="81" t="s">
        <v>204</v>
      </c>
      <c r="QJR177" s="81" t="s">
        <v>204</v>
      </c>
      <c r="QJS177" s="81" t="s">
        <v>204</v>
      </c>
      <c r="QJT177" s="81" t="s">
        <v>204</v>
      </c>
      <c r="QJU177" s="81" t="s">
        <v>204</v>
      </c>
      <c r="QJV177" s="81" t="s">
        <v>204</v>
      </c>
      <c r="QJW177" s="81" t="s">
        <v>204</v>
      </c>
      <c r="QJX177" s="81" t="s">
        <v>204</v>
      </c>
      <c r="QJY177" s="81" t="s">
        <v>204</v>
      </c>
      <c r="QJZ177" s="81" t="s">
        <v>204</v>
      </c>
      <c r="QKA177" s="81" t="s">
        <v>204</v>
      </c>
      <c r="QKB177" s="81" t="s">
        <v>204</v>
      </c>
      <c r="QKC177" s="81" t="s">
        <v>204</v>
      </c>
      <c r="QKD177" s="81" t="s">
        <v>204</v>
      </c>
      <c r="QKE177" s="81" t="s">
        <v>204</v>
      </c>
      <c r="QKF177" s="81" t="s">
        <v>204</v>
      </c>
      <c r="QKG177" s="81" t="s">
        <v>204</v>
      </c>
      <c r="QKH177" s="81" t="s">
        <v>204</v>
      </c>
      <c r="QKI177" s="81" t="s">
        <v>204</v>
      </c>
      <c r="QKJ177" s="81" t="s">
        <v>204</v>
      </c>
      <c r="QKK177" s="81" t="s">
        <v>204</v>
      </c>
      <c r="QKL177" s="81" t="s">
        <v>204</v>
      </c>
      <c r="QKM177" s="81" t="s">
        <v>204</v>
      </c>
      <c r="QKN177" s="81" t="s">
        <v>204</v>
      </c>
      <c r="QKO177" s="81" t="s">
        <v>204</v>
      </c>
      <c r="QKP177" s="81" t="s">
        <v>204</v>
      </c>
      <c r="QKQ177" s="81" t="s">
        <v>204</v>
      </c>
      <c r="QKR177" s="81" t="s">
        <v>204</v>
      </c>
      <c r="QKS177" s="81" t="s">
        <v>204</v>
      </c>
      <c r="QKT177" s="81" t="s">
        <v>204</v>
      </c>
      <c r="QKU177" s="81" t="s">
        <v>204</v>
      </c>
      <c r="QKV177" s="81" t="s">
        <v>204</v>
      </c>
      <c r="QKW177" s="81" t="s">
        <v>204</v>
      </c>
      <c r="QKX177" s="81" t="s">
        <v>204</v>
      </c>
      <c r="QKY177" s="81" t="s">
        <v>204</v>
      </c>
      <c r="QKZ177" s="81" t="s">
        <v>204</v>
      </c>
      <c r="QLA177" s="81" t="s">
        <v>204</v>
      </c>
      <c r="QLB177" s="81" t="s">
        <v>204</v>
      </c>
      <c r="QLC177" s="81" t="s">
        <v>204</v>
      </c>
      <c r="QLD177" s="81" t="s">
        <v>204</v>
      </c>
      <c r="QLE177" s="81" t="s">
        <v>204</v>
      </c>
      <c r="QLF177" s="81" t="s">
        <v>204</v>
      </c>
      <c r="QLG177" s="81" t="s">
        <v>204</v>
      </c>
      <c r="QLH177" s="81" t="s">
        <v>204</v>
      </c>
      <c r="QLI177" s="81" t="s">
        <v>204</v>
      </c>
      <c r="QLJ177" s="81" t="s">
        <v>204</v>
      </c>
      <c r="QLK177" s="81" t="s">
        <v>204</v>
      </c>
      <c r="QLL177" s="81" t="s">
        <v>204</v>
      </c>
      <c r="QLM177" s="81" t="s">
        <v>204</v>
      </c>
      <c r="QLN177" s="81" t="s">
        <v>204</v>
      </c>
      <c r="QLO177" s="81" t="s">
        <v>204</v>
      </c>
      <c r="QLP177" s="81" t="s">
        <v>204</v>
      </c>
      <c r="QLQ177" s="81" t="s">
        <v>204</v>
      </c>
      <c r="QLR177" s="81" t="s">
        <v>204</v>
      </c>
      <c r="QLS177" s="81" t="s">
        <v>204</v>
      </c>
      <c r="QLT177" s="81" t="s">
        <v>204</v>
      </c>
      <c r="QLU177" s="81" t="s">
        <v>204</v>
      </c>
      <c r="QLV177" s="81" t="s">
        <v>204</v>
      </c>
      <c r="QLW177" s="81" t="s">
        <v>204</v>
      </c>
      <c r="QLX177" s="81" t="s">
        <v>204</v>
      </c>
      <c r="QLY177" s="81" t="s">
        <v>204</v>
      </c>
      <c r="QLZ177" s="81" t="s">
        <v>204</v>
      </c>
      <c r="QMA177" s="81" t="s">
        <v>204</v>
      </c>
      <c r="QMB177" s="81" t="s">
        <v>204</v>
      </c>
      <c r="QMC177" s="81" t="s">
        <v>204</v>
      </c>
      <c r="QMD177" s="81" t="s">
        <v>204</v>
      </c>
      <c r="QME177" s="81" t="s">
        <v>204</v>
      </c>
      <c r="QMF177" s="81" t="s">
        <v>204</v>
      </c>
      <c r="QMG177" s="81" t="s">
        <v>204</v>
      </c>
      <c r="QMH177" s="81" t="s">
        <v>204</v>
      </c>
      <c r="QMI177" s="81" t="s">
        <v>204</v>
      </c>
      <c r="QMJ177" s="81" t="s">
        <v>204</v>
      </c>
      <c r="QMK177" s="81" t="s">
        <v>204</v>
      </c>
      <c r="QML177" s="81" t="s">
        <v>204</v>
      </c>
      <c r="QMM177" s="81" t="s">
        <v>204</v>
      </c>
      <c r="QMN177" s="81" t="s">
        <v>204</v>
      </c>
      <c r="QMO177" s="81" t="s">
        <v>204</v>
      </c>
      <c r="QMP177" s="81" t="s">
        <v>204</v>
      </c>
      <c r="QMQ177" s="81" t="s">
        <v>204</v>
      </c>
      <c r="QMR177" s="81" t="s">
        <v>204</v>
      </c>
      <c r="QMS177" s="81" t="s">
        <v>204</v>
      </c>
      <c r="QMT177" s="81" t="s">
        <v>204</v>
      </c>
      <c r="QMU177" s="81" t="s">
        <v>204</v>
      </c>
      <c r="QMV177" s="81" t="s">
        <v>204</v>
      </c>
      <c r="QMW177" s="81" t="s">
        <v>204</v>
      </c>
      <c r="QMX177" s="81" t="s">
        <v>204</v>
      </c>
      <c r="QMY177" s="81" t="s">
        <v>204</v>
      </c>
      <c r="QMZ177" s="81" t="s">
        <v>204</v>
      </c>
      <c r="QNA177" s="81" t="s">
        <v>204</v>
      </c>
      <c r="QNB177" s="81" t="s">
        <v>204</v>
      </c>
      <c r="QNC177" s="81" t="s">
        <v>204</v>
      </c>
      <c r="QND177" s="81" t="s">
        <v>204</v>
      </c>
      <c r="QNE177" s="81" t="s">
        <v>204</v>
      </c>
      <c r="QNF177" s="81" t="s">
        <v>204</v>
      </c>
      <c r="QNG177" s="81" t="s">
        <v>204</v>
      </c>
      <c r="QNH177" s="81" t="s">
        <v>204</v>
      </c>
      <c r="QNI177" s="81" t="s">
        <v>204</v>
      </c>
      <c r="QNJ177" s="81" t="s">
        <v>204</v>
      </c>
      <c r="QNK177" s="81" t="s">
        <v>204</v>
      </c>
      <c r="QNL177" s="81" t="s">
        <v>204</v>
      </c>
      <c r="QNM177" s="81" t="s">
        <v>204</v>
      </c>
      <c r="QNN177" s="81" t="s">
        <v>204</v>
      </c>
      <c r="QNO177" s="81" t="s">
        <v>204</v>
      </c>
      <c r="QNP177" s="81" t="s">
        <v>204</v>
      </c>
      <c r="QNQ177" s="81" t="s">
        <v>204</v>
      </c>
      <c r="QNR177" s="81" t="s">
        <v>204</v>
      </c>
      <c r="QNS177" s="81" t="s">
        <v>204</v>
      </c>
      <c r="QNT177" s="81" t="s">
        <v>204</v>
      </c>
      <c r="QNU177" s="81" t="s">
        <v>204</v>
      </c>
      <c r="QNV177" s="81" t="s">
        <v>204</v>
      </c>
      <c r="QNW177" s="81" t="s">
        <v>204</v>
      </c>
      <c r="QNX177" s="81" t="s">
        <v>204</v>
      </c>
      <c r="QNY177" s="81" t="s">
        <v>204</v>
      </c>
      <c r="QNZ177" s="81" t="s">
        <v>204</v>
      </c>
      <c r="QOA177" s="81" t="s">
        <v>204</v>
      </c>
      <c r="QOB177" s="81" t="s">
        <v>204</v>
      </c>
      <c r="QOC177" s="81" t="s">
        <v>204</v>
      </c>
      <c r="QOD177" s="81" t="s">
        <v>204</v>
      </c>
      <c r="QOE177" s="81" t="s">
        <v>204</v>
      </c>
      <c r="QOF177" s="81" t="s">
        <v>204</v>
      </c>
      <c r="QOG177" s="81" t="s">
        <v>204</v>
      </c>
      <c r="QOH177" s="81" t="s">
        <v>204</v>
      </c>
      <c r="QOI177" s="81" t="s">
        <v>204</v>
      </c>
      <c r="QOJ177" s="81" t="s">
        <v>204</v>
      </c>
      <c r="QOK177" s="81" t="s">
        <v>204</v>
      </c>
      <c r="QOL177" s="81" t="s">
        <v>204</v>
      </c>
      <c r="QOM177" s="81" t="s">
        <v>204</v>
      </c>
      <c r="QON177" s="81" t="s">
        <v>204</v>
      </c>
      <c r="QOO177" s="81" t="s">
        <v>204</v>
      </c>
      <c r="QOP177" s="81" t="s">
        <v>204</v>
      </c>
      <c r="QOQ177" s="81" t="s">
        <v>204</v>
      </c>
      <c r="QOR177" s="81" t="s">
        <v>204</v>
      </c>
      <c r="QOS177" s="81" t="s">
        <v>204</v>
      </c>
      <c r="QOT177" s="81" t="s">
        <v>204</v>
      </c>
      <c r="QOU177" s="81" t="s">
        <v>204</v>
      </c>
      <c r="QOV177" s="81" t="s">
        <v>204</v>
      </c>
      <c r="QOW177" s="81" t="s">
        <v>204</v>
      </c>
      <c r="QOX177" s="81" t="s">
        <v>204</v>
      </c>
      <c r="QOY177" s="81" t="s">
        <v>204</v>
      </c>
      <c r="QOZ177" s="81" t="s">
        <v>204</v>
      </c>
      <c r="QPA177" s="81" t="s">
        <v>204</v>
      </c>
      <c r="QPB177" s="81" t="s">
        <v>204</v>
      </c>
      <c r="QPC177" s="81" t="s">
        <v>204</v>
      </c>
      <c r="QPD177" s="81" t="s">
        <v>204</v>
      </c>
      <c r="QPE177" s="81" t="s">
        <v>204</v>
      </c>
      <c r="QPF177" s="81" t="s">
        <v>204</v>
      </c>
      <c r="QPG177" s="81" t="s">
        <v>204</v>
      </c>
      <c r="QPH177" s="81" t="s">
        <v>204</v>
      </c>
      <c r="QPI177" s="81" t="s">
        <v>204</v>
      </c>
      <c r="QPJ177" s="81" t="s">
        <v>204</v>
      </c>
      <c r="QPK177" s="81" t="s">
        <v>204</v>
      </c>
      <c r="QPL177" s="81" t="s">
        <v>204</v>
      </c>
      <c r="QPM177" s="81" t="s">
        <v>204</v>
      </c>
      <c r="QPN177" s="81" t="s">
        <v>204</v>
      </c>
      <c r="QPO177" s="81" t="s">
        <v>204</v>
      </c>
      <c r="QPP177" s="81" t="s">
        <v>204</v>
      </c>
      <c r="QPQ177" s="81" t="s">
        <v>204</v>
      </c>
      <c r="QPR177" s="81" t="s">
        <v>204</v>
      </c>
      <c r="QPS177" s="81" t="s">
        <v>204</v>
      </c>
      <c r="QPT177" s="81" t="s">
        <v>204</v>
      </c>
      <c r="QPU177" s="81" t="s">
        <v>204</v>
      </c>
      <c r="QPV177" s="81" t="s">
        <v>204</v>
      </c>
      <c r="QPW177" s="81" t="s">
        <v>204</v>
      </c>
      <c r="QPX177" s="81" t="s">
        <v>204</v>
      </c>
      <c r="QPY177" s="81" t="s">
        <v>204</v>
      </c>
      <c r="QPZ177" s="81" t="s">
        <v>204</v>
      </c>
      <c r="QQA177" s="81" t="s">
        <v>204</v>
      </c>
      <c r="QQB177" s="81" t="s">
        <v>204</v>
      </c>
      <c r="QQC177" s="81" t="s">
        <v>204</v>
      </c>
      <c r="QQD177" s="81" t="s">
        <v>204</v>
      </c>
      <c r="QQE177" s="81" t="s">
        <v>204</v>
      </c>
      <c r="QQF177" s="81" t="s">
        <v>204</v>
      </c>
      <c r="QQG177" s="81" t="s">
        <v>204</v>
      </c>
      <c r="QQH177" s="81" t="s">
        <v>204</v>
      </c>
      <c r="QQI177" s="81" t="s">
        <v>204</v>
      </c>
      <c r="QQJ177" s="81" t="s">
        <v>204</v>
      </c>
      <c r="QQK177" s="81" t="s">
        <v>204</v>
      </c>
      <c r="QQL177" s="81" t="s">
        <v>204</v>
      </c>
      <c r="QQM177" s="81" t="s">
        <v>204</v>
      </c>
      <c r="QQN177" s="81" t="s">
        <v>204</v>
      </c>
      <c r="QQO177" s="81" t="s">
        <v>204</v>
      </c>
      <c r="QQP177" s="81" t="s">
        <v>204</v>
      </c>
      <c r="QQQ177" s="81" t="s">
        <v>204</v>
      </c>
      <c r="QQR177" s="81" t="s">
        <v>204</v>
      </c>
      <c r="QQS177" s="81" t="s">
        <v>204</v>
      </c>
      <c r="QQT177" s="81" t="s">
        <v>204</v>
      </c>
      <c r="QQU177" s="81" t="s">
        <v>204</v>
      </c>
      <c r="QQV177" s="81" t="s">
        <v>204</v>
      </c>
      <c r="QQW177" s="81" t="s">
        <v>204</v>
      </c>
      <c r="QQX177" s="81" t="s">
        <v>204</v>
      </c>
      <c r="QQY177" s="81" t="s">
        <v>204</v>
      </c>
      <c r="QQZ177" s="81" t="s">
        <v>204</v>
      </c>
      <c r="QRA177" s="81" t="s">
        <v>204</v>
      </c>
      <c r="QRB177" s="81" t="s">
        <v>204</v>
      </c>
      <c r="QRC177" s="81" t="s">
        <v>204</v>
      </c>
      <c r="QRD177" s="81" t="s">
        <v>204</v>
      </c>
      <c r="QRE177" s="81" t="s">
        <v>204</v>
      </c>
      <c r="QRF177" s="81" t="s">
        <v>204</v>
      </c>
      <c r="QRG177" s="81" t="s">
        <v>204</v>
      </c>
      <c r="QRH177" s="81" t="s">
        <v>204</v>
      </c>
      <c r="QRI177" s="81" t="s">
        <v>204</v>
      </c>
      <c r="QRJ177" s="81" t="s">
        <v>204</v>
      </c>
      <c r="QRK177" s="81" t="s">
        <v>204</v>
      </c>
      <c r="QRL177" s="81" t="s">
        <v>204</v>
      </c>
      <c r="QRM177" s="81" t="s">
        <v>204</v>
      </c>
      <c r="QRN177" s="81" t="s">
        <v>204</v>
      </c>
      <c r="QRO177" s="81" t="s">
        <v>204</v>
      </c>
      <c r="QRP177" s="81" t="s">
        <v>204</v>
      </c>
      <c r="QRQ177" s="81" t="s">
        <v>204</v>
      </c>
      <c r="QRR177" s="81" t="s">
        <v>204</v>
      </c>
      <c r="QRS177" s="81" t="s">
        <v>204</v>
      </c>
      <c r="QRT177" s="81" t="s">
        <v>204</v>
      </c>
      <c r="QRU177" s="81" t="s">
        <v>204</v>
      </c>
      <c r="QRV177" s="81" t="s">
        <v>204</v>
      </c>
      <c r="QRW177" s="81" t="s">
        <v>204</v>
      </c>
      <c r="QRX177" s="81" t="s">
        <v>204</v>
      </c>
      <c r="QRY177" s="81" t="s">
        <v>204</v>
      </c>
      <c r="QRZ177" s="81" t="s">
        <v>204</v>
      </c>
      <c r="QSA177" s="81" t="s">
        <v>204</v>
      </c>
      <c r="QSB177" s="81" t="s">
        <v>204</v>
      </c>
      <c r="QSC177" s="81" t="s">
        <v>204</v>
      </c>
      <c r="QSD177" s="81" t="s">
        <v>204</v>
      </c>
      <c r="QSE177" s="81" t="s">
        <v>204</v>
      </c>
      <c r="QSF177" s="81" t="s">
        <v>204</v>
      </c>
      <c r="QSG177" s="81" t="s">
        <v>204</v>
      </c>
      <c r="QSH177" s="81" t="s">
        <v>204</v>
      </c>
      <c r="QSI177" s="81" t="s">
        <v>204</v>
      </c>
      <c r="QSJ177" s="81" t="s">
        <v>204</v>
      </c>
      <c r="QSK177" s="81" t="s">
        <v>204</v>
      </c>
      <c r="QSL177" s="81" t="s">
        <v>204</v>
      </c>
      <c r="QSM177" s="81" t="s">
        <v>204</v>
      </c>
      <c r="QSN177" s="81" t="s">
        <v>204</v>
      </c>
      <c r="QSO177" s="81" t="s">
        <v>204</v>
      </c>
      <c r="QSP177" s="81" t="s">
        <v>204</v>
      </c>
      <c r="QSQ177" s="81" t="s">
        <v>204</v>
      </c>
      <c r="QSR177" s="81" t="s">
        <v>204</v>
      </c>
      <c r="QSS177" s="81" t="s">
        <v>204</v>
      </c>
      <c r="QST177" s="81" t="s">
        <v>204</v>
      </c>
      <c r="QSU177" s="81" t="s">
        <v>204</v>
      </c>
      <c r="QSV177" s="81" t="s">
        <v>204</v>
      </c>
      <c r="QSW177" s="81" t="s">
        <v>204</v>
      </c>
      <c r="QSX177" s="81" t="s">
        <v>204</v>
      </c>
      <c r="QSY177" s="81" t="s">
        <v>204</v>
      </c>
      <c r="QSZ177" s="81" t="s">
        <v>204</v>
      </c>
      <c r="QTA177" s="81" t="s">
        <v>204</v>
      </c>
      <c r="QTB177" s="81" t="s">
        <v>204</v>
      </c>
      <c r="QTC177" s="81" t="s">
        <v>204</v>
      </c>
      <c r="QTD177" s="81" t="s">
        <v>204</v>
      </c>
      <c r="QTE177" s="81" t="s">
        <v>204</v>
      </c>
      <c r="QTF177" s="81" t="s">
        <v>204</v>
      </c>
      <c r="QTG177" s="81" t="s">
        <v>204</v>
      </c>
      <c r="QTH177" s="81" t="s">
        <v>204</v>
      </c>
      <c r="QTI177" s="81" t="s">
        <v>204</v>
      </c>
      <c r="QTJ177" s="81" t="s">
        <v>204</v>
      </c>
      <c r="QTK177" s="81" t="s">
        <v>204</v>
      </c>
      <c r="QTL177" s="81" t="s">
        <v>204</v>
      </c>
      <c r="QTM177" s="81" t="s">
        <v>204</v>
      </c>
      <c r="QTN177" s="81" t="s">
        <v>204</v>
      </c>
      <c r="QTO177" s="81" t="s">
        <v>204</v>
      </c>
      <c r="QTP177" s="81" t="s">
        <v>204</v>
      </c>
      <c r="QTQ177" s="81" t="s">
        <v>204</v>
      </c>
      <c r="QTR177" s="81" t="s">
        <v>204</v>
      </c>
      <c r="QTS177" s="81" t="s">
        <v>204</v>
      </c>
      <c r="QTT177" s="81" t="s">
        <v>204</v>
      </c>
      <c r="QTU177" s="81" t="s">
        <v>204</v>
      </c>
      <c r="QTV177" s="81" t="s">
        <v>204</v>
      </c>
      <c r="QTW177" s="81" t="s">
        <v>204</v>
      </c>
      <c r="QTX177" s="81" t="s">
        <v>204</v>
      </c>
      <c r="QTY177" s="81" t="s">
        <v>204</v>
      </c>
      <c r="QTZ177" s="81" t="s">
        <v>204</v>
      </c>
      <c r="QUA177" s="81" t="s">
        <v>204</v>
      </c>
      <c r="QUB177" s="81" t="s">
        <v>204</v>
      </c>
      <c r="QUC177" s="81" t="s">
        <v>204</v>
      </c>
      <c r="QUD177" s="81" t="s">
        <v>204</v>
      </c>
      <c r="QUE177" s="81" t="s">
        <v>204</v>
      </c>
      <c r="QUF177" s="81" t="s">
        <v>204</v>
      </c>
      <c r="QUG177" s="81" t="s">
        <v>204</v>
      </c>
      <c r="QUH177" s="81" t="s">
        <v>204</v>
      </c>
      <c r="QUI177" s="81" t="s">
        <v>204</v>
      </c>
      <c r="QUJ177" s="81" t="s">
        <v>204</v>
      </c>
      <c r="QUK177" s="81" t="s">
        <v>204</v>
      </c>
      <c r="QUL177" s="81" t="s">
        <v>204</v>
      </c>
      <c r="QUM177" s="81" t="s">
        <v>204</v>
      </c>
      <c r="QUN177" s="81" t="s">
        <v>204</v>
      </c>
      <c r="QUO177" s="81" t="s">
        <v>204</v>
      </c>
      <c r="QUP177" s="81" t="s">
        <v>204</v>
      </c>
      <c r="QUQ177" s="81" t="s">
        <v>204</v>
      </c>
      <c r="QUR177" s="81" t="s">
        <v>204</v>
      </c>
      <c r="QUS177" s="81" t="s">
        <v>204</v>
      </c>
      <c r="QUT177" s="81" t="s">
        <v>204</v>
      </c>
      <c r="QUU177" s="81" t="s">
        <v>204</v>
      </c>
      <c r="QUV177" s="81" t="s">
        <v>204</v>
      </c>
      <c r="QUW177" s="81" t="s">
        <v>204</v>
      </c>
      <c r="QUX177" s="81" t="s">
        <v>204</v>
      </c>
      <c r="QUY177" s="81" t="s">
        <v>204</v>
      </c>
      <c r="QUZ177" s="81" t="s">
        <v>204</v>
      </c>
      <c r="QVA177" s="81" t="s">
        <v>204</v>
      </c>
      <c r="QVB177" s="81" t="s">
        <v>204</v>
      </c>
      <c r="QVC177" s="81" t="s">
        <v>204</v>
      </c>
      <c r="QVD177" s="81" t="s">
        <v>204</v>
      </c>
      <c r="QVE177" s="81" t="s">
        <v>204</v>
      </c>
      <c r="QVF177" s="81" t="s">
        <v>204</v>
      </c>
      <c r="QVG177" s="81" t="s">
        <v>204</v>
      </c>
      <c r="QVH177" s="81" t="s">
        <v>204</v>
      </c>
      <c r="QVI177" s="81" t="s">
        <v>204</v>
      </c>
      <c r="QVJ177" s="81" t="s">
        <v>204</v>
      </c>
      <c r="QVK177" s="81" t="s">
        <v>204</v>
      </c>
      <c r="QVL177" s="81" t="s">
        <v>204</v>
      </c>
      <c r="QVM177" s="81" t="s">
        <v>204</v>
      </c>
      <c r="QVN177" s="81" t="s">
        <v>204</v>
      </c>
      <c r="QVO177" s="81" t="s">
        <v>204</v>
      </c>
      <c r="QVP177" s="81" t="s">
        <v>204</v>
      </c>
      <c r="QVQ177" s="81" t="s">
        <v>204</v>
      </c>
      <c r="QVR177" s="81" t="s">
        <v>204</v>
      </c>
      <c r="QVS177" s="81" t="s">
        <v>204</v>
      </c>
      <c r="QVT177" s="81" t="s">
        <v>204</v>
      </c>
      <c r="QVU177" s="81" t="s">
        <v>204</v>
      </c>
      <c r="QVV177" s="81" t="s">
        <v>204</v>
      </c>
      <c r="QVW177" s="81" t="s">
        <v>204</v>
      </c>
      <c r="QVX177" s="81" t="s">
        <v>204</v>
      </c>
      <c r="QVY177" s="81" t="s">
        <v>204</v>
      </c>
      <c r="QVZ177" s="81" t="s">
        <v>204</v>
      </c>
      <c r="QWA177" s="81" t="s">
        <v>204</v>
      </c>
      <c r="QWB177" s="81" t="s">
        <v>204</v>
      </c>
      <c r="QWC177" s="81" t="s">
        <v>204</v>
      </c>
      <c r="QWD177" s="81" t="s">
        <v>204</v>
      </c>
      <c r="QWE177" s="81" t="s">
        <v>204</v>
      </c>
      <c r="QWF177" s="81" t="s">
        <v>204</v>
      </c>
      <c r="QWG177" s="81" t="s">
        <v>204</v>
      </c>
      <c r="QWH177" s="81" t="s">
        <v>204</v>
      </c>
      <c r="QWI177" s="81" t="s">
        <v>204</v>
      </c>
      <c r="QWJ177" s="81" t="s">
        <v>204</v>
      </c>
      <c r="QWK177" s="81" t="s">
        <v>204</v>
      </c>
      <c r="QWL177" s="81" t="s">
        <v>204</v>
      </c>
      <c r="QWM177" s="81" t="s">
        <v>204</v>
      </c>
      <c r="QWN177" s="81" t="s">
        <v>204</v>
      </c>
      <c r="QWO177" s="81" t="s">
        <v>204</v>
      </c>
      <c r="QWP177" s="81" t="s">
        <v>204</v>
      </c>
      <c r="QWQ177" s="81" t="s">
        <v>204</v>
      </c>
      <c r="QWR177" s="81" t="s">
        <v>204</v>
      </c>
      <c r="QWS177" s="81" t="s">
        <v>204</v>
      </c>
      <c r="QWT177" s="81" t="s">
        <v>204</v>
      </c>
      <c r="QWU177" s="81" t="s">
        <v>204</v>
      </c>
      <c r="QWV177" s="81" t="s">
        <v>204</v>
      </c>
      <c r="QWW177" s="81" t="s">
        <v>204</v>
      </c>
      <c r="QWX177" s="81" t="s">
        <v>204</v>
      </c>
      <c r="QWY177" s="81" t="s">
        <v>204</v>
      </c>
      <c r="QWZ177" s="81" t="s">
        <v>204</v>
      </c>
      <c r="QXA177" s="81" t="s">
        <v>204</v>
      </c>
      <c r="QXB177" s="81" t="s">
        <v>204</v>
      </c>
      <c r="QXC177" s="81" t="s">
        <v>204</v>
      </c>
      <c r="QXD177" s="81" t="s">
        <v>204</v>
      </c>
      <c r="QXE177" s="81" t="s">
        <v>204</v>
      </c>
      <c r="QXF177" s="81" t="s">
        <v>204</v>
      </c>
      <c r="QXG177" s="81" t="s">
        <v>204</v>
      </c>
      <c r="QXH177" s="81" t="s">
        <v>204</v>
      </c>
      <c r="QXI177" s="81" t="s">
        <v>204</v>
      </c>
      <c r="QXJ177" s="81" t="s">
        <v>204</v>
      </c>
      <c r="QXK177" s="81" t="s">
        <v>204</v>
      </c>
      <c r="QXL177" s="81" t="s">
        <v>204</v>
      </c>
      <c r="QXM177" s="81" t="s">
        <v>204</v>
      </c>
      <c r="QXN177" s="81" t="s">
        <v>204</v>
      </c>
      <c r="QXO177" s="81" t="s">
        <v>204</v>
      </c>
      <c r="QXP177" s="81" t="s">
        <v>204</v>
      </c>
      <c r="QXQ177" s="81" t="s">
        <v>204</v>
      </c>
      <c r="QXR177" s="81" t="s">
        <v>204</v>
      </c>
      <c r="QXS177" s="81" t="s">
        <v>204</v>
      </c>
      <c r="QXT177" s="81" t="s">
        <v>204</v>
      </c>
      <c r="QXU177" s="81" t="s">
        <v>204</v>
      </c>
      <c r="QXV177" s="81" t="s">
        <v>204</v>
      </c>
      <c r="QXW177" s="81" t="s">
        <v>204</v>
      </c>
      <c r="QXX177" s="81" t="s">
        <v>204</v>
      </c>
      <c r="QXY177" s="81" t="s">
        <v>204</v>
      </c>
      <c r="QXZ177" s="81" t="s">
        <v>204</v>
      </c>
      <c r="QYA177" s="81" t="s">
        <v>204</v>
      </c>
      <c r="QYB177" s="81" t="s">
        <v>204</v>
      </c>
      <c r="QYC177" s="81" t="s">
        <v>204</v>
      </c>
      <c r="QYD177" s="81" t="s">
        <v>204</v>
      </c>
      <c r="QYE177" s="81" t="s">
        <v>204</v>
      </c>
      <c r="QYF177" s="81" t="s">
        <v>204</v>
      </c>
      <c r="QYG177" s="81" t="s">
        <v>204</v>
      </c>
      <c r="QYH177" s="81" t="s">
        <v>204</v>
      </c>
      <c r="QYI177" s="81" t="s">
        <v>204</v>
      </c>
      <c r="QYJ177" s="81" t="s">
        <v>204</v>
      </c>
      <c r="QYK177" s="81" t="s">
        <v>204</v>
      </c>
      <c r="QYL177" s="81" t="s">
        <v>204</v>
      </c>
      <c r="QYM177" s="81" t="s">
        <v>204</v>
      </c>
      <c r="QYN177" s="81" t="s">
        <v>204</v>
      </c>
      <c r="QYO177" s="81" t="s">
        <v>204</v>
      </c>
      <c r="QYP177" s="81" t="s">
        <v>204</v>
      </c>
      <c r="QYQ177" s="81" t="s">
        <v>204</v>
      </c>
      <c r="QYR177" s="81" t="s">
        <v>204</v>
      </c>
      <c r="QYS177" s="81" t="s">
        <v>204</v>
      </c>
      <c r="QYT177" s="81" t="s">
        <v>204</v>
      </c>
      <c r="QYU177" s="81" t="s">
        <v>204</v>
      </c>
      <c r="QYV177" s="81" t="s">
        <v>204</v>
      </c>
      <c r="QYW177" s="81" t="s">
        <v>204</v>
      </c>
      <c r="QYX177" s="81" t="s">
        <v>204</v>
      </c>
      <c r="QYY177" s="81" t="s">
        <v>204</v>
      </c>
      <c r="QYZ177" s="81" t="s">
        <v>204</v>
      </c>
      <c r="QZA177" s="81" t="s">
        <v>204</v>
      </c>
      <c r="QZB177" s="81" t="s">
        <v>204</v>
      </c>
      <c r="QZC177" s="81" t="s">
        <v>204</v>
      </c>
      <c r="QZD177" s="81" t="s">
        <v>204</v>
      </c>
      <c r="QZE177" s="81" t="s">
        <v>204</v>
      </c>
      <c r="QZF177" s="81" t="s">
        <v>204</v>
      </c>
      <c r="QZG177" s="81" t="s">
        <v>204</v>
      </c>
      <c r="QZH177" s="81" t="s">
        <v>204</v>
      </c>
      <c r="QZI177" s="81" t="s">
        <v>204</v>
      </c>
      <c r="QZJ177" s="81" t="s">
        <v>204</v>
      </c>
      <c r="QZK177" s="81" t="s">
        <v>204</v>
      </c>
      <c r="QZL177" s="81" t="s">
        <v>204</v>
      </c>
      <c r="QZM177" s="81" t="s">
        <v>204</v>
      </c>
      <c r="QZN177" s="81" t="s">
        <v>204</v>
      </c>
      <c r="QZO177" s="81" t="s">
        <v>204</v>
      </c>
      <c r="QZP177" s="81" t="s">
        <v>204</v>
      </c>
      <c r="QZQ177" s="81" t="s">
        <v>204</v>
      </c>
      <c r="QZR177" s="81" t="s">
        <v>204</v>
      </c>
      <c r="QZS177" s="81" t="s">
        <v>204</v>
      </c>
      <c r="QZT177" s="81" t="s">
        <v>204</v>
      </c>
      <c r="QZU177" s="81" t="s">
        <v>204</v>
      </c>
      <c r="QZV177" s="81" t="s">
        <v>204</v>
      </c>
      <c r="QZW177" s="81" t="s">
        <v>204</v>
      </c>
      <c r="QZX177" s="81" t="s">
        <v>204</v>
      </c>
      <c r="QZY177" s="81" t="s">
        <v>204</v>
      </c>
      <c r="QZZ177" s="81" t="s">
        <v>204</v>
      </c>
      <c r="RAA177" s="81" t="s">
        <v>204</v>
      </c>
      <c r="RAB177" s="81" t="s">
        <v>204</v>
      </c>
      <c r="RAC177" s="81" t="s">
        <v>204</v>
      </c>
      <c r="RAD177" s="81" t="s">
        <v>204</v>
      </c>
      <c r="RAE177" s="81" t="s">
        <v>204</v>
      </c>
      <c r="RAF177" s="81" t="s">
        <v>204</v>
      </c>
      <c r="RAG177" s="81" t="s">
        <v>204</v>
      </c>
      <c r="RAH177" s="81" t="s">
        <v>204</v>
      </c>
      <c r="RAI177" s="81" t="s">
        <v>204</v>
      </c>
      <c r="RAJ177" s="81" t="s">
        <v>204</v>
      </c>
      <c r="RAK177" s="81" t="s">
        <v>204</v>
      </c>
      <c r="RAL177" s="81" t="s">
        <v>204</v>
      </c>
      <c r="RAM177" s="81" t="s">
        <v>204</v>
      </c>
      <c r="RAN177" s="81" t="s">
        <v>204</v>
      </c>
      <c r="RAO177" s="81" t="s">
        <v>204</v>
      </c>
      <c r="RAP177" s="81" t="s">
        <v>204</v>
      </c>
      <c r="RAQ177" s="81" t="s">
        <v>204</v>
      </c>
      <c r="RAR177" s="81" t="s">
        <v>204</v>
      </c>
      <c r="RAS177" s="81" t="s">
        <v>204</v>
      </c>
      <c r="RAT177" s="81" t="s">
        <v>204</v>
      </c>
      <c r="RAU177" s="81" t="s">
        <v>204</v>
      </c>
      <c r="RAV177" s="81" t="s">
        <v>204</v>
      </c>
      <c r="RAW177" s="81" t="s">
        <v>204</v>
      </c>
      <c r="RAX177" s="81" t="s">
        <v>204</v>
      </c>
      <c r="RAY177" s="81" t="s">
        <v>204</v>
      </c>
      <c r="RAZ177" s="81" t="s">
        <v>204</v>
      </c>
      <c r="RBA177" s="81" t="s">
        <v>204</v>
      </c>
      <c r="RBB177" s="81" t="s">
        <v>204</v>
      </c>
      <c r="RBC177" s="81" t="s">
        <v>204</v>
      </c>
      <c r="RBD177" s="81" t="s">
        <v>204</v>
      </c>
      <c r="RBE177" s="81" t="s">
        <v>204</v>
      </c>
      <c r="RBF177" s="81" t="s">
        <v>204</v>
      </c>
      <c r="RBG177" s="81" t="s">
        <v>204</v>
      </c>
      <c r="RBH177" s="81" t="s">
        <v>204</v>
      </c>
      <c r="RBI177" s="81" t="s">
        <v>204</v>
      </c>
      <c r="RBJ177" s="81" t="s">
        <v>204</v>
      </c>
      <c r="RBK177" s="81" t="s">
        <v>204</v>
      </c>
      <c r="RBL177" s="81" t="s">
        <v>204</v>
      </c>
      <c r="RBM177" s="81" t="s">
        <v>204</v>
      </c>
      <c r="RBN177" s="81" t="s">
        <v>204</v>
      </c>
      <c r="RBO177" s="81" t="s">
        <v>204</v>
      </c>
      <c r="RBP177" s="81" t="s">
        <v>204</v>
      </c>
      <c r="RBQ177" s="81" t="s">
        <v>204</v>
      </c>
      <c r="RBR177" s="81" t="s">
        <v>204</v>
      </c>
      <c r="RBS177" s="81" t="s">
        <v>204</v>
      </c>
      <c r="RBT177" s="81" t="s">
        <v>204</v>
      </c>
      <c r="RBU177" s="81" t="s">
        <v>204</v>
      </c>
      <c r="RBV177" s="81" t="s">
        <v>204</v>
      </c>
      <c r="RBW177" s="81" t="s">
        <v>204</v>
      </c>
      <c r="RBX177" s="81" t="s">
        <v>204</v>
      </c>
      <c r="RBY177" s="81" t="s">
        <v>204</v>
      </c>
      <c r="RBZ177" s="81" t="s">
        <v>204</v>
      </c>
      <c r="RCA177" s="81" t="s">
        <v>204</v>
      </c>
      <c r="RCB177" s="81" t="s">
        <v>204</v>
      </c>
      <c r="RCC177" s="81" t="s">
        <v>204</v>
      </c>
      <c r="RCD177" s="81" t="s">
        <v>204</v>
      </c>
      <c r="RCE177" s="81" t="s">
        <v>204</v>
      </c>
      <c r="RCF177" s="81" t="s">
        <v>204</v>
      </c>
      <c r="RCG177" s="81" t="s">
        <v>204</v>
      </c>
      <c r="RCH177" s="81" t="s">
        <v>204</v>
      </c>
      <c r="RCI177" s="81" t="s">
        <v>204</v>
      </c>
      <c r="RCJ177" s="81" t="s">
        <v>204</v>
      </c>
      <c r="RCK177" s="81" t="s">
        <v>204</v>
      </c>
      <c r="RCL177" s="81" t="s">
        <v>204</v>
      </c>
      <c r="RCM177" s="81" t="s">
        <v>204</v>
      </c>
      <c r="RCN177" s="81" t="s">
        <v>204</v>
      </c>
      <c r="RCO177" s="81" t="s">
        <v>204</v>
      </c>
      <c r="RCP177" s="81" t="s">
        <v>204</v>
      </c>
      <c r="RCQ177" s="81" t="s">
        <v>204</v>
      </c>
      <c r="RCR177" s="81" t="s">
        <v>204</v>
      </c>
      <c r="RCS177" s="81" t="s">
        <v>204</v>
      </c>
      <c r="RCT177" s="81" t="s">
        <v>204</v>
      </c>
      <c r="RCU177" s="81" t="s">
        <v>204</v>
      </c>
      <c r="RCV177" s="81" t="s">
        <v>204</v>
      </c>
      <c r="RCW177" s="81" t="s">
        <v>204</v>
      </c>
      <c r="RCX177" s="81" t="s">
        <v>204</v>
      </c>
      <c r="RCY177" s="81" t="s">
        <v>204</v>
      </c>
      <c r="RCZ177" s="81" t="s">
        <v>204</v>
      </c>
      <c r="RDA177" s="81" t="s">
        <v>204</v>
      </c>
      <c r="RDB177" s="81" t="s">
        <v>204</v>
      </c>
      <c r="RDC177" s="81" t="s">
        <v>204</v>
      </c>
      <c r="RDD177" s="81" t="s">
        <v>204</v>
      </c>
      <c r="RDE177" s="81" t="s">
        <v>204</v>
      </c>
      <c r="RDF177" s="81" t="s">
        <v>204</v>
      </c>
      <c r="RDG177" s="81" t="s">
        <v>204</v>
      </c>
      <c r="RDH177" s="81" t="s">
        <v>204</v>
      </c>
      <c r="RDI177" s="81" t="s">
        <v>204</v>
      </c>
      <c r="RDJ177" s="81" t="s">
        <v>204</v>
      </c>
      <c r="RDK177" s="81" t="s">
        <v>204</v>
      </c>
      <c r="RDL177" s="81" t="s">
        <v>204</v>
      </c>
      <c r="RDM177" s="81" t="s">
        <v>204</v>
      </c>
      <c r="RDN177" s="81" t="s">
        <v>204</v>
      </c>
      <c r="RDO177" s="81" t="s">
        <v>204</v>
      </c>
      <c r="RDP177" s="81" t="s">
        <v>204</v>
      </c>
      <c r="RDQ177" s="81" t="s">
        <v>204</v>
      </c>
      <c r="RDR177" s="81" t="s">
        <v>204</v>
      </c>
      <c r="RDS177" s="81" t="s">
        <v>204</v>
      </c>
      <c r="RDT177" s="81" t="s">
        <v>204</v>
      </c>
      <c r="RDU177" s="81" t="s">
        <v>204</v>
      </c>
      <c r="RDV177" s="81" t="s">
        <v>204</v>
      </c>
      <c r="RDW177" s="81" t="s">
        <v>204</v>
      </c>
      <c r="RDX177" s="81" t="s">
        <v>204</v>
      </c>
      <c r="RDY177" s="81" t="s">
        <v>204</v>
      </c>
      <c r="RDZ177" s="81" t="s">
        <v>204</v>
      </c>
      <c r="REA177" s="81" t="s">
        <v>204</v>
      </c>
      <c r="REB177" s="81" t="s">
        <v>204</v>
      </c>
      <c r="REC177" s="81" t="s">
        <v>204</v>
      </c>
      <c r="RED177" s="81" t="s">
        <v>204</v>
      </c>
      <c r="REE177" s="81" t="s">
        <v>204</v>
      </c>
      <c r="REF177" s="81" t="s">
        <v>204</v>
      </c>
      <c r="REG177" s="81" t="s">
        <v>204</v>
      </c>
      <c r="REH177" s="81" t="s">
        <v>204</v>
      </c>
      <c r="REI177" s="81" t="s">
        <v>204</v>
      </c>
      <c r="REJ177" s="81" t="s">
        <v>204</v>
      </c>
      <c r="REK177" s="81" t="s">
        <v>204</v>
      </c>
      <c r="REL177" s="81" t="s">
        <v>204</v>
      </c>
      <c r="REM177" s="81" t="s">
        <v>204</v>
      </c>
      <c r="REN177" s="81" t="s">
        <v>204</v>
      </c>
      <c r="REO177" s="81" t="s">
        <v>204</v>
      </c>
      <c r="REP177" s="81" t="s">
        <v>204</v>
      </c>
      <c r="REQ177" s="81" t="s">
        <v>204</v>
      </c>
      <c r="RER177" s="81" t="s">
        <v>204</v>
      </c>
      <c r="RES177" s="81" t="s">
        <v>204</v>
      </c>
      <c r="RET177" s="81" t="s">
        <v>204</v>
      </c>
      <c r="REU177" s="81" t="s">
        <v>204</v>
      </c>
      <c r="REV177" s="81" t="s">
        <v>204</v>
      </c>
      <c r="REW177" s="81" t="s">
        <v>204</v>
      </c>
      <c r="REX177" s="81" t="s">
        <v>204</v>
      </c>
      <c r="REY177" s="81" t="s">
        <v>204</v>
      </c>
      <c r="REZ177" s="81" t="s">
        <v>204</v>
      </c>
      <c r="RFA177" s="81" t="s">
        <v>204</v>
      </c>
      <c r="RFB177" s="81" t="s">
        <v>204</v>
      </c>
      <c r="RFC177" s="81" t="s">
        <v>204</v>
      </c>
      <c r="RFD177" s="81" t="s">
        <v>204</v>
      </c>
      <c r="RFE177" s="81" t="s">
        <v>204</v>
      </c>
      <c r="RFF177" s="81" t="s">
        <v>204</v>
      </c>
      <c r="RFG177" s="81" t="s">
        <v>204</v>
      </c>
      <c r="RFH177" s="81" t="s">
        <v>204</v>
      </c>
      <c r="RFI177" s="81" t="s">
        <v>204</v>
      </c>
      <c r="RFJ177" s="81" t="s">
        <v>204</v>
      </c>
      <c r="RFK177" s="81" t="s">
        <v>204</v>
      </c>
      <c r="RFL177" s="81" t="s">
        <v>204</v>
      </c>
      <c r="RFM177" s="81" t="s">
        <v>204</v>
      </c>
      <c r="RFN177" s="81" t="s">
        <v>204</v>
      </c>
      <c r="RFO177" s="81" t="s">
        <v>204</v>
      </c>
      <c r="RFP177" s="81" t="s">
        <v>204</v>
      </c>
      <c r="RFQ177" s="81" t="s">
        <v>204</v>
      </c>
      <c r="RFR177" s="81" t="s">
        <v>204</v>
      </c>
      <c r="RFS177" s="81" t="s">
        <v>204</v>
      </c>
      <c r="RFT177" s="81" t="s">
        <v>204</v>
      </c>
      <c r="RFU177" s="81" t="s">
        <v>204</v>
      </c>
      <c r="RFV177" s="81" t="s">
        <v>204</v>
      </c>
      <c r="RFW177" s="81" t="s">
        <v>204</v>
      </c>
      <c r="RFX177" s="81" t="s">
        <v>204</v>
      </c>
      <c r="RFY177" s="81" t="s">
        <v>204</v>
      </c>
      <c r="RFZ177" s="81" t="s">
        <v>204</v>
      </c>
      <c r="RGA177" s="81" t="s">
        <v>204</v>
      </c>
      <c r="RGB177" s="81" t="s">
        <v>204</v>
      </c>
      <c r="RGC177" s="81" t="s">
        <v>204</v>
      </c>
      <c r="RGD177" s="81" t="s">
        <v>204</v>
      </c>
      <c r="RGE177" s="81" t="s">
        <v>204</v>
      </c>
      <c r="RGF177" s="81" t="s">
        <v>204</v>
      </c>
      <c r="RGG177" s="81" t="s">
        <v>204</v>
      </c>
      <c r="RGH177" s="81" t="s">
        <v>204</v>
      </c>
      <c r="RGI177" s="81" t="s">
        <v>204</v>
      </c>
      <c r="RGJ177" s="81" t="s">
        <v>204</v>
      </c>
      <c r="RGK177" s="81" t="s">
        <v>204</v>
      </c>
      <c r="RGL177" s="81" t="s">
        <v>204</v>
      </c>
      <c r="RGM177" s="81" t="s">
        <v>204</v>
      </c>
      <c r="RGN177" s="81" t="s">
        <v>204</v>
      </c>
      <c r="RGO177" s="81" t="s">
        <v>204</v>
      </c>
      <c r="RGP177" s="81" t="s">
        <v>204</v>
      </c>
      <c r="RGQ177" s="81" t="s">
        <v>204</v>
      </c>
      <c r="RGR177" s="81" t="s">
        <v>204</v>
      </c>
      <c r="RGS177" s="81" t="s">
        <v>204</v>
      </c>
      <c r="RGT177" s="81" t="s">
        <v>204</v>
      </c>
      <c r="RGU177" s="81" t="s">
        <v>204</v>
      </c>
      <c r="RGV177" s="81" t="s">
        <v>204</v>
      </c>
      <c r="RGW177" s="81" t="s">
        <v>204</v>
      </c>
      <c r="RGX177" s="81" t="s">
        <v>204</v>
      </c>
      <c r="RGY177" s="81" t="s">
        <v>204</v>
      </c>
      <c r="RGZ177" s="81" t="s">
        <v>204</v>
      </c>
      <c r="RHA177" s="81" t="s">
        <v>204</v>
      </c>
      <c r="RHB177" s="81" t="s">
        <v>204</v>
      </c>
      <c r="RHC177" s="81" t="s">
        <v>204</v>
      </c>
      <c r="RHD177" s="81" t="s">
        <v>204</v>
      </c>
      <c r="RHE177" s="81" t="s">
        <v>204</v>
      </c>
      <c r="RHF177" s="81" t="s">
        <v>204</v>
      </c>
      <c r="RHG177" s="81" t="s">
        <v>204</v>
      </c>
      <c r="RHH177" s="81" t="s">
        <v>204</v>
      </c>
      <c r="RHI177" s="81" t="s">
        <v>204</v>
      </c>
      <c r="RHJ177" s="81" t="s">
        <v>204</v>
      </c>
      <c r="RHK177" s="81" t="s">
        <v>204</v>
      </c>
      <c r="RHL177" s="81" t="s">
        <v>204</v>
      </c>
      <c r="RHM177" s="81" t="s">
        <v>204</v>
      </c>
      <c r="RHN177" s="81" t="s">
        <v>204</v>
      </c>
      <c r="RHO177" s="81" t="s">
        <v>204</v>
      </c>
      <c r="RHP177" s="81" t="s">
        <v>204</v>
      </c>
      <c r="RHQ177" s="81" t="s">
        <v>204</v>
      </c>
      <c r="RHR177" s="81" t="s">
        <v>204</v>
      </c>
      <c r="RHS177" s="81" t="s">
        <v>204</v>
      </c>
      <c r="RHT177" s="81" t="s">
        <v>204</v>
      </c>
      <c r="RHU177" s="81" t="s">
        <v>204</v>
      </c>
      <c r="RHV177" s="81" t="s">
        <v>204</v>
      </c>
      <c r="RHW177" s="81" t="s">
        <v>204</v>
      </c>
      <c r="RHX177" s="81" t="s">
        <v>204</v>
      </c>
      <c r="RHY177" s="81" t="s">
        <v>204</v>
      </c>
      <c r="RHZ177" s="81" t="s">
        <v>204</v>
      </c>
      <c r="RIA177" s="81" t="s">
        <v>204</v>
      </c>
      <c r="RIB177" s="81" t="s">
        <v>204</v>
      </c>
      <c r="RIC177" s="81" t="s">
        <v>204</v>
      </c>
      <c r="RID177" s="81" t="s">
        <v>204</v>
      </c>
      <c r="RIE177" s="81" t="s">
        <v>204</v>
      </c>
      <c r="RIF177" s="81" t="s">
        <v>204</v>
      </c>
      <c r="RIG177" s="81" t="s">
        <v>204</v>
      </c>
      <c r="RIH177" s="81" t="s">
        <v>204</v>
      </c>
      <c r="RII177" s="81" t="s">
        <v>204</v>
      </c>
      <c r="RIJ177" s="81" t="s">
        <v>204</v>
      </c>
      <c r="RIK177" s="81" t="s">
        <v>204</v>
      </c>
      <c r="RIL177" s="81" t="s">
        <v>204</v>
      </c>
      <c r="RIM177" s="81" t="s">
        <v>204</v>
      </c>
      <c r="RIN177" s="81" t="s">
        <v>204</v>
      </c>
      <c r="RIO177" s="81" t="s">
        <v>204</v>
      </c>
      <c r="RIP177" s="81" t="s">
        <v>204</v>
      </c>
      <c r="RIQ177" s="81" t="s">
        <v>204</v>
      </c>
      <c r="RIR177" s="81" t="s">
        <v>204</v>
      </c>
      <c r="RIS177" s="81" t="s">
        <v>204</v>
      </c>
      <c r="RIT177" s="81" t="s">
        <v>204</v>
      </c>
      <c r="RIU177" s="81" t="s">
        <v>204</v>
      </c>
      <c r="RIV177" s="81" t="s">
        <v>204</v>
      </c>
      <c r="RIW177" s="81" t="s">
        <v>204</v>
      </c>
      <c r="RIX177" s="81" t="s">
        <v>204</v>
      </c>
      <c r="RIY177" s="81" t="s">
        <v>204</v>
      </c>
      <c r="RIZ177" s="81" t="s">
        <v>204</v>
      </c>
      <c r="RJA177" s="81" t="s">
        <v>204</v>
      </c>
      <c r="RJB177" s="81" t="s">
        <v>204</v>
      </c>
      <c r="RJC177" s="81" t="s">
        <v>204</v>
      </c>
      <c r="RJD177" s="81" t="s">
        <v>204</v>
      </c>
      <c r="RJE177" s="81" t="s">
        <v>204</v>
      </c>
      <c r="RJF177" s="81" t="s">
        <v>204</v>
      </c>
      <c r="RJG177" s="81" t="s">
        <v>204</v>
      </c>
      <c r="RJH177" s="81" t="s">
        <v>204</v>
      </c>
      <c r="RJI177" s="81" t="s">
        <v>204</v>
      </c>
      <c r="RJJ177" s="81" t="s">
        <v>204</v>
      </c>
      <c r="RJK177" s="81" t="s">
        <v>204</v>
      </c>
      <c r="RJL177" s="81" t="s">
        <v>204</v>
      </c>
      <c r="RJM177" s="81" t="s">
        <v>204</v>
      </c>
      <c r="RJN177" s="81" t="s">
        <v>204</v>
      </c>
      <c r="RJO177" s="81" t="s">
        <v>204</v>
      </c>
      <c r="RJP177" s="81" t="s">
        <v>204</v>
      </c>
      <c r="RJQ177" s="81" t="s">
        <v>204</v>
      </c>
      <c r="RJR177" s="81" t="s">
        <v>204</v>
      </c>
      <c r="RJS177" s="81" t="s">
        <v>204</v>
      </c>
      <c r="RJT177" s="81" t="s">
        <v>204</v>
      </c>
      <c r="RJU177" s="81" t="s">
        <v>204</v>
      </c>
      <c r="RJV177" s="81" t="s">
        <v>204</v>
      </c>
      <c r="RJW177" s="81" t="s">
        <v>204</v>
      </c>
      <c r="RJX177" s="81" t="s">
        <v>204</v>
      </c>
      <c r="RJY177" s="81" t="s">
        <v>204</v>
      </c>
      <c r="RJZ177" s="81" t="s">
        <v>204</v>
      </c>
      <c r="RKA177" s="81" t="s">
        <v>204</v>
      </c>
      <c r="RKB177" s="81" t="s">
        <v>204</v>
      </c>
      <c r="RKC177" s="81" t="s">
        <v>204</v>
      </c>
      <c r="RKD177" s="81" t="s">
        <v>204</v>
      </c>
      <c r="RKE177" s="81" t="s">
        <v>204</v>
      </c>
      <c r="RKF177" s="81" t="s">
        <v>204</v>
      </c>
      <c r="RKG177" s="81" t="s">
        <v>204</v>
      </c>
      <c r="RKH177" s="81" t="s">
        <v>204</v>
      </c>
      <c r="RKI177" s="81" t="s">
        <v>204</v>
      </c>
      <c r="RKJ177" s="81" t="s">
        <v>204</v>
      </c>
      <c r="RKK177" s="81" t="s">
        <v>204</v>
      </c>
      <c r="RKL177" s="81" t="s">
        <v>204</v>
      </c>
      <c r="RKM177" s="81" t="s">
        <v>204</v>
      </c>
      <c r="RKN177" s="81" t="s">
        <v>204</v>
      </c>
      <c r="RKO177" s="81" t="s">
        <v>204</v>
      </c>
      <c r="RKP177" s="81" t="s">
        <v>204</v>
      </c>
      <c r="RKQ177" s="81" t="s">
        <v>204</v>
      </c>
      <c r="RKR177" s="81" t="s">
        <v>204</v>
      </c>
      <c r="RKS177" s="81" t="s">
        <v>204</v>
      </c>
      <c r="RKT177" s="81" t="s">
        <v>204</v>
      </c>
      <c r="RKU177" s="81" t="s">
        <v>204</v>
      </c>
      <c r="RKV177" s="81" t="s">
        <v>204</v>
      </c>
      <c r="RKW177" s="81" t="s">
        <v>204</v>
      </c>
      <c r="RKX177" s="81" t="s">
        <v>204</v>
      </c>
      <c r="RKY177" s="81" t="s">
        <v>204</v>
      </c>
      <c r="RKZ177" s="81" t="s">
        <v>204</v>
      </c>
      <c r="RLA177" s="81" t="s">
        <v>204</v>
      </c>
      <c r="RLB177" s="81" t="s">
        <v>204</v>
      </c>
      <c r="RLC177" s="81" t="s">
        <v>204</v>
      </c>
      <c r="RLD177" s="81" t="s">
        <v>204</v>
      </c>
      <c r="RLE177" s="81" t="s">
        <v>204</v>
      </c>
      <c r="RLF177" s="81" t="s">
        <v>204</v>
      </c>
      <c r="RLG177" s="81" t="s">
        <v>204</v>
      </c>
      <c r="RLH177" s="81" t="s">
        <v>204</v>
      </c>
      <c r="RLI177" s="81" t="s">
        <v>204</v>
      </c>
      <c r="RLJ177" s="81" t="s">
        <v>204</v>
      </c>
      <c r="RLK177" s="81" t="s">
        <v>204</v>
      </c>
      <c r="RLL177" s="81" t="s">
        <v>204</v>
      </c>
      <c r="RLM177" s="81" t="s">
        <v>204</v>
      </c>
      <c r="RLN177" s="81" t="s">
        <v>204</v>
      </c>
      <c r="RLO177" s="81" t="s">
        <v>204</v>
      </c>
      <c r="RLP177" s="81" t="s">
        <v>204</v>
      </c>
      <c r="RLQ177" s="81" t="s">
        <v>204</v>
      </c>
      <c r="RLR177" s="81" t="s">
        <v>204</v>
      </c>
      <c r="RLS177" s="81" t="s">
        <v>204</v>
      </c>
      <c r="RLT177" s="81" t="s">
        <v>204</v>
      </c>
      <c r="RLU177" s="81" t="s">
        <v>204</v>
      </c>
      <c r="RLV177" s="81" t="s">
        <v>204</v>
      </c>
      <c r="RLW177" s="81" t="s">
        <v>204</v>
      </c>
      <c r="RLX177" s="81" t="s">
        <v>204</v>
      </c>
      <c r="RLY177" s="81" t="s">
        <v>204</v>
      </c>
      <c r="RLZ177" s="81" t="s">
        <v>204</v>
      </c>
      <c r="RMA177" s="81" t="s">
        <v>204</v>
      </c>
      <c r="RMB177" s="81" t="s">
        <v>204</v>
      </c>
      <c r="RMC177" s="81" t="s">
        <v>204</v>
      </c>
      <c r="RMD177" s="81" t="s">
        <v>204</v>
      </c>
      <c r="RME177" s="81" t="s">
        <v>204</v>
      </c>
      <c r="RMF177" s="81" t="s">
        <v>204</v>
      </c>
      <c r="RMG177" s="81" t="s">
        <v>204</v>
      </c>
      <c r="RMH177" s="81" t="s">
        <v>204</v>
      </c>
      <c r="RMI177" s="81" t="s">
        <v>204</v>
      </c>
      <c r="RMJ177" s="81" t="s">
        <v>204</v>
      </c>
      <c r="RMK177" s="81" t="s">
        <v>204</v>
      </c>
      <c r="RML177" s="81" t="s">
        <v>204</v>
      </c>
      <c r="RMM177" s="81" t="s">
        <v>204</v>
      </c>
      <c r="RMN177" s="81" t="s">
        <v>204</v>
      </c>
      <c r="RMO177" s="81" t="s">
        <v>204</v>
      </c>
      <c r="RMP177" s="81" t="s">
        <v>204</v>
      </c>
      <c r="RMQ177" s="81" t="s">
        <v>204</v>
      </c>
      <c r="RMR177" s="81" t="s">
        <v>204</v>
      </c>
      <c r="RMS177" s="81" t="s">
        <v>204</v>
      </c>
      <c r="RMT177" s="81" t="s">
        <v>204</v>
      </c>
      <c r="RMU177" s="81" t="s">
        <v>204</v>
      </c>
      <c r="RMV177" s="81" t="s">
        <v>204</v>
      </c>
      <c r="RMW177" s="81" t="s">
        <v>204</v>
      </c>
      <c r="RMX177" s="81" t="s">
        <v>204</v>
      </c>
      <c r="RMY177" s="81" t="s">
        <v>204</v>
      </c>
      <c r="RMZ177" s="81" t="s">
        <v>204</v>
      </c>
      <c r="RNA177" s="81" t="s">
        <v>204</v>
      </c>
      <c r="RNB177" s="81" t="s">
        <v>204</v>
      </c>
      <c r="RNC177" s="81" t="s">
        <v>204</v>
      </c>
      <c r="RND177" s="81" t="s">
        <v>204</v>
      </c>
      <c r="RNE177" s="81" t="s">
        <v>204</v>
      </c>
      <c r="RNF177" s="81" t="s">
        <v>204</v>
      </c>
      <c r="RNG177" s="81" t="s">
        <v>204</v>
      </c>
      <c r="RNH177" s="81" t="s">
        <v>204</v>
      </c>
      <c r="RNI177" s="81" t="s">
        <v>204</v>
      </c>
      <c r="RNJ177" s="81" t="s">
        <v>204</v>
      </c>
      <c r="RNK177" s="81" t="s">
        <v>204</v>
      </c>
      <c r="RNL177" s="81" t="s">
        <v>204</v>
      </c>
      <c r="RNM177" s="81" t="s">
        <v>204</v>
      </c>
      <c r="RNN177" s="81" t="s">
        <v>204</v>
      </c>
      <c r="RNO177" s="81" t="s">
        <v>204</v>
      </c>
      <c r="RNP177" s="81" t="s">
        <v>204</v>
      </c>
      <c r="RNQ177" s="81" t="s">
        <v>204</v>
      </c>
      <c r="RNR177" s="81" t="s">
        <v>204</v>
      </c>
      <c r="RNS177" s="81" t="s">
        <v>204</v>
      </c>
      <c r="RNT177" s="81" t="s">
        <v>204</v>
      </c>
      <c r="RNU177" s="81" t="s">
        <v>204</v>
      </c>
      <c r="RNV177" s="81" t="s">
        <v>204</v>
      </c>
      <c r="RNW177" s="81" t="s">
        <v>204</v>
      </c>
      <c r="RNX177" s="81" t="s">
        <v>204</v>
      </c>
      <c r="RNY177" s="81" t="s">
        <v>204</v>
      </c>
      <c r="RNZ177" s="81" t="s">
        <v>204</v>
      </c>
      <c r="ROA177" s="81" t="s">
        <v>204</v>
      </c>
      <c r="ROB177" s="81" t="s">
        <v>204</v>
      </c>
      <c r="ROC177" s="81" t="s">
        <v>204</v>
      </c>
      <c r="ROD177" s="81" t="s">
        <v>204</v>
      </c>
      <c r="ROE177" s="81" t="s">
        <v>204</v>
      </c>
      <c r="ROF177" s="81" t="s">
        <v>204</v>
      </c>
      <c r="ROG177" s="81" t="s">
        <v>204</v>
      </c>
      <c r="ROH177" s="81" t="s">
        <v>204</v>
      </c>
      <c r="ROI177" s="81" t="s">
        <v>204</v>
      </c>
      <c r="ROJ177" s="81" t="s">
        <v>204</v>
      </c>
      <c r="ROK177" s="81" t="s">
        <v>204</v>
      </c>
      <c r="ROL177" s="81" t="s">
        <v>204</v>
      </c>
      <c r="ROM177" s="81" t="s">
        <v>204</v>
      </c>
      <c r="RON177" s="81" t="s">
        <v>204</v>
      </c>
      <c r="ROO177" s="81" t="s">
        <v>204</v>
      </c>
      <c r="ROP177" s="81" t="s">
        <v>204</v>
      </c>
      <c r="ROQ177" s="81" t="s">
        <v>204</v>
      </c>
      <c r="ROR177" s="81" t="s">
        <v>204</v>
      </c>
      <c r="ROS177" s="81" t="s">
        <v>204</v>
      </c>
      <c r="ROT177" s="81" t="s">
        <v>204</v>
      </c>
      <c r="ROU177" s="81" t="s">
        <v>204</v>
      </c>
      <c r="ROV177" s="81" t="s">
        <v>204</v>
      </c>
      <c r="ROW177" s="81" t="s">
        <v>204</v>
      </c>
      <c r="ROX177" s="81" t="s">
        <v>204</v>
      </c>
      <c r="ROY177" s="81" t="s">
        <v>204</v>
      </c>
      <c r="ROZ177" s="81" t="s">
        <v>204</v>
      </c>
      <c r="RPA177" s="81" t="s">
        <v>204</v>
      </c>
      <c r="RPB177" s="81" t="s">
        <v>204</v>
      </c>
      <c r="RPC177" s="81" t="s">
        <v>204</v>
      </c>
      <c r="RPD177" s="81" t="s">
        <v>204</v>
      </c>
      <c r="RPE177" s="81" t="s">
        <v>204</v>
      </c>
      <c r="RPF177" s="81" t="s">
        <v>204</v>
      </c>
      <c r="RPG177" s="81" t="s">
        <v>204</v>
      </c>
      <c r="RPH177" s="81" t="s">
        <v>204</v>
      </c>
      <c r="RPI177" s="81" t="s">
        <v>204</v>
      </c>
      <c r="RPJ177" s="81" t="s">
        <v>204</v>
      </c>
      <c r="RPK177" s="81" t="s">
        <v>204</v>
      </c>
      <c r="RPL177" s="81" t="s">
        <v>204</v>
      </c>
      <c r="RPM177" s="81" t="s">
        <v>204</v>
      </c>
      <c r="RPN177" s="81" t="s">
        <v>204</v>
      </c>
      <c r="RPO177" s="81" t="s">
        <v>204</v>
      </c>
      <c r="RPP177" s="81" t="s">
        <v>204</v>
      </c>
      <c r="RPQ177" s="81" t="s">
        <v>204</v>
      </c>
      <c r="RPR177" s="81" t="s">
        <v>204</v>
      </c>
      <c r="RPS177" s="81" t="s">
        <v>204</v>
      </c>
      <c r="RPT177" s="81" t="s">
        <v>204</v>
      </c>
      <c r="RPU177" s="81" t="s">
        <v>204</v>
      </c>
      <c r="RPV177" s="81" t="s">
        <v>204</v>
      </c>
      <c r="RPW177" s="81" t="s">
        <v>204</v>
      </c>
      <c r="RPX177" s="81" t="s">
        <v>204</v>
      </c>
      <c r="RPY177" s="81" t="s">
        <v>204</v>
      </c>
      <c r="RPZ177" s="81" t="s">
        <v>204</v>
      </c>
      <c r="RQA177" s="81" t="s">
        <v>204</v>
      </c>
      <c r="RQB177" s="81" t="s">
        <v>204</v>
      </c>
      <c r="RQC177" s="81" t="s">
        <v>204</v>
      </c>
      <c r="RQD177" s="81" t="s">
        <v>204</v>
      </c>
      <c r="RQE177" s="81" t="s">
        <v>204</v>
      </c>
      <c r="RQF177" s="81" t="s">
        <v>204</v>
      </c>
      <c r="RQG177" s="81" t="s">
        <v>204</v>
      </c>
      <c r="RQH177" s="81" t="s">
        <v>204</v>
      </c>
      <c r="RQI177" s="81" t="s">
        <v>204</v>
      </c>
      <c r="RQJ177" s="81" t="s">
        <v>204</v>
      </c>
      <c r="RQK177" s="81" t="s">
        <v>204</v>
      </c>
      <c r="RQL177" s="81" t="s">
        <v>204</v>
      </c>
      <c r="RQM177" s="81" t="s">
        <v>204</v>
      </c>
      <c r="RQN177" s="81" t="s">
        <v>204</v>
      </c>
      <c r="RQO177" s="81" t="s">
        <v>204</v>
      </c>
      <c r="RQP177" s="81" t="s">
        <v>204</v>
      </c>
      <c r="RQQ177" s="81" t="s">
        <v>204</v>
      </c>
      <c r="RQR177" s="81" t="s">
        <v>204</v>
      </c>
      <c r="RQS177" s="81" t="s">
        <v>204</v>
      </c>
      <c r="RQT177" s="81" t="s">
        <v>204</v>
      </c>
      <c r="RQU177" s="81" t="s">
        <v>204</v>
      </c>
      <c r="RQV177" s="81" t="s">
        <v>204</v>
      </c>
      <c r="RQW177" s="81" t="s">
        <v>204</v>
      </c>
      <c r="RQX177" s="81" t="s">
        <v>204</v>
      </c>
      <c r="RQY177" s="81" t="s">
        <v>204</v>
      </c>
      <c r="RQZ177" s="81" t="s">
        <v>204</v>
      </c>
      <c r="RRA177" s="81" t="s">
        <v>204</v>
      </c>
      <c r="RRB177" s="81" t="s">
        <v>204</v>
      </c>
      <c r="RRC177" s="81" t="s">
        <v>204</v>
      </c>
      <c r="RRD177" s="81" t="s">
        <v>204</v>
      </c>
      <c r="RRE177" s="81" t="s">
        <v>204</v>
      </c>
      <c r="RRF177" s="81" t="s">
        <v>204</v>
      </c>
      <c r="RRG177" s="81" t="s">
        <v>204</v>
      </c>
      <c r="RRH177" s="81" t="s">
        <v>204</v>
      </c>
      <c r="RRI177" s="81" t="s">
        <v>204</v>
      </c>
      <c r="RRJ177" s="81" t="s">
        <v>204</v>
      </c>
      <c r="RRK177" s="81" t="s">
        <v>204</v>
      </c>
      <c r="RRL177" s="81" t="s">
        <v>204</v>
      </c>
      <c r="RRM177" s="81" t="s">
        <v>204</v>
      </c>
      <c r="RRN177" s="81" t="s">
        <v>204</v>
      </c>
      <c r="RRO177" s="81" t="s">
        <v>204</v>
      </c>
      <c r="RRP177" s="81" t="s">
        <v>204</v>
      </c>
      <c r="RRQ177" s="81" t="s">
        <v>204</v>
      </c>
      <c r="RRR177" s="81" t="s">
        <v>204</v>
      </c>
      <c r="RRS177" s="81" t="s">
        <v>204</v>
      </c>
      <c r="RRT177" s="81" t="s">
        <v>204</v>
      </c>
      <c r="RRU177" s="81" t="s">
        <v>204</v>
      </c>
      <c r="RRV177" s="81" t="s">
        <v>204</v>
      </c>
      <c r="RRW177" s="81" t="s">
        <v>204</v>
      </c>
      <c r="RRX177" s="81" t="s">
        <v>204</v>
      </c>
      <c r="RRY177" s="81" t="s">
        <v>204</v>
      </c>
      <c r="RRZ177" s="81" t="s">
        <v>204</v>
      </c>
      <c r="RSA177" s="81" t="s">
        <v>204</v>
      </c>
      <c r="RSB177" s="81" t="s">
        <v>204</v>
      </c>
      <c r="RSC177" s="81" t="s">
        <v>204</v>
      </c>
      <c r="RSD177" s="81" t="s">
        <v>204</v>
      </c>
      <c r="RSE177" s="81" t="s">
        <v>204</v>
      </c>
      <c r="RSF177" s="81" t="s">
        <v>204</v>
      </c>
      <c r="RSG177" s="81" t="s">
        <v>204</v>
      </c>
      <c r="RSH177" s="81" t="s">
        <v>204</v>
      </c>
      <c r="RSI177" s="81" t="s">
        <v>204</v>
      </c>
      <c r="RSJ177" s="81" t="s">
        <v>204</v>
      </c>
      <c r="RSK177" s="81" t="s">
        <v>204</v>
      </c>
      <c r="RSL177" s="81" t="s">
        <v>204</v>
      </c>
      <c r="RSM177" s="81" t="s">
        <v>204</v>
      </c>
      <c r="RSN177" s="81" t="s">
        <v>204</v>
      </c>
      <c r="RSO177" s="81" t="s">
        <v>204</v>
      </c>
      <c r="RSP177" s="81" t="s">
        <v>204</v>
      </c>
      <c r="RSQ177" s="81" t="s">
        <v>204</v>
      </c>
      <c r="RSR177" s="81" t="s">
        <v>204</v>
      </c>
      <c r="RSS177" s="81" t="s">
        <v>204</v>
      </c>
      <c r="RST177" s="81" t="s">
        <v>204</v>
      </c>
      <c r="RSU177" s="81" t="s">
        <v>204</v>
      </c>
      <c r="RSV177" s="81" t="s">
        <v>204</v>
      </c>
      <c r="RSW177" s="81" t="s">
        <v>204</v>
      </c>
      <c r="RSX177" s="81" t="s">
        <v>204</v>
      </c>
      <c r="RSY177" s="81" t="s">
        <v>204</v>
      </c>
      <c r="RSZ177" s="81" t="s">
        <v>204</v>
      </c>
      <c r="RTA177" s="81" t="s">
        <v>204</v>
      </c>
      <c r="RTB177" s="81" t="s">
        <v>204</v>
      </c>
      <c r="RTC177" s="81" t="s">
        <v>204</v>
      </c>
      <c r="RTD177" s="81" t="s">
        <v>204</v>
      </c>
      <c r="RTE177" s="81" t="s">
        <v>204</v>
      </c>
      <c r="RTF177" s="81" t="s">
        <v>204</v>
      </c>
      <c r="RTG177" s="81" t="s">
        <v>204</v>
      </c>
      <c r="RTH177" s="81" t="s">
        <v>204</v>
      </c>
      <c r="RTI177" s="81" t="s">
        <v>204</v>
      </c>
      <c r="RTJ177" s="81" t="s">
        <v>204</v>
      </c>
      <c r="RTK177" s="81" t="s">
        <v>204</v>
      </c>
      <c r="RTL177" s="81" t="s">
        <v>204</v>
      </c>
      <c r="RTM177" s="81" t="s">
        <v>204</v>
      </c>
      <c r="RTN177" s="81" t="s">
        <v>204</v>
      </c>
      <c r="RTO177" s="81" t="s">
        <v>204</v>
      </c>
      <c r="RTP177" s="81" t="s">
        <v>204</v>
      </c>
      <c r="RTQ177" s="81" t="s">
        <v>204</v>
      </c>
      <c r="RTR177" s="81" t="s">
        <v>204</v>
      </c>
      <c r="RTS177" s="81" t="s">
        <v>204</v>
      </c>
      <c r="RTT177" s="81" t="s">
        <v>204</v>
      </c>
      <c r="RTU177" s="81" t="s">
        <v>204</v>
      </c>
      <c r="RTV177" s="81" t="s">
        <v>204</v>
      </c>
      <c r="RTW177" s="81" t="s">
        <v>204</v>
      </c>
      <c r="RTX177" s="81" t="s">
        <v>204</v>
      </c>
      <c r="RTY177" s="81" t="s">
        <v>204</v>
      </c>
      <c r="RTZ177" s="81" t="s">
        <v>204</v>
      </c>
      <c r="RUA177" s="81" t="s">
        <v>204</v>
      </c>
      <c r="RUB177" s="81" t="s">
        <v>204</v>
      </c>
      <c r="RUC177" s="81" t="s">
        <v>204</v>
      </c>
      <c r="RUD177" s="81" t="s">
        <v>204</v>
      </c>
      <c r="RUE177" s="81" t="s">
        <v>204</v>
      </c>
      <c r="RUF177" s="81" t="s">
        <v>204</v>
      </c>
      <c r="RUG177" s="81" t="s">
        <v>204</v>
      </c>
      <c r="RUH177" s="81" t="s">
        <v>204</v>
      </c>
      <c r="RUI177" s="81" t="s">
        <v>204</v>
      </c>
      <c r="RUJ177" s="81" t="s">
        <v>204</v>
      </c>
      <c r="RUK177" s="81" t="s">
        <v>204</v>
      </c>
      <c r="RUL177" s="81" t="s">
        <v>204</v>
      </c>
      <c r="RUM177" s="81" t="s">
        <v>204</v>
      </c>
      <c r="RUN177" s="81" t="s">
        <v>204</v>
      </c>
      <c r="RUO177" s="81" t="s">
        <v>204</v>
      </c>
      <c r="RUP177" s="81" t="s">
        <v>204</v>
      </c>
      <c r="RUQ177" s="81" t="s">
        <v>204</v>
      </c>
      <c r="RUR177" s="81" t="s">
        <v>204</v>
      </c>
      <c r="RUS177" s="81" t="s">
        <v>204</v>
      </c>
      <c r="RUT177" s="81" t="s">
        <v>204</v>
      </c>
      <c r="RUU177" s="81" t="s">
        <v>204</v>
      </c>
      <c r="RUV177" s="81" t="s">
        <v>204</v>
      </c>
      <c r="RUW177" s="81" t="s">
        <v>204</v>
      </c>
      <c r="RUX177" s="81" t="s">
        <v>204</v>
      </c>
      <c r="RUY177" s="81" t="s">
        <v>204</v>
      </c>
      <c r="RUZ177" s="81" t="s">
        <v>204</v>
      </c>
      <c r="RVA177" s="81" t="s">
        <v>204</v>
      </c>
      <c r="RVB177" s="81" t="s">
        <v>204</v>
      </c>
      <c r="RVC177" s="81" t="s">
        <v>204</v>
      </c>
      <c r="RVD177" s="81" t="s">
        <v>204</v>
      </c>
      <c r="RVE177" s="81" t="s">
        <v>204</v>
      </c>
      <c r="RVF177" s="81" t="s">
        <v>204</v>
      </c>
      <c r="RVG177" s="81" t="s">
        <v>204</v>
      </c>
      <c r="RVH177" s="81" t="s">
        <v>204</v>
      </c>
      <c r="RVI177" s="81" t="s">
        <v>204</v>
      </c>
      <c r="RVJ177" s="81" t="s">
        <v>204</v>
      </c>
      <c r="RVK177" s="81" t="s">
        <v>204</v>
      </c>
      <c r="RVL177" s="81" t="s">
        <v>204</v>
      </c>
      <c r="RVM177" s="81" t="s">
        <v>204</v>
      </c>
      <c r="RVN177" s="81" t="s">
        <v>204</v>
      </c>
      <c r="RVO177" s="81" t="s">
        <v>204</v>
      </c>
      <c r="RVP177" s="81" t="s">
        <v>204</v>
      </c>
      <c r="RVQ177" s="81" t="s">
        <v>204</v>
      </c>
      <c r="RVR177" s="81" t="s">
        <v>204</v>
      </c>
      <c r="RVS177" s="81" t="s">
        <v>204</v>
      </c>
      <c r="RVT177" s="81" t="s">
        <v>204</v>
      </c>
      <c r="RVU177" s="81" t="s">
        <v>204</v>
      </c>
      <c r="RVV177" s="81" t="s">
        <v>204</v>
      </c>
      <c r="RVW177" s="81" t="s">
        <v>204</v>
      </c>
      <c r="RVX177" s="81" t="s">
        <v>204</v>
      </c>
      <c r="RVY177" s="81" t="s">
        <v>204</v>
      </c>
      <c r="RVZ177" s="81" t="s">
        <v>204</v>
      </c>
      <c r="RWA177" s="81" t="s">
        <v>204</v>
      </c>
      <c r="RWB177" s="81" t="s">
        <v>204</v>
      </c>
      <c r="RWC177" s="81" t="s">
        <v>204</v>
      </c>
      <c r="RWD177" s="81" t="s">
        <v>204</v>
      </c>
      <c r="RWE177" s="81" t="s">
        <v>204</v>
      </c>
      <c r="RWF177" s="81" t="s">
        <v>204</v>
      </c>
      <c r="RWG177" s="81" t="s">
        <v>204</v>
      </c>
      <c r="RWH177" s="81" t="s">
        <v>204</v>
      </c>
      <c r="RWI177" s="81" t="s">
        <v>204</v>
      </c>
      <c r="RWJ177" s="81" t="s">
        <v>204</v>
      </c>
      <c r="RWK177" s="81" t="s">
        <v>204</v>
      </c>
      <c r="RWL177" s="81" t="s">
        <v>204</v>
      </c>
      <c r="RWM177" s="81" t="s">
        <v>204</v>
      </c>
      <c r="RWN177" s="81" t="s">
        <v>204</v>
      </c>
      <c r="RWO177" s="81" t="s">
        <v>204</v>
      </c>
      <c r="RWP177" s="81" t="s">
        <v>204</v>
      </c>
      <c r="RWQ177" s="81" t="s">
        <v>204</v>
      </c>
      <c r="RWR177" s="81" t="s">
        <v>204</v>
      </c>
      <c r="RWS177" s="81" t="s">
        <v>204</v>
      </c>
      <c r="RWT177" s="81" t="s">
        <v>204</v>
      </c>
      <c r="RWU177" s="81" t="s">
        <v>204</v>
      </c>
      <c r="RWV177" s="81" t="s">
        <v>204</v>
      </c>
      <c r="RWW177" s="81" t="s">
        <v>204</v>
      </c>
      <c r="RWX177" s="81" t="s">
        <v>204</v>
      </c>
      <c r="RWY177" s="81" t="s">
        <v>204</v>
      </c>
      <c r="RWZ177" s="81" t="s">
        <v>204</v>
      </c>
      <c r="RXA177" s="81" t="s">
        <v>204</v>
      </c>
      <c r="RXB177" s="81" t="s">
        <v>204</v>
      </c>
      <c r="RXC177" s="81" t="s">
        <v>204</v>
      </c>
      <c r="RXD177" s="81" t="s">
        <v>204</v>
      </c>
      <c r="RXE177" s="81" t="s">
        <v>204</v>
      </c>
      <c r="RXF177" s="81" t="s">
        <v>204</v>
      </c>
      <c r="RXG177" s="81" t="s">
        <v>204</v>
      </c>
      <c r="RXH177" s="81" t="s">
        <v>204</v>
      </c>
      <c r="RXI177" s="81" t="s">
        <v>204</v>
      </c>
      <c r="RXJ177" s="81" t="s">
        <v>204</v>
      </c>
      <c r="RXK177" s="81" t="s">
        <v>204</v>
      </c>
      <c r="RXL177" s="81" t="s">
        <v>204</v>
      </c>
      <c r="RXM177" s="81" t="s">
        <v>204</v>
      </c>
      <c r="RXN177" s="81" t="s">
        <v>204</v>
      </c>
      <c r="RXO177" s="81" t="s">
        <v>204</v>
      </c>
      <c r="RXP177" s="81" t="s">
        <v>204</v>
      </c>
      <c r="RXQ177" s="81" t="s">
        <v>204</v>
      </c>
      <c r="RXR177" s="81" t="s">
        <v>204</v>
      </c>
      <c r="RXS177" s="81" t="s">
        <v>204</v>
      </c>
      <c r="RXT177" s="81" t="s">
        <v>204</v>
      </c>
      <c r="RXU177" s="81" t="s">
        <v>204</v>
      </c>
      <c r="RXV177" s="81" t="s">
        <v>204</v>
      </c>
      <c r="RXW177" s="81" t="s">
        <v>204</v>
      </c>
      <c r="RXX177" s="81" t="s">
        <v>204</v>
      </c>
      <c r="RXY177" s="81" t="s">
        <v>204</v>
      </c>
      <c r="RXZ177" s="81" t="s">
        <v>204</v>
      </c>
      <c r="RYA177" s="81" t="s">
        <v>204</v>
      </c>
      <c r="RYB177" s="81" t="s">
        <v>204</v>
      </c>
      <c r="RYC177" s="81" t="s">
        <v>204</v>
      </c>
      <c r="RYD177" s="81" t="s">
        <v>204</v>
      </c>
      <c r="RYE177" s="81" t="s">
        <v>204</v>
      </c>
      <c r="RYF177" s="81" t="s">
        <v>204</v>
      </c>
      <c r="RYG177" s="81" t="s">
        <v>204</v>
      </c>
      <c r="RYH177" s="81" t="s">
        <v>204</v>
      </c>
      <c r="RYI177" s="81" t="s">
        <v>204</v>
      </c>
      <c r="RYJ177" s="81" t="s">
        <v>204</v>
      </c>
      <c r="RYK177" s="81" t="s">
        <v>204</v>
      </c>
      <c r="RYL177" s="81" t="s">
        <v>204</v>
      </c>
      <c r="RYM177" s="81" t="s">
        <v>204</v>
      </c>
      <c r="RYN177" s="81" t="s">
        <v>204</v>
      </c>
      <c r="RYO177" s="81" t="s">
        <v>204</v>
      </c>
      <c r="RYP177" s="81" t="s">
        <v>204</v>
      </c>
      <c r="RYQ177" s="81" t="s">
        <v>204</v>
      </c>
      <c r="RYR177" s="81" t="s">
        <v>204</v>
      </c>
      <c r="RYS177" s="81" t="s">
        <v>204</v>
      </c>
      <c r="RYT177" s="81" t="s">
        <v>204</v>
      </c>
      <c r="RYU177" s="81" t="s">
        <v>204</v>
      </c>
      <c r="RYV177" s="81" t="s">
        <v>204</v>
      </c>
      <c r="RYW177" s="81" t="s">
        <v>204</v>
      </c>
      <c r="RYX177" s="81" t="s">
        <v>204</v>
      </c>
      <c r="RYY177" s="81" t="s">
        <v>204</v>
      </c>
      <c r="RYZ177" s="81" t="s">
        <v>204</v>
      </c>
      <c r="RZA177" s="81" t="s">
        <v>204</v>
      </c>
      <c r="RZB177" s="81" t="s">
        <v>204</v>
      </c>
      <c r="RZC177" s="81" t="s">
        <v>204</v>
      </c>
      <c r="RZD177" s="81" t="s">
        <v>204</v>
      </c>
      <c r="RZE177" s="81" t="s">
        <v>204</v>
      </c>
      <c r="RZF177" s="81" t="s">
        <v>204</v>
      </c>
      <c r="RZG177" s="81" t="s">
        <v>204</v>
      </c>
      <c r="RZH177" s="81" t="s">
        <v>204</v>
      </c>
      <c r="RZI177" s="81" t="s">
        <v>204</v>
      </c>
      <c r="RZJ177" s="81" t="s">
        <v>204</v>
      </c>
      <c r="RZK177" s="81" t="s">
        <v>204</v>
      </c>
      <c r="RZL177" s="81" t="s">
        <v>204</v>
      </c>
      <c r="RZM177" s="81" t="s">
        <v>204</v>
      </c>
      <c r="RZN177" s="81" t="s">
        <v>204</v>
      </c>
      <c r="RZO177" s="81" t="s">
        <v>204</v>
      </c>
      <c r="RZP177" s="81" t="s">
        <v>204</v>
      </c>
      <c r="RZQ177" s="81" t="s">
        <v>204</v>
      </c>
      <c r="RZR177" s="81" t="s">
        <v>204</v>
      </c>
      <c r="RZS177" s="81" t="s">
        <v>204</v>
      </c>
      <c r="RZT177" s="81" t="s">
        <v>204</v>
      </c>
      <c r="RZU177" s="81" t="s">
        <v>204</v>
      </c>
      <c r="RZV177" s="81" t="s">
        <v>204</v>
      </c>
      <c r="RZW177" s="81" t="s">
        <v>204</v>
      </c>
      <c r="RZX177" s="81" t="s">
        <v>204</v>
      </c>
      <c r="RZY177" s="81" t="s">
        <v>204</v>
      </c>
      <c r="RZZ177" s="81" t="s">
        <v>204</v>
      </c>
      <c r="SAA177" s="81" t="s">
        <v>204</v>
      </c>
      <c r="SAB177" s="81" t="s">
        <v>204</v>
      </c>
      <c r="SAC177" s="81" t="s">
        <v>204</v>
      </c>
      <c r="SAD177" s="81" t="s">
        <v>204</v>
      </c>
      <c r="SAE177" s="81" t="s">
        <v>204</v>
      </c>
      <c r="SAF177" s="81" t="s">
        <v>204</v>
      </c>
      <c r="SAG177" s="81" t="s">
        <v>204</v>
      </c>
      <c r="SAH177" s="81" t="s">
        <v>204</v>
      </c>
      <c r="SAI177" s="81" t="s">
        <v>204</v>
      </c>
      <c r="SAJ177" s="81" t="s">
        <v>204</v>
      </c>
      <c r="SAK177" s="81" t="s">
        <v>204</v>
      </c>
      <c r="SAL177" s="81" t="s">
        <v>204</v>
      </c>
      <c r="SAM177" s="81" t="s">
        <v>204</v>
      </c>
      <c r="SAN177" s="81" t="s">
        <v>204</v>
      </c>
      <c r="SAO177" s="81" t="s">
        <v>204</v>
      </c>
      <c r="SAP177" s="81" t="s">
        <v>204</v>
      </c>
      <c r="SAQ177" s="81" t="s">
        <v>204</v>
      </c>
      <c r="SAR177" s="81" t="s">
        <v>204</v>
      </c>
      <c r="SAS177" s="81" t="s">
        <v>204</v>
      </c>
      <c r="SAT177" s="81" t="s">
        <v>204</v>
      </c>
      <c r="SAU177" s="81" t="s">
        <v>204</v>
      </c>
      <c r="SAV177" s="81" t="s">
        <v>204</v>
      </c>
      <c r="SAW177" s="81" t="s">
        <v>204</v>
      </c>
      <c r="SAX177" s="81" t="s">
        <v>204</v>
      </c>
      <c r="SAY177" s="81" t="s">
        <v>204</v>
      </c>
      <c r="SAZ177" s="81" t="s">
        <v>204</v>
      </c>
      <c r="SBA177" s="81" t="s">
        <v>204</v>
      </c>
      <c r="SBB177" s="81" t="s">
        <v>204</v>
      </c>
      <c r="SBC177" s="81" t="s">
        <v>204</v>
      </c>
      <c r="SBD177" s="81" t="s">
        <v>204</v>
      </c>
      <c r="SBE177" s="81" t="s">
        <v>204</v>
      </c>
      <c r="SBF177" s="81" t="s">
        <v>204</v>
      </c>
      <c r="SBG177" s="81" t="s">
        <v>204</v>
      </c>
      <c r="SBH177" s="81" t="s">
        <v>204</v>
      </c>
      <c r="SBI177" s="81" t="s">
        <v>204</v>
      </c>
      <c r="SBJ177" s="81" t="s">
        <v>204</v>
      </c>
      <c r="SBK177" s="81" t="s">
        <v>204</v>
      </c>
      <c r="SBL177" s="81" t="s">
        <v>204</v>
      </c>
      <c r="SBM177" s="81" t="s">
        <v>204</v>
      </c>
      <c r="SBN177" s="81" t="s">
        <v>204</v>
      </c>
      <c r="SBO177" s="81" t="s">
        <v>204</v>
      </c>
      <c r="SBP177" s="81" t="s">
        <v>204</v>
      </c>
      <c r="SBQ177" s="81" t="s">
        <v>204</v>
      </c>
      <c r="SBR177" s="81" t="s">
        <v>204</v>
      </c>
      <c r="SBS177" s="81" t="s">
        <v>204</v>
      </c>
      <c r="SBT177" s="81" t="s">
        <v>204</v>
      </c>
      <c r="SBU177" s="81" t="s">
        <v>204</v>
      </c>
      <c r="SBV177" s="81" t="s">
        <v>204</v>
      </c>
      <c r="SBW177" s="81" t="s">
        <v>204</v>
      </c>
      <c r="SBX177" s="81" t="s">
        <v>204</v>
      </c>
      <c r="SBY177" s="81" t="s">
        <v>204</v>
      </c>
      <c r="SBZ177" s="81" t="s">
        <v>204</v>
      </c>
      <c r="SCA177" s="81" t="s">
        <v>204</v>
      </c>
      <c r="SCB177" s="81" t="s">
        <v>204</v>
      </c>
      <c r="SCC177" s="81" t="s">
        <v>204</v>
      </c>
      <c r="SCD177" s="81" t="s">
        <v>204</v>
      </c>
      <c r="SCE177" s="81" t="s">
        <v>204</v>
      </c>
      <c r="SCF177" s="81" t="s">
        <v>204</v>
      </c>
      <c r="SCG177" s="81" t="s">
        <v>204</v>
      </c>
      <c r="SCH177" s="81" t="s">
        <v>204</v>
      </c>
      <c r="SCI177" s="81" t="s">
        <v>204</v>
      </c>
      <c r="SCJ177" s="81" t="s">
        <v>204</v>
      </c>
      <c r="SCK177" s="81" t="s">
        <v>204</v>
      </c>
      <c r="SCL177" s="81" t="s">
        <v>204</v>
      </c>
      <c r="SCM177" s="81" t="s">
        <v>204</v>
      </c>
      <c r="SCN177" s="81" t="s">
        <v>204</v>
      </c>
      <c r="SCO177" s="81" t="s">
        <v>204</v>
      </c>
      <c r="SCP177" s="81" t="s">
        <v>204</v>
      </c>
      <c r="SCQ177" s="81" t="s">
        <v>204</v>
      </c>
      <c r="SCR177" s="81" t="s">
        <v>204</v>
      </c>
      <c r="SCS177" s="81" t="s">
        <v>204</v>
      </c>
      <c r="SCT177" s="81" t="s">
        <v>204</v>
      </c>
      <c r="SCU177" s="81" t="s">
        <v>204</v>
      </c>
      <c r="SCV177" s="81" t="s">
        <v>204</v>
      </c>
      <c r="SCW177" s="81" t="s">
        <v>204</v>
      </c>
      <c r="SCX177" s="81" t="s">
        <v>204</v>
      </c>
      <c r="SCY177" s="81" t="s">
        <v>204</v>
      </c>
      <c r="SCZ177" s="81" t="s">
        <v>204</v>
      </c>
      <c r="SDA177" s="81" t="s">
        <v>204</v>
      </c>
      <c r="SDB177" s="81" t="s">
        <v>204</v>
      </c>
      <c r="SDC177" s="81" t="s">
        <v>204</v>
      </c>
      <c r="SDD177" s="81" t="s">
        <v>204</v>
      </c>
      <c r="SDE177" s="81" t="s">
        <v>204</v>
      </c>
      <c r="SDF177" s="81" t="s">
        <v>204</v>
      </c>
      <c r="SDG177" s="81" t="s">
        <v>204</v>
      </c>
      <c r="SDH177" s="81" t="s">
        <v>204</v>
      </c>
      <c r="SDI177" s="81" t="s">
        <v>204</v>
      </c>
      <c r="SDJ177" s="81" t="s">
        <v>204</v>
      </c>
      <c r="SDK177" s="81" t="s">
        <v>204</v>
      </c>
      <c r="SDL177" s="81" t="s">
        <v>204</v>
      </c>
      <c r="SDM177" s="81" t="s">
        <v>204</v>
      </c>
      <c r="SDN177" s="81" t="s">
        <v>204</v>
      </c>
      <c r="SDO177" s="81" t="s">
        <v>204</v>
      </c>
      <c r="SDP177" s="81" t="s">
        <v>204</v>
      </c>
      <c r="SDQ177" s="81" t="s">
        <v>204</v>
      </c>
      <c r="SDR177" s="81" t="s">
        <v>204</v>
      </c>
      <c r="SDS177" s="81" t="s">
        <v>204</v>
      </c>
      <c r="SDT177" s="81" t="s">
        <v>204</v>
      </c>
      <c r="SDU177" s="81" t="s">
        <v>204</v>
      </c>
      <c r="SDV177" s="81" t="s">
        <v>204</v>
      </c>
      <c r="SDW177" s="81" t="s">
        <v>204</v>
      </c>
      <c r="SDX177" s="81" t="s">
        <v>204</v>
      </c>
      <c r="SDY177" s="81" t="s">
        <v>204</v>
      </c>
      <c r="SDZ177" s="81" t="s">
        <v>204</v>
      </c>
      <c r="SEA177" s="81" t="s">
        <v>204</v>
      </c>
      <c r="SEB177" s="81" t="s">
        <v>204</v>
      </c>
      <c r="SEC177" s="81" t="s">
        <v>204</v>
      </c>
      <c r="SED177" s="81" t="s">
        <v>204</v>
      </c>
      <c r="SEE177" s="81" t="s">
        <v>204</v>
      </c>
      <c r="SEF177" s="81" t="s">
        <v>204</v>
      </c>
      <c r="SEG177" s="81" t="s">
        <v>204</v>
      </c>
      <c r="SEH177" s="81" t="s">
        <v>204</v>
      </c>
      <c r="SEI177" s="81" t="s">
        <v>204</v>
      </c>
      <c r="SEJ177" s="81" t="s">
        <v>204</v>
      </c>
      <c r="SEK177" s="81" t="s">
        <v>204</v>
      </c>
      <c r="SEL177" s="81" t="s">
        <v>204</v>
      </c>
      <c r="SEM177" s="81" t="s">
        <v>204</v>
      </c>
      <c r="SEN177" s="81" t="s">
        <v>204</v>
      </c>
      <c r="SEO177" s="81" t="s">
        <v>204</v>
      </c>
      <c r="SEP177" s="81" t="s">
        <v>204</v>
      </c>
      <c r="SEQ177" s="81" t="s">
        <v>204</v>
      </c>
      <c r="SER177" s="81" t="s">
        <v>204</v>
      </c>
      <c r="SES177" s="81" t="s">
        <v>204</v>
      </c>
      <c r="SET177" s="81" t="s">
        <v>204</v>
      </c>
      <c r="SEU177" s="81" t="s">
        <v>204</v>
      </c>
      <c r="SEV177" s="81" t="s">
        <v>204</v>
      </c>
      <c r="SEW177" s="81" t="s">
        <v>204</v>
      </c>
      <c r="SEX177" s="81" t="s">
        <v>204</v>
      </c>
      <c r="SEY177" s="81" t="s">
        <v>204</v>
      </c>
      <c r="SEZ177" s="81" t="s">
        <v>204</v>
      </c>
      <c r="SFA177" s="81" t="s">
        <v>204</v>
      </c>
      <c r="SFB177" s="81" t="s">
        <v>204</v>
      </c>
      <c r="SFC177" s="81" t="s">
        <v>204</v>
      </c>
      <c r="SFD177" s="81" t="s">
        <v>204</v>
      </c>
      <c r="SFE177" s="81" t="s">
        <v>204</v>
      </c>
      <c r="SFF177" s="81" t="s">
        <v>204</v>
      </c>
      <c r="SFG177" s="81" t="s">
        <v>204</v>
      </c>
      <c r="SFH177" s="81" t="s">
        <v>204</v>
      </c>
      <c r="SFI177" s="81" t="s">
        <v>204</v>
      </c>
      <c r="SFJ177" s="81" t="s">
        <v>204</v>
      </c>
      <c r="SFK177" s="81" t="s">
        <v>204</v>
      </c>
      <c r="SFL177" s="81" t="s">
        <v>204</v>
      </c>
      <c r="SFM177" s="81" t="s">
        <v>204</v>
      </c>
      <c r="SFN177" s="81" t="s">
        <v>204</v>
      </c>
      <c r="SFO177" s="81" t="s">
        <v>204</v>
      </c>
      <c r="SFP177" s="81" t="s">
        <v>204</v>
      </c>
      <c r="SFQ177" s="81" t="s">
        <v>204</v>
      </c>
      <c r="SFR177" s="81" t="s">
        <v>204</v>
      </c>
      <c r="SFS177" s="81" t="s">
        <v>204</v>
      </c>
      <c r="SFT177" s="81" t="s">
        <v>204</v>
      </c>
      <c r="SFU177" s="81" t="s">
        <v>204</v>
      </c>
      <c r="SFV177" s="81" t="s">
        <v>204</v>
      </c>
      <c r="SFW177" s="81" t="s">
        <v>204</v>
      </c>
      <c r="SFX177" s="81" t="s">
        <v>204</v>
      </c>
      <c r="SFY177" s="81" t="s">
        <v>204</v>
      </c>
      <c r="SFZ177" s="81" t="s">
        <v>204</v>
      </c>
      <c r="SGA177" s="81" t="s">
        <v>204</v>
      </c>
      <c r="SGB177" s="81" t="s">
        <v>204</v>
      </c>
      <c r="SGC177" s="81" t="s">
        <v>204</v>
      </c>
      <c r="SGD177" s="81" t="s">
        <v>204</v>
      </c>
      <c r="SGE177" s="81" t="s">
        <v>204</v>
      </c>
      <c r="SGF177" s="81" t="s">
        <v>204</v>
      </c>
      <c r="SGG177" s="81" t="s">
        <v>204</v>
      </c>
      <c r="SGH177" s="81" t="s">
        <v>204</v>
      </c>
      <c r="SGI177" s="81" t="s">
        <v>204</v>
      </c>
      <c r="SGJ177" s="81" t="s">
        <v>204</v>
      </c>
      <c r="SGK177" s="81" t="s">
        <v>204</v>
      </c>
      <c r="SGL177" s="81" t="s">
        <v>204</v>
      </c>
      <c r="SGM177" s="81" t="s">
        <v>204</v>
      </c>
      <c r="SGN177" s="81" t="s">
        <v>204</v>
      </c>
      <c r="SGO177" s="81" t="s">
        <v>204</v>
      </c>
      <c r="SGP177" s="81" t="s">
        <v>204</v>
      </c>
      <c r="SGQ177" s="81" t="s">
        <v>204</v>
      </c>
      <c r="SGR177" s="81" t="s">
        <v>204</v>
      </c>
      <c r="SGS177" s="81" t="s">
        <v>204</v>
      </c>
      <c r="SGT177" s="81" t="s">
        <v>204</v>
      </c>
      <c r="SGU177" s="81" t="s">
        <v>204</v>
      </c>
      <c r="SGV177" s="81" t="s">
        <v>204</v>
      </c>
      <c r="SGW177" s="81" t="s">
        <v>204</v>
      </c>
      <c r="SGX177" s="81" t="s">
        <v>204</v>
      </c>
      <c r="SGY177" s="81" t="s">
        <v>204</v>
      </c>
      <c r="SGZ177" s="81" t="s">
        <v>204</v>
      </c>
      <c r="SHA177" s="81" t="s">
        <v>204</v>
      </c>
      <c r="SHB177" s="81" t="s">
        <v>204</v>
      </c>
      <c r="SHC177" s="81" t="s">
        <v>204</v>
      </c>
      <c r="SHD177" s="81" t="s">
        <v>204</v>
      </c>
      <c r="SHE177" s="81" t="s">
        <v>204</v>
      </c>
      <c r="SHF177" s="81" t="s">
        <v>204</v>
      </c>
      <c r="SHG177" s="81" t="s">
        <v>204</v>
      </c>
      <c r="SHH177" s="81" t="s">
        <v>204</v>
      </c>
      <c r="SHI177" s="81" t="s">
        <v>204</v>
      </c>
      <c r="SHJ177" s="81" t="s">
        <v>204</v>
      </c>
      <c r="SHK177" s="81" t="s">
        <v>204</v>
      </c>
      <c r="SHL177" s="81" t="s">
        <v>204</v>
      </c>
      <c r="SHM177" s="81" t="s">
        <v>204</v>
      </c>
      <c r="SHN177" s="81" t="s">
        <v>204</v>
      </c>
      <c r="SHO177" s="81" t="s">
        <v>204</v>
      </c>
      <c r="SHP177" s="81" t="s">
        <v>204</v>
      </c>
      <c r="SHQ177" s="81" t="s">
        <v>204</v>
      </c>
      <c r="SHR177" s="81" t="s">
        <v>204</v>
      </c>
      <c r="SHS177" s="81" t="s">
        <v>204</v>
      </c>
      <c r="SHT177" s="81" t="s">
        <v>204</v>
      </c>
      <c r="SHU177" s="81" t="s">
        <v>204</v>
      </c>
      <c r="SHV177" s="81" t="s">
        <v>204</v>
      </c>
      <c r="SHW177" s="81" t="s">
        <v>204</v>
      </c>
      <c r="SHX177" s="81" t="s">
        <v>204</v>
      </c>
      <c r="SHY177" s="81" t="s">
        <v>204</v>
      </c>
      <c r="SHZ177" s="81" t="s">
        <v>204</v>
      </c>
      <c r="SIA177" s="81" t="s">
        <v>204</v>
      </c>
      <c r="SIB177" s="81" t="s">
        <v>204</v>
      </c>
      <c r="SIC177" s="81" t="s">
        <v>204</v>
      </c>
      <c r="SID177" s="81" t="s">
        <v>204</v>
      </c>
      <c r="SIE177" s="81" t="s">
        <v>204</v>
      </c>
      <c r="SIF177" s="81" t="s">
        <v>204</v>
      </c>
      <c r="SIG177" s="81" t="s">
        <v>204</v>
      </c>
      <c r="SIH177" s="81" t="s">
        <v>204</v>
      </c>
      <c r="SII177" s="81" t="s">
        <v>204</v>
      </c>
      <c r="SIJ177" s="81" t="s">
        <v>204</v>
      </c>
      <c r="SIK177" s="81" t="s">
        <v>204</v>
      </c>
      <c r="SIL177" s="81" t="s">
        <v>204</v>
      </c>
      <c r="SIM177" s="81" t="s">
        <v>204</v>
      </c>
      <c r="SIN177" s="81" t="s">
        <v>204</v>
      </c>
      <c r="SIO177" s="81" t="s">
        <v>204</v>
      </c>
      <c r="SIP177" s="81" t="s">
        <v>204</v>
      </c>
      <c r="SIQ177" s="81" t="s">
        <v>204</v>
      </c>
      <c r="SIR177" s="81" t="s">
        <v>204</v>
      </c>
      <c r="SIS177" s="81" t="s">
        <v>204</v>
      </c>
      <c r="SIT177" s="81" t="s">
        <v>204</v>
      </c>
      <c r="SIU177" s="81" t="s">
        <v>204</v>
      </c>
      <c r="SIV177" s="81" t="s">
        <v>204</v>
      </c>
      <c r="SIW177" s="81" t="s">
        <v>204</v>
      </c>
      <c r="SIX177" s="81" t="s">
        <v>204</v>
      </c>
      <c r="SIY177" s="81" t="s">
        <v>204</v>
      </c>
      <c r="SIZ177" s="81" t="s">
        <v>204</v>
      </c>
      <c r="SJA177" s="81" t="s">
        <v>204</v>
      </c>
      <c r="SJB177" s="81" t="s">
        <v>204</v>
      </c>
      <c r="SJC177" s="81" t="s">
        <v>204</v>
      </c>
      <c r="SJD177" s="81" t="s">
        <v>204</v>
      </c>
      <c r="SJE177" s="81" t="s">
        <v>204</v>
      </c>
      <c r="SJF177" s="81" t="s">
        <v>204</v>
      </c>
      <c r="SJG177" s="81" t="s">
        <v>204</v>
      </c>
      <c r="SJH177" s="81" t="s">
        <v>204</v>
      </c>
      <c r="SJI177" s="81" t="s">
        <v>204</v>
      </c>
      <c r="SJJ177" s="81" t="s">
        <v>204</v>
      </c>
      <c r="SJK177" s="81" t="s">
        <v>204</v>
      </c>
      <c r="SJL177" s="81" t="s">
        <v>204</v>
      </c>
      <c r="SJM177" s="81" t="s">
        <v>204</v>
      </c>
      <c r="SJN177" s="81" t="s">
        <v>204</v>
      </c>
      <c r="SJO177" s="81" t="s">
        <v>204</v>
      </c>
      <c r="SJP177" s="81" t="s">
        <v>204</v>
      </c>
      <c r="SJQ177" s="81" t="s">
        <v>204</v>
      </c>
      <c r="SJR177" s="81" t="s">
        <v>204</v>
      </c>
      <c r="SJS177" s="81" t="s">
        <v>204</v>
      </c>
      <c r="SJT177" s="81" t="s">
        <v>204</v>
      </c>
      <c r="SJU177" s="81" t="s">
        <v>204</v>
      </c>
      <c r="SJV177" s="81" t="s">
        <v>204</v>
      </c>
      <c r="SJW177" s="81" t="s">
        <v>204</v>
      </c>
      <c r="SJX177" s="81" t="s">
        <v>204</v>
      </c>
      <c r="SJY177" s="81" t="s">
        <v>204</v>
      </c>
      <c r="SJZ177" s="81" t="s">
        <v>204</v>
      </c>
      <c r="SKA177" s="81" t="s">
        <v>204</v>
      </c>
      <c r="SKB177" s="81" t="s">
        <v>204</v>
      </c>
      <c r="SKC177" s="81" t="s">
        <v>204</v>
      </c>
      <c r="SKD177" s="81" t="s">
        <v>204</v>
      </c>
      <c r="SKE177" s="81" t="s">
        <v>204</v>
      </c>
      <c r="SKF177" s="81" t="s">
        <v>204</v>
      </c>
      <c r="SKG177" s="81" t="s">
        <v>204</v>
      </c>
      <c r="SKH177" s="81" t="s">
        <v>204</v>
      </c>
      <c r="SKI177" s="81" t="s">
        <v>204</v>
      </c>
      <c r="SKJ177" s="81" t="s">
        <v>204</v>
      </c>
      <c r="SKK177" s="81" t="s">
        <v>204</v>
      </c>
      <c r="SKL177" s="81" t="s">
        <v>204</v>
      </c>
      <c r="SKM177" s="81" t="s">
        <v>204</v>
      </c>
      <c r="SKN177" s="81" t="s">
        <v>204</v>
      </c>
      <c r="SKO177" s="81" t="s">
        <v>204</v>
      </c>
      <c r="SKP177" s="81" t="s">
        <v>204</v>
      </c>
      <c r="SKQ177" s="81" t="s">
        <v>204</v>
      </c>
      <c r="SKR177" s="81" t="s">
        <v>204</v>
      </c>
      <c r="SKS177" s="81" t="s">
        <v>204</v>
      </c>
      <c r="SKT177" s="81" t="s">
        <v>204</v>
      </c>
      <c r="SKU177" s="81" t="s">
        <v>204</v>
      </c>
      <c r="SKV177" s="81" t="s">
        <v>204</v>
      </c>
      <c r="SKW177" s="81" t="s">
        <v>204</v>
      </c>
      <c r="SKX177" s="81" t="s">
        <v>204</v>
      </c>
      <c r="SKY177" s="81" t="s">
        <v>204</v>
      </c>
      <c r="SKZ177" s="81" t="s">
        <v>204</v>
      </c>
      <c r="SLA177" s="81" t="s">
        <v>204</v>
      </c>
      <c r="SLB177" s="81" t="s">
        <v>204</v>
      </c>
      <c r="SLC177" s="81" t="s">
        <v>204</v>
      </c>
      <c r="SLD177" s="81" t="s">
        <v>204</v>
      </c>
      <c r="SLE177" s="81" t="s">
        <v>204</v>
      </c>
      <c r="SLF177" s="81" t="s">
        <v>204</v>
      </c>
      <c r="SLG177" s="81" t="s">
        <v>204</v>
      </c>
      <c r="SLH177" s="81" t="s">
        <v>204</v>
      </c>
      <c r="SLI177" s="81" t="s">
        <v>204</v>
      </c>
      <c r="SLJ177" s="81" t="s">
        <v>204</v>
      </c>
      <c r="SLK177" s="81" t="s">
        <v>204</v>
      </c>
      <c r="SLL177" s="81" t="s">
        <v>204</v>
      </c>
      <c r="SLM177" s="81" t="s">
        <v>204</v>
      </c>
      <c r="SLN177" s="81" t="s">
        <v>204</v>
      </c>
      <c r="SLO177" s="81" t="s">
        <v>204</v>
      </c>
      <c r="SLP177" s="81" t="s">
        <v>204</v>
      </c>
      <c r="SLQ177" s="81" t="s">
        <v>204</v>
      </c>
      <c r="SLR177" s="81" t="s">
        <v>204</v>
      </c>
      <c r="SLS177" s="81" t="s">
        <v>204</v>
      </c>
      <c r="SLT177" s="81" t="s">
        <v>204</v>
      </c>
      <c r="SLU177" s="81" t="s">
        <v>204</v>
      </c>
      <c r="SLV177" s="81" t="s">
        <v>204</v>
      </c>
      <c r="SLW177" s="81" t="s">
        <v>204</v>
      </c>
      <c r="SLX177" s="81" t="s">
        <v>204</v>
      </c>
      <c r="SLY177" s="81" t="s">
        <v>204</v>
      </c>
      <c r="SLZ177" s="81" t="s">
        <v>204</v>
      </c>
      <c r="SMA177" s="81" t="s">
        <v>204</v>
      </c>
      <c r="SMB177" s="81" t="s">
        <v>204</v>
      </c>
      <c r="SMC177" s="81" t="s">
        <v>204</v>
      </c>
      <c r="SMD177" s="81" t="s">
        <v>204</v>
      </c>
      <c r="SME177" s="81" t="s">
        <v>204</v>
      </c>
      <c r="SMF177" s="81" t="s">
        <v>204</v>
      </c>
      <c r="SMG177" s="81" t="s">
        <v>204</v>
      </c>
      <c r="SMH177" s="81" t="s">
        <v>204</v>
      </c>
      <c r="SMI177" s="81" t="s">
        <v>204</v>
      </c>
      <c r="SMJ177" s="81" t="s">
        <v>204</v>
      </c>
      <c r="SMK177" s="81" t="s">
        <v>204</v>
      </c>
      <c r="SML177" s="81" t="s">
        <v>204</v>
      </c>
      <c r="SMM177" s="81" t="s">
        <v>204</v>
      </c>
      <c r="SMN177" s="81" t="s">
        <v>204</v>
      </c>
      <c r="SMO177" s="81" t="s">
        <v>204</v>
      </c>
      <c r="SMP177" s="81" t="s">
        <v>204</v>
      </c>
      <c r="SMQ177" s="81" t="s">
        <v>204</v>
      </c>
      <c r="SMR177" s="81" t="s">
        <v>204</v>
      </c>
      <c r="SMS177" s="81" t="s">
        <v>204</v>
      </c>
      <c r="SMT177" s="81" t="s">
        <v>204</v>
      </c>
      <c r="SMU177" s="81" t="s">
        <v>204</v>
      </c>
      <c r="SMV177" s="81" t="s">
        <v>204</v>
      </c>
      <c r="SMW177" s="81" t="s">
        <v>204</v>
      </c>
      <c r="SMX177" s="81" t="s">
        <v>204</v>
      </c>
      <c r="SMY177" s="81" t="s">
        <v>204</v>
      </c>
      <c r="SMZ177" s="81" t="s">
        <v>204</v>
      </c>
      <c r="SNA177" s="81" t="s">
        <v>204</v>
      </c>
      <c r="SNB177" s="81" t="s">
        <v>204</v>
      </c>
      <c r="SNC177" s="81" t="s">
        <v>204</v>
      </c>
      <c r="SND177" s="81" t="s">
        <v>204</v>
      </c>
      <c r="SNE177" s="81" t="s">
        <v>204</v>
      </c>
      <c r="SNF177" s="81" t="s">
        <v>204</v>
      </c>
      <c r="SNG177" s="81" t="s">
        <v>204</v>
      </c>
      <c r="SNH177" s="81" t="s">
        <v>204</v>
      </c>
      <c r="SNI177" s="81" t="s">
        <v>204</v>
      </c>
      <c r="SNJ177" s="81" t="s">
        <v>204</v>
      </c>
      <c r="SNK177" s="81" t="s">
        <v>204</v>
      </c>
      <c r="SNL177" s="81" t="s">
        <v>204</v>
      </c>
      <c r="SNM177" s="81" t="s">
        <v>204</v>
      </c>
      <c r="SNN177" s="81" t="s">
        <v>204</v>
      </c>
      <c r="SNO177" s="81" t="s">
        <v>204</v>
      </c>
      <c r="SNP177" s="81" t="s">
        <v>204</v>
      </c>
      <c r="SNQ177" s="81" t="s">
        <v>204</v>
      </c>
      <c r="SNR177" s="81" t="s">
        <v>204</v>
      </c>
      <c r="SNS177" s="81" t="s">
        <v>204</v>
      </c>
      <c r="SNT177" s="81" t="s">
        <v>204</v>
      </c>
      <c r="SNU177" s="81" t="s">
        <v>204</v>
      </c>
      <c r="SNV177" s="81" t="s">
        <v>204</v>
      </c>
      <c r="SNW177" s="81" t="s">
        <v>204</v>
      </c>
      <c r="SNX177" s="81" t="s">
        <v>204</v>
      </c>
      <c r="SNY177" s="81" t="s">
        <v>204</v>
      </c>
      <c r="SNZ177" s="81" t="s">
        <v>204</v>
      </c>
      <c r="SOA177" s="81" t="s">
        <v>204</v>
      </c>
      <c r="SOB177" s="81" t="s">
        <v>204</v>
      </c>
      <c r="SOC177" s="81" t="s">
        <v>204</v>
      </c>
      <c r="SOD177" s="81" t="s">
        <v>204</v>
      </c>
      <c r="SOE177" s="81" t="s">
        <v>204</v>
      </c>
      <c r="SOF177" s="81" t="s">
        <v>204</v>
      </c>
      <c r="SOG177" s="81" t="s">
        <v>204</v>
      </c>
      <c r="SOH177" s="81" t="s">
        <v>204</v>
      </c>
      <c r="SOI177" s="81" t="s">
        <v>204</v>
      </c>
      <c r="SOJ177" s="81" t="s">
        <v>204</v>
      </c>
      <c r="SOK177" s="81" t="s">
        <v>204</v>
      </c>
      <c r="SOL177" s="81" t="s">
        <v>204</v>
      </c>
      <c r="SOM177" s="81" t="s">
        <v>204</v>
      </c>
      <c r="SON177" s="81" t="s">
        <v>204</v>
      </c>
      <c r="SOO177" s="81" t="s">
        <v>204</v>
      </c>
      <c r="SOP177" s="81" t="s">
        <v>204</v>
      </c>
      <c r="SOQ177" s="81" t="s">
        <v>204</v>
      </c>
      <c r="SOR177" s="81" t="s">
        <v>204</v>
      </c>
      <c r="SOS177" s="81" t="s">
        <v>204</v>
      </c>
      <c r="SOT177" s="81" t="s">
        <v>204</v>
      </c>
      <c r="SOU177" s="81" t="s">
        <v>204</v>
      </c>
      <c r="SOV177" s="81" t="s">
        <v>204</v>
      </c>
      <c r="SOW177" s="81" t="s">
        <v>204</v>
      </c>
      <c r="SOX177" s="81" t="s">
        <v>204</v>
      </c>
      <c r="SOY177" s="81" t="s">
        <v>204</v>
      </c>
      <c r="SOZ177" s="81" t="s">
        <v>204</v>
      </c>
      <c r="SPA177" s="81" t="s">
        <v>204</v>
      </c>
      <c r="SPB177" s="81" t="s">
        <v>204</v>
      </c>
      <c r="SPC177" s="81" t="s">
        <v>204</v>
      </c>
      <c r="SPD177" s="81" t="s">
        <v>204</v>
      </c>
      <c r="SPE177" s="81" t="s">
        <v>204</v>
      </c>
      <c r="SPF177" s="81" t="s">
        <v>204</v>
      </c>
      <c r="SPG177" s="81" t="s">
        <v>204</v>
      </c>
      <c r="SPH177" s="81" t="s">
        <v>204</v>
      </c>
      <c r="SPI177" s="81" t="s">
        <v>204</v>
      </c>
      <c r="SPJ177" s="81" t="s">
        <v>204</v>
      </c>
      <c r="SPK177" s="81" t="s">
        <v>204</v>
      </c>
      <c r="SPL177" s="81" t="s">
        <v>204</v>
      </c>
      <c r="SPM177" s="81" t="s">
        <v>204</v>
      </c>
      <c r="SPN177" s="81" t="s">
        <v>204</v>
      </c>
      <c r="SPO177" s="81" t="s">
        <v>204</v>
      </c>
      <c r="SPP177" s="81" t="s">
        <v>204</v>
      </c>
      <c r="SPQ177" s="81" t="s">
        <v>204</v>
      </c>
      <c r="SPR177" s="81" t="s">
        <v>204</v>
      </c>
      <c r="SPS177" s="81" t="s">
        <v>204</v>
      </c>
      <c r="SPT177" s="81" t="s">
        <v>204</v>
      </c>
      <c r="SPU177" s="81" t="s">
        <v>204</v>
      </c>
      <c r="SPV177" s="81" t="s">
        <v>204</v>
      </c>
      <c r="SPW177" s="81" t="s">
        <v>204</v>
      </c>
      <c r="SPX177" s="81" t="s">
        <v>204</v>
      </c>
      <c r="SPY177" s="81" t="s">
        <v>204</v>
      </c>
      <c r="SPZ177" s="81" t="s">
        <v>204</v>
      </c>
      <c r="SQA177" s="81" t="s">
        <v>204</v>
      </c>
      <c r="SQB177" s="81" t="s">
        <v>204</v>
      </c>
      <c r="SQC177" s="81" t="s">
        <v>204</v>
      </c>
      <c r="SQD177" s="81" t="s">
        <v>204</v>
      </c>
      <c r="SQE177" s="81" t="s">
        <v>204</v>
      </c>
      <c r="SQF177" s="81" t="s">
        <v>204</v>
      </c>
      <c r="SQG177" s="81" t="s">
        <v>204</v>
      </c>
      <c r="SQH177" s="81" t="s">
        <v>204</v>
      </c>
      <c r="SQI177" s="81" t="s">
        <v>204</v>
      </c>
      <c r="SQJ177" s="81" t="s">
        <v>204</v>
      </c>
      <c r="SQK177" s="81" t="s">
        <v>204</v>
      </c>
      <c r="SQL177" s="81" t="s">
        <v>204</v>
      </c>
      <c r="SQM177" s="81" t="s">
        <v>204</v>
      </c>
      <c r="SQN177" s="81" t="s">
        <v>204</v>
      </c>
      <c r="SQO177" s="81" t="s">
        <v>204</v>
      </c>
      <c r="SQP177" s="81" t="s">
        <v>204</v>
      </c>
      <c r="SQQ177" s="81" t="s">
        <v>204</v>
      </c>
      <c r="SQR177" s="81" t="s">
        <v>204</v>
      </c>
      <c r="SQS177" s="81" t="s">
        <v>204</v>
      </c>
      <c r="SQT177" s="81" t="s">
        <v>204</v>
      </c>
      <c r="SQU177" s="81" t="s">
        <v>204</v>
      </c>
      <c r="SQV177" s="81" t="s">
        <v>204</v>
      </c>
      <c r="SQW177" s="81" t="s">
        <v>204</v>
      </c>
      <c r="SQX177" s="81" t="s">
        <v>204</v>
      </c>
      <c r="SQY177" s="81" t="s">
        <v>204</v>
      </c>
      <c r="SQZ177" s="81" t="s">
        <v>204</v>
      </c>
      <c r="SRA177" s="81" t="s">
        <v>204</v>
      </c>
      <c r="SRB177" s="81" t="s">
        <v>204</v>
      </c>
      <c r="SRC177" s="81" t="s">
        <v>204</v>
      </c>
      <c r="SRD177" s="81" t="s">
        <v>204</v>
      </c>
      <c r="SRE177" s="81" t="s">
        <v>204</v>
      </c>
      <c r="SRF177" s="81" t="s">
        <v>204</v>
      </c>
      <c r="SRG177" s="81" t="s">
        <v>204</v>
      </c>
      <c r="SRH177" s="81" t="s">
        <v>204</v>
      </c>
      <c r="SRI177" s="81" t="s">
        <v>204</v>
      </c>
      <c r="SRJ177" s="81" t="s">
        <v>204</v>
      </c>
      <c r="SRK177" s="81" t="s">
        <v>204</v>
      </c>
      <c r="SRL177" s="81" t="s">
        <v>204</v>
      </c>
      <c r="SRM177" s="81" t="s">
        <v>204</v>
      </c>
      <c r="SRN177" s="81" t="s">
        <v>204</v>
      </c>
      <c r="SRO177" s="81" t="s">
        <v>204</v>
      </c>
      <c r="SRP177" s="81" t="s">
        <v>204</v>
      </c>
      <c r="SRQ177" s="81" t="s">
        <v>204</v>
      </c>
      <c r="SRR177" s="81" t="s">
        <v>204</v>
      </c>
      <c r="SRS177" s="81" t="s">
        <v>204</v>
      </c>
      <c r="SRT177" s="81" t="s">
        <v>204</v>
      </c>
      <c r="SRU177" s="81" t="s">
        <v>204</v>
      </c>
      <c r="SRV177" s="81" t="s">
        <v>204</v>
      </c>
      <c r="SRW177" s="81" t="s">
        <v>204</v>
      </c>
      <c r="SRX177" s="81" t="s">
        <v>204</v>
      </c>
      <c r="SRY177" s="81" t="s">
        <v>204</v>
      </c>
      <c r="SRZ177" s="81" t="s">
        <v>204</v>
      </c>
      <c r="SSA177" s="81" t="s">
        <v>204</v>
      </c>
      <c r="SSB177" s="81" t="s">
        <v>204</v>
      </c>
      <c r="SSC177" s="81" t="s">
        <v>204</v>
      </c>
      <c r="SSD177" s="81" t="s">
        <v>204</v>
      </c>
      <c r="SSE177" s="81" t="s">
        <v>204</v>
      </c>
      <c r="SSF177" s="81" t="s">
        <v>204</v>
      </c>
      <c r="SSG177" s="81" t="s">
        <v>204</v>
      </c>
      <c r="SSH177" s="81" t="s">
        <v>204</v>
      </c>
      <c r="SSI177" s="81" t="s">
        <v>204</v>
      </c>
      <c r="SSJ177" s="81" t="s">
        <v>204</v>
      </c>
      <c r="SSK177" s="81" t="s">
        <v>204</v>
      </c>
      <c r="SSL177" s="81" t="s">
        <v>204</v>
      </c>
      <c r="SSM177" s="81" t="s">
        <v>204</v>
      </c>
      <c r="SSN177" s="81" t="s">
        <v>204</v>
      </c>
      <c r="SSO177" s="81" t="s">
        <v>204</v>
      </c>
      <c r="SSP177" s="81" t="s">
        <v>204</v>
      </c>
      <c r="SSQ177" s="81" t="s">
        <v>204</v>
      </c>
      <c r="SSR177" s="81" t="s">
        <v>204</v>
      </c>
      <c r="SSS177" s="81" t="s">
        <v>204</v>
      </c>
      <c r="SST177" s="81" t="s">
        <v>204</v>
      </c>
      <c r="SSU177" s="81" t="s">
        <v>204</v>
      </c>
      <c r="SSV177" s="81" t="s">
        <v>204</v>
      </c>
      <c r="SSW177" s="81" t="s">
        <v>204</v>
      </c>
      <c r="SSX177" s="81" t="s">
        <v>204</v>
      </c>
      <c r="SSY177" s="81" t="s">
        <v>204</v>
      </c>
      <c r="SSZ177" s="81" t="s">
        <v>204</v>
      </c>
      <c r="STA177" s="81" t="s">
        <v>204</v>
      </c>
      <c r="STB177" s="81" t="s">
        <v>204</v>
      </c>
      <c r="STC177" s="81" t="s">
        <v>204</v>
      </c>
      <c r="STD177" s="81" t="s">
        <v>204</v>
      </c>
      <c r="STE177" s="81" t="s">
        <v>204</v>
      </c>
      <c r="STF177" s="81" t="s">
        <v>204</v>
      </c>
      <c r="STG177" s="81" t="s">
        <v>204</v>
      </c>
      <c r="STH177" s="81" t="s">
        <v>204</v>
      </c>
      <c r="STI177" s="81" t="s">
        <v>204</v>
      </c>
      <c r="STJ177" s="81" t="s">
        <v>204</v>
      </c>
      <c r="STK177" s="81" t="s">
        <v>204</v>
      </c>
      <c r="STL177" s="81" t="s">
        <v>204</v>
      </c>
      <c r="STM177" s="81" t="s">
        <v>204</v>
      </c>
      <c r="STN177" s="81" t="s">
        <v>204</v>
      </c>
      <c r="STO177" s="81" t="s">
        <v>204</v>
      </c>
      <c r="STP177" s="81" t="s">
        <v>204</v>
      </c>
      <c r="STQ177" s="81" t="s">
        <v>204</v>
      </c>
      <c r="STR177" s="81" t="s">
        <v>204</v>
      </c>
      <c r="STS177" s="81" t="s">
        <v>204</v>
      </c>
      <c r="STT177" s="81" t="s">
        <v>204</v>
      </c>
      <c r="STU177" s="81" t="s">
        <v>204</v>
      </c>
      <c r="STV177" s="81" t="s">
        <v>204</v>
      </c>
      <c r="STW177" s="81" t="s">
        <v>204</v>
      </c>
      <c r="STX177" s="81" t="s">
        <v>204</v>
      </c>
      <c r="STY177" s="81" t="s">
        <v>204</v>
      </c>
      <c r="STZ177" s="81" t="s">
        <v>204</v>
      </c>
      <c r="SUA177" s="81" t="s">
        <v>204</v>
      </c>
      <c r="SUB177" s="81" t="s">
        <v>204</v>
      </c>
      <c r="SUC177" s="81" t="s">
        <v>204</v>
      </c>
      <c r="SUD177" s="81" t="s">
        <v>204</v>
      </c>
      <c r="SUE177" s="81" t="s">
        <v>204</v>
      </c>
      <c r="SUF177" s="81" t="s">
        <v>204</v>
      </c>
      <c r="SUG177" s="81" t="s">
        <v>204</v>
      </c>
      <c r="SUH177" s="81" t="s">
        <v>204</v>
      </c>
      <c r="SUI177" s="81" t="s">
        <v>204</v>
      </c>
      <c r="SUJ177" s="81" t="s">
        <v>204</v>
      </c>
      <c r="SUK177" s="81" t="s">
        <v>204</v>
      </c>
      <c r="SUL177" s="81" t="s">
        <v>204</v>
      </c>
      <c r="SUM177" s="81" t="s">
        <v>204</v>
      </c>
      <c r="SUN177" s="81" t="s">
        <v>204</v>
      </c>
      <c r="SUO177" s="81" t="s">
        <v>204</v>
      </c>
      <c r="SUP177" s="81" t="s">
        <v>204</v>
      </c>
      <c r="SUQ177" s="81" t="s">
        <v>204</v>
      </c>
      <c r="SUR177" s="81" t="s">
        <v>204</v>
      </c>
      <c r="SUS177" s="81" t="s">
        <v>204</v>
      </c>
      <c r="SUT177" s="81" t="s">
        <v>204</v>
      </c>
      <c r="SUU177" s="81" t="s">
        <v>204</v>
      </c>
      <c r="SUV177" s="81" t="s">
        <v>204</v>
      </c>
      <c r="SUW177" s="81" t="s">
        <v>204</v>
      </c>
      <c r="SUX177" s="81" t="s">
        <v>204</v>
      </c>
      <c r="SUY177" s="81" t="s">
        <v>204</v>
      </c>
      <c r="SUZ177" s="81" t="s">
        <v>204</v>
      </c>
      <c r="SVA177" s="81" t="s">
        <v>204</v>
      </c>
      <c r="SVB177" s="81" t="s">
        <v>204</v>
      </c>
      <c r="SVC177" s="81" t="s">
        <v>204</v>
      </c>
      <c r="SVD177" s="81" t="s">
        <v>204</v>
      </c>
      <c r="SVE177" s="81" t="s">
        <v>204</v>
      </c>
      <c r="SVF177" s="81" t="s">
        <v>204</v>
      </c>
      <c r="SVG177" s="81" t="s">
        <v>204</v>
      </c>
      <c r="SVH177" s="81" t="s">
        <v>204</v>
      </c>
      <c r="SVI177" s="81" t="s">
        <v>204</v>
      </c>
      <c r="SVJ177" s="81" t="s">
        <v>204</v>
      </c>
      <c r="SVK177" s="81" t="s">
        <v>204</v>
      </c>
      <c r="SVL177" s="81" t="s">
        <v>204</v>
      </c>
      <c r="SVM177" s="81" t="s">
        <v>204</v>
      </c>
      <c r="SVN177" s="81" t="s">
        <v>204</v>
      </c>
      <c r="SVO177" s="81" t="s">
        <v>204</v>
      </c>
      <c r="SVP177" s="81" t="s">
        <v>204</v>
      </c>
      <c r="SVQ177" s="81" t="s">
        <v>204</v>
      </c>
      <c r="SVR177" s="81" t="s">
        <v>204</v>
      </c>
      <c r="SVS177" s="81" t="s">
        <v>204</v>
      </c>
      <c r="SVT177" s="81" t="s">
        <v>204</v>
      </c>
      <c r="SVU177" s="81" t="s">
        <v>204</v>
      </c>
      <c r="SVV177" s="81" t="s">
        <v>204</v>
      </c>
      <c r="SVW177" s="81" t="s">
        <v>204</v>
      </c>
      <c r="SVX177" s="81" t="s">
        <v>204</v>
      </c>
      <c r="SVY177" s="81" t="s">
        <v>204</v>
      </c>
      <c r="SVZ177" s="81" t="s">
        <v>204</v>
      </c>
      <c r="SWA177" s="81" t="s">
        <v>204</v>
      </c>
      <c r="SWB177" s="81" t="s">
        <v>204</v>
      </c>
      <c r="SWC177" s="81" t="s">
        <v>204</v>
      </c>
      <c r="SWD177" s="81" t="s">
        <v>204</v>
      </c>
      <c r="SWE177" s="81" t="s">
        <v>204</v>
      </c>
      <c r="SWF177" s="81" t="s">
        <v>204</v>
      </c>
      <c r="SWG177" s="81" t="s">
        <v>204</v>
      </c>
      <c r="SWH177" s="81" t="s">
        <v>204</v>
      </c>
      <c r="SWI177" s="81" t="s">
        <v>204</v>
      </c>
      <c r="SWJ177" s="81" t="s">
        <v>204</v>
      </c>
      <c r="SWK177" s="81" t="s">
        <v>204</v>
      </c>
      <c r="SWL177" s="81" t="s">
        <v>204</v>
      </c>
      <c r="SWM177" s="81" t="s">
        <v>204</v>
      </c>
      <c r="SWN177" s="81" t="s">
        <v>204</v>
      </c>
      <c r="SWO177" s="81" t="s">
        <v>204</v>
      </c>
      <c r="SWP177" s="81" t="s">
        <v>204</v>
      </c>
      <c r="SWQ177" s="81" t="s">
        <v>204</v>
      </c>
      <c r="SWR177" s="81" t="s">
        <v>204</v>
      </c>
      <c r="SWS177" s="81" t="s">
        <v>204</v>
      </c>
      <c r="SWT177" s="81" t="s">
        <v>204</v>
      </c>
      <c r="SWU177" s="81" t="s">
        <v>204</v>
      </c>
      <c r="SWV177" s="81" t="s">
        <v>204</v>
      </c>
      <c r="SWW177" s="81" t="s">
        <v>204</v>
      </c>
      <c r="SWX177" s="81" t="s">
        <v>204</v>
      </c>
      <c r="SWY177" s="81" t="s">
        <v>204</v>
      </c>
      <c r="SWZ177" s="81" t="s">
        <v>204</v>
      </c>
      <c r="SXA177" s="81" t="s">
        <v>204</v>
      </c>
      <c r="SXB177" s="81" t="s">
        <v>204</v>
      </c>
      <c r="SXC177" s="81" t="s">
        <v>204</v>
      </c>
      <c r="SXD177" s="81" t="s">
        <v>204</v>
      </c>
      <c r="SXE177" s="81" t="s">
        <v>204</v>
      </c>
      <c r="SXF177" s="81" t="s">
        <v>204</v>
      </c>
      <c r="SXG177" s="81" t="s">
        <v>204</v>
      </c>
      <c r="SXH177" s="81" t="s">
        <v>204</v>
      </c>
      <c r="SXI177" s="81" t="s">
        <v>204</v>
      </c>
      <c r="SXJ177" s="81" t="s">
        <v>204</v>
      </c>
      <c r="SXK177" s="81" t="s">
        <v>204</v>
      </c>
      <c r="SXL177" s="81" t="s">
        <v>204</v>
      </c>
      <c r="SXM177" s="81" t="s">
        <v>204</v>
      </c>
      <c r="SXN177" s="81" t="s">
        <v>204</v>
      </c>
      <c r="SXO177" s="81" t="s">
        <v>204</v>
      </c>
      <c r="SXP177" s="81" t="s">
        <v>204</v>
      </c>
      <c r="SXQ177" s="81" t="s">
        <v>204</v>
      </c>
      <c r="SXR177" s="81" t="s">
        <v>204</v>
      </c>
      <c r="SXS177" s="81" t="s">
        <v>204</v>
      </c>
      <c r="SXT177" s="81" t="s">
        <v>204</v>
      </c>
      <c r="SXU177" s="81" t="s">
        <v>204</v>
      </c>
      <c r="SXV177" s="81" t="s">
        <v>204</v>
      </c>
      <c r="SXW177" s="81" t="s">
        <v>204</v>
      </c>
      <c r="SXX177" s="81" t="s">
        <v>204</v>
      </c>
      <c r="SXY177" s="81" t="s">
        <v>204</v>
      </c>
      <c r="SXZ177" s="81" t="s">
        <v>204</v>
      </c>
      <c r="SYA177" s="81" t="s">
        <v>204</v>
      </c>
      <c r="SYB177" s="81" t="s">
        <v>204</v>
      </c>
      <c r="SYC177" s="81" t="s">
        <v>204</v>
      </c>
      <c r="SYD177" s="81" t="s">
        <v>204</v>
      </c>
      <c r="SYE177" s="81" t="s">
        <v>204</v>
      </c>
      <c r="SYF177" s="81" t="s">
        <v>204</v>
      </c>
      <c r="SYG177" s="81" t="s">
        <v>204</v>
      </c>
      <c r="SYH177" s="81" t="s">
        <v>204</v>
      </c>
      <c r="SYI177" s="81" t="s">
        <v>204</v>
      </c>
      <c r="SYJ177" s="81" t="s">
        <v>204</v>
      </c>
      <c r="SYK177" s="81" t="s">
        <v>204</v>
      </c>
      <c r="SYL177" s="81" t="s">
        <v>204</v>
      </c>
      <c r="SYM177" s="81" t="s">
        <v>204</v>
      </c>
      <c r="SYN177" s="81" t="s">
        <v>204</v>
      </c>
      <c r="SYO177" s="81" t="s">
        <v>204</v>
      </c>
      <c r="SYP177" s="81" t="s">
        <v>204</v>
      </c>
      <c r="SYQ177" s="81" t="s">
        <v>204</v>
      </c>
      <c r="SYR177" s="81" t="s">
        <v>204</v>
      </c>
      <c r="SYS177" s="81" t="s">
        <v>204</v>
      </c>
      <c r="SYT177" s="81" t="s">
        <v>204</v>
      </c>
      <c r="SYU177" s="81" t="s">
        <v>204</v>
      </c>
      <c r="SYV177" s="81" t="s">
        <v>204</v>
      </c>
      <c r="SYW177" s="81" t="s">
        <v>204</v>
      </c>
      <c r="SYX177" s="81" t="s">
        <v>204</v>
      </c>
      <c r="SYY177" s="81" t="s">
        <v>204</v>
      </c>
      <c r="SYZ177" s="81" t="s">
        <v>204</v>
      </c>
      <c r="SZA177" s="81" t="s">
        <v>204</v>
      </c>
      <c r="SZB177" s="81" t="s">
        <v>204</v>
      </c>
      <c r="SZC177" s="81" t="s">
        <v>204</v>
      </c>
      <c r="SZD177" s="81" t="s">
        <v>204</v>
      </c>
      <c r="SZE177" s="81" t="s">
        <v>204</v>
      </c>
      <c r="SZF177" s="81" t="s">
        <v>204</v>
      </c>
      <c r="SZG177" s="81" t="s">
        <v>204</v>
      </c>
      <c r="SZH177" s="81" t="s">
        <v>204</v>
      </c>
      <c r="SZI177" s="81" t="s">
        <v>204</v>
      </c>
      <c r="SZJ177" s="81" t="s">
        <v>204</v>
      </c>
      <c r="SZK177" s="81" t="s">
        <v>204</v>
      </c>
      <c r="SZL177" s="81" t="s">
        <v>204</v>
      </c>
      <c r="SZM177" s="81" t="s">
        <v>204</v>
      </c>
      <c r="SZN177" s="81" t="s">
        <v>204</v>
      </c>
      <c r="SZO177" s="81" t="s">
        <v>204</v>
      </c>
      <c r="SZP177" s="81" t="s">
        <v>204</v>
      </c>
      <c r="SZQ177" s="81" t="s">
        <v>204</v>
      </c>
      <c r="SZR177" s="81" t="s">
        <v>204</v>
      </c>
      <c r="SZS177" s="81" t="s">
        <v>204</v>
      </c>
      <c r="SZT177" s="81" t="s">
        <v>204</v>
      </c>
      <c r="SZU177" s="81" t="s">
        <v>204</v>
      </c>
      <c r="SZV177" s="81" t="s">
        <v>204</v>
      </c>
      <c r="SZW177" s="81" t="s">
        <v>204</v>
      </c>
      <c r="SZX177" s="81" t="s">
        <v>204</v>
      </c>
      <c r="SZY177" s="81" t="s">
        <v>204</v>
      </c>
      <c r="SZZ177" s="81" t="s">
        <v>204</v>
      </c>
      <c r="TAA177" s="81" t="s">
        <v>204</v>
      </c>
      <c r="TAB177" s="81" t="s">
        <v>204</v>
      </c>
      <c r="TAC177" s="81" t="s">
        <v>204</v>
      </c>
      <c r="TAD177" s="81" t="s">
        <v>204</v>
      </c>
      <c r="TAE177" s="81" t="s">
        <v>204</v>
      </c>
      <c r="TAF177" s="81" t="s">
        <v>204</v>
      </c>
      <c r="TAG177" s="81" t="s">
        <v>204</v>
      </c>
      <c r="TAH177" s="81" t="s">
        <v>204</v>
      </c>
      <c r="TAI177" s="81" t="s">
        <v>204</v>
      </c>
      <c r="TAJ177" s="81" t="s">
        <v>204</v>
      </c>
      <c r="TAK177" s="81" t="s">
        <v>204</v>
      </c>
      <c r="TAL177" s="81" t="s">
        <v>204</v>
      </c>
      <c r="TAM177" s="81" t="s">
        <v>204</v>
      </c>
      <c r="TAN177" s="81" t="s">
        <v>204</v>
      </c>
      <c r="TAO177" s="81" t="s">
        <v>204</v>
      </c>
      <c r="TAP177" s="81" t="s">
        <v>204</v>
      </c>
      <c r="TAQ177" s="81" t="s">
        <v>204</v>
      </c>
      <c r="TAR177" s="81" t="s">
        <v>204</v>
      </c>
      <c r="TAS177" s="81" t="s">
        <v>204</v>
      </c>
      <c r="TAT177" s="81" t="s">
        <v>204</v>
      </c>
      <c r="TAU177" s="81" t="s">
        <v>204</v>
      </c>
      <c r="TAV177" s="81" t="s">
        <v>204</v>
      </c>
      <c r="TAW177" s="81" t="s">
        <v>204</v>
      </c>
      <c r="TAX177" s="81" t="s">
        <v>204</v>
      </c>
      <c r="TAY177" s="81" t="s">
        <v>204</v>
      </c>
      <c r="TAZ177" s="81" t="s">
        <v>204</v>
      </c>
      <c r="TBA177" s="81" t="s">
        <v>204</v>
      </c>
      <c r="TBB177" s="81" t="s">
        <v>204</v>
      </c>
      <c r="TBC177" s="81" t="s">
        <v>204</v>
      </c>
      <c r="TBD177" s="81" t="s">
        <v>204</v>
      </c>
      <c r="TBE177" s="81" t="s">
        <v>204</v>
      </c>
      <c r="TBF177" s="81" t="s">
        <v>204</v>
      </c>
      <c r="TBG177" s="81" t="s">
        <v>204</v>
      </c>
      <c r="TBH177" s="81" t="s">
        <v>204</v>
      </c>
      <c r="TBI177" s="81" t="s">
        <v>204</v>
      </c>
      <c r="TBJ177" s="81" t="s">
        <v>204</v>
      </c>
      <c r="TBK177" s="81" t="s">
        <v>204</v>
      </c>
      <c r="TBL177" s="81" t="s">
        <v>204</v>
      </c>
      <c r="TBM177" s="81" t="s">
        <v>204</v>
      </c>
      <c r="TBN177" s="81" t="s">
        <v>204</v>
      </c>
      <c r="TBO177" s="81" t="s">
        <v>204</v>
      </c>
      <c r="TBP177" s="81" t="s">
        <v>204</v>
      </c>
      <c r="TBQ177" s="81" t="s">
        <v>204</v>
      </c>
      <c r="TBR177" s="81" t="s">
        <v>204</v>
      </c>
      <c r="TBS177" s="81" t="s">
        <v>204</v>
      </c>
      <c r="TBT177" s="81" t="s">
        <v>204</v>
      </c>
      <c r="TBU177" s="81" t="s">
        <v>204</v>
      </c>
      <c r="TBV177" s="81" t="s">
        <v>204</v>
      </c>
      <c r="TBW177" s="81" t="s">
        <v>204</v>
      </c>
      <c r="TBX177" s="81" t="s">
        <v>204</v>
      </c>
      <c r="TBY177" s="81" t="s">
        <v>204</v>
      </c>
      <c r="TBZ177" s="81" t="s">
        <v>204</v>
      </c>
      <c r="TCA177" s="81" t="s">
        <v>204</v>
      </c>
      <c r="TCB177" s="81" t="s">
        <v>204</v>
      </c>
      <c r="TCC177" s="81" t="s">
        <v>204</v>
      </c>
      <c r="TCD177" s="81" t="s">
        <v>204</v>
      </c>
      <c r="TCE177" s="81" t="s">
        <v>204</v>
      </c>
      <c r="TCF177" s="81" t="s">
        <v>204</v>
      </c>
      <c r="TCG177" s="81" t="s">
        <v>204</v>
      </c>
      <c r="TCH177" s="81" t="s">
        <v>204</v>
      </c>
      <c r="TCI177" s="81" t="s">
        <v>204</v>
      </c>
      <c r="TCJ177" s="81" t="s">
        <v>204</v>
      </c>
      <c r="TCK177" s="81" t="s">
        <v>204</v>
      </c>
      <c r="TCL177" s="81" t="s">
        <v>204</v>
      </c>
      <c r="TCM177" s="81" t="s">
        <v>204</v>
      </c>
      <c r="TCN177" s="81" t="s">
        <v>204</v>
      </c>
      <c r="TCO177" s="81" t="s">
        <v>204</v>
      </c>
      <c r="TCP177" s="81" t="s">
        <v>204</v>
      </c>
      <c r="TCQ177" s="81" t="s">
        <v>204</v>
      </c>
      <c r="TCR177" s="81" t="s">
        <v>204</v>
      </c>
      <c r="TCS177" s="81" t="s">
        <v>204</v>
      </c>
      <c r="TCT177" s="81" t="s">
        <v>204</v>
      </c>
      <c r="TCU177" s="81" t="s">
        <v>204</v>
      </c>
      <c r="TCV177" s="81" t="s">
        <v>204</v>
      </c>
      <c r="TCW177" s="81" t="s">
        <v>204</v>
      </c>
      <c r="TCX177" s="81" t="s">
        <v>204</v>
      </c>
      <c r="TCY177" s="81" t="s">
        <v>204</v>
      </c>
      <c r="TCZ177" s="81" t="s">
        <v>204</v>
      </c>
      <c r="TDA177" s="81" t="s">
        <v>204</v>
      </c>
      <c r="TDB177" s="81" t="s">
        <v>204</v>
      </c>
      <c r="TDC177" s="81" t="s">
        <v>204</v>
      </c>
      <c r="TDD177" s="81" t="s">
        <v>204</v>
      </c>
      <c r="TDE177" s="81" t="s">
        <v>204</v>
      </c>
      <c r="TDF177" s="81" t="s">
        <v>204</v>
      </c>
      <c r="TDG177" s="81" t="s">
        <v>204</v>
      </c>
      <c r="TDH177" s="81" t="s">
        <v>204</v>
      </c>
      <c r="TDI177" s="81" t="s">
        <v>204</v>
      </c>
      <c r="TDJ177" s="81" t="s">
        <v>204</v>
      </c>
      <c r="TDK177" s="81" t="s">
        <v>204</v>
      </c>
      <c r="TDL177" s="81" t="s">
        <v>204</v>
      </c>
      <c r="TDM177" s="81" t="s">
        <v>204</v>
      </c>
      <c r="TDN177" s="81" t="s">
        <v>204</v>
      </c>
      <c r="TDO177" s="81" t="s">
        <v>204</v>
      </c>
      <c r="TDP177" s="81" t="s">
        <v>204</v>
      </c>
      <c r="TDQ177" s="81" t="s">
        <v>204</v>
      </c>
      <c r="TDR177" s="81" t="s">
        <v>204</v>
      </c>
      <c r="TDS177" s="81" t="s">
        <v>204</v>
      </c>
      <c r="TDT177" s="81" t="s">
        <v>204</v>
      </c>
      <c r="TDU177" s="81" t="s">
        <v>204</v>
      </c>
      <c r="TDV177" s="81" t="s">
        <v>204</v>
      </c>
      <c r="TDW177" s="81" t="s">
        <v>204</v>
      </c>
      <c r="TDX177" s="81" t="s">
        <v>204</v>
      </c>
      <c r="TDY177" s="81" t="s">
        <v>204</v>
      </c>
      <c r="TDZ177" s="81" t="s">
        <v>204</v>
      </c>
      <c r="TEA177" s="81" t="s">
        <v>204</v>
      </c>
      <c r="TEB177" s="81" t="s">
        <v>204</v>
      </c>
      <c r="TEC177" s="81" t="s">
        <v>204</v>
      </c>
      <c r="TED177" s="81" t="s">
        <v>204</v>
      </c>
      <c r="TEE177" s="81" t="s">
        <v>204</v>
      </c>
      <c r="TEF177" s="81" t="s">
        <v>204</v>
      </c>
      <c r="TEG177" s="81" t="s">
        <v>204</v>
      </c>
      <c r="TEH177" s="81" t="s">
        <v>204</v>
      </c>
      <c r="TEI177" s="81" t="s">
        <v>204</v>
      </c>
      <c r="TEJ177" s="81" t="s">
        <v>204</v>
      </c>
      <c r="TEK177" s="81" t="s">
        <v>204</v>
      </c>
      <c r="TEL177" s="81" t="s">
        <v>204</v>
      </c>
      <c r="TEM177" s="81" t="s">
        <v>204</v>
      </c>
      <c r="TEN177" s="81" t="s">
        <v>204</v>
      </c>
      <c r="TEO177" s="81" t="s">
        <v>204</v>
      </c>
      <c r="TEP177" s="81" t="s">
        <v>204</v>
      </c>
      <c r="TEQ177" s="81" t="s">
        <v>204</v>
      </c>
      <c r="TER177" s="81" t="s">
        <v>204</v>
      </c>
      <c r="TES177" s="81" t="s">
        <v>204</v>
      </c>
      <c r="TET177" s="81" t="s">
        <v>204</v>
      </c>
      <c r="TEU177" s="81" t="s">
        <v>204</v>
      </c>
      <c r="TEV177" s="81" t="s">
        <v>204</v>
      </c>
      <c r="TEW177" s="81" t="s">
        <v>204</v>
      </c>
      <c r="TEX177" s="81" t="s">
        <v>204</v>
      </c>
      <c r="TEY177" s="81" t="s">
        <v>204</v>
      </c>
      <c r="TEZ177" s="81" t="s">
        <v>204</v>
      </c>
      <c r="TFA177" s="81" t="s">
        <v>204</v>
      </c>
      <c r="TFB177" s="81" t="s">
        <v>204</v>
      </c>
      <c r="TFC177" s="81" t="s">
        <v>204</v>
      </c>
      <c r="TFD177" s="81" t="s">
        <v>204</v>
      </c>
      <c r="TFE177" s="81" t="s">
        <v>204</v>
      </c>
      <c r="TFF177" s="81" t="s">
        <v>204</v>
      </c>
      <c r="TFG177" s="81" t="s">
        <v>204</v>
      </c>
      <c r="TFH177" s="81" t="s">
        <v>204</v>
      </c>
      <c r="TFI177" s="81" t="s">
        <v>204</v>
      </c>
      <c r="TFJ177" s="81" t="s">
        <v>204</v>
      </c>
      <c r="TFK177" s="81" t="s">
        <v>204</v>
      </c>
      <c r="TFL177" s="81" t="s">
        <v>204</v>
      </c>
      <c r="TFM177" s="81" t="s">
        <v>204</v>
      </c>
      <c r="TFN177" s="81" t="s">
        <v>204</v>
      </c>
      <c r="TFO177" s="81" t="s">
        <v>204</v>
      </c>
      <c r="TFP177" s="81" t="s">
        <v>204</v>
      </c>
      <c r="TFQ177" s="81" t="s">
        <v>204</v>
      </c>
      <c r="TFR177" s="81" t="s">
        <v>204</v>
      </c>
      <c r="TFS177" s="81" t="s">
        <v>204</v>
      </c>
      <c r="TFT177" s="81" t="s">
        <v>204</v>
      </c>
      <c r="TFU177" s="81" t="s">
        <v>204</v>
      </c>
      <c r="TFV177" s="81" t="s">
        <v>204</v>
      </c>
      <c r="TFW177" s="81" t="s">
        <v>204</v>
      </c>
      <c r="TFX177" s="81" t="s">
        <v>204</v>
      </c>
      <c r="TFY177" s="81" t="s">
        <v>204</v>
      </c>
      <c r="TFZ177" s="81" t="s">
        <v>204</v>
      </c>
      <c r="TGA177" s="81" t="s">
        <v>204</v>
      </c>
      <c r="TGB177" s="81" t="s">
        <v>204</v>
      </c>
      <c r="TGC177" s="81" t="s">
        <v>204</v>
      </c>
      <c r="TGD177" s="81" t="s">
        <v>204</v>
      </c>
      <c r="TGE177" s="81" t="s">
        <v>204</v>
      </c>
      <c r="TGF177" s="81" t="s">
        <v>204</v>
      </c>
      <c r="TGG177" s="81" t="s">
        <v>204</v>
      </c>
      <c r="TGH177" s="81" t="s">
        <v>204</v>
      </c>
      <c r="TGI177" s="81" t="s">
        <v>204</v>
      </c>
      <c r="TGJ177" s="81" t="s">
        <v>204</v>
      </c>
      <c r="TGK177" s="81" t="s">
        <v>204</v>
      </c>
      <c r="TGL177" s="81" t="s">
        <v>204</v>
      </c>
      <c r="TGM177" s="81" t="s">
        <v>204</v>
      </c>
      <c r="TGN177" s="81" t="s">
        <v>204</v>
      </c>
      <c r="TGO177" s="81" t="s">
        <v>204</v>
      </c>
      <c r="TGP177" s="81" t="s">
        <v>204</v>
      </c>
      <c r="TGQ177" s="81" t="s">
        <v>204</v>
      </c>
      <c r="TGR177" s="81" t="s">
        <v>204</v>
      </c>
      <c r="TGS177" s="81" t="s">
        <v>204</v>
      </c>
      <c r="TGT177" s="81" t="s">
        <v>204</v>
      </c>
      <c r="TGU177" s="81" t="s">
        <v>204</v>
      </c>
      <c r="TGV177" s="81" t="s">
        <v>204</v>
      </c>
      <c r="TGW177" s="81" t="s">
        <v>204</v>
      </c>
      <c r="TGX177" s="81" t="s">
        <v>204</v>
      </c>
      <c r="TGY177" s="81" t="s">
        <v>204</v>
      </c>
      <c r="TGZ177" s="81" t="s">
        <v>204</v>
      </c>
      <c r="THA177" s="81" t="s">
        <v>204</v>
      </c>
      <c r="THB177" s="81" t="s">
        <v>204</v>
      </c>
      <c r="THC177" s="81" t="s">
        <v>204</v>
      </c>
      <c r="THD177" s="81" t="s">
        <v>204</v>
      </c>
      <c r="THE177" s="81" t="s">
        <v>204</v>
      </c>
      <c r="THF177" s="81" t="s">
        <v>204</v>
      </c>
      <c r="THG177" s="81" t="s">
        <v>204</v>
      </c>
      <c r="THH177" s="81" t="s">
        <v>204</v>
      </c>
      <c r="THI177" s="81" t="s">
        <v>204</v>
      </c>
      <c r="THJ177" s="81" t="s">
        <v>204</v>
      </c>
      <c r="THK177" s="81" t="s">
        <v>204</v>
      </c>
      <c r="THL177" s="81" t="s">
        <v>204</v>
      </c>
      <c r="THM177" s="81" t="s">
        <v>204</v>
      </c>
      <c r="THN177" s="81" t="s">
        <v>204</v>
      </c>
      <c r="THO177" s="81" t="s">
        <v>204</v>
      </c>
      <c r="THP177" s="81" t="s">
        <v>204</v>
      </c>
      <c r="THQ177" s="81" t="s">
        <v>204</v>
      </c>
      <c r="THR177" s="81" t="s">
        <v>204</v>
      </c>
      <c r="THS177" s="81" t="s">
        <v>204</v>
      </c>
      <c r="THT177" s="81" t="s">
        <v>204</v>
      </c>
      <c r="THU177" s="81" t="s">
        <v>204</v>
      </c>
      <c r="THV177" s="81" t="s">
        <v>204</v>
      </c>
      <c r="THW177" s="81" t="s">
        <v>204</v>
      </c>
      <c r="THX177" s="81" t="s">
        <v>204</v>
      </c>
      <c r="THY177" s="81" t="s">
        <v>204</v>
      </c>
      <c r="THZ177" s="81" t="s">
        <v>204</v>
      </c>
      <c r="TIA177" s="81" t="s">
        <v>204</v>
      </c>
      <c r="TIB177" s="81" t="s">
        <v>204</v>
      </c>
      <c r="TIC177" s="81" t="s">
        <v>204</v>
      </c>
      <c r="TID177" s="81" t="s">
        <v>204</v>
      </c>
      <c r="TIE177" s="81" t="s">
        <v>204</v>
      </c>
      <c r="TIF177" s="81" t="s">
        <v>204</v>
      </c>
      <c r="TIG177" s="81" t="s">
        <v>204</v>
      </c>
      <c r="TIH177" s="81" t="s">
        <v>204</v>
      </c>
      <c r="TII177" s="81" t="s">
        <v>204</v>
      </c>
      <c r="TIJ177" s="81" t="s">
        <v>204</v>
      </c>
      <c r="TIK177" s="81" t="s">
        <v>204</v>
      </c>
      <c r="TIL177" s="81" t="s">
        <v>204</v>
      </c>
      <c r="TIM177" s="81" t="s">
        <v>204</v>
      </c>
      <c r="TIN177" s="81" t="s">
        <v>204</v>
      </c>
      <c r="TIO177" s="81" t="s">
        <v>204</v>
      </c>
      <c r="TIP177" s="81" t="s">
        <v>204</v>
      </c>
      <c r="TIQ177" s="81" t="s">
        <v>204</v>
      </c>
      <c r="TIR177" s="81" t="s">
        <v>204</v>
      </c>
      <c r="TIS177" s="81" t="s">
        <v>204</v>
      </c>
      <c r="TIT177" s="81" t="s">
        <v>204</v>
      </c>
      <c r="TIU177" s="81" t="s">
        <v>204</v>
      </c>
      <c r="TIV177" s="81" t="s">
        <v>204</v>
      </c>
      <c r="TIW177" s="81" t="s">
        <v>204</v>
      </c>
      <c r="TIX177" s="81" t="s">
        <v>204</v>
      </c>
      <c r="TIY177" s="81" t="s">
        <v>204</v>
      </c>
      <c r="TIZ177" s="81" t="s">
        <v>204</v>
      </c>
      <c r="TJA177" s="81" t="s">
        <v>204</v>
      </c>
      <c r="TJB177" s="81" t="s">
        <v>204</v>
      </c>
      <c r="TJC177" s="81" t="s">
        <v>204</v>
      </c>
      <c r="TJD177" s="81" t="s">
        <v>204</v>
      </c>
      <c r="TJE177" s="81" t="s">
        <v>204</v>
      </c>
      <c r="TJF177" s="81" t="s">
        <v>204</v>
      </c>
      <c r="TJG177" s="81" t="s">
        <v>204</v>
      </c>
      <c r="TJH177" s="81" t="s">
        <v>204</v>
      </c>
      <c r="TJI177" s="81" t="s">
        <v>204</v>
      </c>
      <c r="TJJ177" s="81" t="s">
        <v>204</v>
      </c>
      <c r="TJK177" s="81" t="s">
        <v>204</v>
      </c>
      <c r="TJL177" s="81" t="s">
        <v>204</v>
      </c>
      <c r="TJM177" s="81" t="s">
        <v>204</v>
      </c>
      <c r="TJN177" s="81" t="s">
        <v>204</v>
      </c>
      <c r="TJO177" s="81" t="s">
        <v>204</v>
      </c>
      <c r="TJP177" s="81" t="s">
        <v>204</v>
      </c>
      <c r="TJQ177" s="81" t="s">
        <v>204</v>
      </c>
      <c r="TJR177" s="81" t="s">
        <v>204</v>
      </c>
      <c r="TJS177" s="81" t="s">
        <v>204</v>
      </c>
      <c r="TJT177" s="81" t="s">
        <v>204</v>
      </c>
      <c r="TJU177" s="81" t="s">
        <v>204</v>
      </c>
      <c r="TJV177" s="81" t="s">
        <v>204</v>
      </c>
      <c r="TJW177" s="81" t="s">
        <v>204</v>
      </c>
      <c r="TJX177" s="81" t="s">
        <v>204</v>
      </c>
      <c r="TJY177" s="81" t="s">
        <v>204</v>
      </c>
      <c r="TJZ177" s="81" t="s">
        <v>204</v>
      </c>
      <c r="TKA177" s="81" t="s">
        <v>204</v>
      </c>
      <c r="TKB177" s="81" t="s">
        <v>204</v>
      </c>
      <c r="TKC177" s="81" t="s">
        <v>204</v>
      </c>
      <c r="TKD177" s="81" t="s">
        <v>204</v>
      </c>
      <c r="TKE177" s="81" t="s">
        <v>204</v>
      </c>
      <c r="TKF177" s="81" t="s">
        <v>204</v>
      </c>
      <c r="TKG177" s="81" t="s">
        <v>204</v>
      </c>
      <c r="TKH177" s="81" t="s">
        <v>204</v>
      </c>
      <c r="TKI177" s="81" t="s">
        <v>204</v>
      </c>
      <c r="TKJ177" s="81" t="s">
        <v>204</v>
      </c>
      <c r="TKK177" s="81" t="s">
        <v>204</v>
      </c>
      <c r="TKL177" s="81" t="s">
        <v>204</v>
      </c>
      <c r="TKM177" s="81" t="s">
        <v>204</v>
      </c>
      <c r="TKN177" s="81" t="s">
        <v>204</v>
      </c>
      <c r="TKO177" s="81" t="s">
        <v>204</v>
      </c>
      <c r="TKP177" s="81" t="s">
        <v>204</v>
      </c>
      <c r="TKQ177" s="81" t="s">
        <v>204</v>
      </c>
      <c r="TKR177" s="81" t="s">
        <v>204</v>
      </c>
      <c r="TKS177" s="81" t="s">
        <v>204</v>
      </c>
      <c r="TKT177" s="81" t="s">
        <v>204</v>
      </c>
      <c r="TKU177" s="81" t="s">
        <v>204</v>
      </c>
      <c r="TKV177" s="81" t="s">
        <v>204</v>
      </c>
      <c r="TKW177" s="81" t="s">
        <v>204</v>
      </c>
      <c r="TKX177" s="81" t="s">
        <v>204</v>
      </c>
      <c r="TKY177" s="81" t="s">
        <v>204</v>
      </c>
      <c r="TKZ177" s="81" t="s">
        <v>204</v>
      </c>
      <c r="TLA177" s="81" t="s">
        <v>204</v>
      </c>
      <c r="TLB177" s="81" t="s">
        <v>204</v>
      </c>
      <c r="TLC177" s="81" t="s">
        <v>204</v>
      </c>
      <c r="TLD177" s="81" t="s">
        <v>204</v>
      </c>
      <c r="TLE177" s="81" t="s">
        <v>204</v>
      </c>
      <c r="TLF177" s="81" t="s">
        <v>204</v>
      </c>
      <c r="TLG177" s="81" t="s">
        <v>204</v>
      </c>
      <c r="TLH177" s="81" t="s">
        <v>204</v>
      </c>
      <c r="TLI177" s="81" t="s">
        <v>204</v>
      </c>
      <c r="TLJ177" s="81" t="s">
        <v>204</v>
      </c>
      <c r="TLK177" s="81" t="s">
        <v>204</v>
      </c>
      <c r="TLL177" s="81" t="s">
        <v>204</v>
      </c>
      <c r="TLM177" s="81" t="s">
        <v>204</v>
      </c>
      <c r="TLN177" s="81" t="s">
        <v>204</v>
      </c>
      <c r="TLO177" s="81" t="s">
        <v>204</v>
      </c>
      <c r="TLP177" s="81" t="s">
        <v>204</v>
      </c>
      <c r="TLQ177" s="81" t="s">
        <v>204</v>
      </c>
      <c r="TLR177" s="81" t="s">
        <v>204</v>
      </c>
      <c r="TLS177" s="81" t="s">
        <v>204</v>
      </c>
      <c r="TLT177" s="81" t="s">
        <v>204</v>
      </c>
      <c r="TLU177" s="81" t="s">
        <v>204</v>
      </c>
      <c r="TLV177" s="81" t="s">
        <v>204</v>
      </c>
      <c r="TLW177" s="81" t="s">
        <v>204</v>
      </c>
      <c r="TLX177" s="81" t="s">
        <v>204</v>
      </c>
      <c r="TLY177" s="81" t="s">
        <v>204</v>
      </c>
      <c r="TLZ177" s="81" t="s">
        <v>204</v>
      </c>
      <c r="TMA177" s="81" t="s">
        <v>204</v>
      </c>
      <c r="TMB177" s="81" t="s">
        <v>204</v>
      </c>
      <c r="TMC177" s="81" t="s">
        <v>204</v>
      </c>
      <c r="TMD177" s="81" t="s">
        <v>204</v>
      </c>
      <c r="TME177" s="81" t="s">
        <v>204</v>
      </c>
      <c r="TMF177" s="81" t="s">
        <v>204</v>
      </c>
      <c r="TMG177" s="81" t="s">
        <v>204</v>
      </c>
      <c r="TMH177" s="81" t="s">
        <v>204</v>
      </c>
      <c r="TMI177" s="81" t="s">
        <v>204</v>
      </c>
      <c r="TMJ177" s="81" t="s">
        <v>204</v>
      </c>
      <c r="TMK177" s="81" t="s">
        <v>204</v>
      </c>
      <c r="TML177" s="81" t="s">
        <v>204</v>
      </c>
      <c r="TMM177" s="81" t="s">
        <v>204</v>
      </c>
      <c r="TMN177" s="81" t="s">
        <v>204</v>
      </c>
      <c r="TMO177" s="81" t="s">
        <v>204</v>
      </c>
      <c r="TMP177" s="81" t="s">
        <v>204</v>
      </c>
      <c r="TMQ177" s="81" t="s">
        <v>204</v>
      </c>
      <c r="TMR177" s="81" t="s">
        <v>204</v>
      </c>
      <c r="TMS177" s="81" t="s">
        <v>204</v>
      </c>
      <c r="TMT177" s="81" t="s">
        <v>204</v>
      </c>
      <c r="TMU177" s="81" t="s">
        <v>204</v>
      </c>
      <c r="TMV177" s="81" t="s">
        <v>204</v>
      </c>
      <c r="TMW177" s="81" t="s">
        <v>204</v>
      </c>
      <c r="TMX177" s="81" t="s">
        <v>204</v>
      </c>
      <c r="TMY177" s="81" t="s">
        <v>204</v>
      </c>
      <c r="TMZ177" s="81" t="s">
        <v>204</v>
      </c>
      <c r="TNA177" s="81" t="s">
        <v>204</v>
      </c>
      <c r="TNB177" s="81" t="s">
        <v>204</v>
      </c>
      <c r="TNC177" s="81" t="s">
        <v>204</v>
      </c>
      <c r="TND177" s="81" t="s">
        <v>204</v>
      </c>
      <c r="TNE177" s="81" t="s">
        <v>204</v>
      </c>
      <c r="TNF177" s="81" t="s">
        <v>204</v>
      </c>
      <c r="TNG177" s="81" t="s">
        <v>204</v>
      </c>
      <c r="TNH177" s="81" t="s">
        <v>204</v>
      </c>
      <c r="TNI177" s="81" t="s">
        <v>204</v>
      </c>
      <c r="TNJ177" s="81" t="s">
        <v>204</v>
      </c>
      <c r="TNK177" s="81" t="s">
        <v>204</v>
      </c>
      <c r="TNL177" s="81" t="s">
        <v>204</v>
      </c>
      <c r="TNM177" s="81" t="s">
        <v>204</v>
      </c>
      <c r="TNN177" s="81" t="s">
        <v>204</v>
      </c>
      <c r="TNO177" s="81" t="s">
        <v>204</v>
      </c>
      <c r="TNP177" s="81" t="s">
        <v>204</v>
      </c>
      <c r="TNQ177" s="81" t="s">
        <v>204</v>
      </c>
      <c r="TNR177" s="81" t="s">
        <v>204</v>
      </c>
      <c r="TNS177" s="81" t="s">
        <v>204</v>
      </c>
      <c r="TNT177" s="81" t="s">
        <v>204</v>
      </c>
      <c r="TNU177" s="81" t="s">
        <v>204</v>
      </c>
      <c r="TNV177" s="81" t="s">
        <v>204</v>
      </c>
      <c r="TNW177" s="81" t="s">
        <v>204</v>
      </c>
      <c r="TNX177" s="81" t="s">
        <v>204</v>
      </c>
      <c r="TNY177" s="81" t="s">
        <v>204</v>
      </c>
      <c r="TNZ177" s="81" t="s">
        <v>204</v>
      </c>
      <c r="TOA177" s="81" t="s">
        <v>204</v>
      </c>
      <c r="TOB177" s="81" t="s">
        <v>204</v>
      </c>
      <c r="TOC177" s="81" t="s">
        <v>204</v>
      </c>
      <c r="TOD177" s="81" t="s">
        <v>204</v>
      </c>
      <c r="TOE177" s="81" t="s">
        <v>204</v>
      </c>
      <c r="TOF177" s="81" t="s">
        <v>204</v>
      </c>
      <c r="TOG177" s="81" t="s">
        <v>204</v>
      </c>
      <c r="TOH177" s="81" t="s">
        <v>204</v>
      </c>
      <c r="TOI177" s="81" t="s">
        <v>204</v>
      </c>
      <c r="TOJ177" s="81" t="s">
        <v>204</v>
      </c>
      <c r="TOK177" s="81" t="s">
        <v>204</v>
      </c>
      <c r="TOL177" s="81" t="s">
        <v>204</v>
      </c>
      <c r="TOM177" s="81" t="s">
        <v>204</v>
      </c>
      <c r="TON177" s="81" t="s">
        <v>204</v>
      </c>
      <c r="TOO177" s="81" t="s">
        <v>204</v>
      </c>
      <c r="TOP177" s="81" t="s">
        <v>204</v>
      </c>
      <c r="TOQ177" s="81" t="s">
        <v>204</v>
      </c>
      <c r="TOR177" s="81" t="s">
        <v>204</v>
      </c>
      <c r="TOS177" s="81" t="s">
        <v>204</v>
      </c>
      <c r="TOT177" s="81" t="s">
        <v>204</v>
      </c>
      <c r="TOU177" s="81" t="s">
        <v>204</v>
      </c>
      <c r="TOV177" s="81" t="s">
        <v>204</v>
      </c>
      <c r="TOW177" s="81" t="s">
        <v>204</v>
      </c>
      <c r="TOX177" s="81" t="s">
        <v>204</v>
      </c>
      <c r="TOY177" s="81" t="s">
        <v>204</v>
      </c>
      <c r="TOZ177" s="81" t="s">
        <v>204</v>
      </c>
      <c r="TPA177" s="81" t="s">
        <v>204</v>
      </c>
      <c r="TPB177" s="81" t="s">
        <v>204</v>
      </c>
      <c r="TPC177" s="81" t="s">
        <v>204</v>
      </c>
      <c r="TPD177" s="81" t="s">
        <v>204</v>
      </c>
      <c r="TPE177" s="81" t="s">
        <v>204</v>
      </c>
      <c r="TPF177" s="81" t="s">
        <v>204</v>
      </c>
      <c r="TPG177" s="81" t="s">
        <v>204</v>
      </c>
      <c r="TPH177" s="81" t="s">
        <v>204</v>
      </c>
      <c r="TPI177" s="81" t="s">
        <v>204</v>
      </c>
      <c r="TPJ177" s="81" t="s">
        <v>204</v>
      </c>
      <c r="TPK177" s="81" t="s">
        <v>204</v>
      </c>
      <c r="TPL177" s="81" t="s">
        <v>204</v>
      </c>
      <c r="TPM177" s="81" t="s">
        <v>204</v>
      </c>
      <c r="TPN177" s="81" t="s">
        <v>204</v>
      </c>
      <c r="TPO177" s="81" t="s">
        <v>204</v>
      </c>
      <c r="TPP177" s="81" t="s">
        <v>204</v>
      </c>
      <c r="TPQ177" s="81" t="s">
        <v>204</v>
      </c>
      <c r="TPR177" s="81" t="s">
        <v>204</v>
      </c>
      <c r="TPS177" s="81" t="s">
        <v>204</v>
      </c>
      <c r="TPT177" s="81" t="s">
        <v>204</v>
      </c>
      <c r="TPU177" s="81" t="s">
        <v>204</v>
      </c>
      <c r="TPV177" s="81" t="s">
        <v>204</v>
      </c>
      <c r="TPW177" s="81" t="s">
        <v>204</v>
      </c>
      <c r="TPX177" s="81" t="s">
        <v>204</v>
      </c>
      <c r="TPY177" s="81" t="s">
        <v>204</v>
      </c>
      <c r="TPZ177" s="81" t="s">
        <v>204</v>
      </c>
      <c r="TQA177" s="81" t="s">
        <v>204</v>
      </c>
      <c r="TQB177" s="81" t="s">
        <v>204</v>
      </c>
      <c r="TQC177" s="81" t="s">
        <v>204</v>
      </c>
      <c r="TQD177" s="81" t="s">
        <v>204</v>
      </c>
      <c r="TQE177" s="81" t="s">
        <v>204</v>
      </c>
      <c r="TQF177" s="81" t="s">
        <v>204</v>
      </c>
      <c r="TQG177" s="81" t="s">
        <v>204</v>
      </c>
      <c r="TQH177" s="81" t="s">
        <v>204</v>
      </c>
      <c r="TQI177" s="81" t="s">
        <v>204</v>
      </c>
      <c r="TQJ177" s="81" t="s">
        <v>204</v>
      </c>
      <c r="TQK177" s="81" t="s">
        <v>204</v>
      </c>
      <c r="TQL177" s="81" t="s">
        <v>204</v>
      </c>
      <c r="TQM177" s="81" t="s">
        <v>204</v>
      </c>
      <c r="TQN177" s="81" t="s">
        <v>204</v>
      </c>
      <c r="TQO177" s="81" t="s">
        <v>204</v>
      </c>
      <c r="TQP177" s="81" t="s">
        <v>204</v>
      </c>
      <c r="TQQ177" s="81" t="s">
        <v>204</v>
      </c>
      <c r="TQR177" s="81" t="s">
        <v>204</v>
      </c>
      <c r="TQS177" s="81" t="s">
        <v>204</v>
      </c>
      <c r="TQT177" s="81" t="s">
        <v>204</v>
      </c>
      <c r="TQU177" s="81" t="s">
        <v>204</v>
      </c>
      <c r="TQV177" s="81" t="s">
        <v>204</v>
      </c>
      <c r="TQW177" s="81" t="s">
        <v>204</v>
      </c>
      <c r="TQX177" s="81" t="s">
        <v>204</v>
      </c>
      <c r="TQY177" s="81" t="s">
        <v>204</v>
      </c>
      <c r="TQZ177" s="81" t="s">
        <v>204</v>
      </c>
      <c r="TRA177" s="81" t="s">
        <v>204</v>
      </c>
      <c r="TRB177" s="81" t="s">
        <v>204</v>
      </c>
      <c r="TRC177" s="81" t="s">
        <v>204</v>
      </c>
      <c r="TRD177" s="81" t="s">
        <v>204</v>
      </c>
      <c r="TRE177" s="81" t="s">
        <v>204</v>
      </c>
      <c r="TRF177" s="81" t="s">
        <v>204</v>
      </c>
      <c r="TRG177" s="81" t="s">
        <v>204</v>
      </c>
      <c r="TRH177" s="81" t="s">
        <v>204</v>
      </c>
      <c r="TRI177" s="81" t="s">
        <v>204</v>
      </c>
      <c r="TRJ177" s="81" t="s">
        <v>204</v>
      </c>
      <c r="TRK177" s="81" t="s">
        <v>204</v>
      </c>
      <c r="TRL177" s="81" t="s">
        <v>204</v>
      </c>
      <c r="TRM177" s="81" t="s">
        <v>204</v>
      </c>
      <c r="TRN177" s="81" t="s">
        <v>204</v>
      </c>
      <c r="TRO177" s="81" t="s">
        <v>204</v>
      </c>
      <c r="TRP177" s="81" t="s">
        <v>204</v>
      </c>
      <c r="TRQ177" s="81" t="s">
        <v>204</v>
      </c>
      <c r="TRR177" s="81" t="s">
        <v>204</v>
      </c>
      <c r="TRS177" s="81" t="s">
        <v>204</v>
      </c>
      <c r="TRT177" s="81" t="s">
        <v>204</v>
      </c>
      <c r="TRU177" s="81" t="s">
        <v>204</v>
      </c>
      <c r="TRV177" s="81" t="s">
        <v>204</v>
      </c>
      <c r="TRW177" s="81" t="s">
        <v>204</v>
      </c>
      <c r="TRX177" s="81" t="s">
        <v>204</v>
      </c>
      <c r="TRY177" s="81" t="s">
        <v>204</v>
      </c>
      <c r="TRZ177" s="81" t="s">
        <v>204</v>
      </c>
      <c r="TSA177" s="81" t="s">
        <v>204</v>
      </c>
      <c r="TSB177" s="81" t="s">
        <v>204</v>
      </c>
      <c r="TSC177" s="81" t="s">
        <v>204</v>
      </c>
      <c r="TSD177" s="81" t="s">
        <v>204</v>
      </c>
      <c r="TSE177" s="81" t="s">
        <v>204</v>
      </c>
      <c r="TSF177" s="81" t="s">
        <v>204</v>
      </c>
      <c r="TSG177" s="81" t="s">
        <v>204</v>
      </c>
      <c r="TSH177" s="81" t="s">
        <v>204</v>
      </c>
      <c r="TSI177" s="81" t="s">
        <v>204</v>
      </c>
      <c r="TSJ177" s="81" t="s">
        <v>204</v>
      </c>
      <c r="TSK177" s="81" t="s">
        <v>204</v>
      </c>
      <c r="TSL177" s="81" t="s">
        <v>204</v>
      </c>
      <c r="TSM177" s="81" t="s">
        <v>204</v>
      </c>
      <c r="TSN177" s="81" t="s">
        <v>204</v>
      </c>
      <c r="TSO177" s="81" t="s">
        <v>204</v>
      </c>
      <c r="TSP177" s="81" t="s">
        <v>204</v>
      </c>
      <c r="TSQ177" s="81" t="s">
        <v>204</v>
      </c>
      <c r="TSR177" s="81" t="s">
        <v>204</v>
      </c>
      <c r="TSS177" s="81" t="s">
        <v>204</v>
      </c>
      <c r="TST177" s="81" t="s">
        <v>204</v>
      </c>
      <c r="TSU177" s="81" t="s">
        <v>204</v>
      </c>
      <c r="TSV177" s="81" t="s">
        <v>204</v>
      </c>
      <c r="TSW177" s="81" t="s">
        <v>204</v>
      </c>
      <c r="TSX177" s="81" t="s">
        <v>204</v>
      </c>
      <c r="TSY177" s="81" t="s">
        <v>204</v>
      </c>
      <c r="TSZ177" s="81" t="s">
        <v>204</v>
      </c>
      <c r="TTA177" s="81" t="s">
        <v>204</v>
      </c>
      <c r="TTB177" s="81" t="s">
        <v>204</v>
      </c>
      <c r="TTC177" s="81" t="s">
        <v>204</v>
      </c>
      <c r="TTD177" s="81" t="s">
        <v>204</v>
      </c>
      <c r="TTE177" s="81" t="s">
        <v>204</v>
      </c>
      <c r="TTF177" s="81" t="s">
        <v>204</v>
      </c>
      <c r="TTG177" s="81" t="s">
        <v>204</v>
      </c>
      <c r="TTH177" s="81" t="s">
        <v>204</v>
      </c>
      <c r="TTI177" s="81" t="s">
        <v>204</v>
      </c>
      <c r="TTJ177" s="81" t="s">
        <v>204</v>
      </c>
      <c r="TTK177" s="81" t="s">
        <v>204</v>
      </c>
      <c r="TTL177" s="81" t="s">
        <v>204</v>
      </c>
      <c r="TTM177" s="81" t="s">
        <v>204</v>
      </c>
      <c r="TTN177" s="81" t="s">
        <v>204</v>
      </c>
      <c r="TTO177" s="81" t="s">
        <v>204</v>
      </c>
      <c r="TTP177" s="81" t="s">
        <v>204</v>
      </c>
      <c r="TTQ177" s="81" t="s">
        <v>204</v>
      </c>
      <c r="TTR177" s="81" t="s">
        <v>204</v>
      </c>
      <c r="TTS177" s="81" t="s">
        <v>204</v>
      </c>
      <c r="TTT177" s="81" t="s">
        <v>204</v>
      </c>
      <c r="TTU177" s="81" t="s">
        <v>204</v>
      </c>
      <c r="TTV177" s="81" t="s">
        <v>204</v>
      </c>
      <c r="TTW177" s="81" t="s">
        <v>204</v>
      </c>
      <c r="TTX177" s="81" t="s">
        <v>204</v>
      </c>
      <c r="TTY177" s="81" t="s">
        <v>204</v>
      </c>
      <c r="TTZ177" s="81" t="s">
        <v>204</v>
      </c>
      <c r="TUA177" s="81" t="s">
        <v>204</v>
      </c>
      <c r="TUB177" s="81" t="s">
        <v>204</v>
      </c>
      <c r="TUC177" s="81" t="s">
        <v>204</v>
      </c>
      <c r="TUD177" s="81" t="s">
        <v>204</v>
      </c>
      <c r="TUE177" s="81" t="s">
        <v>204</v>
      </c>
      <c r="TUF177" s="81" t="s">
        <v>204</v>
      </c>
      <c r="TUG177" s="81" t="s">
        <v>204</v>
      </c>
      <c r="TUH177" s="81" t="s">
        <v>204</v>
      </c>
      <c r="TUI177" s="81" t="s">
        <v>204</v>
      </c>
      <c r="TUJ177" s="81" t="s">
        <v>204</v>
      </c>
      <c r="TUK177" s="81" t="s">
        <v>204</v>
      </c>
      <c r="TUL177" s="81" t="s">
        <v>204</v>
      </c>
      <c r="TUM177" s="81" t="s">
        <v>204</v>
      </c>
      <c r="TUN177" s="81" t="s">
        <v>204</v>
      </c>
      <c r="TUO177" s="81" t="s">
        <v>204</v>
      </c>
      <c r="TUP177" s="81" t="s">
        <v>204</v>
      </c>
      <c r="TUQ177" s="81" t="s">
        <v>204</v>
      </c>
      <c r="TUR177" s="81" t="s">
        <v>204</v>
      </c>
      <c r="TUS177" s="81" t="s">
        <v>204</v>
      </c>
      <c r="TUT177" s="81" t="s">
        <v>204</v>
      </c>
      <c r="TUU177" s="81" t="s">
        <v>204</v>
      </c>
      <c r="TUV177" s="81" t="s">
        <v>204</v>
      </c>
      <c r="TUW177" s="81" t="s">
        <v>204</v>
      </c>
      <c r="TUX177" s="81" t="s">
        <v>204</v>
      </c>
      <c r="TUY177" s="81" t="s">
        <v>204</v>
      </c>
      <c r="TUZ177" s="81" t="s">
        <v>204</v>
      </c>
      <c r="TVA177" s="81" t="s">
        <v>204</v>
      </c>
      <c r="TVB177" s="81" t="s">
        <v>204</v>
      </c>
      <c r="TVC177" s="81" t="s">
        <v>204</v>
      </c>
      <c r="TVD177" s="81" t="s">
        <v>204</v>
      </c>
      <c r="TVE177" s="81" t="s">
        <v>204</v>
      </c>
      <c r="TVF177" s="81" t="s">
        <v>204</v>
      </c>
      <c r="TVG177" s="81" t="s">
        <v>204</v>
      </c>
      <c r="TVH177" s="81" t="s">
        <v>204</v>
      </c>
      <c r="TVI177" s="81" t="s">
        <v>204</v>
      </c>
      <c r="TVJ177" s="81" t="s">
        <v>204</v>
      </c>
      <c r="TVK177" s="81" t="s">
        <v>204</v>
      </c>
      <c r="TVL177" s="81" t="s">
        <v>204</v>
      </c>
      <c r="TVM177" s="81" t="s">
        <v>204</v>
      </c>
      <c r="TVN177" s="81" t="s">
        <v>204</v>
      </c>
      <c r="TVO177" s="81" t="s">
        <v>204</v>
      </c>
      <c r="TVP177" s="81" t="s">
        <v>204</v>
      </c>
      <c r="TVQ177" s="81" t="s">
        <v>204</v>
      </c>
      <c r="TVR177" s="81" t="s">
        <v>204</v>
      </c>
      <c r="TVS177" s="81" t="s">
        <v>204</v>
      </c>
      <c r="TVT177" s="81" t="s">
        <v>204</v>
      </c>
      <c r="TVU177" s="81" t="s">
        <v>204</v>
      </c>
      <c r="TVV177" s="81" t="s">
        <v>204</v>
      </c>
      <c r="TVW177" s="81" t="s">
        <v>204</v>
      </c>
      <c r="TVX177" s="81" t="s">
        <v>204</v>
      </c>
      <c r="TVY177" s="81" t="s">
        <v>204</v>
      </c>
      <c r="TVZ177" s="81" t="s">
        <v>204</v>
      </c>
      <c r="TWA177" s="81" t="s">
        <v>204</v>
      </c>
      <c r="TWB177" s="81" t="s">
        <v>204</v>
      </c>
      <c r="TWC177" s="81" t="s">
        <v>204</v>
      </c>
      <c r="TWD177" s="81" t="s">
        <v>204</v>
      </c>
      <c r="TWE177" s="81" t="s">
        <v>204</v>
      </c>
      <c r="TWF177" s="81" t="s">
        <v>204</v>
      </c>
      <c r="TWG177" s="81" t="s">
        <v>204</v>
      </c>
      <c r="TWH177" s="81" t="s">
        <v>204</v>
      </c>
      <c r="TWI177" s="81" t="s">
        <v>204</v>
      </c>
      <c r="TWJ177" s="81" t="s">
        <v>204</v>
      </c>
      <c r="TWK177" s="81" t="s">
        <v>204</v>
      </c>
      <c r="TWL177" s="81" t="s">
        <v>204</v>
      </c>
      <c r="TWM177" s="81" t="s">
        <v>204</v>
      </c>
      <c r="TWN177" s="81" t="s">
        <v>204</v>
      </c>
      <c r="TWO177" s="81" t="s">
        <v>204</v>
      </c>
      <c r="TWP177" s="81" t="s">
        <v>204</v>
      </c>
      <c r="TWQ177" s="81" t="s">
        <v>204</v>
      </c>
      <c r="TWR177" s="81" t="s">
        <v>204</v>
      </c>
      <c r="TWS177" s="81" t="s">
        <v>204</v>
      </c>
      <c r="TWT177" s="81" t="s">
        <v>204</v>
      </c>
      <c r="TWU177" s="81" t="s">
        <v>204</v>
      </c>
      <c r="TWV177" s="81" t="s">
        <v>204</v>
      </c>
      <c r="TWW177" s="81" t="s">
        <v>204</v>
      </c>
      <c r="TWX177" s="81" t="s">
        <v>204</v>
      </c>
      <c r="TWY177" s="81" t="s">
        <v>204</v>
      </c>
      <c r="TWZ177" s="81" t="s">
        <v>204</v>
      </c>
      <c r="TXA177" s="81" t="s">
        <v>204</v>
      </c>
      <c r="TXB177" s="81" t="s">
        <v>204</v>
      </c>
      <c r="TXC177" s="81" t="s">
        <v>204</v>
      </c>
      <c r="TXD177" s="81" t="s">
        <v>204</v>
      </c>
      <c r="TXE177" s="81" t="s">
        <v>204</v>
      </c>
      <c r="TXF177" s="81" t="s">
        <v>204</v>
      </c>
      <c r="TXG177" s="81" t="s">
        <v>204</v>
      </c>
      <c r="TXH177" s="81" t="s">
        <v>204</v>
      </c>
      <c r="TXI177" s="81" t="s">
        <v>204</v>
      </c>
      <c r="TXJ177" s="81" t="s">
        <v>204</v>
      </c>
      <c r="TXK177" s="81" t="s">
        <v>204</v>
      </c>
      <c r="TXL177" s="81" t="s">
        <v>204</v>
      </c>
      <c r="TXM177" s="81" t="s">
        <v>204</v>
      </c>
      <c r="TXN177" s="81" t="s">
        <v>204</v>
      </c>
      <c r="TXO177" s="81" t="s">
        <v>204</v>
      </c>
      <c r="TXP177" s="81" t="s">
        <v>204</v>
      </c>
      <c r="TXQ177" s="81" t="s">
        <v>204</v>
      </c>
      <c r="TXR177" s="81" t="s">
        <v>204</v>
      </c>
      <c r="TXS177" s="81" t="s">
        <v>204</v>
      </c>
      <c r="TXT177" s="81" t="s">
        <v>204</v>
      </c>
      <c r="TXU177" s="81" t="s">
        <v>204</v>
      </c>
      <c r="TXV177" s="81" t="s">
        <v>204</v>
      </c>
      <c r="TXW177" s="81" t="s">
        <v>204</v>
      </c>
      <c r="TXX177" s="81" t="s">
        <v>204</v>
      </c>
      <c r="TXY177" s="81" t="s">
        <v>204</v>
      </c>
      <c r="TXZ177" s="81" t="s">
        <v>204</v>
      </c>
      <c r="TYA177" s="81" t="s">
        <v>204</v>
      </c>
      <c r="TYB177" s="81" t="s">
        <v>204</v>
      </c>
      <c r="TYC177" s="81" t="s">
        <v>204</v>
      </c>
      <c r="TYD177" s="81" t="s">
        <v>204</v>
      </c>
      <c r="TYE177" s="81" t="s">
        <v>204</v>
      </c>
      <c r="TYF177" s="81" t="s">
        <v>204</v>
      </c>
      <c r="TYG177" s="81" t="s">
        <v>204</v>
      </c>
      <c r="TYH177" s="81" t="s">
        <v>204</v>
      </c>
      <c r="TYI177" s="81" t="s">
        <v>204</v>
      </c>
      <c r="TYJ177" s="81" t="s">
        <v>204</v>
      </c>
      <c r="TYK177" s="81" t="s">
        <v>204</v>
      </c>
      <c r="TYL177" s="81" t="s">
        <v>204</v>
      </c>
      <c r="TYM177" s="81" t="s">
        <v>204</v>
      </c>
      <c r="TYN177" s="81" t="s">
        <v>204</v>
      </c>
      <c r="TYO177" s="81" t="s">
        <v>204</v>
      </c>
      <c r="TYP177" s="81" t="s">
        <v>204</v>
      </c>
      <c r="TYQ177" s="81" t="s">
        <v>204</v>
      </c>
      <c r="TYR177" s="81" t="s">
        <v>204</v>
      </c>
      <c r="TYS177" s="81" t="s">
        <v>204</v>
      </c>
      <c r="TYT177" s="81" t="s">
        <v>204</v>
      </c>
      <c r="TYU177" s="81" t="s">
        <v>204</v>
      </c>
      <c r="TYV177" s="81" t="s">
        <v>204</v>
      </c>
      <c r="TYW177" s="81" t="s">
        <v>204</v>
      </c>
      <c r="TYX177" s="81" t="s">
        <v>204</v>
      </c>
      <c r="TYY177" s="81" t="s">
        <v>204</v>
      </c>
      <c r="TYZ177" s="81" t="s">
        <v>204</v>
      </c>
      <c r="TZA177" s="81" t="s">
        <v>204</v>
      </c>
      <c r="TZB177" s="81" t="s">
        <v>204</v>
      </c>
      <c r="TZC177" s="81" t="s">
        <v>204</v>
      </c>
      <c r="TZD177" s="81" t="s">
        <v>204</v>
      </c>
      <c r="TZE177" s="81" t="s">
        <v>204</v>
      </c>
      <c r="TZF177" s="81" t="s">
        <v>204</v>
      </c>
      <c r="TZG177" s="81" t="s">
        <v>204</v>
      </c>
      <c r="TZH177" s="81" t="s">
        <v>204</v>
      </c>
      <c r="TZI177" s="81" t="s">
        <v>204</v>
      </c>
      <c r="TZJ177" s="81" t="s">
        <v>204</v>
      </c>
      <c r="TZK177" s="81" t="s">
        <v>204</v>
      </c>
      <c r="TZL177" s="81" t="s">
        <v>204</v>
      </c>
      <c r="TZM177" s="81" t="s">
        <v>204</v>
      </c>
      <c r="TZN177" s="81" t="s">
        <v>204</v>
      </c>
      <c r="TZO177" s="81" t="s">
        <v>204</v>
      </c>
      <c r="TZP177" s="81" t="s">
        <v>204</v>
      </c>
      <c r="TZQ177" s="81" t="s">
        <v>204</v>
      </c>
      <c r="TZR177" s="81" t="s">
        <v>204</v>
      </c>
      <c r="TZS177" s="81" t="s">
        <v>204</v>
      </c>
      <c r="TZT177" s="81" t="s">
        <v>204</v>
      </c>
      <c r="TZU177" s="81" t="s">
        <v>204</v>
      </c>
      <c r="TZV177" s="81" t="s">
        <v>204</v>
      </c>
      <c r="TZW177" s="81" t="s">
        <v>204</v>
      </c>
      <c r="TZX177" s="81" t="s">
        <v>204</v>
      </c>
      <c r="TZY177" s="81" t="s">
        <v>204</v>
      </c>
      <c r="TZZ177" s="81" t="s">
        <v>204</v>
      </c>
      <c r="UAA177" s="81" t="s">
        <v>204</v>
      </c>
      <c r="UAB177" s="81" t="s">
        <v>204</v>
      </c>
      <c r="UAC177" s="81" t="s">
        <v>204</v>
      </c>
      <c r="UAD177" s="81" t="s">
        <v>204</v>
      </c>
      <c r="UAE177" s="81" t="s">
        <v>204</v>
      </c>
      <c r="UAF177" s="81" t="s">
        <v>204</v>
      </c>
      <c r="UAG177" s="81" t="s">
        <v>204</v>
      </c>
      <c r="UAH177" s="81" t="s">
        <v>204</v>
      </c>
      <c r="UAI177" s="81" t="s">
        <v>204</v>
      </c>
      <c r="UAJ177" s="81" t="s">
        <v>204</v>
      </c>
      <c r="UAK177" s="81" t="s">
        <v>204</v>
      </c>
      <c r="UAL177" s="81" t="s">
        <v>204</v>
      </c>
      <c r="UAM177" s="81" t="s">
        <v>204</v>
      </c>
      <c r="UAN177" s="81" t="s">
        <v>204</v>
      </c>
      <c r="UAO177" s="81" t="s">
        <v>204</v>
      </c>
      <c r="UAP177" s="81" t="s">
        <v>204</v>
      </c>
      <c r="UAQ177" s="81" t="s">
        <v>204</v>
      </c>
      <c r="UAR177" s="81" t="s">
        <v>204</v>
      </c>
      <c r="UAS177" s="81" t="s">
        <v>204</v>
      </c>
      <c r="UAT177" s="81" t="s">
        <v>204</v>
      </c>
      <c r="UAU177" s="81" t="s">
        <v>204</v>
      </c>
      <c r="UAV177" s="81" t="s">
        <v>204</v>
      </c>
      <c r="UAW177" s="81" t="s">
        <v>204</v>
      </c>
      <c r="UAX177" s="81" t="s">
        <v>204</v>
      </c>
      <c r="UAY177" s="81" t="s">
        <v>204</v>
      </c>
      <c r="UAZ177" s="81" t="s">
        <v>204</v>
      </c>
      <c r="UBA177" s="81" t="s">
        <v>204</v>
      </c>
      <c r="UBB177" s="81" t="s">
        <v>204</v>
      </c>
      <c r="UBC177" s="81" t="s">
        <v>204</v>
      </c>
      <c r="UBD177" s="81" t="s">
        <v>204</v>
      </c>
      <c r="UBE177" s="81" t="s">
        <v>204</v>
      </c>
      <c r="UBF177" s="81" t="s">
        <v>204</v>
      </c>
      <c r="UBG177" s="81" t="s">
        <v>204</v>
      </c>
      <c r="UBH177" s="81" t="s">
        <v>204</v>
      </c>
      <c r="UBI177" s="81" t="s">
        <v>204</v>
      </c>
      <c r="UBJ177" s="81" t="s">
        <v>204</v>
      </c>
      <c r="UBK177" s="81" t="s">
        <v>204</v>
      </c>
      <c r="UBL177" s="81" t="s">
        <v>204</v>
      </c>
      <c r="UBM177" s="81" t="s">
        <v>204</v>
      </c>
      <c r="UBN177" s="81" t="s">
        <v>204</v>
      </c>
      <c r="UBO177" s="81" t="s">
        <v>204</v>
      </c>
      <c r="UBP177" s="81" t="s">
        <v>204</v>
      </c>
      <c r="UBQ177" s="81" t="s">
        <v>204</v>
      </c>
      <c r="UBR177" s="81" t="s">
        <v>204</v>
      </c>
      <c r="UBS177" s="81" t="s">
        <v>204</v>
      </c>
      <c r="UBT177" s="81" t="s">
        <v>204</v>
      </c>
      <c r="UBU177" s="81" t="s">
        <v>204</v>
      </c>
      <c r="UBV177" s="81" t="s">
        <v>204</v>
      </c>
      <c r="UBW177" s="81" t="s">
        <v>204</v>
      </c>
      <c r="UBX177" s="81" t="s">
        <v>204</v>
      </c>
      <c r="UBY177" s="81" t="s">
        <v>204</v>
      </c>
      <c r="UBZ177" s="81" t="s">
        <v>204</v>
      </c>
      <c r="UCA177" s="81" t="s">
        <v>204</v>
      </c>
      <c r="UCB177" s="81" t="s">
        <v>204</v>
      </c>
      <c r="UCC177" s="81" t="s">
        <v>204</v>
      </c>
      <c r="UCD177" s="81" t="s">
        <v>204</v>
      </c>
      <c r="UCE177" s="81" t="s">
        <v>204</v>
      </c>
      <c r="UCF177" s="81" t="s">
        <v>204</v>
      </c>
      <c r="UCG177" s="81" t="s">
        <v>204</v>
      </c>
      <c r="UCH177" s="81" t="s">
        <v>204</v>
      </c>
      <c r="UCI177" s="81" t="s">
        <v>204</v>
      </c>
      <c r="UCJ177" s="81" t="s">
        <v>204</v>
      </c>
      <c r="UCK177" s="81" t="s">
        <v>204</v>
      </c>
      <c r="UCL177" s="81" t="s">
        <v>204</v>
      </c>
      <c r="UCM177" s="81" t="s">
        <v>204</v>
      </c>
      <c r="UCN177" s="81" t="s">
        <v>204</v>
      </c>
      <c r="UCO177" s="81" t="s">
        <v>204</v>
      </c>
      <c r="UCP177" s="81" t="s">
        <v>204</v>
      </c>
      <c r="UCQ177" s="81" t="s">
        <v>204</v>
      </c>
      <c r="UCR177" s="81" t="s">
        <v>204</v>
      </c>
      <c r="UCS177" s="81" t="s">
        <v>204</v>
      </c>
      <c r="UCT177" s="81" t="s">
        <v>204</v>
      </c>
      <c r="UCU177" s="81" t="s">
        <v>204</v>
      </c>
      <c r="UCV177" s="81" t="s">
        <v>204</v>
      </c>
      <c r="UCW177" s="81" t="s">
        <v>204</v>
      </c>
      <c r="UCX177" s="81" t="s">
        <v>204</v>
      </c>
      <c r="UCY177" s="81" t="s">
        <v>204</v>
      </c>
      <c r="UCZ177" s="81" t="s">
        <v>204</v>
      </c>
      <c r="UDA177" s="81" t="s">
        <v>204</v>
      </c>
      <c r="UDB177" s="81" t="s">
        <v>204</v>
      </c>
      <c r="UDC177" s="81" t="s">
        <v>204</v>
      </c>
      <c r="UDD177" s="81" t="s">
        <v>204</v>
      </c>
      <c r="UDE177" s="81" t="s">
        <v>204</v>
      </c>
      <c r="UDF177" s="81" t="s">
        <v>204</v>
      </c>
      <c r="UDG177" s="81" t="s">
        <v>204</v>
      </c>
      <c r="UDH177" s="81" t="s">
        <v>204</v>
      </c>
      <c r="UDI177" s="81" t="s">
        <v>204</v>
      </c>
      <c r="UDJ177" s="81" t="s">
        <v>204</v>
      </c>
      <c r="UDK177" s="81" t="s">
        <v>204</v>
      </c>
      <c r="UDL177" s="81" t="s">
        <v>204</v>
      </c>
      <c r="UDM177" s="81" t="s">
        <v>204</v>
      </c>
      <c r="UDN177" s="81" t="s">
        <v>204</v>
      </c>
      <c r="UDO177" s="81" t="s">
        <v>204</v>
      </c>
      <c r="UDP177" s="81" t="s">
        <v>204</v>
      </c>
      <c r="UDQ177" s="81" t="s">
        <v>204</v>
      </c>
      <c r="UDR177" s="81" t="s">
        <v>204</v>
      </c>
      <c r="UDS177" s="81" t="s">
        <v>204</v>
      </c>
      <c r="UDT177" s="81" t="s">
        <v>204</v>
      </c>
      <c r="UDU177" s="81" t="s">
        <v>204</v>
      </c>
      <c r="UDV177" s="81" t="s">
        <v>204</v>
      </c>
      <c r="UDW177" s="81" t="s">
        <v>204</v>
      </c>
      <c r="UDX177" s="81" t="s">
        <v>204</v>
      </c>
      <c r="UDY177" s="81" t="s">
        <v>204</v>
      </c>
      <c r="UDZ177" s="81" t="s">
        <v>204</v>
      </c>
      <c r="UEA177" s="81" t="s">
        <v>204</v>
      </c>
      <c r="UEB177" s="81" t="s">
        <v>204</v>
      </c>
      <c r="UEC177" s="81" t="s">
        <v>204</v>
      </c>
      <c r="UED177" s="81" t="s">
        <v>204</v>
      </c>
      <c r="UEE177" s="81" t="s">
        <v>204</v>
      </c>
      <c r="UEF177" s="81" t="s">
        <v>204</v>
      </c>
      <c r="UEG177" s="81" t="s">
        <v>204</v>
      </c>
      <c r="UEH177" s="81" t="s">
        <v>204</v>
      </c>
      <c r="UEI177" s="81" t="s">
        <v>204</v>
      </c>
      <c r="UEJ177" s="81" t="s">
        <v>204</v>
      </c>
      <c r="UEK177" s="81" t="s">
        <v>204</v>
      </c>
      <c r="UEL177" s="81" t="s">
        <v>204</v>
      </c>
      <c r="UEM177" s="81" t="s">
        <v>204</v>
      </c>
      <c r="UEN177" s="81" t="s">
        <v>204</v>
      </c>
      <c r="UEO177" s="81" t="s">
        <v>204</v>
      </c>
      <c r="UEP177" s="81" t="s">
        <v>204</v>
      </c>
      <c r="UEQ177" s="81" t="s">
        <v>204</v>
      </c>
      <c r="UER177" s="81" t="s">
        <v>204</v>
      </c>
      <c r="UES177" s="81" t="s">
        <v>204</v>
      </c>
      <c r="UET177" s="81" t="s">
        <v>204</v>
      </c>
      <c r="UEU177" s="81" t="s">
        <v>204</v>
      </c>
      <c r="UEV177" s="81" t="s">
        <v>204</v>
      </c>
      <c r="UEW177" s="81" t="s">
        <v>204</v>
      </c>
      <c r="UEX177" s="81" t="s">
        <v>204</v>
      </c>
      <c r="UEY177" s="81" t="s">
        <v>204</v>
      </c>
      <c r="UEZ177" s="81" t="s">
        <v>204</v>
      </c>
      <c r="UFA177" s="81" t="s">
        <v>204</v>
      </c>
      <c r="UFB177" s="81" t="s">
        <v>204</v>
      </c>
      <c r="UFC177" s="81" t="s">
        <v>204</v>
      </c>
      <c r="UFD177" s="81" t="s">
        <v>204</v>
      </c>
      <c r="UFE177" s="81" t="s">
        <v>204</v>
      </c>
      <c r="UFF177" s="81" t="s">
        <v>204</v>
      </c>
      <c r="UFG177" s="81" t="s">
        <v>204</v>
      </c>
      <c r="UFH177" s="81" t="s">
        <v>204</v>
      </c>
      <c r="UFI177" s="81" t="s">
        <v>204</v>
      </c>
      <c r="UFJ177" s="81" t="s">
        <v>204</v>
      </c>
      <c r="UFK177" s="81" t="s">
        <v>204</v>
      </c>
      <c r="UFL177" s="81" t="s">
        <v>204</v>
      </c>
      <c r="UFM177" s="81" t="s">
        <v>204</v>
      </c>
      <c r="UFN177" s="81" t="s">
        <v>204</v>
      </c>
      <c r="UFO177" s="81" t="s">
        <v>204</v>
      </c>
      <c r="UFP177" s="81" t="s">
        <v>204</v>
      </c>
      <c r="UFQ177" s="81" t="s">
        <v>204</v>
      </c>
      <c r="UFR177" s="81" t="s">
        <v>204</v>
      </c>
      <c r="UFS177" s="81" t="s">
        <v>204</v>
      </c>
      <c r="UFT177" s="81" t="s">
        <v>204</v>
      </c>
      <c r="UFU177" s="81" t="s">
        <v>204</v>
      </c>
      <c r="UFV177" s="81" t="s">
        <v>204</v>
      </c>
      <c r="UFW177" s="81" t="s">
        <v>204</v>
      </c>
      <c r="UFX177" s="81" t="s">
        <v>204</v>
      </c>
      <c r="UFY177" s="81" t="s">
        <v>204</v>
      </c>
      <c r="UFZ177" s="81" t="s">
        <v>204</v>
      </c>
      <c r="UGA177" s="81" t="s">
        <v>204</v>
      </c>
      <c r="UGB177" s="81" t="s">
        <v>204</v>
      </c>
      <c r="UGC177" s="81" t="s">
        <v>204</v>
      </c>
      <c r="UGD177" s="81" t="s">
        <v>204</v>
      </c>
      <c r="UGE177" s="81" t="s">
        <v>204</v>
      </c>
      <c r="UGF177" s="81" t="s">
        <v>204</v>
      </c>
      <c r="UGG177" s="81" t="s">
        <v>204</v>
      </c>
      <c r="UGH177" s="81" t="s">
        <v>204</v>
      </c>
      <c r="UGI177" s="81" t="s">
        <v>204</v>
      </c>
      <c r="UGJ177" s="81" t="s">
        <v>204</v>
      </c>
      <c r="UGK177" s="81" t="s">
        <v>204</v>
      </c>
      <c r="UGL177" s="81" t="s">
        <v>204</v>
      </c>
      <c r="UGM177" s="81" t="s">
        <v>204</v>
      </c>
      <c r="UGN177" s="81" t="s">
        <v>204</v>
      </c>
      <c r="UGO177" s="81" t="s">
        <v>204</v>
      </c>
      <c r="UGP177" s="81" t="s">
        <v>204</v>
      </c>
      <c r="UGQ177" s="81" t="s">
        <v>204</v>
      </c>
      <c r="UGR177" s="81" t="s">
        <v>204</v>
      </c>
      <c r="UGS177" s="81" t="s">
        <v>204</v>
      </c>
      <c r="UGT177" s="81" t="s">
        <v>204</v>
      </c>
      <c r="UGU177" s="81" t="s">
        <v>204</v>
      </c>
      <c r="UGV177" s="81" t="s">
        <v>204</v>
      </c>
      <c r="UGW177" s="81" t="s">
        <v>204</v>
      </c>
      <c r="UGX177" s="81" t="s">
        <v>204</v>
      </c>
      <c r="UGY177" s="81" t="s">
        <v>204</v>
      </c>
      <c r="UGZ177" s="81" t="s">
        <v>204</v>
      </c>
      <c r="UHA177" s="81" t="s">
        <v>204</v>
      </c>
      <c r="UHB177" s="81" t="s">
        <v>204</v>
      </c>
      <c r="UHC177" s="81" t="s">
        <v>204</v>
      </c>
      <c r="UHD177" s="81" t="s">
        <v>204</v>
      </c>
      <c r="UHE177" s="81" t="s">
        <v>204</v>
      </c>
      <c r="UHF177" s="81" t="s">
        <v>204</v>
      </c>
      <c r="UHG177" s="81" t="s">
        <v>204</v>
      </c>
      <c r="UHH177" s="81" t="s">
        <v>204</v>
      </c>
      <c r="UHI177" s="81" t="s">
        <v>204</v>
      </c>
      <c r="UHJ177" s="81" t="s">
        <v>204</v>
      </c>
      <c r="UHK177" s="81" t="s">
        <v>204</v>
      </c>
      <c r="UHL177" s="81" t="s">
        <v>204</v>
      </c>
      <c r="UHM177" s="81" t="s">
        <v>204</v>
      </c>
      <c r="UHN177" s="81" t="s">
        <v>204</v>
      </c>
      <c r="UHO177" s="81" t="s">
        <v>204</v>
      </c>
      <c r="UHP177" s="81" t="s">
        <v>204</v>
      </c>
      <c r="UHQ177" s="81" t="s">
        <v>204</v>
      </c>
      <c r="UHR177" s="81" t="s">
        <v>204</v>
      </c>
      <c r="UHS177" s="81" t="s">
        <v>204</v>
      </c>
      <c r="UHT177" s="81" t="s">
        <v>204</v>
      </c>
      <c r="UHU177" s="81" t="s">
        <v>204</v>
      </c>
      <c r="UHV177" s="81" t="s">
        <v>204</v>
      </c>
      <c r="UHW177" s="81" t="s">
        <v>204</v>
      </c>
      <c r="UHX177" s="81" t="s">
        <v>204</v>
      </c>
      <c r="UHY177" s="81" t="s">
        <v>204</v>
      </c>
      <c r="UHZ177" s="81" t="s">
        <v>204</v>
      </c>
      <c r="UIA177" s="81" t="s">
        <v>204</v>
      </c>
      <c r="UIB177" s="81" t="s">
        <v>204</v>
      </c>
      <c r="UIC177" s="81" t="s">
        <v>204</v>
      </c>
      <c r="UID177" s="81" t="s">
        <v>204</v>
      </c>
      <c r="UIE177" s="81" t="s">
        <v>204</v>
      </c>
      <c r="UIF177" s="81" t="s">
        <v>204</v>
      </c>
      <c r="UIG177" s="81" t="s">
        <v>204</v>
      </c>
      <c r="UIH177" s="81" t="s">
        <v>204</v>
      </c>
      <c r="UII177" s="81" t="s">
        <v>204</v>
      </c>
      <c r="UIJ177" s="81" t="s">
        <v>204</v>
      </c>
      <c r="UIK177" s="81" t="s">
        <v>204</v>
      </c>
      <c r="UIL177" s="81" t="s">
        <v>204</v>
      </c>
      <c r="UIM177" s="81" t="s">
        <v>204</v>
      </c>
      <c r="UIN177" s="81" t="s">
        <v>204</v>
      </c>
      <c r="UIO177" s="81" t="s">
        <v>204</v>
      </c>
      <c r="UIP177" s="81" t="s">
        <v>204</v>
      </c>
      <c r="UIQ177" s="81" t="s">
        <v>204</v>
      </c>
      <c r="UIR177" s="81" t="s">
        <v>204</v>
      </c>
      <c r="UIS177" s="81" t="s">
        <v>204</v>
      </c>
      <c r="UIT177" s="81" t="s">
        <v>204</v>
      </c>
      <c r="UIU177" s="81" t="s">
        <v>204</v>
      </c>
      <c r="UIV177" s="81" t="s">
        <v>204</v>
      </c>
      <c r="UIW177" s="81" t="s">
        <v>204</v>
      </c>
      <c r="UIX177" s="81" t="s">
        <v>204</v>
      </c>
      <c r="UIY177" s="81" t="s">
        <v>204</v>
      </c>
      <c r="UIZ177" s="81" t="s">
        <v>204</v>
      </c>
      <c r="UJA177" s="81" t="s">
        <v>204</v>
      </c>
      <c r="UJB177" s="81" t="s">
        <v>204</v>
      </c>
      <c r="UJC177" s="81" t="s">
        <v>204</v>
      </c>
      <c r="UJD177" s="81" t="s">
        <v>204</v>
      </c>
      <c r="UJE177" s="81" t="s">
        <v>204</v>
      </c>
      <c r="UJF177" s="81" t="s">
        <v>204</v>
      </c>
      <c r="UJG177" s="81" t="s">
        <v>204</v>
      </c>
      <c r="UJH177" s="81" t="s">
        <v>204</v>
      </c>
      <c r="UJI177" s="81" t="s">
        <v>204</v>
      </c>
      <c r="UJJ177" s="81" t="s">
        <v>204</v>
      </c>
      <c r="UJK177" s="81" t="s">
        <v>204</v>
      </c>
      <c r="UJL177" s="81" t="s">
        <v>204</v>
      </c>
      <c r="UJM177" s="81" t="s">
        <v>204</v>
      </c>
      <c r="UJN177" s="81" t="s">
        <v>204</v>
      </c>
      <c r="UJO177" s="81" t="s">
        <v>204</v>
      </c>
      <c r="UJP177" s="81" t="s">
        <v>204</v>
      </c>
      <c r="UJQ177" s="81" t="s">
        <v>204</v>
      </c>
      <c r="UJR177" s="81" t="s">
        <v>204</v>
      </c>
      <c r="UJS177" s="81" t="s">
        <v>204</v>
      </c>
      <c r="UJT177" s="81" t="s">
        <v>204</v>
      </c>
      <c r="UJU177" s="81" t="s">
        <v>204</v>
      </c>
      <c r="UJV177" s="81" t="s">
        <v>204</v>
      </c>
      <c r="UJW177" s="81" t="s">
        <v>204</v>
      </c>
      <c r="UJX177" s="81" t="s">
        <v>204</v>
      </c>
      <c r="UJY177" s="81" t="s">
        <v>204</v>
      </c>
      <c r="UJZ177" s="81" t="s">
        <v>204</v>
      </c>
      <c r="UKA177" s="81" t="s">
        <v>204</v>
      </c>
      <c r="UKB177" s="81" t="s">
        <v>204</v>
      </c>
      <c r="UKC177" s="81" t="s">
        <v>204</v>
      </c>
      <c r="UKD177" s="81" t="s">
        <v>204</v>
      </c>
      <c r="UKE177" s="81" t="s">
        <v>204</v>
      </c>
      <c r="UKF177" s="81" t="s">
        <v>204</v>
      </c>
      <c r="UKG177" s="81" t="s">
        <v>204</v>
      </c>
      <c r="UKH177" s="81" t="s">
        <v>204</v>
      </c>
      <c r="UKI177" s="81" t="s">
        <v>204</v>
      </c>
      <c r="UKJ177" s="81" t="s">
        <v>204</v>
      </c>
      <c r="UKK177" s="81" t="s">
        <v>204</v>
      </c>
      <c r="UKL177" s="81" t="s">
        <v>204</v>
      </c>
      <c r="UKM177" s="81" t="s">
        <v>204</v>
      </c>
      <c r="UKN177" s="81" t="s">
        <v>204</v>
      </c>
      <c r="UKO177" s="81" t="s">
        <v>204</v>
      </c>
      <c r="UKP177" s="81" t="s">
        <v>204</v>
      </c>
      <c r="UKQ177" s="81" t="s">
        <v>204</v>
      </c>
      <c r="UKR177" s="81" t="s">
        <v>204</v>
      </c>
      <c r="UKS177" s="81" t="s">
        <v>204</v>
      </c>
      <c r="UKT177" s="81" t="s">
        <v>204</v>
      </c>
      <c r="UKU177" s="81" t="s">
        <v>204</v>
      </c>
      <c r="UKV177" s="81" t="s">
        <v>204</v>
      </c>
      <c r="UKW177" s="81" t="s">
        <v>204</v>
      </c>
      <c r="UKX177" s="81" t="s">
        <v>204</v>
      </c>
      <c r="UKY177" s="81" t="s">
        <v>204</v>
      </c>
      <c r="UKZ177" s="81" t="s">
        <v>204</v>
      </c>
      <c r="ULA177" s="81" t="s">
        <v>204</v>
      </c>
      <c r="ULB177" s="81" t="s">
        <v>204</v>
      </c>
      <c r="ULC177" s="81" t="s">
        <v>204</v>
      </c>
      <c r="ULD177" s="81" t="s">
        <v>204</v>
      </c>
      <c r="ULE177" s="81" t="s">
        <v>204</v>
      </c>
      <c r="ULF177" s="81" t="s">
        <v>204</v>
      </c>
      <c r="ULG177" s="81" t="s">
        <v>204</v>
      </c>
      <c r="ULH177" s="81" t="s">
        <v>204</v>
      </c>
      <c r="ULI177" s="81" t="s">
        <v>204</v>
      </c>
      <c r="ULJ177" s="81" t="s">
        <v>204</v>
      </c>
      <c r="ULK177" s="81" t="s">
        <v>204</v>
      </c>
      <c r="ULL177" s="81" t="s">
        <v>204</v>
      </c>
      <c r="ULM177" s="81" t="s">
        <v>204</v>
      </c>
      <c r="ULN177" s="81" t="s">
        <v>204</v>
      </c>
      <c r="ULO177" s="81" t="s">
        <v>204</v>
      </c>
      <c r="ULP177" s="81" t="s">
        <v>204</v>
      </c>
      <c r="ULQ177" s="81" t="s">
        <v>204</v>
      </c>
      <c r="ULR177" s="81" t="s">
        <v>204</v>
      </c>
      <c r="ULS177" s="81" t="s">
        <v>204</v>
      </c>
      <c r="ULT177" s="81" t="s">
        <v>204</v>
      </c>
      <c r="ULU177" s="81" t="s">
        <v>204</v>
      </c>
      <c r="ULV177" s="81" t="s">
        <v>204</v>
      </c>
      <c r="ULW177" s="81" t="s">
        <v>204</v>
      </c>
      <c r="ULX177" s="81" t="s">
        <v>204</v>
      </c>
      <c r="ULY177" s="81" t="s">
        <v>204</v>
      </c>
      <c r="ULZ177" s="81" t="s">
        <v>204</v>
      </c>
      <c r="UMA177" s="81" t="s">
        <v>204</v>
      </c>
      <c r="UMB177" s="81" t="s">
        <v>204</v>
      </c>
      <c r="UMC177" s="81" t="s">
        <v>204</v>
      </c>
      <c r="UMD177" s="81" t="s">
        <v>204</v>
      </c>
      <c r="UME177" s="81" t="s">
        <v>204</v>
      </c>
      <c r="UMF177" s="81" t="s">
        <v>204</v>
      </c>
      <c r="UMG177" s="81" t="s">
        <v>204</v>
      </c>
      <c r="UMH177" s="81" t="s">
        <v>204</v>
      </c>
      <c r="UMI177" s="81" t="s">
        <v>204</v>
      </c>
      <c r="UMJ177" s="81" t="s">
        <v>204</v>
      </c>
      <c r="UMK177" s="81" t="s">
        <v>204</v>
      </c>
      <c r="UML177" s="81" t="s">
        <v>204</v>
      </c>
      <c r="UMM177" s="81" t="s">
        <v>204</v>
      </c>
      <c r="UMN177" s="81" t="s">
        <v>204</v>
      </c>
      <c r="UMO177" s="81" t="s">
        <v>204</v>
      </c>
      <c r="UMP177" s="81" t="s">
        <v>204</v>
      </c>
      <c r="UMQ177" s="81" t="s">
        <v>204</v>
      </c>
      <c r="UMR177" s="81" t="s">
        <v>204</v>
      </c>
      <c r="UMS177" s="81" t="s">
        <v>204</v>
      </c>
      <c r="UMT177" s="81" t="s">
        <v>204</v>
      </c>
      <c r="UMU177" s="81" t="s">
        <v>204</v>
      </c>
      <c r="UMV177" s="81" t="s">
        <v>204</v>
      </c>
      <c r="UMW177" s="81" t="s">
        <v>204</v>
      </c>
      <c r="UMX177" s="81" t="s">
        <v>204</v>
      </c>
      <c r="UMY177" s="81" t="s">
        <v>204</v>
      </c>
      <c r="UMZ177" s="81" t="s">
        <v>204</v>
      </c>
      <c r="UNA177" s="81" t="s">
        <v>204</v>
      </c>
      <c r="UNB177" s="81" t="s">
        <v>204</v>
      </c>
      <c r="UNC177" s="81" t="s">
        <v>204</v>
      </c>
      <c r="UND177" s="81" t="s">
        <v>204</v>
      </c>
      <c r="UNE177" s="81" t="s">
        <v>204</v>
      </c>
      <c r="UNF177" s="81" t="s">
        <v>204</v>
      </c>
      <c r="UNG177" s="81" t="s">
        <v>204</v>
      </c>
      <c r="UNH177" s="81" t="s">
        <v>204</v>
      </c>
      <c r="UNI177" s="81" t="s">
        <v>204</v>
      </c>
      <c r="UNJ177" s="81" t="s">
        <v>204</v>
      </c>
      <c r="UNK177" s="81" t="s">
        <v>204</v>
      </c>
      <c r="UNL177" s="81" t="s">
        <v>204</v>
      </c>
      <c r="UNM177" s="81" t="s">
        <v>204</v>
      </c>
      <c r="UNN177" s="81" t="s">
        <v>204</v>
      </c>
      <c r="UNO177" s="81" t="s">
        <v>204</v>
      </c>
      <c r="UNP177" s="81" t="s">
        <v>204</v>
      </c>
      <c r="UNQ177" s="81" t="s">
        <v>204</v>
      </c>
      <c r="UNR177" s="81" t="s">
        <v>204</v>
      </c>
      <c r="UNS177" s="81" t="s">
        <v>204</v>
      </c>
      <c r="UNT177" s="81" t="s">
        <v>204</v>
      </c>
      <c r="UNU177" s="81" t="s">
        <v>204</v>
      </c>
      <c r="UNV177" s="81" t="s">
        <v>204</v>
      </c>
      <c r="UNW177" s="81" t="s">
        <v>204</v>
      </c>
      <c r="UNX177" s="81" t="s">
        <v>204</v>
      </c>
      <c r="UNY177" s="81" t="s">
        <v>204</v>
      </c>
      <c r="UNZ177" s="81" t="s">
        <v>204</v>
      </c>
      <c r="UOA177" s="81" t="s">
        <v>204</v>
      </c>
      <c r="UOB177" s="81" t="s">
        <v>204</v>
      </c>
      <c r="UOC177" s="81" t="s">
        <v>204</v>
      </c>
      <c r="UOD177" s="81" t="s">
        <v>204</v>
      </c>
      <c r="UOE177" s="81" t="s">
        <v>204</v>
      </c>
      <c r="UOF177" s="81" t="s">
        <v>204</v>
      </c>
      <c r="UOG177" s="81" t="s">
        <v>204</v>
      </c>
      <c r="UOH177" s="81" t="s">
        <v>204</v>
      </c>
      <c r="UOI177" s="81" t="s">
        <v>204</v>
      </c>
      <c r="UOJ177" s="81" t="s">
        <v>204</v>
      </c>
      <c r="UOK177" s="81" t="s">
        <v>204</v>
      </c>
      <c r="UOL177" s="81" t="s">
        <v>204</v>
      </c>
      <c r="UOM177" s="81" t="s">
        <v>204</v>
      </c>
      <c r="UON177" s="81" t="s">
        <v>204</v>
      </c>
      <c r="UOO177" s="81" t="s">
        <v>204</v>
      </c>
      <c r="UOP177" s="81" t="s">
        <v>204</v>
      </c>
      <c r="UOQ177" s="81" t="s">
        <v>204</v>
      </c>
      <c r="UOR177" s="81" t="s">
        <v>204</v>
      </c>
      <c r="UOS177" s="81" t="s">
        <v>204</v>
      </c>
      <c r="UOT177" s="81" t="s">
        <v>204</v>
      </c>
      <c r="UOU177" s="81" t="s">
        <v>204</v>
      </c>
      <c r="UOV177" s="81" t="s">
        <v>204</v>
      </c>
      <c r="UOW177" s="81" t="s">
        <v>204</v>
      </c>
      <c r="UOX177" s="81" t="s">
        <v>204</v>
      </c>
      <c r="UOY177" s="81" t="s">
        <v>204</v>
      </c>
      <c r="UOZ177" s="81" t="s">
        <v>204</v>
      </c>
      <c r="UPA177" s="81" t="s">
        <v>204</v>
      </c>
      <c r="UPB177" s="81" t="s">
        <v>204</v>
      </c>
      <c r="UPC177" s="81" t="s">
        <v>204</v>
      </c>
      <c r="UPD177" s="81" t="s">
        <v>204</v>
      </c>
      <c r="UPE177" s="81" t="s">
        <v>204</v>
      </c>
      <c r="UPF177" s="81" t="s">
        <v>204</v>
      </c>
      <c r="UPG177" s="81" t="s">
        <v>204</v>
      </c>
      <c r="UPH177" s="81" t="s">
        <v>204</v>
      </c>
      <c r="UPI177" s="81" t="s">
        <v>204</v>
      </c>
      <c r="UPJ177" s="81" t="s">
        <v>204</v>
      </c>
      <c r="UPK177" s="81" t="s">
        <v>204</v>
      </c>
      <c r="UPL177" s="81" t="s">
        <v>204</v>
      </c>
      <c r="UPM177" s="81" t="s">
        <v>204</v>
      </c>
      <c r="UPN177" s="81" t="s">
        <v>204</v>
      </c>
      <c r="UPO177" s="81" t="s">
        <v>204</v>
      </c>
      <c r="UPP177" s="81" t="s">
        <v>204</v>
      </c>
      <c r="UPQ177" s="81" t="s">
        <v>204</v>
      </c>
      <c r="UPR177" s="81" t="s">
        <v>204</v>
      </c>
      <c r="UPS177" s="81" t="s">
        <v>204</v>
      </c>
      <c r="UPT177" s="81" t="s">
        <v>204</v>
      </c>
      <c r="UPU177" s="81" t="s">
        <v>204</v>
      </c>
      <c r="UPV177" s="81" t="s">
        <v>204</v>
      </c>
      <c r="UPW177" s="81" t="s">
        <v>204</v>
      </c>
      <c r="UPX177" s="81" t="s">
        <v>204</v>
      </c>
      <c r="UPY177" s="81" t="s">
        <v>204</v>
      </c>
      <c r="UPZ177" s="81" t="s">
        <v>204</v>
      </c>
      <c r="UQA177" s="81" t="s">
        <v>204</v>
      </c>
      <c r="UQB177" s="81" t="s">
        <v>204</v>
      </c>
      <c r="UQC177" s="81" t="s">
        <v>204</v>
      </c>
      <c r="UQD177" s="81" t="s">
        <v>204</v>
      </c>
      <c r="UQE177" s="81" t="s">
        <v>204</v>
      </c>
      <c r="UQF177" s="81" t="s">
        <v>204</v>
      </c>
      <c r="UQG177" s="81" t="s">
        <v>204</v>
      </c>
      <c r="UQH177" s="81" t="s">
        <v>204</v>
      </c>
      <c r="UQI177" s="81" t="s">
        <v>204</v>
      </c>
      <c r="UQJ177" s="81" t="s">
        <v>204</v>
      </c>
      <c r="UQK177" s="81" t="s">
        <v>204</v>
      </c>
      <c r="UQL177" s="81" t="s">
        <v>204</v>
      </c>
      <c r="UQM177" s="81" t="s">
        <v>204</v>
      </c>
      <c r="UQN177" s="81" t="s">
        <v>204</v>
      </c>
      <c r="UQO177" s="81" t="s">
        <v>204</v>
      </c>
      <c r="UQP177" s="81" t="s">
        <v>204</v>
      </c>
      <c r="UQQ177" s="81" t="s">
        <v>204</v>
      </c>
      <c r="UQR177" s="81" t="s">
        <v>204</v>
      </c>
      <c r="UQS177" s="81" t="s">
        <v>204</v>
      </c>
      <c r="UQT177" s="81" t="s">
        <v>204</v>
      </c>
      <c r="UQU177" s="81" t="s">
        <v>204</v>
      </c>
      <c r="UQV177" s="81" t="s">
        <v>204</v>
      </c>
      <c r="UQW177" s="81" t="s">
        <v>204</v>
      </c>
      <c r="UQX177" s="81" t="s">
        <v>204</v>
      </c>
      <c r="UQY177" s="81" t="s">
        <v>204</v>
      </c>
      <c r="UQZ177" s="81" t="s">
        <v>204</v>
      </c>
      <c r="URA177" s="81" t="s">
        <v>204</v>
      </c>
      <c r="URB177" s="81" t="s">
        <v>204</v>
      </c>
      <c r="URC177" s="81" t="s">
        <v>204</v>
      </c>
      <c r="URD177" s="81" t="s">
        <v>204</v>
      </c>
      <c r="URE177" s="81" t="s">
        <v>204</v>
      </c>
      <c r="URF177" s="81" t="s">
        <v>204</v>
      </c>
      <c r="URG177" s="81" t="s">
        <v>204</v>
      </c>
      <c r="URH177" s="81" t="s">
        <v>204</v>
      </c>
      <c r="URI177" s="81" t="s">
        <v>204</v>
      </c>
      <c r="URJ177" s="81" t="s">
        <v>204</v>
      </c>
      <c r="URK177" s="81" t="s">
        <v>204</v>
      </c>
      <c r="URL177" s="81" t="s">
        <v>204</v>
      </c>
      <c r="URM177" s="81" t="s">
        <v>204</v>
      </c>
      <c r="URN177" s="81" t="s">
        <v>204</v>
      </c>
      <c r="URO177" s="81" t="s">
        <v>204</v>
      </c>
      <c r="URP177" s="81" t="s">
        <v>204</v>
      </c>
      <c r="URQ177" s="81" t="s">
        <v>204</v>
      </c>
      <c r="URR177" s="81" t="s">
        <v>204</v>
      </c>
      <c r="URS177" s="81" t="s">
        <v>204</v>
      </c>
      <c r="URT177" s="81" t="s">
        <v>204</v>
      </c>
      <c r="URU177" s="81" t="s">
        <v>204</v>
      </c>
      <c r="URV177" s="81" t="s">
        <v>204</v>
      </c>
      <c r="URW177" s="81" t="s">
        <v>204</v>
      </c>
      <c r="URX177" s="81" t="s">
        <v>204</v>
      </c>
      <c r="URY177" s="81" t="s">
        <v>204</v>
      </c>
      <c r="URZ177" s="81" t="s">
        <v>204</v>
      </c>
      <c r="USA177" s="81" t="s">
        <v>204</v>
      </c>
      <c r="USB177" s="81" t="s">
        <v>204</v>
      </c>
      <c r="USC177" s="81" t="s">
        <v>204</v>
      </c>
      <c r="USD177" s="81" t="s">
        <v>204</v>
      </c>
      <c r="USE177" s="81" t="s">
        <v>204</v>
      </c>
      <c r="USF177" s="81" t="s">
        <v>204</v>
      </c>
      <c r="USG177" s="81" t="s">
        <v>204</v>
      </c>
      <c r="USH177" s="81" t="s">
        <v>204</v>
      </c>
      <c r="USI177" s="81" t="s">
        <v>204</v>
      </c>
      <c r="USJ177" s="81" t="s">
        <v>204</v>
      </c>
      <c r="USK177" s="81" t="s">
        <v>204</v>
      </c>
      <c r="USL177" s="81" t="s">
        <v>204</v>
      </c>
      <c r="USM177" s="81" t="s">
        <v>204</v>
      </c>
      <c r="USN177" s="81" t="s">
        <v>204</v>
      </c>
      <c r="USO177" s="81" t="s">
        <v>204</v>
      </c>
      <c r="USP177" s="81" t="s">
        <v>204</v>
      </c>
      <c r="USQ177" s="81" t="s">
        <v>204</v>
      </c>
      <c r="USR177" s="81" t="s">
        <v>204</v>
      </c>
      <c r="USS177" s="81" t="s">
        <v>204</v>
      </c>
      <c r="UST177" s="81" t="s">
        <v>204</v>
      </c>
      <c r="USU177" s="81" t="s">
        <v>204</v>
      </c>
      <c r="USV177" s="81" t="s">
        <v>204</v>
      </c>
      <c r="USW177" s="81" t="s">
        <v>204</v>
      </c>
      <c r="USX177" s="81" t="s">
        <v>204</v>
      </c>
      <c r="USY177" s="81" t="s">
        <v>204</v>
      </c>
      <c r="USZ177" s="81" t="s">
        <v>204</v>
      </c>
      <c r="UTA177" s="81" t="s">
        <v>204</v>
      </c>
      <c r="UTB177" s="81" t="s">
        <v>204</v>
      </c>
      <c r="UTC177" s="81" t="s">
        <v>204</v>
      </c>
      <c r="UTD177" s="81" t="s">
        <v>204</v>
      </c>
      <c r="UTE177" s="81" t="s">
        <v>204</v>
      </c>
      <c r="UTF177" s="81" t="s">
        <v>204</v>
      </c>
      <c r="UTG177" s="81" t="s">
        <v>204</v>
      </c>
      <c r="UTH177" s="81" t="s">
        <v>204</v>
      </c>
      <c r="UTI177" s="81" t="s">
        <v>204</v>
      </c>
      <c r="UTJ177" s="81" t="s">
        <v>204</v>
      </c>
      <c r="UTK177" s="81" t="s">
        <v>204</v>
      </c>
      <c r="UTL177" s="81" t="s">
        <v>204</v>
      </c>
      <c r="UTM177" s="81" t="s">
        <v>204</v>
      </c>
      <c r="UTN177" s="81" t="s">
        <v>204</v>
      </c>
      <c r="UTO177" s="81" t="s">
        <v>204</v>
      </c>
      <c r="UTP177" s="81" t="s">
        <v>204</v>
      </c>
      <c r="UTQ177" s="81" t="s">
        <v>204</v>
      </c>
      <c r="UTR177" s="81" t="s">
        <v>204</v>
      </c>
      <c r="UTS177" s="81" t="s">
        <v>204</v>
      </c>
      <c r="UTT177" s="81" t="s">
        <v>204</v>
      </c>
      <c r="UTU177" s="81" t="s">
        <v>204</v>
      </c>
      <c r="UTV177" s="81" t="s">
        <v>204</v>
      </c>
      <c r="UTW177" s="81" t="s">
        <v>204</v>
      </c>
      <c r="UTX177" s="81" t="s">
        <v>204</v>
      </c>
      <c r="UTY177" s="81" t="s">
        <v>204</v>
      </c>
      <c r="UTZ177" s="81" t="s">
        <v>204</v>
      </c>
      <c r="UUA177" s="81" t="s">
        <v>204</v>
      </c>
      <c r="UUB177" s="81" t="s">
        <v>204</v>
      </c>
      <c r="UUC177" s="81" t="s">
        <v>204</v>
      </c>
      <c r="UUD177" s="81" t="s">
        <v>204</v>
      </c>
      <c r="UUE177" s="81" t="s">
        <v>204</v>
      </c>
      <c r="UUF177" s="81" t="s">
        <v>204</v>
      </c>
      <c r="UUG177" s="81" t="s">
        <v>204</v>
      </c>
      <c r="UUH177" s="81" t="s">
        <v>204</v>
      </c>
      <c r="UUI177" s="81" t="s">
        <v>204</v>
      </c>
      <c r="UUJ177" s="81" t="s">
        <v>204</v>
      </c>
      <c r="UUK177" s="81" t="s">
        <v>204</v>
      </c>
      <c r="UUL177" s="81" t="s">
        <v>204</v>
      </c>
      <c r="UUM177" s="81" t="s">
        <v>204</v>
      </c>
      <c r="UUN177" s="81" t="s">
        <v>204</v>
      </c>
      <c r="UUO177" s="81" t="s">
        <v>204</v>
      </c>
      <c r="UUP177" s="81" t="s">
        <v>204</v>
      </c>
      <c r="UUQ177" s="81" t="s">
        <v>204</v>
      </c>
      <c r="UUR177" s="81" t="s">
        <v>204</v>
      </c>
      <c r="UUS177" s="81" t="s">
        <v>204</v>
      </c>
      <c r="UUT177" s="81" t="s">
        <v>204</v>
      </c>
      <c r="UUU177" s="81" t="s">
        <v>204</v>
      </c>
      <c r="UUV177" s="81" t="s">
        <v>204</v>
      </c>
      <c r="UUW177" s="81" t="s">
        <v>204</v>
      </c>
      <c r="UUX177" s="81" t="s">
        <v>204</v>
      </c>
      <c r="UUY177" s="81" t="s">
        <v>204</v>
      </c>
      <c r="UUZ177" s="81" t="s">
        <v>204</v>
      </c>
      <c r="UVA177" s="81" t="s">
        <v>204</v>
      </c>
      <c r="UVB177" s="81" t="s">
        <v>204</v>
      </c>
      <c r="UVC177" s="81" t="s">
        <v>204</v>
      </c>
      <c r="UVD177" s="81" t="s">
        <v>204</v>
      </c>
      <c r="UVE177" s="81" t="s">
        <v>204</v>
      </c>
      <c r="UVF177" s="81" t="s">
        <v>204</v>
      </c>
      <c r="UVG177" s="81" t="s">
        <v>204</v>
      </c>
      <c r="UVH177" s="81" t="s">
        <v>204</v>
      </c>
      <c r="UVI177" s="81" t="s">
        <v>204</v>
      </c>
      <c r="UVJ177" s="81" t="s">
        <v>204</v>
      </c>
      <c r="UVK177" s="81" t="s">
        <v>204</v>
      </c>
      <c r="UVL177" s="81" t="s">
        <v>204</v>
      </c>
      <c r="UVM177" s="81" t="s">
        <v>204</v>
      </c>
      <c r="UVN177" s="81" t="s">
        <v>204</v>
      </c>
      <c r="UVO177" s="81" t="s">
        <v>204</v>
      </c>
      <c r="UVP177" s="81" t="s">
        <v>204</v>
      </c>
      <c r="UVQ177" s="81" t="s">
        <v>204</v>
      </c>
      <c r="UVR177" s="81" t="s">
        <v>204</v>
      </c>
      <c r="UVS177" s="81" t="s">
        <v>204</v>
      </c>
      <c r="UVT177" s="81" t="s">
        <v>204</v>
      </c>
      <c r="UVU177" s="81" t="s">
        <v>204</v>
      </c>
      <c r="UVV177" s="81" t="s">
        <v>204</v>
      </c>
      <c r="UVW177" s="81" t="s">
        <v>204</v>
      </c>
      <c r="UVX177" s="81" t="s">
        <v>204</v>
      </c>
      <c r="UVY177" s="81" t="s">
        <v>204</v>
      </c>
      <c r="UVZ177" s="81" t="s">
        <v>204</v>
      </c>
      <c r="UWA177" s="81" t="s">
        <v>204</v>
      </c>
      <c r="UWB177" s="81" t="s">
        <v>204</v>
      </c>
      <c r="UWC177" s="81" t="s">
        <v>204</v>
      </c>
      <c r="UWD177" s="81" t="s">
        <v>204</v>
      </c>
      <c r="UWE177" s="81" t="s">
        <v>204</v>
      </c>
      <c r="UWF177" s="81" t="s">
        <v>204</v>
      </c>
      <c r="UWG177" s="81" t="s">
        <v>204</v>
      </c>
      <c r="UWH177" s="81" t="s">
        <v>204</v>
      </c>
      <c r="UWI177" s="81" t="s">
        <v>204</v>
      </c>
      <c r="UWJ177" s="81" t="s">
        <v>204</v>
      </c>
      <c r="UWK177" s="81" t="s">
        <v>204</v>
      </c>
      <c r="UWL177" s="81" t="s">
        <v>204</v>
      </c>
      <c r="UWM177" s="81" t="s">
        <v>204</v>
      </c>
      <c r="UWN177" s="81" t="s">
        <v>204</v>
      </c>
      <c r="UWO177" s="81" t="s">
        <v>204</v>
      </c>
      <c r="UWP177" s="81" t="s">
        <v>204</v>
      </c>
      <c r="UWQ177" s="81" t="s">
        <v>204</v>
      </c>
      <c r="UWR177" s="81" t="s">
        <v>204</v>
      </c>
      <c r="UWS177" s="81" t="s">
        <v>204</v>
      </c>
      <c r="UWT177" s="81" t="s">
        <v>204</v>
      </c>
      <c r="UWU177" s="81" t="s">
        <v>204</v>
      </c>
      <c r="UWV177" s="81" t="s">
        <v>204</v>
      </c>
      <c r="UWW177" s="81" t="s">
        <v>204</v>
      </c>
      <c r="UWX177" s="81" t="s">
        <v>204</v>
      </c>
      <c r="UWY177" s="81" t="s">
        <v>204</v>
      </c>
      <c r="UWZ177" s="81" t="s">
        <v>204</v>
      </c>
      <c r="UXA177" s="81" t="s">
        <v>204</v>
      </c>
      <c r="UXB177" s="81" t="s">
        <v>204</v>
      </c>
      <c r="UXC177" s="81" t="s">
        <v>204</v>
      </c>
      <c r="UXD177" s="81" t="s">
        <v>204</v>
      </c>
      <c r="UXE177" s="81" t="s">
        <v>204</v>
      </c>
      <c r="UXF177" s="81" t="s">
        <v>204</v>
      </c>
      <c r="UXG177" s="81" t="s">
        <v>204</v>
      </c>
      <c r="UXH177" s="81" t="s">
        <v>204</v>
      </c>
      <c r="UXI177" s="81" t="s">
        <v>204</v>
      </c>
      <c r="UXJ177" s="81" t="s">
        <v>204</v>
      </c>
      <c r="UXK177" s="81" t="s">
        <v>204</v>
      </c>
      <c r="UXL177" s="81" t="s">
        <v>204</v>
      </c>
      <c r="UXM177" s="81" t="s">
        <v>204</v>
      </c>
      <c r="UXN177" s="81" t="s">
        <v>204</v>
      </c>
      <c r="UXO177" s="81" t="s">
        <v>204</v>
      </c>
      <c r="UXP177" s="81" t="s">
        <v>204</v>
      </c>
      <c r="UXQ177" s="81" t="s">
        <v>204</v>
      </c>
      <c r="UXR177" s="81" t="s">
        <v>204</v>
      </c>
      <c r="UXS177" s="81" t="s">
        <v>204</v>
      </c>
      <c r="UXT177" s="81" t="s">
        <v>204</v>
      </c>
      <c r="UXU177" s="81" t="s">
        <v>204</v>
      </c>
      <c r="UXV177" s="81" t="s">
        <v>204</v>
      </c>
      <c r="UXW177" s="81" t="s">
        <v>204</v>
      </c>
      <c r="UXX177" s="81" t="s">
        <v>204</v>
      </c>
      <c r="UXY177" s="81" t="s">
        <v>204</v>
      </c>
      <c r="UXZ177" s="81" t="s">
        <v>204</v>
      </c>
      <c r="UYA177" s="81" t="s">
        <v>204</v>
      </c>
      <c r="UYB177" s="81" t="s">
        <v>204</v>
      </c>
      <c r="UYC177" s="81" t="s">
        <v>204</v>
      </c>
      <c r="UYD177" s="81" t="s">
        <v>204</v>
      </c>
      <c r="UYE177" s="81" t="s">
        <v>204</v>
      </c>
      <c r="UYF177" s="81" t="s">
        <v>204</v>
      </c>
      <c r="UYG177" s="81" t="s">
        <v>204</v>
      </c>
      <c r="UYH177" s="81" t="s">
        <v>204</v>
      </c>
      <c r="UYI177" s="81" t="s">
        <v>204</v>
      </c>
      <c r="UYJ177" s="81" t="s">
        <v>204</v>
      </c>
      <c r="UYK177" s="81" t="s">
        <v>204</v>
      </c>
      <c r="UYL177" s="81" t="s">
        <v>204</v>
      </c>
      <c r="UYM177" s="81" t="s">
        <v>204</v>
      </c>
      <c r="UYN177" s="81" t="s">
        <v>204</v>
      </c>
      <c r="UYO177" s="81" t="s">
        <v>204</v>
      </c>
      <c r="UYP177" s="81" t="s">
        <v>204</v>
      </c>
      <c r="UYQ177" s="81" t="s">
        <v>204</v>
      </c>
      <c r="UYR177" s="81" t="s">
        <v>204</v>
      </c>
      <c r="UYS177" s="81" t="s">
        <v>204</v>
      </c>
      <c r="UYT177" s="81" t="s">
        <v>204</v>
      </c>
      <c r="UYU177" s="81" t="s">
        <v>204</v>
      </c>
      <c r="UYV177" s="81" t="s">
        <v>204</v>
      </c>
      <c r="UYW177" s="81" t="s">
        <v>204</v>
      </c>
      <c r="UYX177" s="81" t="s">
        <v>204</v>
      </c>
      <c r="UYY177" s="81" t="s">
        <v>204</v>
      </c>
      <c r="UYZ177" s="81" t="s">
        <v>204</v>
      </c>
      <c r="UZA177" s="81" t="s">
        <v>204</v>
      </c>
      <c r="UZB177" s="81" t="s">
        <v>204</v>
      </c>
      <c r="UZC177" s="81" t="s">
        <v>204</v>
      </c>
      <c r="UZD177" s="81" t="s">
        <v>204</v>
      </c>
      <c r="UZE177" s="81" t="s">
        <v>204</v>
      </c>
      <c r="UZF177" s="81" t="s">
        <v>204</v>
      </c>
      <c r="UZG177" s="81" t="s">
        <v>204</v>
      </c>
      <c r="UZH177" s="81" t="s">
        <v>204</v>
      </c>
      <c r="UZI177" s="81" t="s">
        <v>204</v>
      </c>
      <c r="UZJ177" s="81" t="s">
        <v>204</v>
      </c>
      <c r="UZK177" s="81" t="s">
        <v>204</v>
      </c>
      <c r="UZL177" s="81" t="s">
        <v>204</v>
      </c>
      <c r="UZM177" s="81" t="s">
        <v>204</v>
      </c>
      <c r="UZN177" s="81" t="s">
        <v>204</v>
      </c>
      <c r="UZO177" s="81" t="s">
        <v>204</v>
      </c>
      <c r="UZP177" s="81" t="s">
        <v>204</v>
      </c>
      <c r="UZQ177" s="81" t="s">
        <v>204</v>
      </c>
      <c r="UZR177" s="81" t="s">
        <v>204</v>
      </c>
      <c r="UZS177" s="81" t="s">
        <v>204</v>
      </c>
      <c r="UZT177" s="81" t="s">
        <v>204</v>
      </c>
      <c r="UZU177" s="81" t="s">
        <v>204</v>
      </c>
      <c r="UZV177" s="81" t="s">
        <v>204</v>
      </c>
      <c r="UZW177" s="81" t="s">
        <v>204</v>
      </c>
      <c r="UZX177" s="81" t="s">
        <v>204</v>
      </c>
      <c r="UZY177" s="81" t="s">
        <v>204</v>
      </c>
      <c r="UZZ177" s="81" t="s">
        <v>204</v>
      </c>
      <c r="VAA177" s="81" t="s">
        <v>204</v>
      </c>
      <c r="VAB177" s="81" t="s">
        <v>204</v>
      </c>
      <c r="VAC177" s="81" t="s">
        <v>204</v>
      </c>
      <c r="VAD177" s="81" t="s">
        <v>204</v>
      </c>
      <c r="VAE177" s="81" t="s">
        <v>204</v>
      </c>
      <c r="VAF177" s="81" t="s">
        <v>204</v>
      </c>
      <c r="VAG177" s="81" t="s">
        <v>204</v>
      </c>
      <c r="VAH177" s="81" t="s">
        <v>204</v>
      </c>
      <c r="VAI177" s="81" t="s">
        <v>204</v>
      </c>
      <c r="VAJ177" s="81" t="s">
        <v>204</v>
      </c>
      <c r="VAK177" s="81" t="s">
        <v>204</v>
      </c>
      <c r="VAL177" s="81" t="s">
        <v>204</v>
      </c>
      <c r="VAM177" s="81" t="s">
        <v>204</v>
      </c>
      <c r="VAN177" s="81" t="s">
        <v>204</v>
      </c>
      <c r="VAO177" s="81" t="s">
        <v>204</v>
      </c>
      <c r="VAP177" s="81" t="s">
        <v>204</v>
      </c>
      <c r="VAQ177" s="81" t="s">
        <v>204</v>
      </c>
      <c r="VAR177" s="81" t="s">
        <v>204</v>
      </c>
      <c r="VAS177" s="81" t="s">
        <v>204</v>
      </c>
      <c r="VAT177" s="81" t="s">
        <v>204</v>
      </c>
      <c r="VAU177" s="81" t="s">
        <v>204</v>
      </c>
      <c r="VAV177" s="81" t="s">
        <v>204</v>
      </c>
      <c r="VAW177" s="81" t="s">
        <v>204</v>
      </c>
      <c r="VAX177" s="81" t="s">
        <v>204</v>
      </c>
      <c r="VAY177" s="81" t="s">
        <v>204</v>
      </c>
      <c r="VAZ177" s="81" t="s">
        <v>204</v>
      </c>
      <c r="VBA177" s="81" t="s">
        <v>204</v>
      </c>
      <c r="VBB177" s="81" t="s">
        <v>204</v>
      </c>
      <c r="VBC177" s="81" t="s">
        <v>204</v>
      </c>
      <c r="VBD177" s="81" t="s">
        <v>204</v>
      </c>
      <c r="VBE177" s="81" t="s">
        <v>204</v>
      </c>
      <c r="VBF177" s="81" t="s">
        <v>204</v>
      </c>
      <c r="VBG177" s="81" t="s">
        <v>204</v>
      </c>
      <c r="VBH177" s="81" t="s">
        <v>204</v>
      </c>
      <c r="VBI177" s="81" t="s">
        <v>204</v>
      </c>
      <c r="VBJ177" s="81" t="s">
        <v>204</v>
      </c>
      <c r="VBK177" s="81" t="s">
        <v>204</v>
      </c>
      <c r="VBL177" s="81" t="s">
        <v>204</v>
      </c>
      <c r="VBM177" s="81" t="s">
        <v>204</v>
      </c>
      <c r="VBN177" s="81" t="s">
        <v>204</v>
      </c>
      <c r="VBO177" s="81" t="s">
        <v>204</v>
      </c>
      <c r="VBP177" s="81" t="s">
        <v>204</v>
      </c>
      <c r="VBQ177" s="81" t="s">
        <v>204</v>
      </c>
      <c r="VBR177" s="81" t="s">
        <v>204</v>
      </c>
      <c r="VBS177" s="81" t="s">
        <v>204</v>
      </c>
      <c r="VBT177" s="81" t="s">
        <v>204</v>
      </c>
      <c r="VBU177" s="81" t="s">
        <v>204</v>
      </c>
      <c r="VBV177" s="81" t="s">
        <v>204</v>
      </c>
      <c r="VBW177" s="81" t="s">
        <v>204</v>
      </c>
      <c r="VBX177" s="81" t="s">
        <v>204</v>
      </c>
      <c r="VBY177" s="81" t="s">
        <v>204</v>
      </c>
      <c r="VBZ177" s="81" t="s">
        <v>204</v>
      </c>
      <c r="VCA177" s="81" t="s">
        <v>204</v>
      </c>
      <c r="VCB177" s="81" t="s">
        <v>204</v>
      </c>
      <c r="VCC177" s="81" t="s">
        <v>204</v>
      </c>
      <c r="VCD177" s="81" t="s">
        <v>204</v>
      </c>
      <c r="VCE177" s="81" t="s">
        <v>204</v>
      </c>
      <c r="VCF177" s="81" t="s">
        <v>204</v>
      </c>
      <c r="VCG177" s="81" t="s">
        <v>204</v>
      </c>
      <c r="VCH177" s="81" t="s">
        <v>204</v>
      </c>
      <c r="VCI177" s="81" t="s">
        <v>204</v>
      </c>
      <c r="VCJ177" s="81" t="s">
        <v>204</v>
      </c>
      <c r="VCK177" s="81" t="s">
        <v>204</v>
      </c>
      <c r="VCL177" s="81" t="s">
        <v>204</v>
      </c>
      <c r="VCM177" s="81" t="s">
        <v>204</v>
      </c>
      <c r="VCN177" s="81" t="s">
        <v>204</v>
      </c>
      <c r="VCO177" s="81" t="s">
        <v>204</v>
      </c>
      <c r="VCP177" s="81" t="s">
        <v>204</v>
      </c>
      <c r="VCQ177" s="81" t="s">
        <v>204</v>
      </c>
      <c r="VCR177" s="81" t="s">
        <v>204</v>
      </c>
      <c r="VCS177" s="81" t="s">
        <v>204</v>
      </c>
      <c r="VCT177" s="81" t="s">
        <v>204</v>
      </c>
      <c r="VCU177" s="81" t="s">
        <v>204</v>
      </c>
      <c r="VCV177" s="81" t="s">
        <v>204</v>
      </c>
      <c r="VCW177" s="81" t="s">
        <v>204</v>
      </c>
      <c r="VCX177" s="81" t="s">
        <v>204</v>
      </c>
      <c r="VCY177" s="81" t="s">
        <v>204</v>
      </c>
      <c r="VCZ177" s="81" t="s">
        <v>204</v>
      </c>
      <c r="VDA177" s="81" t="s">
        <v>204</v>
      </c>
      <c r="VDB177" s="81" t="s">
        <v>204</v>
      </c>
      <c r="VDC177" s="81" t="s">
        <v>204</v>
      </c>
      <c r="VDD177" s="81" t="s">
        <v>204</v>
      </c>
      <c r="VDE177" s="81" t="s">
        <v>204</v>
      </c>
      <c r="VDF177" s="81" t="s">
        <v>204</v>
      </c>
      <c r="VDG177" s="81" t="s">
        <v>204</v>
      </c>
      <c r="VDH177" s="81" t="s">
        <v>204</v>
      </c>
      <c r="VDI177" s="81" t="s">
        <v>204</v>
      </c>
      <c r="VDJ177" s="81" t="s">
        <v>204</v>
      </c>
      <c r="VDK177" s="81" t="s">
        <v>204</v>
      </c>
      <c r="VDL177" s="81" t="s">
        <v>204</v>
      </c>
      <c r="VDM177" s="81" t="s">
        <v>204</v>
      </c>
      <c r="VDN177" s="81" t="s">
        <v>204</v>
      </c>
      <c r="VDO177" s="81" t="s">
        <v>204</v>
      </c>
      <c r="VDP177" s="81" t="s">
        <v>204</v>
      </c>
      <c r="VDQ177" s="81" t="s">
        <v>204</v>
      </c>
      <c r="VDR177" s="81" t="s">
        <v>204</v>
      </c>
      <c r="VDS177" s="81" t="s">
        <v>204</v>
      </c>
      <c r="VDT177" s="81" t="s">
        <v>204</v>
      </c>
      <c r="VDU177" s="81" t="s">
        <v>204</v>
      </c>
      <c r="VDV177" s="81" t="s">
        <v>204</v>
      </c>
      <c r="VDW177" s="81" t="s">
        <v>204</v>
      </c>
      <c r="VDX177" s="81" t="s">
        <v>204</v>
      </c>
      <c r="VDY177" s="81" t="s">
        <v>204</v>
      </c>
      <c r="VDZ177" s="81" t="s">
        <v>204</v>
      </c>
      <c r="VEA177" s="81" t="s">
        <v>204</v>
      </c>
      <c r="VEB177" s="81" t="s">
        <v>204</v>
      </c>
      <c r="VEC177" s="81" t="s">
        <v>204</v>
      </c>
      <c r="VED177" s="81" t="s">
        <v>204</v>
      </c>
      <c r="VEE177" s="81" t="s">
        <v>204</v>
      </c>
      <c r="VEF177" s="81" t="s">
        <v>204</v>
      </c>
      <c r="VEG177" s="81" t="s">
        <v>204</v>
      </c>
      <c r="VEH177" s="81" t="s">
        <v>204</v>
      </c>
      <c r="VEI177" s="81" t="s">
        <v>204</v>
      </c>
      <c r="VEJ177" s="81" t="s">
        <v>204</v>
      </c>
      <c r="VEK177" s="81" t="s">
        <v>204</v>
      </c>
      <c r="VEL177" s="81" t="s">
        <v>204</v>
      </c>
      <c r="VEM177" s="81" t="s">
        <v>204</v>
      </c>
      <c r="VEN177" s="81" t="s">
        <v>204</v>
      </c>
      <c r="VEO177" s="81" t="s">
        <v>204</v>
      </c>
      <c r="VEP177" s="81" t="s">
        <v>204</v>
      </c>
      <c r="VEQ177" s="81" t="s">
        <v>204</v>
      </c>
      <c r="VER177" s="81" t="s">
        <v>204</v>
      </c>
      <c r="VES177" s="81" t="s">
        <v>204</v>
      </c>
      <c r="VET177" s="81" t="s">
        <v>204</v>
      </c>
      <c r="VEU177" s="81" t="s">
        <v>204</v>
      </c>
      <c r="VEV177" s="81" t="s">
        <v>204</v>
      </c>
      <c r="VEW177" s="81" t="s">
        <v>204</v>
      </c>
      <c r="VEX177" s="81" t="s">
        <v>204</v>
      </c>
      <c r="VEY177" s="81" t="s">
        <v>204</v>
      </c>
      <c r="VEZ177" s="81" t="s">
        <v>204</v>
      </c>
      <c r="VFA177" s="81" t="s">
        <v>204</v>
      </c>
      <c r="VFB177" s="81" t="s">
        <v>204</v>
      </c>
      <c r="VFC177" s="81" t="s">
        <v>204</v>
      </c>
      <c r="VFD177" s="81" t="s">
        <v>204</v>
      </c>
      <c r="VFE177" s="81" t="s">
        <v>204</v>
      </c>
      <c r="VFF177" s="81" t="s">
        <v>204</v>
      </c>
      <c r="VFG177" s="81" t="s">
        <v>204</v>
      </c>
      <c r="VFH177" s="81" t="s">
        <v>204</v>
      </c>
      <c r="VFI177" s="81" t="s">
        <v>204</v>
      </c>
      <c r="VFJ177" s="81" t="s">
        <v>204</v>
      </c>
      <c r="VFK177" s="81" t="s">
        <v>204</v>
      </c>
      <c r="VFL177" s="81" t="s">
        <v>204</v>
      </c>
      <c r="VFM177" s="81" t="s">
        <v>204</v>
      </c>
      <c r="VFN177" s="81" t="s">
        <v>204</v>
      </c>
      <c r="VFO177" s="81" t="s">
        <v>204</v>
      </c>
      <c r="VFP177" s="81" t="s">
        <v>204</v>
      </c>
      <c r="VFQ177" s="81" t="s">
        <v>204</v>
      </c>
      <c r="VFR177" s="81" t="s">
        <v>204</v>
      </c>
      <c r="VFS177" s="81" t="s">
        <v>204</v>
      </c>
      <c r="VFT177" s="81" t="s">
        <v>204</v>
      </c>
      <c r="VFU177" s="81" t="s">
        <v>204</v>
      </c>
      <c r="VFV177" s="81" t="s">
        <v>204</v>
      </c>
      <c r="VFW177" s="81" t="s">
        <v>204</v>
      </c>
      <c r="VFX177" s="81" t="s">
        <v>204</v>
      </c>
      <c r="VFY177" s="81" t="s">
        <v>204</v>
      </c>
      <c r="VFZ177" s="81" t="s">
        <v>204</v>
      </c>
      <c r="VGA177" s="81" t="s">
        <v>204</v>
      </c>
      <c r="VGB177" s="81" t="s">
        <v>204</v>
      </c>
      <c r="VGC177" s="81" t="s">
        <v>204</v>
      </c>
      <c r="VGD177" s="81" t="s">
        <v>204</v>
      </c>
      <c r="VGE177" s="81" t="s">
        <v>204</v>
      </c>
      <c r="VGF177" s="81" t="s">
        <v>204</v>
      </c>
      <c r="VGG177" s="81" t="s">
        <v>204</v>
      </c>
      <c r="VGH177" s="81" t="s">
        <v>204</v>
      </c>
      <c r="VGI177" s="81" t="s">
        <v>204</v>
      </c>
      <c r="VGJ177" s="81" t="s">
        <v>204</v>
      </c>
      <c r="VGK177" s="81" t="s">
        <v>204</v>
      </c>
      <c r="VGL177" s="81" t="s">
        <v>204</v>
      </c>
      <c r="VGM177" s="81" t="s">
        <v>204</v>
      </c>
      <c r="VGN177" s="81" t="s">
        <v>204</v>
      </c>
      <c r="VGO177" s="81" t="s">
        <v>204</v>
      </c>
      <c r="VGP177" s="81" t="s">
        <v>204</v>
      </c>
      <c r="VGQ177" s="81" t="s">
        <v>204</v>
      </c>
      <c r="VGR177" s="81" t="s">
        <v>204</v>
      </c>
      <c r="VGS177" s="81" t="s">
        <v>204</v>
      </c>
      <c r="VGT177" s="81" t="s">
        <v>204</v>
      </c>
      <c r="VGU177" s="81" t="s">
        <v>204</v>
      </c>
      <c r="VGV177" s="81" t="s">
        <v>204</v>
      </c>
      <c r="VGW177" s="81" t="s">
        <v>204</v>
      </c>
      <c r="VGX177" s="81" t="s">
        <v>204</v>
      </c>
      <c r="VGY177" s="81" t="s">
        <v>204</v>
      </c>
      <c r="VGZ177" s="81" t="s">
        <v>204</v>
      </c>
      <c r="VHA177" s="81" t="s">
        <v>204</v>
      </c>
      <c r="VHB177" s="81" t="s">
        <v>204</v>
      </c>
      <c r="VHC177" s="81" t="s">
        <v>204</v>
      </c>
      <c r="VHD177" s="81" t="s">
        <v>204</v>
      </c>
      <c r="VHE177" s="81" t="s">
        <v>204</v>
      </c>
      <c r="VHF177" s="81" t="s">
        <v>204</v>
      </c>
      <c r="VHG177" s="81" t="s">
        <v>204</v>
      </c>
      <c r="VHH177" s="81" t="s">
        <v>204</v>
      </c>
      <c r="VHI177" s="81" t="s">
        <v>204</v>
      </c>
      <c r="VHJ177" s="81" t="s">
        <v>204</v>
      </c>
      <c r="VHK177" s="81" t="s">
        <v>204</v>
      </c>
      <c r="VHL177" s="81" t="s">
        <v>204</v>
      </c>
      <c r="VHM177" s="81" t="s">
        <v>204</v>
      </c>
      <c r="VHN177" s="81" t="s">
        <v>204</v>
      </c>
      <c r="VHO177" s="81" t="s">
        <v>204</v>
      </c>
      <c r="VHP177" s="81" t="s">
        <v>204</v>
      </c>
      <c r="VHQ177" s="81" t="s">
        <v>204</v>
      </c>
      <c r="VHR177" s="81" t="s">
        <v>204</v>
      </c>
      <c r="VHS177" s="81" t="s">
        <v>204</v>
      </c>
      <c r="VHT177" s="81" t="s">
        <v>204</v>
      </c>
      <c r="VHU177" s="81" t="s">
        <v>204</v>
      </c>
      <c r="VHV177" s="81" t="s">
        <v>204</v>
      </c>
      <c r="VHW177" s="81" t="s">
        <v>204</v>
      </c>
      <c r="VHX177" s="81" t="s">
        <v>204</v>
      </c>
      <c r="VHY177" s="81" t="s">
        <v>204</v>
      </c>
      <c r="VHZ177" s="81" t="s">
        <v>204</v>
      </c>
      <c r="VIA177" s="81" t="s">
        <v>204</v>
      </c>
      <c r="VIB177" s="81" t="s">
        <v>204</v>
      </c>
      <c r="VIC177" s="81" t="s">
        <v>204</v>
      </c>
      <c r="VID177" s="81" t="s">
        <v>204</v>
      </c>
      <c r="VIE177" s="81" t="s">
        <v>204</v>
      </c>
      <c r="VIF177" s="81" t="s">
        <v>204</v>
      </c>
      <c r="VIG177" s="81" t="s">
        <v>204</v>
      </c>
      <c r="VIH177" s="81" t="s">
        <v>204</v>
      </c>
      <c r="VII177" s="81" t="s">
        <v>204</v>
      </c>
      <c r="VIJ177" s="81" t="s">
        <v>204</v>
      </c>
      <c r="VIK177" s="81" t="s">
        <v>204</v>
      </c>
      <c r="VIL177" s="81" t="s">
        <v>204</v>
      </c>
      <c r="VIM177" s="81" t="s">
        <v>204</v>
      </c>
      <c r="VIN177" s="81" t="s">
        <v>204</v>
      </c>
      <c r="VIO177" s="81" t="s">
        <v>204</v>
      </c>
      <c r="VIP177" s="81" t="s">
        <v>204</v>
      </c>
      <c r="VIQ177" s="81" t="s">
        <v>204</v>
      </c>
      <c r="VIR177" s="81" t="s">
        <v>204</v>
      </c>
      <c r="VIS177" s="81" t="s">
        <v>204</v>
      </c>
      <c r="VIT177" s="81" t="s">
        <v>204</v>
      </c>
      <c r="VIU177" s="81" t="s">
        <v>204</v>
      </c>
      <c r="VIV177" s="81" t="s">
        <v>204</v>
      </c>
      <c r="VIW177" s="81" t="s">
        <v>204</v>
      </c>
      <c r="VIX177" s="81" t="s">
        <v>204</v>
      </c>
      <c r="VIY177" s="81" t="s">
        <v>204</v>
      </c>
      <c r="VIZ177" s="81" t="s">
        <v>204</v>
      </c>
      <c r="VJA177" s="81" t="s">
        <v>204</v>
      </c>
      <c r="VJB177" s="81" t="s">
        <v>204</v>
      </c>
      <c r="VJC177" s="81" t="s">
        <v>204</v>
      </c>
      <c r="VJD177" s="81" t="s">
        <v>204</v>
      </c>
      <c r="VJE177" s="81" t="s">
        <v>204</v>
      </c>
      <c r="VJF177" s="81" t="s">
        <v>204</v>
      </c>
      <c r="VJG177" s="81" t="s">
        <v>204</v>
      </c>
      <c r="VJH177" s="81" t="s">
        <v>204</v>
      </c>
      <c r="VJI177" s="81" t="s">
        <v>204</v>
      </c>
      <c r="VJJ177" s="81" t="s">
        <v>204</v>
      </c>
      <c r="VJK177" s="81" t="s">
        <v>204</v>
      </c>
      <c r="VJL177" s="81" t="s">
        <v>204</v>
      </c>
      <c r="VJM177" s="81" t="s">
        <v>204</v>
      </c>
      <c r="VJN177" s="81" t="s">
        <v>204</v>
      </c>
      <c r="VJO177" s="81" t="s">
        <v>204</v>
      </c>
      <c r="VJP177" s="81" t="s">
        <v>204</v>
      </c>
      <c r="VJQ177" s="81" t="s">
        <v>204</v>
      </c>
      <c r="VJR177" s="81" t="s">
        <v>204</v>
      </c>
      <c r="VJS177" s="81" t="s">
        <v>204</v>
      </c>
      <c r="VJT177" s="81" t="s">
        <v>204</v>
      </c>
      <c r="VJU177" s="81" t="s">
        <v>204</v>
      </c>
      <c r="VJV177" s="81" t="s">
        <v>204</v>
      </c>
      <c r="VJW177" s="81" t="s">
        <v>204</v>
      </c>
      <c r="VJX177" s="81" t="s">
        <v>204</v>
      </c>
      <c r="VJY177" s="81" t="s">
        <v>204</v>
      </c>
      <c r="VJZ177" s="81" t="s">
        <v>204</v>
      </c>
      <c r="VKA177" s="81" t="s">
        <v>204</v>
      </c>
      <c r="VKB177" s="81" t="s">
        <v>204</v>
      </c>
      <c r="VKC177" s="81" t="s">
        <v>204</v>
      </c>
      <c r="VKD177" s="81" t="s">
        <v>204</v>
      </c>
      <c r="VKE177" s="81" t="s">
        <v>204</v>
      </c>
      <c r="VKF177" s="81" t="s">
        <v>204</v>
      </c>
      <c r="VKG177" s="81" t="s">
        <v>204</v>
      </c>
      <c r="VKH177" s="81" t="s">
        <v>204</v>
      </c>
      <c r="VKI177" s="81" t="s">
        <v>204</v>
      </c>
      <c r="VKJ177" s="81" t="s">
        <v>204</v>
      </c>
      <c r="VKK177" s="81" t="s">
        <v>204</v>
      </c>
      <c r="VKL177" s="81" t="s">
        <v>204</v>
      </c>
      <c r="VKM177" s="81" t="s">
        <v>204</v>
      </c>
      <c r="VKN177" s="81" t="s">
        <v>204</v>
      </c>
      <c r="VKO177" s="81" t="s">
        <v>204</v>
      </c>
      <c r="VKP177" s="81" t="s">
        <v>204</v>
      </c>
      <c r="VKQ177" s="81" t="s">
        <v>204</v>
      </c>
      <c r="VKR177" s="81" t="s">
        <v>204</v>
      </c>
      <c r="VKS177" s="81" t="s">
        <v>204</v>
      </c>
      <c r="VKT177" s="81" t="s">
        <v>204</v>
      </c>
      <c r="VKU177" s="81" t="s">
        <v>204</v>
      </c>
      <c r="VKV177" s="81" t="s">
        <v>204</v>
      </c>
      <c r="VKW177" s="81" t="s">
        <v>204</v>
      </c>
      <c r="VKX177" s="81" t="s">
        <v>204</v>
      </c>
      <c r="VKY177" s="81" t="s">
        <v>204</v>
      </c>
      <c r="VKZ177" s="81" t="s">
        <v>204</v>
      </c>
      <c r="VLA177" s="81" t="s">
        <v>204</v>
      </c>
      <c r="VLB177" s="81" t="s">
        <v>204</v>
      </c>
      <c r="VLC177" s="81" t="s">
        <v>204</v>
      </c>
      <c r="VLD177" s="81" t="s">
        <v>204</v>
      </c>
      <c r="VLE177" s="81" t="s">
        <v>204</v>
      </c>
      <c r="VLF177" s="81" t="s">
        <v>204</v>
      </c>
      <c r="VLG177" s="81" t="s">
        <v>204</v>
      </c>
      <c r="VLH177" s="81" t="s">
        <v>204</v>
      </c>
      <c r="VLI177" s="81" t="s">
        <v>204</v>
      </c>
      <c r="VLJ177" s="81" t="s">
        <v>204</v>
      </c>
      <c r="VLK177" s="81" t="s">
        <v>204</v>
      </c>
      <c r="VLL177" s="81" t="s">
        <v>204</v>
      </c>
      <c r="VLM177" s="81" t="s">
        <v>204</v>
      </c>
      <c r="VLN177" s="81" t="s">
        <v>204</v>
      </c>
      <c r="VLO177" s="81" t="s">
        <v>204</v>
      </c>
      <c r="VLP177" s="81" t="s">
        <v>204</v>
      </c>
      <c r="VLQ177" s="81" t="s">
        <v>204</v>
      </c>
      <c r="VLR177" s="81" t="s">
        <v>204</v>
      </c>
      <c r="VLS177" s="81" t="s">
        <v>204</v>
      </c>
      <c r="VLT177" s="81" t="s">
        <v>204</v>
      </c>
      <c r="VLU177" s="81" t="s">
        <v>204</v>
      </c>
      <c r="VLV177" s="81" t="s">
        <v>204</v>
      </c>
      <c r="VLW177" s="81" t="s">
        <v>204</v>
      </c>
      <c r="VLX177" s="81" t="s">
        <v>204</v>
      </c>
      <c r="VLY177" s="81" t="s">
        <v>204</v>
      </c>
      <c r="VLZ177" s="81" t="s">
        <v>204</v>
      </c>
      <c r="VMA177" s="81" t="s">
        <v>204</v>
      </c>
      <c r="VMB177" s="81" t="s">
        <v>204</v>
      </c>
      <c r="VMC177" s="81" t="s">
        <v>204</v>
      </c>
      <c r="VMD177" s="81" t="s">
        <v>204</v>
      </c>
      <c r="VME177" s="81" t="s">
        <v>204</v>
      </c>
      <c r="VMF177" s="81" t="s">
        <v>204</v>
      </c>
      <c r="VMG177" s="81" t="s">
        <v>204</v>
      </c>
      <c r="VMH177" s="81" t="s">
        <v>204</v>
      </c>
      <c r="VMI177" s="81" t="s">
        <v>204</v>
      </c>
      <c r="VMJ177" s="81" t="s">
        <v>204</v>
      </c>
      <c r="VMK177" s="81" t="s">
        <v>204</v>
      </c>
      <c r="VML177" s="81" t="s">
        <v>204</v>
      </c>
      <c r="VMM177" s="81" t="s">
        <v>204</v>
      </c>
      <c r="VMN177" s="81" t="s">
        <v>204</v>
      </c>
      <c r="VMO177" s="81" t="s">
        <v>204</v>
      </c>
      <c r="VMP177" s="81" t="s">
        <v>204</v>
      </c>
      <c r="VMQ177" s="81" t="s">
        <v>204</v>
      </c>
      <c r="VMR177" s="81" t="s">
        <v>204</v>
      </c>
      <c r="VMS177" s="81" t="s">
        <v>204</v>
      </c>
      <c r="VMT177" s="81" t="s">
        <v>204</v>
      </c>
      <c r="VMU177" s="81" t="s">
        <v>204</v>
      </c>
      <c r="VMV177" s="81" t="s">
        <v>204</v>
      </c>
      <c r="VMW177" s="81" t="s">
        <v>204</v>
      </c>
      <c r="VMX177" s="81" t="s">
        <v>204</v>
      </c>
      <c r="VMY177" s="81" t="s">
        <v>204</v>
      </c>
      <c r="VMZ177" s="81" t="s">
        <v>204</v>
      </c>
      <c r="VNA177" s="81" t="s">
        <v>204</v>
      </c>
      <c r="VNB177" s="81" t="s">
        <v>204</v>
      </c>
      <c r="VNC177" s="81" t="s">
        <v>204</v>
      </c>
      <c r="VND177" s="81" t="s">
        <v>204</v>
      </c>
      <c r="VNE177" s="81" t="s">
        <v>204</v>
      </c>
      <c r="VNF177" s="81" t="s">
        <v>204</v>
      </c>
      <c r="VNG177" s="81" t="s">
        <v>204</v>
      </c>
      <c r="VNH177" s="81" t="s">
        <v>204</v>
      </c>
      <c r="VNI177" s="81" t="s">
        <v>204</v>
      </c>
      <c r="VNJ177" s="81" t="s">
        <v>204</v>
      </c>
      <c r="VNK177" s="81" t="s">
        <v>204</v>
      </c>
      <c r="VNL177" s="81" t="s">
        <v>204</v>
      </c>
      <c r="VNM177" s="81" t="s">
        <v>204</v>
      </c>
      <c r="VNN177" s="81" t="s">
        <v>204</v>
      </c>
      <c r="VNO177" s="81" t="s">
        <v>204</v>
      </c>
      <c r="VNP177" s="81" t="s">
        <v>204</v>
      </c>
      <c r="VNQ177" s="81" t="s">
        <v>204</v>
      </c>
      <c r="VNR177" s="81" t="s">
        <v>204</v>
      </c>
      <c r="VNS177" s="81" t="s">
        <v>204</v>
      </c>
      <c r="VNT177" s="81" t="s">
        <v>204</v>
      </c>
      <c r="VNU177" s="81" t="s">
        <v>204</v>
      </c>
      <c r="VNV177" s="81" t="s">
        <v>204</v>
      </c>
      <c r="VNW177" s="81" t="s">
        <v>204</v>
      </c>
      <c r="VNX177" s="81" t="s">
        <v>204</v>
      </c>
      <c r="VNY177" s="81" t="s">
        <v>204</v>
      </c>
      <c r="VNZ177" s="81" t="s">
        <v>204</v>
      </c>
      <c r="VOA177" s="81" t="s">
        <v>204</v>
      </c>
      <c r="VOB177" s="81" t="s">
        <v>204</v>
      </c>
      <c r="VOC177" s="81" t="s">
        <v>204</v>
      </c>
      <c r="VOD177" s="81" t="s">
        <v>204</v>
      </c>
      <c r="VOE177" s="81" t="s">
        <v>204</v>
      </c>
      <c r="VOF177" s="81" t="s">
        <v>204</v>
      </c>
      <c r="VOG177" s="81" t="s">
        <v>204</v>
      </c>
      <c r="VOH177" s="81" t="s">
        <v>204</v>
      </c>
      <c r="VOI177" s="81" t="s">
        <v>204</v>
      </c>
      <c r="VOJ177" s="81" t="s">
        <v>204</v>
      </c>
      <c r="VOK177" s="81" t="s">
        <v>204</v>
      </c>
      <c r="VOL177" s="81" t="s">
        <v>204</v>
      </c>
      <c r="VOM177" s="81" t="s">
        <v>204</v>
      </c>
      <c r="VON177" s="81" t="s">
        <v>204</v>
      </c>
      <c r="VOO177" s="81" t="s">
        <v>204</v>
      </c>
      <c r="VOP177" s="81" t="s">
        <v>204</v>
      </c>
      <c r="VOQ177" s="81" t="s">
        <v>204</v>
      </c>
      <c r="VOR177" s="81" t="s">
        <v>204</v>
      </c>
      <c r="VOS177" s="81" t="s">
        <v>204</v>
      </c>
      <c r="VOT177" s="81" t="s">
        <v>204</v>
      </c>
      <c r="VOU177" s="81" t="s">
        <v>204</v>
      </c>
      <c r="VOV177" s="81" t="s">
        <v>204</v>
      </c>
      <c r="VOW177" s="81" t="s">
        <v>204</v>
      </c>
      <c r="VOX177" s="81" t="s">
        <v>204</v>
      </c>
      <c r="VOY177" s="81" t="s">
        <v>204</v>
      </c>
      <c r="VOZ177" s="81" t="s">
        <v>204</v>
      </c>
      <c r="VPA177" s="81" t="s">
        <v>204</v>
      </c>
      <c r="VPB177" s="81" t="s">
        <v>204</v>
      </c>
      <c r="VPC177" s="81" t="s">
        <v>204</v>
      </c>
      <c r="VPD177" s="81" t="s">
        <v>204</v>
      </c>
      <c r="VPE177" s="81" t="s">
        <v>204</v>
      </c>
      <c r="VPF177" s="81" t="s">
        <v>204</v>
      </c>
      <c r="VPG177" s="81" t="s">
        <v>204</v>
      </c>
      <c r="VPH177" s="81" t="s">
        <v>204</v>
      </c>
      <c r="VPI177" s="81" t="s">
        <v>204</v>
      </c>
      <c r="VPJ177" s="81" t="s">
        <v>204</v>
      </c>
      <c r="VPK177" s="81" t="s">
        <v>204</v>
      </c>
      <c r="VPL177" s="81" t="s">
        <v>204</v>
      </c>
      <c r="VPM177" s="81" t="s">
        <v>204</v>
      </c>
      <c r="VPN177" s="81" t="s">
        <v>204</v>
      </c>
      <c r="VPO177" s="81" t="s">
        <v>204</v>
      </c>
      <c r="VPP177" s="81" t="s">
        <v>204</v>
      </c>
      <c r="VPQ177" s="81" t="s">
        <v>204</v>
      </c>
      <c r="VPR177" s="81" t="s">
        <v>204</v>
      </c>
      <c r="VPS177" s="81" t="s">
        <v>204</v>
      </c>
      <c r="VPT177" s="81" t="s">
        <v>204</v>
      </c>
      <c r="VPU177" s="81" t="s">
        <v>204</v>
      </c>
      <c r="VPV177" s="81" t="s">
        <v>204</v>
      </c>
      <c r="VPW177" s="81" t="s">
        <v>204</v>
      </c>
      <c r="VPX177" s="81" t="s">
        <v>204</v>
      </c>
      <c r="VPY177" s="81" t="s">
        <v>204</v>
      </c>
      <c r="VPZ177" s="81" t="s">
        <v>204</v>
      </c>
      <c r="VQA177" s="81" t="s">
        <v>204</v>
      </c>
      <c r="VQB177" s="81" t="s">
        <v>204</v>
      </c>
      <c r="VQC177" s="81" t="s">
        <v>204</v>
      </c>
      <c r="VQD177" s="81" t="s">
        <v>204</v>
      </c>
      <c r="VQE177" s="81" t="s">
        <v>204</v>
      </c>
      <c r="VQF177" s="81" t="s">
        <v>204</v>
      </c>
      <c r="VQG177" s="81" t="s">
        <v>204</v>
      </c>
      <c r="VQH177" s="81" t="s">
        <v>204</v>
      </c>
      <c r="VQI177" s="81" t="s">
        <v>204</v>
      </c>
      <c r="VQJ177" s="81" t="s">
        <v>204</v>
      </c>
      <c r="VQK177" s="81" t="s">
        <v>204</v>
      </c>
      <c r="VQL177" s="81" t="s">
        <v>204</v>
      </c>
      <c r="VQM177" s="81" t="s">
        <v>204</v>
      </c>
      <c r="VQN177" s="81" t="s">
        <v>204</v>
      </c>
      <c r="VQO177" s="81" t="s">
        <v>204</v>
      </c>
      <c r="VQP177" s="81" t="s">
        <v>204</v>
      </c>
      <c r="VQQ177" s="81" t="s">
        <v>204</v>
      </c>
      <c r="VQR177" s="81" t="s">
        <v>204</v>
      </c>
      <c r="VQS177" s="81" t="s">
        <v>204</v>
      </c>
      <c r="VQT177" s="81" t="s">
        <v>204</v>
      </c>
      <c r="VQU177" s="81" t="s">
        <v>204</v>
      </c>
      <c r="VQV177" s="81" t="s">
        <v>204</v>
      </c>
      <c r="VQW177" s="81" t="s">
        <v>204</v>
      </c>
      <c r="VQX177" s="81" t="s">
        <v>204</v>
      </c>
      <c r="VQY177" s="81" t="s">
        <v>204</v>
      </c>
      <c r="VQZ177" s="81" t="s">
        <v>204</v>
      </c>
      <c r="VRA177" s="81" t="s">
        <v>204</v>
      </c>
      <c r="VRB177" s="81" t="s">
        <v>204</v>
      </c>
      <c r="VRC177" s="81" t="s">
        <v>204</v>
      </c>
      <c r="VRD177" s="81" t="s">
        <v>204</v>
      </c>
      <c r="VRE177" s="81" t="s">
        <v>204</v>
      </c>
      <c r="VRF177" s="81" t="s">
        <v>204</v>
      </c>
      <c r="VRG177" s="81" t="s">
        <v>204</v>
      </c>
      <c r="VRH177" s="81" t="s">
        <v>204</v>
      </c>
      <c r="VRI177" s="81" t="s">
        <v>204</v>
      </c>
      <c r="VRJ177" s="81" t="s">
        <v>204</v>
      </c>
      <c r="VRK177" s="81" t="s">
        <v>204</v>
      </c>
      <c r="VRL177" s="81" t="s">
        <v>204</v>
      </c>
      <c r="VRM177" s="81" t="s">
        <v>204</v>
      </c>
      <c r="VRN177" s="81" t="s">
        <v>204</v>
      </c>
      <c r="VRO177" s="81" t="s">
        <v>204</v>
      </c>
      <c r="VRP177" s="81" t="s">
        <v>204</v>
      </c>
      <c r="VRQ177" s="81" t="s">
        <v>204</v>
      </c>
      <c r="VRR177" s="81" t="s">
        <v>204</v>
      </c>
      <c r="VRS177" s="81" t="s">
        <v>204</v>
      </c>
      <c r="VRT177" s="81" t="s">
        <v>204</v>
      </c>
      <c r="VRU177" s="81" t="s">
        <v>204</v>
      </c>
      <c r="VRV177" s="81" t="s">
        <v>204</v>
      </c>
      <c r="VRW177" s="81" t="s">
        <v>204</v>
      </c>
      <c r="VRX177" s="81" t="s">
        <v>204</v>
      </c>
      <c r="VRY177" s="81" t="s">
        <v>204</v>
      </c>
      <c r="VRZ177" s="81" t="s">
        <v>204</v>
      </c>
      <c r="VSA177" s="81" t="s">
        <v>204</v>
      </c>
      <c r="VSB177" s="81" t="s">
        <v>204</v>
      </c>
      <c r="VSC177" s="81" t="s">
        <v>204</v>
      </c>
      <c r="VSD177" s="81" t="s">
        <v>204</v>
      </c>
      <c r="VSE177" s="81" t="s">
        <v>204</v>
      </c>
      <c r="VSF177" s="81" t="s">
        <v>204</v>
      </c>
      <c r="VSG177" s="81" t="s">
        <v>204</v>
      </c>
      <c r="VSH177" s="81" t="s">
        <v>204</v>
      </c>
      <c r="VSI177" s="81" t="s">
        <v>204</v>
      </c>
      <c r="VSJ177" s="81" t="s">
        <v>204</v>
      </c>
      <c r="VSK177" s="81" t="s">
        <v>204</v>
      </c>
      <c r="VSL177" s="81" t="s">
        <v>204</v>
      </c>
      <c r="VSM177" s="81" t="s">
        <v>204</v>
      </c>
      <c r="VSN177" s="81" t="s">
        <v>204</v>
      </c>
      <c r="VSO177" s="81" t="s">
        <v>204</v>
      </c>
      <c r="VSP177" s="81" t="s">
        <v>204</v>
      </c>
      <c r="VSQ177" s="81" t="s">
        <v>204</v>
      </c>
      <c r="VSR177" s="81" t="s">
        <v>204</v>
      </c>
      <c r="VSS177" s="81" t="s">
        <v>204</v>
      </c>
      <c r="VST177" s="81" t="s">
        <v>204</v>
      </c>
      <c r="VSU177" s="81" t="s">
        <v>204</v>
      </c>
      <c r="VSV177" s="81" t="s">
        <v>204</v>
      </c>
      <c r="VSW177" s="81" t="s">
        <v>204</v>
      </c>
      <c r="VSX177" s="81" t="s">
        <v>204</v>
      </c>
      <c r="VSY177" s="81" t="s">
        <v>204</v>
      </c>
      <c r="VSZ177" s="81" t="s">
        <v>204</v>
      </c>
      <c r="VTA177" s="81" t="s">
        <v>204</v>
      </c>
      <c r="VTB177" s="81" t="s">
        <v>204</v>
      </c>
      <c r="VTC177" s="81" t="s">
        <v>204</v>
      </c>
      <c r="VTD177" s="81" t="s">
        <v>204</v>
      </c>
      <c r="VTE177" s="81" t="s">
        <v>204</v>
      </c>
      <c r="VTF177" s="81" t="s">
        <v>204</v>
      </c>
      <c r="VTG177" s="81" t="s">
        <v>204</v>
      </c>
      <c r="VTH177" s="81" t="s">
        <v>204</v>
      </c>
      <c r="VTI177" s="81" t="s">
        <v>204</v>
      </c>
      <c r="VTJ177" s="81" t="s">
        <v>204</v>
      </c>
      <c r="VTK177" s="81" t="s">
        <v>204</v>
      </c>
      <c r="VTL177" s="81" t="s">
        <v>204</v>
      </c>
      <c r="VTM177" s="81" t="s">
        <v>204</v>
      </c>
      <c r="VTN177" s="81" t="s">
        <v>204</v>
      </c>
      <c r="VTO177" s="81" t="s">
        <v>204</v>
      </c>
      <c r="VTP177" s="81" t="s">
        <v>204</v>
      </c>
      <c r="VTQ177" s="81" t="s">
        <v>204</v>
      </c>
      <c r="VTR177" s="81" t="s">
        <v>204</v>
      </c>
      <c r="VTS177" s="81" t="s">
        <v>204</v>
      </c>
      <c r="VTT177" s="81" t="s">
        <v>204</v>
      </c>
      <c r="VTU177" s="81" t="s">
        <v>204</v>
      </c>
      <c r="VTV177" s="81" t="s">
        <v>204</v>
      </c>
      <c r="VTW177" s="81" t="s">
        <v>204</v>
      </c>
      <c r="VTX177" s="81" t="s">
        <v>204</v>
      </c>
      <c r="VTY177" s="81" t="s">
        <v>204</v>
      </c>
      <c r="VTZ177" s="81" t="s">
        <v>204</v>
      </c>
      <c r="VUA177" s="81" t="s">
        <v>204</v>
      </c>
      <c r="VUB177" s="81" t="s">
        <v>204</v>
      </c>
      <c r="VUC177" s="81" t="s">
        <v>204</v>
      </c>
      <c r="VUD177" s="81" t="s">
        <v>204</v>
      </c>
      <c r="VUE177" s="81" t="s">
        <v>204</v>
      </c>
      <c r="VUF177" s="81" t="s">
        <v>204</v>
      </c>
      <c r="VUG177" s="81" t="s">
        <v>204</v>
      </c>
      <c r="VUH177" s="81" t="s">
        <v>204</v>
      </c>
      <c r="VUI177" s="81" t="s">
        <v>204</v>
      </c>
      <c r="VUJ177" s="81" t="s">
        <v>204</v>
      </c>
      <c r="VUK177" s="81" t="s">
        <v>204</v>
      </c>
      <c r="VUL177" s="81" t="s">
        <v>204</v>
      </c>
      <c r="VUM177" s="81" t="s">
        <v>204</v>
      </c>
      <c r="VUN177" s="81" t="s">
        <v>204</v>
      </c>
      <c r="VUO177" s="81" t="s">
        <v>204</v>
      </c>
      <c r="VUP177" s="81" t="s">
        <v>204</v>
      </c>
      <c r="VUQ177" s="81" t="s">
        <v>204</v>
      </c>
      <c r="VUR177" s="81" t="s">
        <v>204</v>
      </c>
      <c r="VUS177" s="81" t="s">
        <v>204</v>
      </c>
      <c r="VUT177" s="81" t="s">
        <v>204</v>
      </c>
      <c r="VUU177" s="81" t="s">
        <v>204</v>
      </c>
      <c r="VUV177" s="81" t="s">
        <v>204</v>
      </c>
      <c r="VUW177" s="81" t="s">
        <v>204</v>
      </c>
      <c r="VUX177" s="81" t="s">
        <v>204</v>
      </c>
      <c r="VUY177" s="81" t="s">
        <v>204</v>
      </c>
      <c r="VUZ177" s="81" t="s">
        <v>204</v>
      </c>
      <c r="VVA177" s="81" t="s">
        <v>204</v>
      </c>
      <c r="VVB177" s="81" t="s">
        <v>204</v>
      </c>
      <c r="VVC177" s="81" t="s">
        <v>204</v>
      </c>
      <c r="VVD177" s="81" t="s">
        <v>204</v>
      </c>
      <c r="VVE177" s="81" t="s">
        <v>204</v>
      </c>
      <c r="VVF177" s="81" t="s">
        <v>204</v>
      </c>
      <c r="VVG177" s="81" t="s">
        <v>204</v>
      </c>
      <c r="VVH177" s="81" t="s">
        <v>204</v>
      </c>
      <c r="VVI177" s="81" t="s">
        <v>204</v>
      </c>
      <c r="VVJ177" s="81" t="s">
        <v>204</v>
      </c>
      <c r="VVK177" s="81" t="s">
        <v>204</v>
      </c>
      <c r="VVL177" s="81" t="s">
        <v>204</v>
      </c>
      <c r="VVM177" s="81" t="s">
        <v>204</v>
      </c>
      <c r="VVN177" s="81" t="s">
        <v>204</v>
      </c>
      <c r="VVO177" s="81" t="s">
        <v>204</v>
      </c>
      <c r="VVP177" s="81" t="s">
        <v>204</v>
      </c>
      <c r="VVQ177" s="81" t="s">
        <v>204</v>
      </c>
      <c r="VVR177" s="81" t="s">
        <v>204</v>
      </c>
      <c r="VVS177" s="81" t="s">
        <v>204</v>
      </c>
      <c r="VVT177" s="81" t="s">
        <v>204</v>
      </c>
      <c r="VVU177" s="81" t="s">
        <v>204</v>
      </c>
      <c r="VVV177" s="81" t="s">
        <v>204</v>
      </c>
      <c r="VVW177" s="81" t="s">
        <v>204</v>
      </c>
      <c r="VVX177" s="81" t="s">
        <v>204</v>
      </c>
      <c r="VVY177" s="81" t="s">
        <v>204</v>
      </c>
      <c r="VVZ177" s="81" t="s">
        <v>204</v>
      </c>
      <c r="VWA177" s="81" t="s">
        <v>204</v>
      </c>
      <c r="VWB177" s="81" t="s">
        <v>204</v>
      </c>
      <c r="VWC177" s="81" t="s">
        <v>204</v>
      </c>
      <c r="VWD177" s="81" t="s">
        <v>204</v>
      </c>
      <c r="VWE177" s="81" t="s">
        <v>204</v>
      </c>
      <c r="VWF177" s="81" t="s">
        <v>204</v>
      </c>
      <c r="VWG177" s="81" t="s">
        <v>204</v>
      </c>
      <c r="VWH177" s="81" t="s">
        <v>204</v>
      </c>
      <c r="VWI177" s="81" t="s">
        <v>204</v>
      </c>
      <c r="VWJ177" s="81" t="s">
        <v>204</v>
      </c>
      <c r="VWK177" s="81" t="s">
        <v>204</v>
      </c>
      <c r="VWL177" s="81" t="s">
        <v>204</v>
      </c>
      <c r="VWM177" s="81" t="s">
        <v>204</v>
      </c>
      <c r="VWN177" s="81" t="s">
        <v>204</v>
      </c>
      <c r="VWO177" s="81" t="s">
        <v>204</v>
      </c>
      <c r="VWP177" s="81" t="s">
        <v>204</v>
      </c>
      <c r="VWQ177" s="81" t="s">
        <v>204</v>
      </c>
      <c r="VWR177" s="81" t="s">
        <v>204</v>
      </c>
      <c r="VWS177" s="81" t="s">
        <v>204</v>
      </c>
      <c r="VWT177" s="81" t="s">
        <v>204</v>
      </c>
      <c r="VWU177" s="81" t="s">
        <v>204</v>
      </c>
      <c r="VWV177" s="81" t="s">
        <v>204</v>
      </c>
      <c r="VWW177" s="81" t="s">
        <v>204</v>
      </c>
      <c r="VWX177" s="81" t="s">
        <v>204</v>
      </c>
      <c r="VWY177" s="81" t="s">
        <v>204</v>
      </c>
      <c r="VWZ177" s="81" t="s">
        <v>204</v>
      </c>
      <c r="VXA177" s="81" t="s">
        <v>204</v>
      </c>
      <c r="VXB177" s="81" t="s">
        <v>204</v>
      </c>
      <c r="VXC177" s="81" t="s">
        <v>204</v>
      </c>
      <c r="VXD177" s="81" t="s">
        <v>204</v>
      </c>
      <c r="VXE177" s="81" t="s">
        <v>204</v>
      </c>
      <c r="VXF177" s="81" t="s">
        <v>204</v>
      </c>
      <c r="VXG177" s="81" t="s">
        <v>204</v>
      </c>
      <c r="VXH177" s="81" t="s">
        <v>204</v>
      </c>
      <c r="VXI177" s="81" t="s">
        <v>204</v>
      </c>
      <c r="VXJ177" s="81" t="s">
        <v>204</v>
      </c>
      <c r="VXK177" s="81" t="s">
        <v>204</v>
      </c>
      <c r="VXL177" s="81" t="s">
        <v>204</v>
      </c>
      <c r="VXM177" s="81" t="s">
        <v>204</v>
      </c>
      <c r="VXN177" s="81" t="s">
        <v>204</v>
      </c>
      <c r="VXO177" s="81" t="s">
        <v>204</v>
      </c>
      <c r="VXP177" s="81" t="s">
        <v>204</v>
      </c>
      <c r="VXQ177" s="81" t="s">
        <v>204</v>
      </c>
      <c r="VXR177" s="81" t="s">
        <v>204</v>
      </c>
      <c r="VXS177" s="81" t="s">
        <v>204</v>
      </c>
      <c r="VXT177" s="81" t="s">
        <v>204</v>
      </c>
      <c r="VXU177" s="81" t="s">
        <v>204</v>
      </c>
      <c r="VXV177" s="81" t="s">
        <v>204</v>
      </c>
      <c r="VXW177" s="81" t="s">
        <v>204</v>
      </c>
      <c r="VXX177" s="81" t="s">
        <v>204</v>
      </c>
      <c r="VXY177" s="81" t="s">
        <v>204</v>
      </c>
      <c r="VXZ177" s="81" t="s">
        <v>204</v>
      </c>
      <c r="VYA177" s="81" t="s">
        <v>204</v>
      </c>
      <c r="VYB177" s="81" t="s">
        <v>204</v>
      </c>
      <c r="VYC177" s="81" t="s">
        <v>204</v>
      </c>
      <c r="VYD177" s="81" t="s">
        <v>204</v>
      </c>
      <c r="VYE177" s="81" t="s">
        <v>204</v>
      </c>
      <c r="VYF177" s="81" t="s">
        <v>204</v>
      </c>
      <c r="VYG177" s="81" t="s">
        <v>204</v>
      </c>
      <c r="VYH177" s="81" t="s">
        <v>204</v>
      </c>
      <c r="VYI177" s="81" t="s">
        <v>204</v>
      </c>
      <c r="VYJ177" s="81" t="s">
        <v>204</v>
      </c>
      <c r="VYK177" s="81" t="s">
        <v>204</v>
      </c>
      <c r="VYL177" s="81" t="s">
        <v>204</v>
      </c>
      <c r="VYM177" s="81" t="s">
        <v>204</v>
      </c>
      <c r="VYN177" s="81" t="s">
        <v>204</v>
      </c>
      <c r="VYO177" s="81" t="s">
        <v>204</v>
      </c>
      <c r="VYP177" s="81" t="s">
        <v>204</v>
      </c>
      <c r="VYQ177" s="81" t="s">
        <v>204</v>
      </c>
      <c r="VYR177" s="81" t="s">
        <v>204</v>
      </c>
      <c r="VYS177" s="81" t="s">
        <v>204</v>
      </c>
      <c r="VYT177" s="81" t="s">
        <v>204</v>
      </c>
      <c r="VYU177" s="81" t="s">
        <v>204</v>
      </c>
      <c r="VYV177" s="81" t="s">
        <v>204</v>
      </c>
      <c r="VYW177" s="81" t="s">
        <v>204</v>
      </c>
      <c r="VYX177" s="81" t="s">
        <v>204</v>
      </c>
      <c r="VYY177" s="81" t="s">
        <v>204</v>
      </c>
      <c r="VYZ177" s="81" t="s">
        <v>204</v>
      </c>
      <c r="VZA177" s="81" t="s">
        <v>204</v>
      </c>
      <c r="VZB177" s="81" t="s">
        <v>204</v>
      </c>
      <c r="VZC177" s="81" t="s">
        <v>204</v>
      </c>
      <c r="VZD177" s="81" t="s">
        <v>204</v>
      </c>
      <c r="VZE177" s="81" t="s">
        <v>204</v>
      </c>
      <c r="VZF177" s="81" t="s">
        <v>204</v>
      </c>
      <c r="VZG177" s="81" t="s">
        <v>204</v>
      </c>
      <c r="VZH177" s="81" t="s">
        <v>204</v>
      </c>
      <c r="VZI177" s="81" t="s">
        <v>204</v>
      </c>
      <c r="VZJ177" s="81" t="s">
        <v>204</v>
      </c>
      <c r="VZK177" s="81" t="s">
        <v>204</v>
      </c>
      <c r="VZL177" s="81" t="s">
        <v>204</v>
      </c>
      <c r="VZM177" s="81" t="s">
        <v>204</v>
      </c>
      <c r="VZN177" s="81" t="s">
        <v>204</v>
      </c>
      <c r="VZO177" s="81" t="s">
        <v>204</v>
      </c>
      <c r="VZP177" s="81" t="s">
        <v>204</v>
      </c>
      <c r="VZQ177" s="81" t="s">
        <v>204</v>
      </c>
      <c r="VZR177" s="81" t="s">
        <v>204</v>
      </c>
      <c r="VZS177" s="81" t="s">
        <v>204</v>
      </c>
      <c r="VZT177" s="81" t="s">
        <v>204</v>
      </c>
      <c r="VZU177" s="81" t="s">
        <v>204</v>
      </c>
      <c r="VZV177" s="81" t="s">
        <v>204</v>
      </c>
      <c r="VZW177" s="81" t="s">
        <v>204</v>
      </c>
      <c r="VZX177" s="81" t="s">
        <v>204</v>
      </c>
      <c r="VZY177" s="81" t="s">
        <v>204</v>
      </c>
      <c r="VZZ177" s="81" t="s">
        <v>204</v>
      </c>
      <c r="WAA177" s="81" t="s">
        <v>204</v>
      </c>
      <c r="WAB177" s="81" t="s">
        <v>204</v>
      </c>
      <c r="WAC177" s="81" t="s">
        <v>204</v>
      </c>
      <c r="WAD177" s="81" t="s">
        <v>204</v>
      </c>
      <c r="WAE177" s="81" t="s">
        <v>204</v>
      </c>
      <c r="WAF177" s="81" t="s">
        <v>204</v>
      </c>
      <c r="WAG177" s="81" t="s">
        <v>204</v>
      </c>
      <c r="WAH177" s="81" t="s">
        <v>204</v>
      </c>
      <c r="WAI177" s="81" t="s">
        <v>204</v>
      </c>
      <c r="WAJ177" s="81" t="s">
        <v>204</v>
      </c>
      <c r="WAK177" s="81" t="s">
        <v>204</v>
      </c>
      <c r="WAL177" s="81" t="s">
        <v>204</v>
      </c>
      <c r="WAM177" s="81" t="s">
        <v>204</v>
      </c>
      <c r="WAN177" s="81" t="s">
        <v>204</v>
      </c>
      <c r="WAO177" s="81" t="s">
        <v>204</v>
      </c>
      <c r="WAP177" s="81" t="s">
        <v>204</v>
      </c>
      <c r="WAQ177" s="81" t="s">
        <v>204</v>
      </c>
      <c r="WAR177" s="81" t="s">
        <v>204</v>
      </c>
      <c r="WAS177" s="81" t="s">
        <v>204</v>
      </c>
      <c r="WAT177" s="81" t="s">
        <v>204</v>
      </c>
      <c r="WAU177" s="81" t="s">
        <v>204</v>
      </c>
      <c r="WAV177" s="81" t="s">
        <v>204</v>
      </c>
      <c r="WAW177" s="81" t="s">
        <v>204</v>
      </c>
      <c r="WAX177" s="81" t="s">
        <v>204</v>
      </c>
      <c r="WAY177" s="81" t="s">
        <v>204</v>
      </c>
      <c r="WAZ177" s="81" t="s">
        <v>204</v>
      </c>
      <c r="WBA177" s="81" t="s">
        <v>204</v>
      </c>
      <c r="WBB177" s="81" t="s">
        <v>204</v>
      </c>
      <c r="WBC177" s="81" t="s">
        <v>204</v>
      </c>
      <c r="WBD177" s="81" t="s">
        <v>204</v>
      </c>
      <c r="WBE177" s="81" t="s">
        <v>204</v>
      </c>
      <c r="WBF177" s="81" t="s">
        <v>204</v>
      </c>
      <c r="WBG177" s="81" t="s">
        <v>204</v>
      </c>
      <c r="WBH177" s="81" t="s">
        <v>204</v>
      </c>
      <c r="WBI177" s="81" t="s">
        <v>204</v>
      </c>
      <c r="WBJ177" s="81" t="s">
        <v>204</v>
      </c>
      <c r="WBK177" s="81" t="s">
        <v>204</v>
      </c>
      <c r="WBL177" s="81" t="s">
        <v>204</v>
      </c>
      <c r="WBM177" s="81" t="s">
        <v>204</v>
      </c>
      <c r="WBN177" s="81" t="s">
        <v>204</v>
      </c>
      <c r="WBO177" s="81" t="s">
        <v>204</v>
      </c>
      <c r="WBP177" s="81" t="s">
        <v>204</v>
      </c>
      <c r="WBQ177" s="81" t="s">
        <v>204</v>
      </c>
      <c r="WBR177" s="81" t="s">
        <v>204</v>
      </c>
      <c r="WBS177" s="81" t="s">
        <v>204</v>
      </c>
      <c r="WBT177" s="81" t="s">
        <v>204</v>
      </c>
      <c r="WBU177" s="81" t="s">
        <v>204</v>
      </c>
      <c r="WBV177" s="81" t="s">
        <v>204</v>
      </c>
      <c r="WBW177" s="81" t="s">
        <v>204</v>
      </c>
      <c r="WBX177" s="81" t="s">
        <v>204</v>
      </c>
      <c r="WBY177" s="81" t="s">
        <v>204</v>
      </c>
      <c r="WBZ177" s="81" t="s">
        <v>204</v>
      </c>
      <c r="WCA177" s="81" t="s">
        <v>204</v>
      </c>
      <c r="WCB177" s="81" t="s">
        <v>204</v>
      </c>
      <c r="WCC177" s="81" t="s">
        <v>204</v>
      </c>
      <c r="WCD177" s="81" t="s">
        <v>204</v>
      </c>
      <c r="WCE177" s="81" t="s">
        <v>204</v>
      </c>
      <c r="WCF177" s="81" t="s">
        <v>204</v>
      </c>
      <c r="WCG177" s="81" t="s">
        <v>204</v>
      </c>
      <c r="WCH177" s="81" t="s">
        <v>204</v>
      </c>
      <c r="WCI177" s="81" t="s">
        <v>204</v>
      </c>
      <c r="WCJ177" s="81" t="s">
        <v>204</v>
      </c>
      <c r="WCK177" s="81" t="s">
        <v>204</v>
      </c>
      <c r="WCL177" s="81" t="s">
        <v>204</v>
      </c>
      <c r="WCM177" s="81" t="s">
        <v>204</v>
      </c>
      <c r="WCN177" s="81" t="s">
        <v>204</v>
      </c>
      <c r="WCO177" s="81" t="s">
        <v>204</v>
      </c>
      <c r="WCP177" s="81" t="s">
        <v>204</v>
      </c>
      <c r="WCQ177" s="81" t="s">
        <v>204</v>
      </c>
      <c r="WCR177" s="81" t="s">
        <v>204</v>
      </c>
      <c r="WCS177" s="81" t="s">
        <v>204</v>
      </c>
      <c r="WCT177" s="81" t="s">
        <v>204</v>
      </c>
      <c r="WCU177" s="81" t="s">
        <v>204</v>
      </c>
      <c r="WCV177" s="81" t="s">
        <v>204</v>
      </c>
      <c r="WCW177" s="81" t="s">
        <v>204</v>
      </c>
      <c r="WCX177" s="81" t="s">
        <v>204</v>
      </c>
      <c r="WCY177" s="81" t="s">
        <v>204</v>
      </c>
      <c r="WCZ177" s="81" t="s">
        <v>204</v>
      </c>
      <c r="WDA177" s="81" t="s">
        <v>204</v>
      </c>
      <c r="WDB177" s="81" t="s">
        <v>204</v>
      </c>
      <c r="WDC177" s="81" t="s">
        <v>204</v>
      </c>
      <c r="WDD177" s="81" t="s">
        <v>204</v>
      </c>
      <c r="WDE177" s="81" t="s">
        <v>204</v>
      </c>
      <c r="WDF177" s="81" t="s">
        <v>204</v>
      </c>
      <c r="WDG177" s="81" t="s">
        <v>204</v>
      </c>
      <c r="WDH177" s="81" t="s">
        <v>204</v>
      </c>
      <c r="WDI177" s="81" t="s">
        <v>204</v>
      </c>
      <c r="WDJ177" s="81" t="s">
        <v>204</v>
      </c>
      <c r="WDK177" s="81" t="s">
        <v>204</v>
      </c>
      <c r="WDL177" s="81" t="s">
        <v>204</v>
      </c>
      <c r="WDM177" s="81" t="s">
        <v>204</v>
      </c>
      <c r="WDN177" s="81" t="s">
        <v>204</v>
      </c>
      <c r="WDO177" s="81" t="s">
        <v>204</v>
      </c>
      <c r="WDP177" s="81" t="s">
        <v>204</v>
      </c>
      <c r="WDQ177" s="81" t="s">
        <v>204</v>
      </c>
      <c r="WDR177" s="81" t="s">
        <v>204</v>
      </c>
      <c r="WDS177" s="81" t="s">
        <v>204</v>
      </c>
      <c r="WDT177" s="81" t="s">
        <v>204</v>
      </c>
      <c r="WDU177" s="81" t="s">
        <v>204</v>
      </c>
      <c r="WDV177" s="81" t="s">
        <v>204</v>
      </c>
      <c r="WDW177" s="81" t="s">
        <v>204</v>
      </c>
      <c r="WDX177" s="81" t="s">
        <v>204</v>
      </c>
      <c r="WDY177" s="81" t="s">
        <v>204</v>
      </c>
      <c r="WDZ177" s="81" t="s">
        <v>204</v>
      </c>
      <c r="WEA177" s="81" t="s">
        <v>204</v>
      </c>
      <c r="WEB177" s="81" t="s">
        <v>204</v>
      </c>
      <c r="WEC177" s="81" t="s">
        <v>204</v>
      </c>
      <c r="WED177" s="81" t="s">
        <v>204</v>
      </c>
      <c r="WEE177" s="81" t="s">
        <v>204</v>
      </c>
      <c r="WEF177" s="81" t="s">
        <v>204</v>
      </c>
      <c r="WEG177" s="81" t="s">
        <v>204</v>
      </c>
      <c r="WEH177" s="81" t="s">
        <v>204</v>
      </c>
      <c r="WEI177" s="81" t="s">
        <v>204</v>
      </c>
      <c r="WEJ177" s="81" t="s">
        <v>204</v>
      </c>
      <c r="WEK177" s="81" t="s">
        <v>204</v>
      </c>
      <c r="WEL177" s="81" t="s">
        <v>204</v>
      </c>
      <c r="WEM177" s="81" t="s">
        <v>204</v>
      </c>
      <c r="WEN177" s="81" t="s">
        <v>204</v>
      </c>
      <c r="WEO177" s="81" t="s">
        <v>204</v>
      </c>
      <c r="WEP177" s="81" t="s">
        <v>204</v>
      </c>
      <c r="WEQ177" s="81" t="s">
        <v>204</v>
      </c>
      <c r="WER177" s="81" t="s">
        <v>204</v>
      </c>
      <c r="WES177" s="81" t="s">
        <v>204</v>
      </c>
      <c r="WET177" s="81" t="s">
        <v>204</v>
      </c>
      <c r="WEU177" s="81" t="s">
        <v>204</v>
      </c>
      <c r="WEV177" s="81" t="s">
        <v>204</v>
      </c>
      <c r="WEW177" s="81" t="s">
        <v>204</v>
      </c>
      <c r="WEX177" s="81" t="s">
        <v>204</v>
      </c>
      <c r="WEY177" s="81" t="s">
        <v>204</v>
      </c>
      <c r="WEZ177" s="81" t="s">
        <v>204</v>
      </c>
      <c r="WFA177" s="81" t="s">
        <v>204</v>
      </c>
      <c r="WFB177" s="81" t="s">
        <v>204</v>
      </c>
      <c r="WFC177" s="81" t="s">
        <v>204</v>
      </c>
      <c r="WFD177" s="81" t="s">
        <v>204</v>
      </c>
      <c r="WFE177" s="81" t="s">
        <v>204</v>
      </c>
      <c r="WFF177" s="81" t="s">
        <v>204</v>
      </c>
      <c r="WFG177" s="81" t="s">
        <v>204</v>
      </c>
      <c r="WFH177" s="81" t="s">
        <v>204</v>
      </c>
      <c r="WFI177" s="81" t="s">
        <v>204</v>
      </c>
      <c r="WFJ177" s="81" t="s">
        <v>204</v>
      </c>
      <c r="WFK177" s="81" t="s">
        <v>204</v>
      </c>
      <c r="WFL177" s="81" t="s">
        <v>204</v>
      </c>
      <c r="WFM177" s="81" t="s">
        <v>204</v>
      </c>
      <c r="WFN177" s="81" t="s">
        <v>204</v>
      </c>
      <c r="WFO177" s="81" t="s">
        <v>204</v>
      </c>
      <c r="WFP177" s="81" t="s">
        <v>204</v>
      </c>
      <c r="WFQ177" s="81" t="s">
        <v>204</v>
      </c>
      <c r="WFR177" s="81" t="s">
        <v>204</v>
      </c>
      <c r="WFS177" s="81" t="s">
        <v>204</v>
      </c>
      <c r="WFT177" s="81" t="s">
        <v>204</v>
      </c>
      <c r="WFU177" s="81" t="s">
        <v>204</v>
      </c>
      <c r="WFV177" s="81" t="s">
        <v>204</v>
      </c>
      <c r="WFW177" s="81" t="s">
        <v>204</v>
      </c>
      <c r="WFX177" s="81" t="s">
        <v>204</v>
      </c>
      <c r="WFY177" s="81" t="s">
        <v>204</v>
      </c>
      <c r="WFZ177" s="81" t="s">
        <v>204</v>
      </c>
      <c r="WGA177" s="81" t="s">
        <v>204</v>
      </c>
      <c r="WGB177" s="81" t="s">
        <v>204</v>
      </c>
      <c r="WGC177" s="81" t="s">
        <v>204</v>
      </c>
      <c r="WGD177" s="81" t="s">
        <v>204</v>
      </c>
      <c r="WGE177" s="81" t="s">
        <v>204</v>
      </c>
      <c r="WGF177" s="81" t="s">
        <v>204</v>
      </c>
      <c r="WGG177" s="81" t="s">
        <v>204</v>
      </c>
      <c r="WGH177" s="81" t="s">
        <v>204</v>
      </c>
      <c r="WGI177" s="81" t="s">
        <v>204</v>
      </c>
      <c r="WGJ177" s="81" t="s">
        <v>204</v>
      </c>
      <c r="WGK177" s="81" t="s">
        <v>204</v>
      </c>
      <c r="WGL177" s="81" t="s">
        <v>204</v>
      </c>
      <c r="WGM177" s="81" t="s">
        <v>204</v>
      </c>
      <c r="WGN177" s="81" t="s">
        <v>204</v>
      </c>
      <c r="WGO177" s="81" t="s">
        <v>204</v>
      </c>
      <c r="WGP177" s="81" t="s">
        <v>204</v>
      </c>
      <c r="WGQ177" s="81" t="s">
        <v>204</v>
      </c>
      <c r="WGR177" s="81" t="s">
        <v>204</v>
      </c>
      <c r="WGS177" s="81" t="s">
        <v>204</v>
      </c>
      <c r="WGT177" s="81" t="s">
        <v>204</v>
      </c>
      <c r="WGU177" s="81" t="s">
        <v>204</v>
      </c>
      <c r="WGV177" s="81" t="s">
        <v>204</v>
      </c>
      <c r="WGW177" s="81" t="s">
        <v>204</v>
      </c>
      <c r="WGX177" s="81" t="s">
        <v>204</v>
      </c>
      <c r="WGY177" s="81" t="s">
        <v>204</v>
      </c>
      <c r="WGZ177" s="81" t="s">
        <v>204</v>
      </c>
      <c r="WHA177" s="81" t="s">
        <v>204</v>
      </c>
      <c r="WHB177" s="81" t="s">
        <v>204</v>
      </c>
      <c r="WHC177" s="81" t="s">
        <v>204</v>
      </c>
      <c r="WHD177" s="81" t="s">
        <v>204</v>
      </c>
      <c r="WHE177" s="81" t="s">
        <v>204</v>
      </c>
      <c r="WHF177" s="81" t="s">
        <v>204</v>
      </c>
      <c r="WHG177" s="81" t="s">
        <v>204</v>
      </c>
      <c r="WHH177" s="81" t="s">
        <v>204</v>
      </c>
      <c r="WHI177" s="81" t="s">
        <v>204</v>
      </c>
      <c r="WHJ177" s="81" t="s">
        <v>204</v>
      </c>
      <c r="WHK177" s="81" t="s">
        <v>204</v>
      </c>
      <c r="WHL177" s="81" t="s">
        <v>204</v>
      </c>
      <c r="WHM177" s="81" t="s">
        <v>204</v>
      </c>
      <c r="WHN177" s="81" t="s">
        <v>204</v>
      </c>
      <c r="WHO177" s="81" t="s">
        <v>204</v>
      </c>
      <c r="WHP177" s="81" t="s">
        <v>204</v>
      </c>
      <c r="WHQ177" s="81" t="s">
        <v>204</v>
      </c>
      <c r="WHR177" s="81" t="s">
        <v>204</v>
      </c>
      <c r="WHS177" s="81" t="s">
        <v>204</v>
      </c>
      <c r="WHT177" s="81" t="s">
        <v>204</v>
      </c>
      <c r="WHU177" s="81" t="s">
        <v>204</v>
      </c>
      <c r="WHV177" s="81" t="s">
        <v>204</v>
      </c>
      <c r="WHW177" s="81" t="s">
        <v>204</v>
      </c>
      <c r="WHX177" s="81" t="s">
        <v>204</v>
      </c>
      <c r="WHY177" s="81" t="s">
        <v>204</v>
      </c>
      <c r="WHZ177" s="81" t="s">
        <v>204</v>
      </c>
      <c r="WIA177" s="81" t="s">
        <v>204</v>
      </c>
      <c r="WIB177" s="81" t="s">
        <v>204</v>
      </c>
      <c r="WIC177" s="81" t="s">
        <v>204</v>
      </c>
      <c r="WID177" s="81" t="s">
        <v>204</v>
      </c>
      <c r="WIE177" s="81" t="s">
        <v>204</v>
      </c>
      <c r="WIF177" s="81" t="s">
        <v>204</v>
      </c>
      <c r="WIG177" s="81" t="s">
        <v>204</v>
      </c>
      <c r="WIH177" s="81" t="s">
        <v>204</v>
      </c>
      <c r="WII177" s="81" t="s">
        <v>204</v>
      </c>
      <c r="WIJ177" s="81" t="s">
        <v>204</v>
      </c>
      <c r="WIK177" s="81" t="s">
        <v>204</v>
      </c>
      <c r="WIL177" s="81" t="s">
        <v>204</v>
      </c>
      <c r="WIM177" s="81" t="s">
        <v>204</v>
      </c>
      <c r="WIN177" s="81" t="s">
        <v>204</v>
      </c>
      <c r="WIO177" s="81" t="s">
        <v>204</v>
      </c>
      <c r="WIP177" s="81" t="s">
        <v>204</v>
      </c>
      <c r="WIQ177" s="81" t="s">
        <v>204</v>
      </c>
      <c r="WIR177" s="81" t="s">
        <v>204</v>
      </c>
      <c r="WIS177" s="81" t="s">
        <v>204</v>
      </c>
      <c r="WIT177" s="81" t="s">
        <v>204</v>
      </c>
      <c r="WIU177" s="81" t="s">
        <v>204</v>
      </c>
      <c r="WIV177" s="81" t="s">
        <v>204</v>
      </c>
      <c r="WIW177" s="81" t="s">
        <v>204</v>
      </c>
      <c r="WIX177" s="81" t="s">
        <v>204</v>
      </c>
      <c r="WIY177" s="81" t="s">
        <v>204</v>
      </c>
      <c r="WIZ177" s="81" t="s">
        <v>204</v>
      </c>
      <c r="WJA177" s="81" t="s">
        <v>204</v>
      </c>
      <c r="WJB177" s="81" t="s">
        <v>204</v>
      </c>
      <c r="WJC177" s="81" t="s">
        <v>204</v>
      </c>
      <c r="WJD177" s="81" t="s">
        <v>204</v>
      </c>
      <c r="WJE177" s="81" t="s">
        <v>204</v>
      </c>
      <c r="WJF177" s="81" t="s">
        <v>204</v>
      </c>
      <c r="WJG177" s="81" t="s">
        <v>204</v>
      </c>
      <c r="WJH177" s="81" t="s">
        <v>204</v>
      </c>
      <c r="WJI177" s="81" t="s">
        <v>204</v>
      </c>
      <c r="WJJ177" s="81" t="s">
        <v>204</v>
      </c>
      <c r="WJK177" s="81" t="s">
        <v>204</v>
      </c>
      <c r="WJL177" s="81" t="s">
        <v>204</v>
      </c>
      <c r="WJM177" s="81" t="s">
        <v>204</v>
      </c>
      <c r="WJN177" s="81" t="s">
        <v>204</v>
      </c>
      <c r="WJO177" s="81" t="s">
        <v>204</v>
      </c>
      <c r="WJP177" s="81" t="s">
        <v>204</v>
      </c>
      <c r="WJQ177" s="81" t="s">
        <v>204</v>
      </c>
      <c r="WJR177" s="81" t="s">
        <v>204</v>
      </c>
      <c r="WJS177" s="81" t="s">
        <v>204</v>
      </c>
      <c r="WJT177" s="81" t="s">
        <v>204</v>
      </c>
      <c r="WJU177" s="81" t="s">
        <v>204</v>
      </c>
      <c r="WJV177" s="81" t="s">
        <v>204</v>
      </c>
      <c r="WJW177" s="81" t="s">
        <v>204</v>
      </c>
      <c r="WJX177" s="81" t="s">
        <v>204</v>
      </c>
      <c r="WJY177" s="81" t="s">
        <v>204</v>
      </c>
      <c r="WJZ177" s="81" t="s">
        <v>204</v>
      </c>
      <c r="WKA177" s="81" t="s">
        <v>204</v>
      </c>
      <c r="WKB177" s="81" t="s">
        <v>204</v>
      </c>
      <c r="WKC177" s="81" t="s">
        <v>204</v>
      </c>
      <c r="WKD177" s="81" t="s">
        <v>204</v>
      </c>
      <c r="WKE177" s="81" t="s">
        <v>204</v>
      </c>
      <c r="WKF177" s="81" t="s">
        <v>204</v>
      </c>
      <c r="WKG177" s="81" t="s">
        <v>204</v>
      </c>
      <c r="WKH177" s="81" t="s">
        <v>204</v>
      </c>
      <c r="WKI177" s="81" t="s">
        <v>204</v>
      </c>
      <c r="WKJ177" s="81" t="s">
        <v>204</v>
      </c>
      <c r="WKK177" s="81" t="s">
        <v>204</v>
      </c>
      <c r="WKL177" s="81" t="s">
        <v>204</v>
      </c>
      <c r="WKM177" s="81" t="s">
        <v>204</v>
      </c>
      <c r="WKN177" s="81" t="s">
        <v>204</v>
      </c>
      <c r="WKO177" s="81" t="s">
        <v>204</v>
      </c>
      <c r="WKP177" s="81" t="s">
        <v>204</v>
      </c>
      <c r="WKQ177" s="81" t="s">
        <v>204</v>
      </c>
      <c r="WKR177" s="81" t="s">
        <v>204</v>
      </c>
      <c r="WKS177" s="81" t="s">
        <v>204</v>
      </c>
      <c r="WKT177" s="81" t="s">
        <v>204</v>
      </c>
      <c r="WKU177" s="81" t="s">
        <v>204</v>
      </c>
      <c r="WKV177" s="81" t="s">
        <v>204</v>
      </c>
      <c r="WKW177" s="81" t="s">
        <v>204</v>
      </c>
      <c r="WKX177" s="81" t="s">
        <v>204</v>
      </c>
      <c r="WKY177" s="81" t="s">
        <v>204</v>
      </c>
      <c r="WKZ177" s="81" t="s">
        <v>204</v>
      </c>
      <c r="WLA177" s="81" t="s">
        <v>204</v>
      </c>
      <c r="WLB177" s="81" t="s">
        <v>204</v>
      </c>
      <c r="WLC177" s="81" t="s">
        <v>204</v>
      </c>
      <c r="WLD177" s="81" t="s">
        <v>204</v>
      </c>
      <c r="WLE177" s="81" t="s">
        <v>204</v>
      </c>
      <c r="WLF177" s="81" t="s">
        <v>204</v>
      </c>
      <c r="WLG177" s="81" t="s">
        <v>204</v>
      </c>
      <c r="WLH177" s="81" t="s">
        <v>204</v>
      </c>
      <c r="WLI177" s="81" t="s">
        <v>204</v>
      </c>
      <c r="WLJ177" s="81" t="s">
        <v>204</v>
      </c>
      <c r="WLK177" s="81" t="s">
        <v>204</v>
      </c>
      <c r="WLL177" s="81" t="s">
        <v>204</v>
      </c>
      <c r="WLM177" s="81" t="s">
        <v>204</v>
      </c>
      <c r="WLN177" s="81" t="s">
        <v>204</v>
      </c>
      <c r="WLO177" s="81" t="s">
        <v>204</v>
      </c>
      <c r="WLP177" s="81" t="s">
        <v>204</v>
      </c>
      <c r="WLQ177" s="81" t="s">
        <v>204</v>
      </c>
      <c r="WLR177" s="81" t="s">
        <v>204</v>
      </c>
      <c r="WLS177" s="81" t="s">
        <v>204</v>
      </c>
      <c r="WLT177" s="81" t="s">
        <v>204</v>
      </c>
      <c r="WLU177" s="81" t="s">
        <v>204</v>
      </c>
      <c r="WLV177" s="81" t="s">
        <v>204</v>
      </c>
      <c r="WLW177" s="81" t="s">
        <v>204</v>
      </c>
      <c r="WLX177" s="81" t="s">
        <v>204</v>
      </c>
      <c r="WLY177" s="81" t="s">
        <v>204</v>
      </c>
      <c r="WLZ177" s="81" t="s">
        <v>204</v>
      </c>
      <c r="WMA177" s="81" t="s">
        <v>204</v>
      </c>
      <c r="WMB177" s="81" t="s">
        <v>204</v>
      </c>
      <c r="WMC177" s="81" t="s">
        <v>204</v>
      </c>
      <c r="WMD177" s="81" t="s">
        <v>204</v>
      </c>
      <c r="WME177" s="81" t="s">
        <v>204</v>
      </c>
      <c r="WMF177" s="81" t="s">
        <v>204</v>
      </c>
      <c r="WMG177" s="81" t="s">
        <v>204</v>
      </c>
      <c r="WMH177" s="81" t="s">
        <v>204</v>
      </c>
      <c r="WMI177" s="81" t="s">
        <v>204</v>
      </c>
      <c r="WMJ177" s="81" t="s">
        <v>204</v>
      </c>
      <c r="WMK177" s="81" t="s">
        <v>204</v>
      </c>
      <c r="WML177" s="81" t="s">
        <v>204</v>
      </c>
      <c r="WMM177" s="81" t="s">
        <v>204</v>
      </c>
      <c r="WMN177" s="81" t="s">
        <v>204</v>
      </c>
      <c r="WMO177" s="81" t="s">
        <v>204</v>
      </c>
      <c r="WMP177" s="81" t="s">
        <v>204</v>
      </c>
      <c r="WMQ177" s="81" t="s">
        <v>204</v>
      </c>
      <c r="WMR177" s="81" t="s">
        <v>204</v>
      </c>
      <c r="WMS177" s="81" t="s">
        <v>204</v>
      </c>
      <c r="WMT177" s="81" t="s">
        <v>204</v>
      </c>
      <c r="WMU177" s="81" t="s">
        <v>204</v>
      </c>
      <c r="WMV177" s="81" t="s">
        <v>204</v>
      </c>
      <c r="WMW177" s="81" t="s">
        <v>204</v>
      </c>
      <c r="WMX177" s="81" t="s">
        <v>204</v>
      </c>
      <c r="WMY177" s="81" t="s">
        <v>204</v>
      </c>
      <c r="WMZ177" s="81" t="s">
        <v>204</v>
      </c>
      <c r="WNA177" s="81" t="s">
        <v>204</v>
      </c>
      <c r="WNB177" s="81" t="s">
        <v>204</v>
      </c>
      <c r="WNC177" s="81" t="s">
        <v>204</v>
      </c>
      <c r="WND177" s="81" t="s">
        <v>204</v>
      </c>
      <c r="WNE177" s="81" t="s">
        <v>204</v>
      </c>
      <c r="WNF177" s="81" t="s">
        <v>204</v>
      </c>
      <c r="WNG177" s="81" t="s">
        <v>204</v>
      </c>
      <c r="WNH177" s="81" t="s">
        <v>204</v>
      </c>
      <c r="WNI177" s="81" t="s">
        <v>204</v>
      </c>
      <c r="WNJ177" s="81" t="s">
        <v>204</v>
      </c>
      <c r="WNK177" s="81" t="s">
        <v>204</v>
      </c>
      <c r="WNL177" s="81" t="s">
        <v>204</v>
      </c>
      <c r="WNM177" s="81" t="s">
        <v>204</v>
      </c>
      <c r="WNN177" s="81" t="s">
        <v>204</v>
      </c>
      <c r="WNO177" s="81" t="s">
        <v>204</v>
      </c>
      <c r="WNP177" s="81" t="s">
        <v>204</v>
      </c>
      <c r="WNQ177" s="81" t="s">
        <v>204</v>
      </c>
      <c r="WNR177" s="81" t="s">
        <v>204</v>
      </c>
      <c r="WNS177" s="81" t="s">
        <v>204</v>
      </c>
      <c r="WNT177" s="81" t="s">
        <v>204</v>
      </c>
      <c r="WNU177" s="81" t="s">
        <v>204</v>
      </c>
      <c r="WNV177" s="81" t="s">
        <v>204</v>
      </c>
      <c r="WNW177" s="81" t="s">
        <v>204</v>
      </c>
      <c r="WNX177" s="81" t="s">
        <v>204</v>
      </c>
      <c r="WNY177" s="81" t="s">
        <v>204</v>
      </c>
      <c r="WNZ177" s="81" t="s">
        <v>204</v>
      </c>
      <c r="WOA177" s="81" t="s">
        <v>204</v>
      </c>
      <c r="WOB177" s="81" t="s">
        <v>204</v>
      </c>
      <c r="WOC177" s="81" t="s">
        <v>204</v>
      </c>
      <c r="WOD177" s="81" t="s">
        <v>204</v>
      </c>
      <c r="WOE177" s="81" t="s">
        <v>204</v>
      </c>
      <c r="WOF177" s="81" t="s">
        <v>204</v>
      </c>
      <c r="WOG177" s="81" t="s">
        <v>204</v>
      </c>
      <c r="WOH177" s="81" t="s">
        <v>204</v>
      </c>
      <c r="WOI177" s="81" t="s">
        <v>204</v>
      </c>
      <c r="WOJ177" s="81" t="s">
        <v>204</v>
      </c>
      <c r="WOK177" s="81" t="s">
        <v>204</v>
      </c>
      <c r="WOL177" s="81" t="s">
        <v>204</v>
      </c>
      <c r="WOM177" s="81" t="s">
        <v>204</v>
      </c>
      <c r="WON177" s="81" t="s">
        <v>204</v>
      </c>
      <c r="WOO177" s="81" t="s">
        <v>204</v>
      </c>
      <c r="WOP177" s="81" t="s">
        <v>204</v>
      </c>
      <c r="WOQ177" s="81" t="s">
        <v>204</v>
      </c>
      <c r="WOR177" s="81" t="s">
        <v>204</v>
      </c>
      <c r="WOS177" s="81" t="s">
        <v>204</v>
      </c>
      <c r="WOT177" s="81" t="s">
        <v>204</v>
      </c>
      <c r="WOU177" s="81" t="s">
        <v>204</v>
      </c>
      <c r="WOV177" s="81" t="s">
        <v>204</v>
      </c>
      <c r="WOW177" s="81" t="s">
        <v>204</v>
      </c>
      <c r="WOX177" s="81" t="s">
        <v>204</v>
      </c>
      <c r="WOY177" s="81" t="s">
        <v>204</v>
      </c>
      <c r="WOZ177" s="81" t="s">
        <v>204</v>
      </c>
      <c r="WPA177" s="81" t="s">
        <v>204</v>
      </c>
      <c r="WPB177" s="81" t="s">
        <v>204</v>
      </c>
      <c r="WPC177" s="81" t="s">
        <v>204</v>
      </c>
      <c r="WPD177" s="81" t="s">
        <v>204</v>
      </c>
      <c r="WPE177" s="81" t="s">
        <v>204</v>
      </c>
      <c r="WPF177" s="81" t="s">
        <v>204</v>
      </c>
      <c r="WPG177" s="81" t="s">
        <v>204</v>
      </c>
      <c r="WPH177" s="81" t="s">
        <v>204</v>
      </c>
      <c r="WPI177" s="81" t="s">
        <v>204</v>
      </c>
      <c r="WPJ177" s="81" t="s">
        <v>204</v>
      </c>
      <c r="WPK177" s="81" t="s">
        <v>204</v>
      </c>
      <c r="WPL177" s="81" t="s">
        <v>204</v>
      </c>
      <c r="WPM177" s="81" t="s">
        <v>204</v>
      </c>
      <c r="WPN177" s="81" t="s">
        <v>204</v>
      </c>
      <c r="WPO177" s="81" t="s">
        <v>204</v>
      </c>
      <c r="WPP177" s="81" t="s">
        <v>204</v>
      </c>
      <c r="WPQ177" s="81" t="s">
        <v>204</v>
      </c>
      <c r="WPR177" s="81" t="s">
        <v>204</v>
      </c>
      <c r="WPS177" s="81" t="s">
        <v>204</v>
      </c>
      <c r="WPT177" s="81" t="s">
        <v>204</v>
      </c>
      <c r="WPU177" s="81" t="s">
        <v>204</v>
      </c>
      <c r="WPV177" s="81" t="s">
        <v>204</v>
      </c>
      <c r="WPW177" s="81" t="s">
        <v>204</v>
      </c>
      <c r="WPX177" s="81" t="s">
        <v>204</v>
      </c>
      <c r="WPY177" s="81" t="s">
        <v>204</v>
      </c>
      <c r="WPZ177" s="81" t="s">
        <v>204</v>
      </c>
      <c r="WQA177" s="81" t="s">
        <v>204</v>
      </c>
      <c r="WQB177" s="81" t="s">
        <v>204</v>
      </c>
      <c r="WQC177" s="81" t="s">
        <v>204</v>
      </c>
      <c r="WQD177" s="81" t="s">
        <v>204</v>
      </c>
      <c r="WQE177" s="81" t="s">
        <v>204</v>
      </c>
      <c r="WQF177" s="81" t="s">
        <v>204</v>
      </c>
      <c r="WQG177" s="81" t="s">
        <v>204</v>
      </c>
      <c r="WQH177" s="81" t="s">
        <v>204</v>
      </c>
      <c r="WQI177" s="81" t="s">
        <v>204</v>
      </c>
      <c r="WQJ177" s="81" t="s">
        <v>204</v>
      </c>
      <c r="WQK177" s="81" t="s">
        <v>204</v>
      </c>
      <c r="WQL177" s="81" t="s">
        <v>204</v>
      </c>
      <c r="WQM177" s="81" t="s">
        <v>204</v>
      </c>
      <c r="WQN177" s="81" t="s">
        <v>204</v>
      </c>
      <c r="WQO177" s="81" t="s">
        <v>204</v>
      </c>
      <c r="WQP177" s="81" t="s">
        <v>204</v>
      </c>
      <c r="WQQ177" s="81" t="s">
        <v>204</v>
      </c>
      <c r="WQR177" s="81" t="s">
        <v>204</v>
      </c>
      <c r="WQS177" s="81" t="s">
        <v>204</v>
      </c>
      <c r="WQT177" s="81" t="s">
        <v>204</v>
      </c>
      <c r="WQU177" s="81" t="s">
        <v>204</v>
      </c>
      <c r="WQV177" s="81" t="s">
        <v>204</v>
      </c>
      <c r="WQW177" s="81" t="s">
        <v>204</v>
      </c>
      <c r="WQX177" s="81" t="s">
        <v>204</v>
      </c>
      <c r="WQY177" s="81" t="s">
        <v>204</v>
      </c>
      <c r="WQZ177" s="81" t="s">
        <v>204</v>
      </c>
      <c r="WRA177" s="81" t="s">
        <v>204</v>
      </c>
      <c r="WRB177" s="81" t="s">
        <v>204</v>
      </c>
      <c r="WRC177" s="81" t="s">
        <v>204</v>
      </c>
      <c r="WRD177" s="81" t="s">
        <v>204</v>
      </c>
      <c r="WRE177" s="81" t="s">
        <v>204</v>
      </c>
      <c r="WRF177" s="81" t="s">
        <v>204</v>
      </c>
      <c r="WRG177" s="81" t="s">
        <v>204</v>
      </c>
      <c r="WRH177" s="81" t="s">
        <v>204</v>
      </c>
      <c r="WRI177" s="81" t="s">
        <v>204</v>
      </c>
      <c r="WRJ177" s="81" t="s">
        <v>204</v>
      </c>
      <c r="WRK177" s="81" t="s">
        <v>204</v>
      </c>
      <c r="WRL177" s="81" t="s">
        <v>204</v>
      </c>
      <c r="WRM177" s="81" t="s">
        <v>204</v>
      </c>
      <c r="WRN177" s="81" t="s">
        <v>204</v>
      </c>
      <c r="WRO177" s="81" t="s">
        <v>204</v>
      </c>
      <c r="WRP177" s="81" t="s">
        <v>204</v>
      </c>
      <c r="WRQ177" s="81" t="s">
        <v>204</v>
      </c>
      <c r="WRR177" s="81" t="s">
        <v>204</v>
      </c>
      <c r="WRS177" s="81" t="s">
        <v>204</v>
      </c>
      <c r="WRT177" s="81" t="s">
        <v>204</v>
      </c>
      <c r="WRU177" s="81" t="s">
        <v>204</v>
      </c>
      <c r="WRV177" s="81" t="s">
        <v>204</v>
      </c>
      <c r="WRW177" s="81" t="s">
        <v>204</v>
      </c>
      <c r="WRX177" s="81" t="s">
        <v>204</v>
      </c>
      <c r="WRY177" s="81" t="s">
        <v>204</v>
      </c>
      <c r="WRZ177" s="81" t="s">
        <v>204</v>
      </c>
      <c r="WSA177" s="81" t="s">
        <v>204</v>
      </c>
      <c r="WSB177" s="81" t="s">
        <v>204</v>
      </c>
      <c r="WSC177" s="81" t="s">
        <v>204</v>
      </c>
      <c r="WSD177" s="81" t="s">
        <v>204</v>
      </c>
      <c r="WSE177" s="81" t="s">
        <v>204</v>
      </c>
      <c r="WSF177" s="81" t="s">
        <v>204</v>
      </c>
      <c r="WSG177" s="81" t="s">
        <v>204</v>
      </c>
      <c r="WSH177" s="81" t="s">
        <v>204</v>
      </c>
      <c r="WSI177" s="81" t="s">
        <v>204</v>
      </c>
      <c r="WSJ177" s="81" t="s">
        <v>204</v>
      </c>
      <c r="WSK177" s="81" t="s">
        <v>204</v>
      </c>
      <c r="WSL177" s="81" t="s">
        <v>204</v>
      </c>
      <c r="WSM177" s="81" t="s">
        <v>204</v>
      </c>
      <c r="WSN177" s="81" t="s">
        <v>204</v>
      </c>
      <c r="WSO177" s="81" t="s">
        <v>204</v>
      </c>
      <c r="WSP177" s="81" t="s">
        <v>204</v>
      </c>
      <c r="WSQ177" s="81" t="s">
        <v>204</v>
      </c>
      <c r="WSR177" s="81" t="s">
        <v>204</v>
      </c>
      <c r="WSS177" s="81" t="s">
        <v>204</v>
      </c>
      <c r="WST177" s="81" t="s">
        <v>204</v>
      </c>
      <c r="WSU177" s="81" t="s">
        <v>204</v>
      </c>
      <c r="WSV177" s="81" t="s">
        <v>204</v>
      </c>
      <c r="WSW177" s="81" t="s">
        <v>204</v>
      </c>
      <c r="WSX177" s="81" t="s">
        <v>204</v>
      </c>
      <c r="WSY177" s="81" t="s">
        <v>204</v>
      </c>
      <c r="WSZ177" s="81" t="s">
        <v>204</v>
      </c>
      <c r="WTA177" s="81" t="s">
        <v>204</v>
      </c>
      <c r="WTB177" s="81" t="s">
        <v>204</v>
      </c>
      <c r="WTC177" s="81" t="s">
        <v>204</v>
      </c>
      <c r="WTD177" s="81" t="s">
        <v>204</v>
      </c>
      <c r="WTE177" s="81" t="s">
        <v>204</v>
      </c>
      <c r="WTF177" s="81" t="s">
        <v>204</v>
      </c>
      <c r="WTG177" s="81" t="s">
        <v>204</v>
      </c>
      <c r="WTH177" s="81" t="s">
        <v>204</v>
      </c>
      <c r="WTI177" s="81" t="s">
        <v>204</v>
      </c>
      <c r="WTJ177" s="81" t="s">
        <v>204</v>
      </c>
      <c r="WTK177" s="81" t="s">
        <v>204</v>
      </c>
      <c r="WTL177" s="81" t="s">
        <v>204</v>
      </c>
      <c r="WTM177" s="81" t="s">
        <v>204</v>
      </c>
      <c r="WTN177" s="81" t="s">
        <v>204</v>
      </c>
      <c r="WTO177" s="81" t="s">
        <v>204</v>
      </c>
      <c r="WTP177" s="81" t="s">
        <v>204</v>
      </c>
      <c r="WTQ177" s="81" t="s">
        <v>204</v>
      </c>
      <c r="WTR177" s="81" t="s">
        <v>204</v>
      </c>
      <c r="WTS177" s="81" t="s">
        <v>204</v>
      </c>
      <c r="WTT177" s="81" t="s">
        <v>204</v>
      </c>
      <c r="WTU177" s="81" t="s">
        <v>204</v>
      </c>
      <c r="WTV177" s="81" t="s">
        <v>204</v>
      </c>
      <c r="WTW177" s="81" t="s">
        <v>204</v>
      </c>
      <c r="WTX177" s="81" t="s">
        <v>204</v>
      </c>
      <c r="WTY177" s="81" t="s">
        <v>204</v>
      </c>
      <c r="WTZ177" s="81" t="s">
        <v>204</v>
      </c>
      <c r="WUA177" s="81" t="s">
        <v>204</v>
      </c>
      <c r="WUB177" s="81" t="s">
        <v>204</v>
      </c>
      <c r="WUC177" s="81" t="s">
        <v>204</v>
      </c>
      <c r="WUD177" s="81" t="s">
        <v>204</v>
      </c>
      <c r="WUE177" s="81" t="s">
        <v>204</v>
      </c>
      <c r="WUF177" s="81" t="s">
        <v>204</v>
      </c>
      <c r="WUG177" s="81" t="s">
        <v>204</v>
      </c>
      <c r="WUH177" s="81" t="s">
        <v>204</v>
      </c>
      <c r="WUI177" s="81" t="s">
        <v>204</v>
      </c>
      <c r="WUJ177" s="81" t="s">
        <v>204</v>
      </c>
      <c r="WUK177" s="81" t="s">
        <v>204</v>
      </c>
      <c r="WUL177" s="81" t="s">
        <v>204</v>
      </c>
      <c r="WUM177" s="81" t="s">
        <v>204</v>
      </c>
      <c r="WUN177" s="81" t="s">
        <v>204</v>
      </c>
      <c r="WUO177" s="81" t="s">
        <v>204</v>
      </c>
      <c r="WUP177" s="81" t="s">
        <v>204</v>
      </c>
      <c r="WUQ177" s="81" t="s">
        <v>204</v>
      </c>
      <c r="WUR177" s="81" t="s">
        <v>204</v>
      </c>
      <c r="WUS177" s="81" t="s">
        <v>204</v>
      </c>
      <c r="WUT177" s="81" t="s">
        <v>204</v>
      </c>
      <c r="WUU177" s="81" t="s">
        <v>204</v>
      </c>
      <c r="WUV177" s="81" t="s">
        <v>204</v>
      </c>
      <c r="WUW177" s="81" t="s">
        <v>204</v>
      </c>
      <c r="WUX177" s="81" t="s">
        <v>204</v>
      </c>
      <c r="WUY177" s="81" t="s">
        <v>204</v>
      </c>
      <c r="WUZ177" s="81" t="s">
        <v>204</v>
      </c>
      <c r="WVA177" s="81" t="s">
        <v>204</v>
      </c>
      <c r="WVB177" s="81" t="s">
        <v>204</v>
      </c>
      <c r="WVC177" s="81" t="s">
        <v>204</v>
      </c>
      <c r="WVD177" s="81" t="s">
        <v>204</v>
      </c>
      <c r="WVE177" s="81" t="s">
        <v>204</v>
      </c>
      <c r="WVF177" s="81" t="s">
        <v>204</v>
      </c>
      <c r="WVG177" s="81" t="s">
        <v>204</v>
      </c>
      <c r="WVH177" s="81" t="s">
        <v>204</v>
      </c>
      <c r="WVI177" s="81" t="s">
        <v>204</v>
      </c>
      <c r="WVJ177" s="81" t="s">
        <v>204</v>
      </c>
      <c r="WVK177" s="81" t="s">
        <v>204</v>
      </c>
      <c r="WVL177" s="81" t="s">
        <v>204</v>
      </c>
      <c r="WVM177" s="81" t="s">
        <v>204</v>
      </c>
      <c r="WVN177" s="81" t="s">
        <v>204</v>
      </c>
      <c r="WVO177" s="81" t="s">
        <v>204</v>
      </c>
      <c r="WVP177" s="81" t="s">
        <v>204</v>
      </c>
      <c r="WVQ177" s="81" t="s">
        <v>204</v>
      </c>
      <c r="WVR177" s="81" t="s">
        <v>204</v>
      </c>
      <c r="WVS177" s="81" t="s">
        <v>204</v>
      </c>
      <c r="WVT177" s="81" t="s">
        <v>204</v>
      </c>
      <c r="WVU177" s="81" t="s">
        <v>204</v>
      </c>
      <c r="WVV177" s="81" t="s">
        <v>204</v>
      </c>
      <c r="WVW177" s="81" t="s">
        <v>204</v>
      </c>
      <c r="WVX177" s="81" t="s">
        <v>204</v>
      </c>
      <c r="WVY177" s="81" t="s">
        <v>204</v>
      </c>
      <c r="WVZ177" s="81" t="s">
        <v>204</v>
      </c>
      <c r="WWA177" s="81" t="s">
        <v>204</v>
      </c>
      <c r="WWB177" s="81" t="s">
        <v>204</v>
      </c>
      <c r="WWC177" s="81" t="s">
        <v>204</v>
      </c>
      <c r="WWD177" s="81" t="s">
        <v>204</v>
      </c>
      <c r="WWE177" s="81" t="s">
        <v>204</v>
      </c>
      <c r="WWF177" s="81" t="s">
        <v>204</v>
      </c>
      <c r="WWG177" s="81" t="s">
        <v>204</v>
      </c>
      <c r="WWH177" s="81" t="s">
        <v>204</v>
      </c>
      <c r="WWI177" s="81" t="s">
        <v>204</v>
      </c>
      <c r="WWJ177" s="81" t="s">
        <v>204</v>
      </c>
      <c r="WWK177" s="81" t="s">
        <v>204</v>
      </c>
      <c r="WWL177" s="81" t="s">
        <v>204</v>
      </c>
      <c r="WWM177" s="81" t="s">
        <v>204</v>
      </c>
      <c r="WWN177" s="81" t="s">
        <v>204</v>
      </c>
      <c r="WWO177" s="81" t="s">
        <v>204</v>
      </c>
      <c r="WWP177" s="81" t="s">
        <v>204</v>
      </c>
      <c r="WWQ177" s="81" t="s">
        <v>204</v>
      </c>
      <c r="WWR177" s="81" t="s">
        <v>204</v>
      </c>
      <c r="WWS177" s="81" t="s">
        <v>204</v>
      </c>
      <c r="WWT177" s="81" t="s">
        <v>204</v>
      </c>
      <c r="WWU177" s="81" t="s">
        <v>204</v>
      </c>
      <c r="WWV177" s="81" t="s">
        <v>204</v>
      </c>
      <c r="WWW177" s="81" t="s">
        <v>204</v>
      </c>
      <c r="WWX177" s="81" t="s">
        <v>204</v>
      </c>
      <c r="WWY177" s="81" t="s">
        <v>204</v>
      </c>
      <c r="WWZ177" s="81" t="s">
        <v>204</v>
      </c>
      <c r="WXA177" s="81" t="s">
        <v>204</v>
      </c>
      <c r="WXB177" s="81" t="s">
        <v>204</v>
      </c>
      <c r="WXC177" s="81" t="s">
        <v>204</v>
      </c>
      <c r="WXD177" s="81" t="s">
        <v>204</v>
      </c>
      <c r="WXE177" s="81" t="s">
        <v>204</v>
      </c>
      <c r="WXF177" s="81" t="s">
        <v>204</v>
      </c>
      <c r="WXG177" s="81" t="s">
        <v>204</v>
      </c>
      <c r="WXH177" s="81" t="s">
        <v>204</v>
      </c>
      <c r="WXI177" s="81" t="s">
        <v>204</v>
      </c>
      <c r="WXJ177" s="81" t="s">
        <v>204</v>
      </c>
      <c r="WXK177" s="81" t="s">
        <v>204</v>
      </c>
      <c r="WXL177" s="81" t="s">
        <v>204</v>
      </c>
      <c r="WXM177" s="81" t="s">
        <v>204</v>
      </c>
      <c r="WXN177" s="81" t="s">
        <v>204</v>
      </c>
      <c r="WXO177" s="81" t="s">
        <v>204</v>
      </c>
      <c r="WXP177" s="81" t="s">
        <v>204</v>
      </c>
      <c r="WXQ177" s="81" t="s">
        <v>204</v>
      </c>
      <c r="WXR177" s="81" t="s">
        <v>204</v>
      </c>
      <c r="WXS177" s="81" t="s">
        <v>204</v>
      </c>
      <c r="WXT177" s="81" t="s">
        <v>204</v>
      </c>
      <c r="WXU177" s="81" t="s">
        <v>204</v>
      </c>
      <c r="WXV177" s="81" t="s">
        <v>204</v>
      </c>
      <c r="WXW177" s="81" t="s">
        <v>204</v>
      </c>
      <c r="WXX177" s="81" t="s">
        <v>204</v>
      </c>
      <c r="WXY177" s="81" t="s">
        <v>204</v>
      </c>
      <c r="WXZ177" s="81" t="s">
        <v>204</v>
      </c>
      <c r="WYA177" s="81" t="s">
        <v>204</v>
      </c>
      <c r="WYB177" s="81" t="s">
        <v>204</v>
      </c>
      <c r="WYC177" s="81" t="s">
        <v>204</v>
      </c>
      <c r="WYD177" s="81" t="s">
        <v>204</v>
      </c>
      <c r="WYE177" s="81" t="s">
        <v>204</v>
      </c>
      <c r="WYF177" s="81" t="s">
        <v>204</v>
      </c>
      <c r="WYG177" s="81" t="s">
        <v>204</v>
      </c>
      <c r="WYH177" s="81" t="s">
        <v>204</v>
      </c>
      <c r="WYI177" s="81" t="s">
        <v>204</v>
      </c>
      <c r="WYJ177" s="81" t="s">
        <v>204</v>
      </c>
      <c r="WYK177" s="81" t="s">
        <v>204</v>
      </c>
      <c r="WYL177" s="81" t="s">
        <v>204</v>
      </c>
      <c r="WYM177" s="81" t="s">
        <v>204</v>
      </c>
      <c r="WYN177" s="81" t="s">
        <v>204</v>
      </c>
      <c r="WYO177" s="81" t="s">
        <v>204</v>
      </c>
      <c r="WYP177" s="81" t="s">
        <v>204</v>
      </c>
      <c r="WYQ177" s="81" t="s">
        <v>204</v>
      </c>
      <c r="WYR177" s="81" t="s">
        <v>204</v>
      </c>
      <c r="WYS177" s="81" t="s">
        <v>204</v>
      </c>
      <c r="WYT177" s="81" t="s">
        <v>204</v>
      </c>
      <c r="WYU177" s="81" t="s">
        <v>204</v>
      </c>
      <c r="WYV177" s="81" t="s">
        <v>204</v>
      </c>
      <c r="WYW177" s="81" t="s">
        <v>204</v>
      </c>
      <c r="WYX177" s="81" t="s">
        <v>204</v>
      </c>
      <c r="WYY177" s="81" t="s">
        <v>204</v>
      </c>
      <c r="WYZ177" s="81" t="s">
        <v>204</v>
      </c>
      <c r="WZA177" s="81" t="s">
        <v>204</v>
      </c>
      <c r="WZB177" s="81" t="s">
        <v>204</v>
      </c>
      <c r="WZC177" s="81" t="s">
        <v>204</v>
      </c>
      <c r="WZD177" s="81" t="s">
        <v>204</v>
      </c>
      <c r="WZE177" s="81" t="s">
        <v>204</v>
      </c>
      <c r="WZF177" s="81" t="s">
        <v>204</v>
      </c>
      <c r="WZG177" s="81" t="s">
        <v>204</v>
      </c>
      <c r="WZH177" s="81" t="s">
        <v>204</v>
      </c>
      <c r="WZI177" s="81" t="s">
        <v>204</v>
      </c>
      <c r="WZJ177" s="81" t="s">
        <v>204</v>
      </c>
      <c r="WZK177" s="81" t="s">
        <v>204</v>
      </c>
      <c r="WZL177" s="81" t="s">
        <v>204</v>
      </c>
      <c r="WZM177" s="81" t="s">
        <v>204</v>
      </c>
      <c r="WZN177" s="81" t="s">
        <v>204</v>
      </c>
      <c r="WZO177" s="81" t="s">
        <v>204</v>
      </c>
      <c r="WZP177" s="81" t="s">
        <v>204</v>
      </c>
      <c r="WZQ177" s="81" t="s">
        <v>204</v>
      </c>
      <c r="WZR177" s="81" t="s">
        <v>204</v>
      </c>
      <c r="WZS177" s="81" t="s">
        <v>204</v>
      </c>
      <c r="WZT177" s="81" t="s">
        <v>204</v>
      </c>
      <c r="WZU177" s="81" t="s">
        <v>204</v>
      </c>
      <c r="WZV177" s="81" t="s">
        <v>204</v>
      </c>
      <c r="WZW177" s="81" t="s">
        <v>204</v>
      </c>
      <c r="WZX177" s="81" t="s">
        <v>204</v>
      </c>
      <c r="WZY177" s="81" t="s">
        <v>204</v>
      </c>
      <c r="WZZ177" s="81" t="s">
        <v>204</v>
      </c>
      <c r="XAA177" s="81" t="s">
        <v>204</v>
      </c>
      <c r="XAB177" s="81" t="s">
        <v>204</v>
      </c>
      <c r="XAC177" s="81" t="s">
        <v>204</v>
      </c>
      <c r="XAD177" s="81" t="s">
        <v>204</v>
      </c>
      <c r="XAE177" s="81" t="s">
        <v>204</v>
      </c>
      <c r="XAF177" s="81" t="s">
        <v>204</v>
      </c>
      <c r="XAG177" s="81" t="s">
        <v>204</v>
      </c>
      <c r="XAH177" s="81" t="s">
        <v>204</v>
      </c>
      <c r="XAI177" s="81" t="s">
        <v>204</v>
      </c>
      <c r="XAJ177" s="81" t="s">
        <v>204</v>
      </c>
      <c r="XAK177" s="81" t="s">
        <v>204</v>
      </c>
      <c r="XAL177" s="81" t="s">
        <v>204</v>
      </c>
      <c r="XAM177" s="81" t="s">
        <v>204</v>
      </c>
      <c r="XAN177" s="81" t="s">
        <v>204</v>
      </c>
      <c r="XAO177" s="81" t="s">
        <v>204</v>
      </c>
      <c r="XAP177" s="81" t="s">
        <v>204</v>
      </c>
      <c r="XAQ177" s="81" t="s">
        <v>204</v>
      </c>
      <c r="XAR177" s="81" t="s">
        <v>204</v>
      </c>
      <c r="XAS177" s="81" t="s">
        <v>204</v>
      </c>
      <c r="XAT177" s="81" t="s">
        <v>204</v>
      </c>
      <c r="XAU177" s="81" t="s">
        <v>204</v>
      </c>
      <c r="XAV177" s="81" t="s">
        <v>204</v>
      </c>
      <c r="XAW177" s="81" t="s">
        <v>204</v>
      </c>
      <c r="XAX177" s="81" t="s">
        <v>204</v>
      </c>
      <c r="XAY177" s="81" t="s">
        <v>204</v>
      </c>
      <c r="XAZ177" s="81" t="s">
        <v>204</v>
      </c>
      <c r="XBA177" s="81" t="s">
        <v>204</v>
      </c>
      <c r="XBB177" s="81" t="s">
        <v>204</v>
      </c>
      <c r="XBC177" s="81" t="s">
        <v>204</v>
      </c>
      <c r="XBD177" s="81" t="s">
        <v>204</v>
      </c>
      <c r="XBE177" s="81" t="s">
        <v>204</v>
      </c>
      <c r="XBF177" s="81" t="s">
        <v>204</v>
      </c>
      <c r="XBG177" s="81" t="s">
        <v>204</v>
      </c>
      <c r="XBH177" s="81" t="s">
        <v>204</v>
      </c>
      <c r="XBI177" s="81" t="s">
        <v>204</v>
      </c>
      <c r="XBJ177" s="81" t="s">
        <v>204</v>
      </c>
      <c r="XBK177" s="81" t="s">
        <v>204</v>
      </c>
      <c r="XBL177" s="81" t="s">
        <v>204</v>
      </c>
      <c r="XBM177" s="81" t="s">
        <v>204</v>
      </c>
      <c r="XBN177" s="81" t="s">
        <v>204</v>
      </c>
      <c r="XBO177" s="81" t="s">
        <v>204</v>
      </c>
      <c r="XBP177" s="81" t="s">
        <v>204</v>
      </c>
      <c r="XBQ177" s="81" t="s">
        <v>204</v>
      </c>
      <c r="XBR177" s="81" t="s">
        <v>204</v>
      </c>
      <c r="XBS177" s="81" t="s">
        <v>204</v>
      </c>
      <c r="XBT177" s="81" t="s">
        <v>204</v>
      </c>
      <c r="XBU177" s="81" t="s">
        <v>204</v>
      </c>
      <c r="XBV177" s="81" t="s">
        <v>204</v>
      </c>
      <c r="XBW177" s="81" t="s">
        <v>204</v>
      </c>
      <c r="XBX177" s="81" t="s">
        <v>204</v>
      </c>
      <c r="XBY177" s="81" t="s">
        <v>204</v>
      </c>
      <c r="XBZ177" s="81" t="s">
        <v>204</v>
      </c>
      <c r="XCA177" s="81" t="s">
        <v>204</v>
      </c>
      <c r="XCB177" s="81" t="s">
        <v>204</v>
      </c>
      <c r="XCC177" s="81" t="s">
        <v>204</v>
      </c>
      <c r="XCD177" s="81" t="s">
        <v>204</v>
      </c>
      <c r="XCE177" s="81" t="s">
        <v>204</v>
      </c>
      <c r="XCF177" s="81" t="s">
        <v>204</v>
      </c>
      <c r="XCG177" s="81" t="s">
        <v>204</v>
      </c>
      <c r="XCH177" s="81" t="s">
        <v>204</v>
      </c>
      <c r="XCI177" s="81" t="s">
        <v>204</v>
      </c>
      <c r="XCJ177" s="81" t="s">
        <v>204</v>
      </c>
      <c r="XCK177" s="81" t="s">
        <v>204</v>
      </c>
      <c r="XCL177" s="81" t="s">
        <v>204</v>
      </c>
      <c r="XCM177" s="81" t="s">
        <v>204</v>
      </c>
      <c r="XCN177" s="81" t="s">
        <v>204</v>
      </c>
      <c r="XCO177" s="81" t="s">
        <v>204</v>
      </c>
      <c r="XCP177" s="81" t="s">
        <v>204</v>
      </c>
      <c r="XCQ177" s="81" t="s">
        <v>204</v>
      </c>
      <c r="XCR177" s="81" t="s">
        <v>204</v>
      </c>
      <c r="XCS177" s="81" t="s">
        <v>204</v>
      </c>
      <c r="XCT177" s="81" t="s">
        <v>204</v>
      </c>
      <c r="XCU177" s="81" t="s">
        <v>204</v>
      </c>
      <c r="XCV177" s="81" t="s">
        <v>204</v>
      </c>
      <c r="XCW177" s="81" t="s">
        <v>204</v>
      </c>
      <c r="XCX177" s="81" t="s">
        <v>204</v>
      </c>
      <c r="XCY177" s="81" t="s">
        <v>204</v>
      </c>
      <c r="XCZ177" s="81" t="s">
        <v>204</v>
      </c>
      <c r="XDA177" s="81" t="s">
        <v>204</v>
      </c>
      <c r="XDB177" s="81" t="s">
        <v>204</v>
      </c>
      <c r="XDC177" s="81" t="s">
        <v>204</v>
      </c>
      <c r="XDD177" s="81" t="s">
        <v>204</v>
      </c>
      <c r="XDE177" s="81" t="s">
        <v>204</v>
      </c>
      <c r="XDF177" s="81" t="s">
        <v>204</v>
      </c>
      <c r="XDG177" s="81" t="s">
        <v>204</v>
      </c>
      <c r="XDH177" s="81" t="s">
        <v>204</v>
      </c>
      <c r="XDI177" s="81" t="s">
        <v>204</v>
      </c>
      <c r="XDJ177" s="81" t="s">
        <v>204</v>
      </c>
      <c r="XDK177" s="81" t="s">
        <v>204</v>
      </c>
      <c r="XDL177" s="81" t="s">
        <v>204</v>
      </c>
      <c r="XDM177" s="81" t="s">
        <v>204</v>
      </c>
      <c r="XDN177" s="81" t="s">
        <v>204</v>
      </c>
      <c r="XDO177" s="81" t="s">
        <v>204</v>
      </c>
      <c r="XDP177" s="81" t="s">
        <v>204</v>
      </c>
      <c r="XDQ177" s="81" t="s">
        <v>204</v>
      </c>
      <c r="XDR177" s="81" t="s">
        <v>204</v>
      </c>
      <c r="XDS177" s="81" t="s">
        <v>204</v>
      </c>
      <c r="XDT177" s="81" t="s">
        <v>204</v>
      </c>
      <c r="XDU177" s="81" t="s">
        <v>204</v>
      </c>
      <c r="XDV177" s="81" t="s">
        <v>204</v>
      </c>
      <c r="XDW177" s="81" t="s">
        <v>204</v>
      </c>
      <c r="XDX177" s="81" t="s">
        <v>204</v>
      </c>
      <c r="XDY177" s="81" t="s">
        <v>204</v>
      </c>
      <c r="XDZ177" s="81" t="s">
        <v>204</v>
      </c>
      <c r="XEA177" s="81" t="s">
        <v>204</v>
      </c>
      <c r="XEB177" s="81" t="s">
        <v>204</v>
      </c>
      <c r="XEC177" s="81" t="s">
        <v>204</v>
      </c>
      <c r="XED177" s="81" t="s">
        <v>204</v>
      </c>
      <c r="XEE177" s="81" t="s">
        <v>204</v>
      </c>
      <c r="XEF177" s="81" t="s">
        <v>204</v>
      </c>
      <c r="XEG177" s="81" t="s">
        <v>204</v>
      </c>
      <c r="XEH177" s="81" t="s">
        <v>204</v>
      </c>
      <c r="XEI177" s="81" t="s">
        <v>204</v>
      </c>
      <c r="XEJ177" s="81" t="s">
        <v>204</v>
      </c>
      <c r="XEK177" s="81" t="s">
        <v>204</v>
      </c>
      <c r="XEL177" s="81" t="s">
        <v>204</v>
      </c>
      <c r="XEM177" s="81" t="s">
        <v>204</v>
      </c>
      <c r="XEN177" s="81" t="s">
        <v>204</v>
      </c>
      <c r="XEO177" s="81" t="s">
        <v>204</v>
      </c>
      <c r="XEP177" s="81" t="s">
        <v>204</v>
      </c>
      <c r="XEQ177" s="81" t="s">
        <v>204</v>
      </c>
      <c r="XER177" s="81" t="s">
        <v>204</v>
      </c>
      <c r="XES177" s="81" t="s">
        <v>204</v>
      </c>
      <c r="XET177" s="81" t="s">
        <v>204</v>
      </c>
      <c r="XEU177" s="81" t="s">
        <v>204</v>
      </c>
      <c r="XEV177" s="81" t="s">
        <v>204</v>
      </c>
      <c r="XEW177" s="81" t="s">
        <v>204</v>
      </c>
      <c r="XEX177" s="81" t="s">
        <v>204</v>
      </c>
      <c r="XEY177" s="81" t="s">
        <v>204</v>
      </c>
      <c r="XEZ177" s="81" t="s">
        <v>204</v>
      </c>
      <c r="XFA177" s="81" t="s">
        <v>204</v>
      </c>
      <c r="XFB177" s="81" t="s">
        <v>204</v>
      </c>
      <c r="XFC177" s="81" t="s">
        <v>204</v>
      </c>
      <c r="XFD177" s="81" t="s">
        <v>204</v>
      </c>
    </row>
    <row r="178" spans="1:176 1154:16384" ht="15.6" x14ac:dyDescent="0.3">
      <c r="A178" s="23">
        <v>173</v>
      </c>
      <c r="B178" s="19"/>
      <c r="C178" s="220"/>
      <c r="D178" s="55"/>
      <c r="E178" s="24" t="str">
        <f t="shared" si="55"/>
        <v/>
      </c>
      <c r="F178" s="87" t="str">
        <f t="shared" si="43"/>
        <v/>
      </c>
      <c r="G178" s="88" t="str">
        <f t="shared" si="56"/>
        <v/>
      </c>
      <c r="H178" s="88" t="str">
        <f t="shared" si="57"/>
        <v/>
      </c>
      <c r="I178" s="51" t="s">
        <v>210</v>
      </c>
      <c r="J178" s="26" t="s">
        <v>164</v>
      </c>
      <c r="K178" s="18"/>
      <c r="L178" s="18"/>
      <c r="M178" s="18"/>
      <c r="N178" s="48" t="str">
        <f t="shared" si="58"/>
        <v/>
      </c>
      <c r="O178" s="21"/>
      <c r="P178" s="18"/>
      <c r="Q178" s="48" t="str">
        <f t="shared" si="59"/>
        <v/>
      </c>
      <c r="R178" s="71" t="str">
        <f t="shared" si="60"/>
        <v/>
      </c>
      <c r="S178" s="22"/>
      <c r="T178" s="49" t="str">
        <f t="shared" si="61"/>
        <v/>
      </c>
      <c r="U178" s="49" t="str">
        <f t="shared" si="49"/>
        <v/>
      </c>
      <c r="V178" s="50" t="str">
        <f t="shared" si="50"/>
        <v/>
      </c>
      <c r="W178" s="50" t="str">
        <f t="shared" si="62"/>
        <v/>
      </c>
      <c r="X178" s="389"/>
      <c r="Y178" s="393"/>
      <c r="Z178" s="400"/>
      <c r="AA178" s="271"/>
    </row>
    <row r="179" spans="1:176 1154:16384" ht="15.6" x14ac:dyDescent="0.3">
      <c r="A179" s="23">
        <v>174</v>
      </c>
      <c r="B179" s="19"/>
      <c r="C179" s="220"/>
      <c r="D179" s="55"/>
      <c r="E179" s="24" t="str">
        <f t="shared" si="55"/>
        <v/>
      </c>
      <c r="F179" s="87" t="str">
        <f t="shared" si="43"/>
        <v/>
      </c>
      <c r="G179" s="88" t="str">
        <f t="shared" si="56"/>
        <v/>
      </c>
      <c r="H179" s="88" t="str">
        <f t="shared" si="57"/>
        <v/>
      </c>
      <c r="I179" s="51" t="s">
        <v>210</v>
      </c>
      <c r="J179" s="26" t="s">
        <v>164</v>
      </c>
      <c r="K179" s="18"/>
      <c r="L179" s="18"/>
      <c r="M179" s="18"/>
      <c r="N179" s="48" t="str">
        <f>IF(E179="","",K179+L179+M179)</f>
        <v/>
      </c>
      <c r="O179" s="21"/>
      <c r="P179" s="18"/>
      <c r="Q179" s="48" t="str">
        <f>IF(E179="","",2*O179)</f>
        <v/>
      </c>
      <c r="R179" s="71" t="str">
        <f t="shared" si="60"/>
        <v/>
      </c>
      <c r="S179" s="22"/>
      <c r="T179" s="49" t="str">
        <f t="shared" si="61"/>
        <v/>
      </c>
      <c r="U179" s="49" t="str">
        <f t="shared" si="49"/>
        <v/>
      </c>
      <c r="V179" s="50" t="str">
        <f t="shared" si="50"/>
        <v/>
      </c>
      <c r="W179" s="50" t="str">
        <f t="shared" si="62"/>
        <v/>
      </c>
      <c r="X179" s="389"/>
      <c r="Y179" s="393"/>
      <c r="Z179" s="400"/>
      <c r="AA179" s="271"/>
      <c r="AB179" s="86"/>
    </row>
    <row r="180" spans="1:176 1154:16384" ht="15.6" x14ac:dyDescent="0.3">
      <c r="A180" s="23">
        <v>175</v>
      </c>
      <c r="B180" s="19"/>
      <c r="C180" s="220"/>
      <c r="D180" s="55"/>
      <c r="E180" s="24" t="str">
        <f t="shared" si="55"/>
        <v/>
      </c>
      <c r="F180" s="87" t="str">
        <f t="shared" si="43"/>
        <v/>
      </c>
      <c r="G180" s="88" t="str">
        <f t="shared" si="56"/>
        <v/>
      </c>
      <c r="H180" s="88" t="str">
        <f t="shared" si="57"/>
        <v/>
      </c>
      <c r="I180" s="51" t="s">
        <v>210</v>
      </c>
      <c r="J180" s="26" t="s">
        <v>164</v>
      </c>
      <c r="K180" s="18"/>
      <c r="L180" s="18"/>
      <c r="M180" s="18"/>
      <c r="N180" s="48" t="str">
        <f t="shared" si="58"/>
        <v/>
      </c>
      <c r="O180" s="21"/>
      <c r="P180" s="18"/>
      <c r="Q180" s="48" t="str">
        <f t="shared" si="59"/>
        <v/>
      </c>
      <c r="R180" s="71" t="str">
        <f t="shared" si="60"/>
        <v/>
      </c>
      <c r="S180" s="22"/>
      <c r="T180" s="49" t="str">
        <f t="shared" si="61"/>
        <v/>
      </c>
      <c r="U180" s="49" t="str">
        <f t="shared" si="49"/>
        <v/>
      </c>
      <c r="V180" s="50" t="str">
        <f t="shared" si="50"/>
        <v/>
      </c>
      <c r="W180" s="50" t="str">
        <f t="shared" si="62"/>
        <v/>
      </c>
      <c r="X180" s="389"/>
      <c r="Y180" s="393"/>
      <c r="Z180" s="400"/>
      <c r="AA180" s="230"/>
    </row>
    <row r="181" spans="1:176 1154:16384" ht="15.6" x14ac:dyDescent="0.3">
      <c r="A181" s="23">
        <v>176</v>
      </c>
      <c r="B181" s="19"/>
      <c r="C181" s="220"/>
      <c r="D181" s="55"/>
      <c r="E181" s="24" t="str">
        <f t="shared" si="55"/>
        <v/>
      </c>
      <c r="F181" s="87" t="str">
        <f t="shared" si="43"/>
        <v/>
      </c>
      <c r="G181" s="88" t="str">
        <f t="shared" si="56"/>
        <v/>
      </c>
      <c r="H181" s="88" t="str">
        <f t="shared" si="57"/>
        <v/>
      </c>
      <c r="I181" s="51" t="s">
        <v>210</v>
      </c>
      <c r="J181" s="26" t="s">
        <v>164</v>
      </c>
      <c r="K181" s="18"/>
      <c r="L181" s="226"/>
      <c r="M181" s="18"/>
      <c r="N181" s="48" t="str">
        <f t="shared" si="58"/>
        <v/>
      </c>
      <c r="O181" s="21"/>
      <c r="P181" s="18"/>
      <c r="Q181" s="48" t="str">
        <f t="shared" si="59"/>
        <v/>
      </c>
      <c r="R181" s="71" t="str">
        <f t="shared" si="60"/>
        <v/>
      </c>
      <c r="S181" s="22"/>
      <c r="T181" s="49" t="str">
        <f t="shared" si="61"/>
        <v/>
      </c>
      <c r="U181" s="49" t="str">
        <f t="shared" si="49"/>
        <v/>
      </c>
      <c r="V181" s="50" t="str">
        <f t="shared" si="50"/>
        <v/>
      </c>
      <c r="W181" s="50" t="str">
        <f t="shared" si="62"/>
        <v/>
      </c>
      <c r="X181" s="389"/>
      <c r="Y181" s="393"/>
      <c r="Z181" s="400"/>
      <c r="AA181" s="271"/>
    </row>
    <row r="182" spans="1:176 1154:16384" ht="15.6" x14ac:dyDescent="0.3">
      <c r="A182" s="23">
        <v>177</v>
      </c>
      <c r="B182" s="19"/>
      <c r="C182" s="220"/>
      <c r="D182" s="55"/>
      <c r="E182" s="24" t="str">
        <f t="shared" si="55"/>
        <v/>
      </c>
      <c r="F182" s="87" t="str">
        <f t="shared" si="43"/>
        <v/>
      </c>
      <c r="G182" s="88" t="str">
        <f t="shared" si="56"/>
        <v/>
      </c>
      <c r="H182" s="88" t="str">
        <f t="shared" si="57"/>
        <v/>
      </c>
      <c r="I182" s="51" t="s">
        <v>210</v>
      </c>
      <c r="J182" s="26" t="s">
        <v>164</v>
      </c>
      <c r="K182" s="18"/>
      <c r="L182" s="18"/>
      <c r="M182" s="18"/>
      <c r="N182" s="48" t="str">
        <f t="shared" si="58"/>
        <v/>
      </c>
      <c r="O182" s="21"/>
      <c r="P182" s="18"/>
      <c r="Q182" s="48" t="str">
        <f t="shared" si="59"/>
        <v/>
      </c>
      <c r="R182" s="71" t="str">
        <f t="shared" si="60"/>
        <v/>
      </c>
      <c r="S182" s="22"/>
      <c r="T182" s="49" t="str">
        <f t="shared" si="61"/>
        <v/>
      </c>
      <c r="U182" s="49" t="str">
        <f t="shared" si="49"/>
        <v/>
      </c>
      <c r="V182" s="50" t="str">
        <f t="shared" si="50"/>
        <v/>
      </c>
      <c r="W182" s="50" t="str">
        <f t="shared" si="62"/>
        <v/>
      </c>
      <c r="X182" s="389"/>
      <c r="Y182" s="393"/>
      <c r="Z182" s="400"/>
      <c r="AA182" s="271"/>
    </row>
    <row r="183" spans="1:176 1154:16384" ht="15.6" x14ac:dyDescent="0.3">
      <c r="A183" s="23">
        <v>178</v>
      </c>
      <c r="B183" s="19"/>
      <c r="C183" s="220"/>
      <c r="D183" s="55"/>
      <c r="E183" s="24" t="str">
        <f t="shared" si="55"/>
        <v/>
      </c>
      <c r="F183" s="87" t="str">
        <f t="shared" si="43"/>
        <v/>
      </c>
      <c r="G183" s="88" t="str">
        <f t="shared" si="56"/>
        <v/>
      </c>
      <c r="H183" s="88" t="str">
        <f t="shared" si="57"/>
        <v/>
      </c>
      <c r="I183" s="51" t="s">
        <v>210</v>
      </c>
      <c r="J183" s="26" t="s">
        <v>164</v>
      </c>
      <c r="K183" s="18"/>
      <c r="L183" s="18"/>
      <c r="M183" s="18"/>
      <c r="N183" s="48" t="str">
        <f t="shared" si="58"/>
        <v/>
      </c>
      <c r="O183" s="21"/>
      <c r="P183" s="18"/>
      <c r="Q183" s="48" t="str">
        <f t="shared" si="59"/>
        <v/>
      </c>
      <c r="R183" s="71" t="str">
        <f t="shared" si="60"/>
        <v/>
      </c>
      <c r="S183" s="22"/>
      <c r="T183" s="49" t="str">
        <f t="shared" si="61"/>
        <v/>
      </c>
      <c r="U183" s="49" t="str">
        <f t="shared" si="49"/>
        <v/>
      </c>
      <c r="V183" s="50" t="str">
        <f t="shared" si="50"/>
        <v/>
      </c>
      <c r="W183" s="50" t="str">
        <f t="shared" si="62"/>
        <v/>
      </c>
      <c r="X183" s="389"/>
      <c r="Y183" s="393"/>
      <c r="Z183" s="400"/>
      <c r="AA183" s="271"/>
    </row>
    <row r="184" spans="1:176 1154:16384" ht="15.6" x14ac:dyDescent="0.3">
      <c r="A184" s="23">
        <v>179</v>
      </c>
      <c r="B184" s="19"/>
      <c r="C184" s="220"/>
      <c r="D184" s="55"/>
      <c r="E184" s="24" t="str">
        <f t="shared" si="55"/>
        <v/>
      </c>
      <c r="F184" s="87" t="str">
        <f t="shared" si="43"/>
        <v/>
      </c>
      <c r="G184" s="88" t="str">
        <f t="shared" si="56"/>
        <v/>
      </c>
      <c r="H184" s="88" t="str">
        <f t="shared" si="57"/>
        <v/>
      </c>
      <c r="I184" s="51" t="s">
        <v>210</v>
      </c>
      <c r="J184" s="26" t="s">
        <v>164</v>
      </c>
      <c r="K184" s="18"/>
      <c r="L184" s="18"/>
      <c r="M184" s="18"/>
      <c r="N184" s="48" t="str">
        <f t="shared" si="58"/>
        <v/>
      </c>
      <c r="O184" s="21"/>
      <c r="P184" s="18"/>
      <c r="Q184" s="48" t="str">
        <f t="shared" si="59"/>
        <v/>
      </c>
      <c r="R184" s="71" t="str">
        <f t="shared" si="60"/>
        <v/>
      </c>
      <c r="S184" s="22"/>
      <c r="T184" s="49" t="str">
        <f t="shared" si="61"/>
        <v/>
      </c>
      <c r="U184" s="49" t="str">
        <f t="shared" si="49"/>
        <v/>
      </c>
      <c r="V184" s="50" t="str">
        <f t="shared" si="50"/>
        <v/>
      </c>
      <c r="W184" s="50" t="str">
        <f t="shared" si="62"/>
        <v/>
      </c>
      <c r="X184" s="389"/>
      <c r="Y184" s="393"/>
      <c r="Z184" s="400"/>
      <c r="AA184" s="272"/>
    </row>
    <row r="185" spans="1:176 1154:16384" ht="15.6" x14ac:dyDescent="0.3">
      <c r="A185" s="23">
        <v>180</v>
      </c>
      <c r="B185" s="19"/>
      <c r="C185" s="220"/>
      <c r="D185" s="55"/>
      <c r="E185" s="24" t="str">
        <f t="shared" si="55"/>
        <v/>
      </c>
      <c r="F185" s="87" t="str">
        <f t="shared" si="43"/>
        <v/>
      </c>
      <c r="G185" s="88" t="str">
        <f t="shared" si="56"/>
        <v/>
      </c>
      <c r="H185" s="88" t="str">
        <f t="shared" si="57"/>
        <v/>
      </c>
      <c r="I185" s="51" t="s">
        <v>210</v>
      </c>
      <c r="J185" s="26" t="s">
        <v>164</v>
      </c>
      <c r="K185" s="18"/>
      <c r="L185" s="18"/>
      <c r="M185" s="18"/>
      <c r="N185" s="48" t="str">
        <f t="shared" si="58"/>
        <v/>
      </c>
      <c r="O185" s="21"/>
      <c r="P185" s="18"/>
      <c r="Q185" s="48" t="str">
        <f t="shared" si="59"/>
        <v/>
      </c>
      <c r="R185" s="71" t="str">
        <f t="shared" si="60"/>
        <v/>
      </c>
      <c r="S185" s="22"/>
      <c r="T185" s="49" t="str">
        <f t="shared" si="61"/>
        <v/>
      </c>
      <c r="U185" s="49" t="str">
        <f t="shared" si="49"/>
        <v/>
      </c>
      <c r="V185" s="50" t="str">
        <f t="shared" si="50"/>
        <v/>
      </c>
      <c r="W185" s="50" t="str">
        <f t="shared" si="62"/>
        <v/>
      </c>
      <c r="X185" s="389"/>
      <c r="Y185" s="394"/>
      <c r="Z185" s="397"/>
      <c r="AA185" s="271"/>
    </row>
    <row r="186" spans="1:176 1154:16384" ht="15.6" x14ac:dyDescent="0.3">
      <c r="A186" s="23">
        <v>181</v>
      </c>
      <c r="B186" s="19"/>
      <c r="C186" s="220"/>
      <c r="D186" s="55"/>
      <c r="E186" s="24" t="str">
        <f t="shared" si="55"/>
        <v/>
      </c>
      <c r="F186" s="87" t="str">
        <f t="shared" si="43"/>
        <v/>
      </c>
      <c r="G186" s="88" t="str">
        <f t="shared" si="56"/>
        <v/>
      </c>
      <c r="H186" s="88" t="str">
        <f t="shared" si="57"/>
        <v/>
      </c>
      <c r="I186" s="51" t="s">
        <v>210</v>
      </c>
      <c r="J186" s="26" t="s">
        <v>164</v>
      </c>
      <c r="K186" s="18"/>
      <c r="L186" s="18"/>
      <c r="M186" s="18"/>
      <c r="N186" s="48" t="str">
        <f t="shared" si="58"/>
        <v/>
      </c>
      <c r="O186" s="21"/>
      <c r="P186" s="18"/>
      <c r="Q186" s="48" t="str">
        <f t="shared" si="59"/>
        <v/>
      </c>
      <c r="R186" s="71" t="str">
        <f t="shared" si="60"/>
        <v/>
      </c>
      <c r="S186" s="22"/>
      <c r="T186" s="49" t="str">
        <f t="shared" si="61"/>
        <v/>
      </c>
      <c r="U186" s="49" t="str">
        <f t="shared" si="49"/>
        <v/>
      </c>
      <c r="V186" s="50" t="str">
        <f t="shared" si="50"/>
        <v/>
      </c>
      <c r="W186" s="50" t="str">
        <f t="shared" si="62"/>
        <v/>
      </c>
      <c r="X186" s="389"/>
      <c r="Y186" s="394"/>
      <c r="Z186" s="397"/>
      <c r="AA186" s="271"/>
    </row>
    <row r="187" spans="1:176 1154:16384" ht="15.6" x14ac:dyDescent="0.3">
      <c r="A187" s="23">
        <v>182</v>
      </c>
      <c r="B187" s="19"/>
      <c r="C187" s="220"/>
      <c r="D187" s="55"/>
      <c r="E187" s="24" t="str">
        <f t="shared" si="55"/>
        <v/>
      </c>
      <c r="F187" s="87" t="str">
        <f t="shared" si="43"/>
        <v/>
      </c>
      <c r="G187" s="88" t="str">
        <f t="shared" si="56"/>
        <v/>
      </c>
      <c r="H187" s="88" t="str">
        <f t="shared" si="57"/>
        <v/>
      </c>
      <c r="I187" s="51" t="s">
        <v>210</v>
      </c>
      <c r="J187" s="26" t="s">
        <v>164</v>
      </c>
      <c r="K187" s="18"/>
      <c r="L187" s="18"/>
      <c r="M187" s="18"/>
      <c r="N187" s="48" t="str">
        <f t="shared" si="58"/>
        <v/>
      </c>
      <c r="O187" s="21"/>
      <c r="P187" s="18"/>
      <c r="Q187" s="48" t="str">
        <f t="shared" si="59"/>
        <v/>
      </c>
      <c r="R187" s="71" t="str">
        <f t="shared" si="60"/>
        <v/>
      </c>
      <c r="S187" s="22"/>
      <c r="T187" s="49" t="str">
        <f t="shared" si="61"/>
        <v/>
      </c>
      <c r="U187" s="49" t="str">
        <f t="shared" si="49"/>
        <v/>
      </c>
      <c r="V187" s="50" t="str">
        <f t="shared" si="50"/>
        <v/>
      </c>
      <c r="W187" s="50" t="str">
        <f t="shared" si="62"/>
        <v/>
      </c>
      <c r="X187" s="389"/>
      <c r="Y187" s="394"/>
      <c r="Z187" s="397"/>
      <c r="AA187" s="271"/>
    </row>
    <row r="188" spans="1:176 1154:16384" ht="15.6" x14ac:dyDescent="0.3">
      <c r="A188" s="23">
        <v>183</v>
      </c>
      <c r="B188" s="19"/>
      <c r="C188" s="220"/>
      <c r="D188" s="55"/>
      <c r="E188" s="24" t="str">
        <f>IF(C188="","",VLOOKUP(C188,bdsocios,2,FALSE))</f>
        <v/>
      </c>
      <c r="F188" s="87" t="str">
        <f>IF(C188="","",VLOOKUP(C188,bdsocios,3,FALSE))</f>
        <v/>
      </c>
      <c r="G188" s="88" t="str">
        <f>IF(C188="","",VLOOKUP(C188,bdsocios,4,FALSE))</f>
        <v/>
      </c>
      <c r="H188" s="88" t="str">
        <f>IF(C188="","",VLOOKUP(C188,bdsocios,5,FALSE))</f>
        <v/>
      </c>
      <c r="I188" s="51" t="s">
        <v>210</v>
      </c>
      <c r="J188" s="26" t="s">
        <v>164</v>
      </c>
      <c r="K188" s="18"/>
      <c r="L188" s="18"/>
      <c r="M188" s="18"/>
      <c r="N188" s="48" t="str">
        <f t="shared" si="58"/>
        <v/>
      </c>
      <c r="O188" s="21"/>
      <c r="P188" s="18"/>
      <c r="Q188" s="48" t="str">
        <f t="shared" si="59"/>
        <v/>
      </c>
      <c r="R188" s="71" t="str">
        <f t="shared" si="60"/>
        <v/>
      </c>
      <c r="S188" s="22"/>
      <c r="T188" s="49" t="str">
        <f t="shared" si="61"/>
        <v/>
      </c>
      <c r="U188" s="49" t="str">
        <f t="shared" si="49"/>
        <v/>
      </c>
      <c r="V188" s="50" t="str">
        <f t="shared" si="50"/>
        <v/>
      </c>
      <c r="W188" s="50" t="str">
        <f t="shared" si="62"/>
        <v/>
      </c>
      <c r="X188" s="389"/>
      <c r="Y188" s="394"/>
      <c r="Z188" s="397"/>
      <c r="AA188" s="271"/>
    </row>
    <row r="189" spans="1:176 1154:16384" ht="15.6" x14ac:dyDescent="0.3">
      <c r="A189" s="23">
        <v>184</v>
      </c>
      <c r="B189" s="19"/>
      <c r="C189" s="220"/>
      <c r="D189" s="55"/>
      <c r="E189" s="24" t="str">
        <f t="shared" si="55"/>
        <v/>
      </c>
      <c r="F189" s="87" t="str">
        <f t="shared" si="43"/>
        <v/>
      </c>
      <c r="G189" s="88" t="str">
        <f t="shared" si="56"/>
        <v/>
      </c>
      <c r="H189" s="88" t="str">
        <f t="shared" si="57"/>
        <v/>
      </c>
      <c r="I189" s="51" t="s">
        <v>210</v>
      </c>
      <c r="J189" s="26" t="s">
        <v>164</v>
      </c>
      <c r="K189" s="18"/>
      <c r="L189" s="18"/>
      <c r="M189" s="18"/>
      <c r="N189" s="48" t="str">
        <f t="shared" si="58"/>
        <v/>
      </c>
      <c r="O189" s="21"/>
      <c r="P189" s="18"/>
      <c r="Q189" s="48" t="str">
        <f t="shared" si="59"/>
        <v/>
      </c>
      <c r="R189" s="71" t="str">
        <f t="shared" si="60"/>
        <v/>
      </c>
      <c r="S189" s="22"/>
      <c r="T189" s="49" t="str">
        <f t="shared" si="61"/>
        <v/>
      </c>
      <c r="U189" s="49" t="str">
        <f t="shared" si="49"/>
        <v/>
      </c>
      <c r="V189" s="50" t="str">
        <f t="shared" si="50"/>
        <v/>
      </c>
      <c r="W189" s="50" t="str">
        <f t="shared" si="62"/>
        <v/>
      </c>
      <c r="X189" s="389"/>
      <c r="Y189" s="394"/>
      <c r="Z189" s="397"/>
      <c r="AA189" s="271"/>
    </row>
    <row r="190" spans="1:176 1154:16384" ht="15.6" x14ac:dyDescent="0.3">
      <c r="A190" s="23">
        <v>185</v>
      </c>
      <c r="B190" s="19"/>
      <c r="C190" s="220"/>
      <c r="D190" s="55"/>
      <c r="E190" s="24" t="str">
        <f>IF(C190="","",VLOOKUP(C190,bdsocios,2,FALSE))</f>
        <v/>
      </c>
      <c r="F190" s="87" t="str">
        <f t="shared" ref="F190:F206" si="63">IF(C190="","",VLOOKUP(C190,bdsocios,3,FALSE))</f>
        <v/>
      </c>
      <c r="G190" s="88" t="str">
        <f>IF(C190="","",VLOOKUP(C190,bdsocios,4,FALSE))</f>
        <v/>
      </c>
      <c r="H190" s="88" t="str">
        <f>IF(C190="","",VLOOKUP(C190,bdsocios,5,FALSE))</f>
        <v/>
      </c>
      <c r="I190" s="51" t="s">
        <v>210</v>
      </c>
      <c r="J190" s="26" t="s">
        <v>164</v>
      </c>
      <c r="K190" s="18"/>
      <c r="L190" s="18"/>
      <c r="M190" s="18"/>
      <c r="N190" s="48" t="str">
        <f t="shared" si="58"/>
        <v/>
      </c>
      <c r="O190" s="21"/>
      <c r="P190" s="18"/>
      <c r="Q190" s="48" t="str">
        <f t="shared" si="59"/>
        <v/>
      </c>
      <c r="R190" s="71" t="str">
        <f t="shared" si="60"/>
        <v/>
      </c>
      <c r="S190" s="22"/>
      <c r="T190" s="49" t="str">
        <f t="shared" si="61"/>
        <v/>
      </c>
      <c r="U190" s="49" t="str">
        <f t="shared" si="49"/>
        <v/>
      </c>
      <c r="V190" s="50" t="str">
        <f t="shared" si="50"/>
        <v/>
      </c>
      <c r="W190" s="50" t="str">
        <f t="shared" si="62"/>
        <v/>
      </c>
      <c r="X190" s="389"/>
      <c r="Y190" s="394"/>
      <c r="Z190" s="397"/>
      <c r="AA190" s="271"/>
    </row>
    <row r="191" spans="1:176 1154:16384" ht="15.6" x14ac:dyDescent="0.3">
      <c r="A191" s="23">
        <v>186</v>
      </c>
      <c r="B191" s="19"/>
      <c r="C191" s="220"/>
      <c r="D191" s="55"/>
      <c r="E191" s="24" t="str">
        <f t="shared" si="55"/>
        <v/>
      </c>
      <c r="F191" s="87" t="str">
        <f t="shared" si="63"/>
        <v/>
      </c>
      <c r="G191" s="88" t="str">
        <f t="shared" si="56"/>
        <v/>
      </c>
      <c r="H191" s="88" t="str">
        <f t="shared" si="57"/>
        <v/>
      </c>
      <c r="I191" s="51" t="s">
        <v>210</v>
      </c>
      <c r="J191" s="26" t="s">
        <v>164</v>
      </c>
      <c r="K191" s="18"/>
      <c r="L191" s="18"/>
      <c r="M191" s="18"/>
      <c r="N191" s="48" t="str">
        <f t="shared" si="58"/>
        <v/>
      </c>
      <c r="O191" s="21"/>
      <c r="P191" s="18"/>
      <c r="Q191" s="48" t="str">
        <f t="shared" si="59"/>
        <v/>
      </c>
      <c r="R191" s="71" t="str">
        <f t="shared" si="60"/>
        <v/>
      </c>
      <c r="S191" s="22"/>
      <c r="T191" s="49" t="str">
        <f t="shared" si="61"/>
        <v/>
      </c>
      <c r="U191" s="49" t="str">
        <f t="shared" si="49"/>
        <v/>
      </c>
      <c r="V191" s="50" t="str">
        <f t="shared" si="50"/>
        <v/>
      </c>
      <c r="W191" s="50" t="str">
        <f t="shared" si="62"/>
        <v/>
      </c>
      <c r="X191" s="389"/>
      <c r="Y191" s="394"/>
      <c r="Z191" s="397"/>
      <c r="AA191" s="271"/>
    </row>
    <row r="192" spans="1:176 1154:16384" ht="15.6" x14ac:dyDescent="0.3">
      <c r="A192" s="23">
        <v>187</v>
      </c>
      <c r="B192" s="19"/>
      <c r="C192" s="220"/>
      <c r="D192" s="55"/>
      <c r="E192" s="24" t="str">
        <f t="shared" si="55"/>
        <v/>
      </c>
      <c r="F192" s="87" t="str">
        <f t="shared" si="63"/>
        <v/>
      </c>
      <c r="G192" s="88" t="str">
        <f t="shared" si="56"/>
        <v/>
      </c>
      <c r="H192" s="88" t="str">
        <f t="shared" si="57"/>
        <v/>
      </c>
      <c r="I192" s="51" t="s">
        <v>210</v>
      </c>
      <c r="J192" s="26" t="s">
        <v>164</v>
      </c>
      <c r="K192" s="18"/>
      <c r="L192" s="18"/>
      <c r="M192" s="18"/>
      <c r="N192" s="48" t="str">
        <f t="shared" si="58"/>
        <v/>
      </c>
      <c r="O192" s="21"/>
      <c r="P192" s="18"/>
      <c r="Q192" s="48" t="str">
        <f t="shared" si="59"/>
        <v/>
      </c>
      <c r="R192" s="71" t="str">
        <f t="shared" si="60"/>
        <v/>
      </c>
      <c r="S192" s="22"/>
      <c r="T192" s="49" t="str">
        <f t="shared" si="61"/>
        <v/>
      </c>
      <c r="U192" s="49" t="str">
        <f t="shared" si="49"/>
        <v/>
      </c>
      <c r="V192" s="50" t="str">
        <f t="shared" si="50"/>
        <v/>
      </c>
      <c r="W192" s="50" t="str">
        <f t="shared" si="62"/>
        <v/>
      </c>
      <c r="X192" s="389"/>
      <c r="Y192" s="394"/>
      <c r="Z192" s="397"/>
      <c r="AA192" s="230"/>
    </row>
    <row r="193" spans="1:27" ht="15.6" x14ac:dyDescent="0.3">
      <c r="A193" s="23">
        <v>188</v>
      </c>
      <c r="B193" s="19"/>
      <c r="C193" s="220"/>
      <c r="D193" s="55"/>
      <c r="E193" s="24" t="str">
        <f t="shared" si="55"/>
        <v/>
      </c>
      <c r="F193" s="87" t="str">
        <f t="shared" si="63"/>
        <v/>
      </c>
      <c r="G193" s="88" t="str">
        <f t="shared" si="56"/>
        <v/>
      </c>
      <c r="H193" s="88" t="str">
        <f t="shared" si="57"/>
        <v/>
      </c>
      <c r="I193" s="51" t="s">
        <v>210</v>
      </c>
      <c r="J193" s="26" t="s">
        <v>164</v>
      </c>
      <c r="K193" s="18"/>
      <c r="L193" s="18"/>
      <c r="M193" s="18"/>
      <c r="N193" s="48" t="str">
        <f t="shared" si="58"/>
        <v/>
      </c>
      <c r="O193" s="21"/>
      <c r="P193" s="18"/>
      <c r="Q193" s="48" t="str">
        <f t="shared" si="59"/>
        <v/>
      </c>
      <c r="R193" s="71" t="str">
        <f t="shared" si="60"/>
        <v/>
      </c>
      <c r="S193" s="22"/>
      <c r="T193" s="49" t="str">
        <f t="shared" si="61"/>
        <v/>
      </c>
      <c r="U193" s="49" t="str">
        <f t="shared" si="49"/>
        <v/>
      </c>
      <c r="V193" s="50" t="str">
        <f t="shared" si="50"/>
        <v/>
      </c>
      <c r="W193" s="50" t="str">
        <f t="shared" si="62"/>
        <v/>
      </c>
      <c r="X193" s="389"/>
      <c r="Y193" s="394"/>
      <c r="Z193" s="397"/>
      <c r="AA193" s="271"/>
    </row>
    <row r="194" spans="1:27" ht="15.6" x14ac:dyDescent="0.3">
      <c r="A194" s="23">
        <v>189</v>
      </c>
      <c r="B194" s="19"/>
      <c r="C194" s="220"/>
      <c r="D194" s="55"/>
      <c r="E194" s="24" t="str">
        <f t="shared" si="55"/>
        <v/>
      </c>
      <c r="F194" s="87" t="str">
        <f t="shared" si="63"/>
        <v/>
      </c>
      <c r="G194" s="88" t="str">
        <f t="shared" si="56"/>
        <v/>
      </c>
      <c r="H194" s="88" t="str">
        <f t="shared" si="57"/>
        <v/>
      </c>
      <c r="I194" s="51" t="s">
        <v>210</v>
      </c>
      <c r="J194" s="26" t="s">
        <v>164</v>
      </c>
      <c r="K194" s="18"/>
      <c r="L194" s="18"/>
      <c r="M194" s="18"/>
      <c r="N194" s="48" t="str">
        <f t="shared" si="58"/>
        <v/>
      </c>
      <c r="O194" s="21"/>
      <c r="P194" s="18"/>
      <c r="Q194" s="48" t="str">
        <f t="shared" si="59"/>
        <v/>
      </c>
      <c r="R194" s="71" t="str">
        <f t="shared" si="60"/>
        <v/>
      </c>
      <c r="S194" s="22"/>
      <c r="T194" s="49" t="str">
        <f t="shared" si="61"/>
        <v/>
      </c>
      <c r="U194" s="49" t="str">
        <f t="shared" si="49"/>
        <v/>
      </c>
      <c r="V194" s="50" t="str">
        <f t="shared" si="50"/>
        <v/>
      </c>
      <c r="W194" s="50" t="str">
        <f t="shared" si="62"/>
        <v/>
      </c>
      <c r="X194" s="389"/>
      <c r="Y194" s="394"/>
      <c r="Z194" s="397"/>
      <c r="AA194" s="272"/>
    </row>
    <row r="195" spans="1:27" ht="15.6" x14ac:dyDescent="0.3">
      <c r="A195" s="23">
        <v>190</v>
      </c>
      <c r="B195" s="107"/>
      <c r="C195" s="237"/>
      <c r="D195" s="55"/>
      <c r="E195" s="24" t="str">
        <f t="shared" si="55"/>
        <v/>
      </c>
      <c r="F195" s="87" t="str">
        <f t="shared" si="63"/>
        <v/>
      </c>
      <c r="G195" s="88" t="str">
        <f t="shared" si="56"/>
        <v/>
      </c>
      <c r="H195" s="88" t="str">
        <f t="shared" si="57"/>
        <v/>
      </c>
      <c r="I195" s="51" t="s">
        <v>210</v>
      </c>
      <c r="J195" s="26" t="s">
        <v>164</v>
      </c>
      <c r="K195" s="18"/>
      <c r="L195" s="18"/>
      <c r="M195" s="18"/>
      <c r="N195" s="48" t="str">
        <f t="shared" si="58"/>
        <v/>
      </c>
      <c r="O195" s="21"/>
      <c r="P195" s="18"/>
      <c r="Q195" s="48" t="str">
        <f t="shared" si="59"/>
        <v/>
      </c>
      <c r="R195" s="71" t="str">
        <f t="shared" si="60"/>
        <v/>
      </c>
      <c r="S195" s="22"/>
      <c r="T195" s="49" t="str">
        <f t="shared" si="61"/>
        <v/>
      </c>
      <c r="U195" s="49" t="str">
        <f t="shared" si="49"/>
        <v/>
      </c>
      <c r="V195" s="50" t="str">
        <f t="shared" si="50"/>
        <v/>
      </c>
      <c r="W195" s="50" t="str">
        <f t="shared" si="62"/>
        <v/>
      </c>
      <c r="X195" s="389"/>
      <c r="Y195" s="394"/>
      <c r="Z195" s="397"/>
      <c r="AA195" s="271"/>
    </row>
    <row r="196" spans="1:27" ht="15.6" x14ac:dyDescent="0.3">
      <c r="A196" s="23">
        <v>191</v>
      </c>
      <c r="B196" s="107"/>
      <c r="C196" s="237"/>
      <c r="D196" s="55"/>
      <c r="E196" s="24" t="str">
        <f t="shared" si="55"/>
        <v/>
      </c>
      <c r="F196" s="87" t="str">
        <f t="shared" si="63"/>
        <v/>
      </c>
      <c r="G196" s="88" t="str">
        <f t="shared" si="56"/>
        <v/>
      </c>
      <c r="H196" s="88" t="str">
        <f t="shared" si="57"/>
        <v/>
      </c>
      <c r="I196" s="51" t="s">
        <v>210</v>
      </c>
      <c r="J196" s="26" t="s">
        <v>164</v>
      </c>
      <c r="K196" s="18"/>
      <c r="L196" s="18"/>
      <c r="M196" s="18"/>
      <c r="N196" s="48" t="str">
        <f t="shared" si="58"/>
        <v/>
      </c>
      <c r="O196" s="21"/>
      <c r="P196" s="18"/>
      <c r="Q196" s="48" t="str">
        <f t="shared" si="59"/>
        <v/>
      </c>
      <c r="R196" s="71" t="str">
        <f t="shared" si="60"/>
        <v/>
      </c>
      <c r="S196" s="22"/>
      <c r="T196" s="49" t="str">
        <f t="shared" si="61"/>
        <v/>
      </c>
      <c r="U196" s="49" t="str">
        <f t="shared" si="49"/>
        <v/>
      </c>
      <c r="V196" s="50" t="str">
        <f t="shared" si="50"/>
        <v/>
      </c>
      <c r="W196" s="50" t="str">
        <f t="shared" si="62"/>
        <v/>
      </c>
      <c r="X196" s="390"/>
      <c r="Y196" s="394"/>
      <c r="Z196" s="397"/>
      <c r="AA196" s="271"/>
    </row>
    <row r="197" spans="1:27" ht="15.6" x14ac:dyDescent="0.3">
      <c r="A197" s="23">
        <v>192</v>
      </c>
      <c r="B197" s="107"/>
      <c r="C197" s="237"/>
      <c r="D197" s="55"/>
      <c r="E197" s="24" t="str">
        <f t="shared" si="55"/>
        <v/>
      </c>
      <c r="F197" s="221" t="str">
        <f t="shared" si="63"/>
        <v/>
      </c>
      <c r="G197" s="88" t="str">
        <f t="shared" si="56"/>
        <v/>
      </c>
      <c r="H197" s="88" t="str">
        <f t="shared" ref="H197:H221" si="64">IF(C197="","",VLOOKUP(C197,bdsocios,5,FALSE))</f>
        <v/>
      </c>
      <c r="I197" s="51" t="s">
        <v>210</v>
      </c>
      <c r="J197" s="26" t="s">
        <v>164</v>
      </c>
      <c r="K197" s="226"/>
      <c r="L197" s="226"/>
      <c r="M197" s="18"/>
      <c r="N197" s="48" t="str">
        <f t="shared" si="58"/>
        <v/>
      </c>
      <c r="O197" s="21"/>
      <c r="P197" s="18"/>
      <c r="Q197" s="48" t="str">
        <f t="shared" si="59"/>
        <v/>
      </c>
      <c r="R197" s="71" t="str">
        <f t="shared" si="60"/>
        <v/>
      </c>
      <c r="S197" s="22"/>
      <c r="T197" s="49" t="str">
        <f t="shared" si="61"/>
        <v/>
      </c>
      <c r="U197" s="49" t="str">
        <f>IF(E197="","",0*R197)</f>
        <v/>
      </c>
      <c r="V197" s="50" t="str">
        <f t="shared" ref="V197:V234" si="65">IF(E197="","",R197*0.3)</f>
        <v/>
      </c>
      <c r="W197" s="50" t="str">
        <f>IF(E197="","",T197-U197-V197)</f>
        <v/>
      </c>
      <c r="X197" s="388"/>
      <c r="Y197" s="403"/>
      <c r="Z197" s="398"/>
      <c r="AA197" s="254"/>
    </row>
    <row r="198" spans="1:27" ht="15.6" x14ac:dyDescent="0.3">
      <c r="A198" s="23">
        <v>193</v>
      </c>
      <c r="B198" s="107"/>
      <c r="C198" s="237"/>
      <c r="D198" s="55"/>
      <c r="E198" s="24" t="str">
        <f t="shared" si="55"/>
        <v/>
      </c>
      <c r="F198" s="221" t="str">
        <f t="shared" si="63"/>
        <v/>
      </c>
      <c r="G198" s="88" t="str">
        <f t="shared" si="56"/>
        <v/>
      </c>
      <c r="H198" s="88" t="str">
        <f t="shared" si="64"/>
        <v/>
      </c>
      <c r="I198" s="51" t="s">
        <v>210</v>
      </c>
      <c r="J198" s="26" t="s">
        <v>164</v>
      </c>
      <c r="K198" s="18"/>
      <c r="L198" s="18"/>
      <c r="M198" s="18"/>
      <c r="N198" s="48" t="str">
        <f t="shared" si="58"/>
        <v/>
      </c>
      <c r="O198" s="21"/>
      <c r="P198" s="18"/>
      <c r="Q198" s="48" t="str">
        <f t="shared" si="59"/>
        <v/>
      </c>
      <c r="R198" s="71" t="str">
        <f t="shared" si="60"/>
        <v/>
      </c>
      <c r="S198" s="22"/>
      <c r="T198" s="49" t="str">
        <f t="shared" si="61"/>
        <v/>
      </c>
      <c r="U198" s="49" t="str">
        <f t="shared" ref="U198:U234" si="66">IF(E198="","",0*R198)</f>
        <v/>
      </c>
      <c r="V198" s="50" t="str">
        <f t="shared" si="65"/>
        <v/>
      </c>
      <c r="W198" s="50" t="str">
        <f t="shared" ref="W198:W234" si="67">IF(E198="","",T198-U198-V198)</f>
        <v/>
      </c>
      <c r="X198" s="389"/>
      <c r="Y198" s="403"/>
      <c r="Z198" s="397"/>
      <c r="AA198" s="233"/>
    </row>
    <row r="199" spans="1:27" ht="15.6" x14ac:dyDescent="0.3">
      <c r="A199" s="23">
        <v>194</v>
      </c>
      <c r="B199" s="107"/>
      <c r="C199" s="237"/>
      <c r="D199" s="55"/>
      <c r="E199" s="24" t="str">
        <f t="shared" si="55"/>
        <v/>
      </c>
      <c r="F199" s="221" t="str">
        <f t="shared" si="63"/>
        <v/>
      </c>
      <c r="G199" s="88" t="str">
        <f t="shared" si="56"/>
        <v/>
      </c>
      <c r="H199" s="88" t="str">
        <f t="shared" si="64"/>
        <v/>
      </c>
      <c r="I199" s="51" t="s">
        <v>210</v>
      </c>
      <c r="J199" s="26" t="s">
        <v>164</v>
      </c>
      <c r="K199" s="18"/>
      <c r="L199" s="18"/>
      <c r="M199" s="18"/>
      <c r="N199" s="48" t="str">
        <f t="shared" si="58"/>
        <v/>
      </c>
      <c r="O199" s="21"/>
      <c r="P199" s="18"/>
      <c r="Q199" s="48" t="str">
        <f t="shared" si="59"/>
        <v/>
      </c>
      <c r="R199" s="71" t="str">
        <f t="shared" si="60"/>
        <v/>
      </c>
      <c r="S199" s="22"/>
      <c r="T199" s="49" t="str">
        <f t="shared" si="61"/>
        <v/>
      </c>
      <c r="U199" s="49" t="str">
        <f t="shared" si="66"/>
        <v/>
      </c>
      <c r="V199" s="50" t="str">
        <f t="shared" si="65"/>
        <v/>
      </c>
      <c r="W199" s="50" t="str">
        <f t="shared" si="67"/>
        <v/>
      </c>
      <c r="X199" s="389"/>
      <c r="Y199" s="403"/>
      <c r="Z199" s="397"/>
      <c r="AA199" s="247"/>
    </row>
    <row r="200" spans="1:27" ht="15.6" x14ac:dyDescent="0.3">
      <c r="A200" s="23">
        <v>195</v>
      </c>
      <c r="B200" s="107"/>
      <c r="C200" s="237"/>
      <c r="D200" s="55"/>
      <c r="E200" s="24" t="str">
        <f t="shared" si="55"/>
        <v/>
      </c>
      <c r="F200" s="221" t="str">
        <f t="shared" si="63"/>
        <v/>
      </c>
      <c r="G200" s="88" t="str">
        <f t="shared" si="56"/>
        <v/>
      </c>
      <c r="H200" s="88" t="str">
        <f t="shared" si="64"/>
        <v/>
      </c>
      <c r="I200" s="51" t="s">
        <v>210</v>
      </c>
      <c r="J200" s="26" t="s">
        <v>164</v>
      </c>
      <c r="K200" s="18"/>
      <c r="L200" s="18"/>
      <c r="M200" s="18"/>
      <c r="N200" s="48" t="str">
        <f t="shared" si="58"/>
        <v/>
      </c>
      <c r="O200" s="21"/>
      <c r="P200" s="18"/>
      <c r="Q200" s="48" t="str">
        <f t="shared" si="59"/>
        <v/>
      </c>
      <c r="R200" s="71" t="str">
        <f t="shared" si="60"/>
        <v/>
      </c>
      <c r="S200" s="22"/>
      <c r="T200" s="49" t="str">
        <f t="shared" si="61"/>
        <v/>
      </c>
      <c r="U200" s="49" t="str">
        <f t="shared" si="66"/>
        <v/>
      </c>
      <c r="V200" s="50" t="str">
        <f t="shared" si="65"/>
        <v/>
      </c>
      <c r="W200" s="50" t="str">
        <f t="shared" si="67"/>
        <v/>
      </c>
      <c r="X200" s="389"/>
      <c r="Y200" s="403"/>
      <c r="Z200" s="397"/>
      <c r="AA200" s="233"/>
    </row>
    <row r="201" spans="1:27" ht="15.6" x14ac:dyDescent="0.3">
      <c r="A201" s="23">
        <v>196</v>
      </c>
      <c r="B201" s="107"/>
      <c r="C201" s="237"/>
      <c r="D201" s="55"/>
      <c r="E201" s="24" t="str">
        <f t="shared" si="55"/>
        <v/>
      </c>
      <c r="F201" s="221" t="str">
        <f t="shared" si="63"/>
        <v/>
      </c>
      <c r="G201" s="88" t="str">
        <f t="shared" si="56"/>
        <v/>
      </c>
      <c r="H201" s="88" t="str">
        <f t="shared" si="64"/>
        <v/>
      </c>
      <c r="I201" s="51" t="s">
        <v>210</v>
      </c>
      <c r="J201" s="26" t="s">
        <v>164</v>
      </c>
      <c r="K201" s="18"/>
      <c r="L201" s="18"/>
      <c r="M201" s="18"/>
      <c r="N201" s="48" t="str">
        <f t="shared" si="58"/>
        <v/>
      </c>
      <c r="O201" s="21"/>
      <c r="P201" s="18"/>
      <c r="Q201" s="48" t="str">
        <f t="shared" si="59"/>
        <v/>
      </c>
      <c r="R201" s="71" t="str">
        <f t="shared" si="60"/>
        <v/>
      </c>
      <c r="S201" s="22"/>
      <c r="T201" s="49" t="str">
        <f t="shared" si="61"/>
        <v/>
      </c>
      <c r="U201" s="49" t="str">
        <f t="shared" si="66"/>
        <v/>
      </c>
      <c r="V201" s="50" t="str">
        <f t="shared" si="65"/>
        <v/>
      </c>
      <c r="W201" s="50" t="str">
        <f t="shared" si="67"/>
        <v/>
      </c>
      <c r="X201" s="389"/>
      <c r="Y201" s="403"/>
      <c r="Z201" s="397"/>
      <c r="AA201" s="247"/>
    </row>
    <row r="202" spans="1:27" ht="15.6" x14ac:dyDescent="0.3">
      <c r="A202" s="23">
        <v>197</v>
      </c>
      <c r="B202" s="107"/>
      <c r="C202" s="237"/>
      <c r="D202" s="55"/>
      <c r="E202" s="24" t="str">
        <f t="shared" si="55"/>
        <v/>
      </c>
      <c r="F202" s="221" t="str">
        <f t="shared" si="63"/>
        <v/>
      </c>
      <c r="G202" s="88" t="str">
        <f t="shared" si="56"/>
        <v/>
      </c>
      <c r="H202" s="88" t="str">
        <f t="shared" si="64"/>
        <v/>
      </c>
      <c r="I202" s="51" t="s">
        <v>210</v>
      </c>
      <c r="J202" s="26" t="s">
        <v>164</v>
      </c>
      <c r="K202" s="18"/>
      <c r="L202" s="18"/>
      <c r="M202" s="18"/>
      <c r="N202" s="48" t="str">
        <f t="shared" si="58"/>
        <v/>
      </c>
      <c r="O202" s="21"/>
      <c r="P202" s="18"/>
      <c r="Q202" s="48" t="str">
        <f t="shared" si="59"/>
        <v/>
      </c>
      <c r="R202" s="71" t="str">
        <f t="shared" si="60"/>
        <v/>
      </c>
      <c r="S202" s="22"/>
      <c r="T202" s="49" t="str">
        <f t="shared" si="61"/>
        <v/>
      </c>
      <c r="U202" s="49" t="str">
        <f t="shared" si="66"/>
        <v/>
      </c>
      <c r="V202" s="50" t="str">
        <f t="shared" si="65"/>
        <v/>
      </c>
      <c r="W202" s="50" t="str">
        <f t="shared" si="67"/>
        <v/>
      </c>
      <c r="X202" s="389"/>
      <c r="Y202" s="403"/>
      <c r="Z202" s="397"/>
      <c r="AA202" s="247"/>
    </row>
    <row r="203" spans="1:27" ht="15.6" x14ac:dyDescent="0.3">
      <c r="A203" s="23">
        <v>198</v>
      </c>
      <c r="B203" s="107"/>
      <c r="C203" s="237"/>
      <c r="D203" s="55"/>
      <c r="E203" s="24" t="str">
        <f t="shared" si="55"/>
        <v/>
      </c>
      <c r="F203" s="221" t="str">
        <f t="shared" si="63"/>
        <v/>
      </c>
      <c r="G203" s="52" t="str">
        <f t="shared" si="56"/>
        <v/>
      </c>
      <c r="H203" s="88" t="str">
        <f t="shared" si="64"/>
        <v/>
      </c>
      <c r="I203" s="51" t="s">
        <v>210</v>
      </c>
      <c r="J203" s="26" t="s">
        <v>164</v>
      </c>
      <c r="K203" s="18"/>
      <c r="L203" s="18"/>
      <c r="M203" s="18"/>
      <c r="N203" s="48" t="str">
        <f t="shared" si="58"/>
        <v/>
      </c>
      <c r="O203" s="21"/>
      <c r="P203" s="18"/>
      <c r="Q203" s="48" t="str">
        <f t="shared" si="59"/>
        <v/>
      </c>
      <c r="R203" s="71" t="str">
        <f t="shared" si="60"/>
        <v/>
      </c>
      <c r="S203" s="22"/>
      <c r="T203" s="49" t="str">
        <f t="shared" si="61"/>
        <v/>
      </c>
      <c r="U203" s="49" t="str">
        <f t="shared" si="66"/>
        <v/>
      </c>
      <c r="V203" s="50" t="str">
        <f t="shared" si="65"/>
        <v/>
      </c>
      <c r="W203" s="50" t="str">
        <f t="shared" si="67"/>
        <v/>
      </c>
      <c r="X203" s="389"/>
      <c r="Y203" s="403"/>
      <c r="Z203" s="397"/>
      <c r="AA203" s="247"/>
    </row>
    <row r="204" spans="1:27" ht="15.6" x14ac:dyDescent="0.3">
      <c r="A204" s="23">
        <v>199</v>
      </c>
      <c r="B204" s="107"/>
      <c r="C204" s="237"/>
      <c r="D204" s="55"/>
      <c r="E204" s="24" t="str">
        <f t="shared" si="55"/>
        <v/>
      </c>
      <c r="F204" s="221" t="str">
        <f t="shared" si="63"/>
        <v/>
      </c>
      <c r="G204" s="52" t="str">
        <f t="shared" si="56"/>
        <v/>
      </c>
      <c r="H204" s="88" t="str">
        <f t="shared" si="64"/>
        <v/>
      </c>
      <c r="I204" s="51" t="s">
        <v>210</v>
      </c>
      <c r="J204" s="26" t="s">
        <v>164</v>
      </c>
      <c r="K204" s="18"/>
      <c r="L204" s="18"/>
      <c r="M204" s="18"/>
      <c r="N204" s="48" t="str">
        <f t="shared" si="58"/>
        <v/>
      </c>
      <c r="O204" s="21"/>
      <c r="P204" s="18"/>
      <c r="Q204" s="48" t="str">
        <f t="shared" si="59"/>
        <v/>
      </c>
      <c r="R204" s="71" t="str">
        <f t="shared" si="60"/>
        <v/>
      </c>
      <c r="S204" s="22"/>
      <c r="T204" s="49" t="str">
        <f t="shared" si="61"/>
        <v/>
      </c>
      <c r="U204" s="49" t="str">
        <f t="shared" si="66"/>
        <v/>
      </c>
      <c r="V204" s="50" t="str">
        <f t="shared" si="65"/>
        <v/>
      </c>
      <c r="W204" s="50" t="str">
        <f t="shared" si="67"/>
        <v/>
      </c>
      <c r="X204" s="389"/>
      <c r="Y204" s="403"/>
      <c r="Z204" s="397"/>
      <c r="AA204" s="254"/>
    </row>
    <row r="205" spans="1:27" ht="15.6" x14ac:dyDescent="0.3">
      <c r="A205" s="23">
        <v>200</v>
      </c>
      <c r="B205" s="107"/>
      <c r="C205" s="237"/>
      <c r="D205" s="55"/>
      <c r="E205" s="24" t="str">
        <f t="shared" si="55"/>
        <v/>
      </c>
      <c r="F205" s="221" t="str">
        <f t="shared" si="63"/>
        <v/>
      </c>
      <c r="G205" s="52" t="str">
        <f t="shared" si="56"/>
        <v/>
      </c>
      <c r="H205" s="88" t="str">
        <f t="shared" si="64"/>
        <v/>
      </c>
      <c r="I205" s="51" t="s">
        <v>210</v>
      </c>
      <c r="J205" s="26" t="s">
        <v>164</v>
      </c>
      <c r="K205" s="18"/>
      <c r="L205" s="18"/>
      <c r="M205" s="18"/>
      <c r="N205" s="48" t="str">
        <f t="shared" ref="N205:N216" si="68">IF(E205="","",K205+L205+M205)</f>
        <v/>
      </c>
      <c r="O205" s="21"/>
      <c r="P205" s="18"/>
      <c r="Q205" s="48" t="str">
        <f t="shared" si="59"/>
        <v/>
      </c>
      <c r="R205" s="71" t="str">
        <f t="shared" si="60"/>
        <v/>
      </c>
      <c r="S205" s="22"/>
      <c r="T205" s="49" t="str">
        <f t="shared" si="61"/>
        <v/>
      </c>
      <c r="U205" s="49" t="str">
        <f t="shared" si="66"/>
        <v/>
      </c>
      <c r="V205" s="50" t="str">
        <f t="shared" si="65"/>
        <v/>
      </c>
      <c r="W205" s="50" t="str">
        <f t="shared" si="67"/>
        <v/>
      </c>
      <c r="X205" s="389"/>
      <c r="Y205" s="403"/>
      <c r="Z205" s="397"/>
      <c r="AA205" s="233"/>
    </row>
    <row r="206" spans="1:27" ht="15.6" x14ac:dyDescent="0.3">
      <c r="A206" s="23">
        <v>201</v>
      </c>
      <c r="B206" s="107"/>
      <c r="C206" s="237"/>
      <c r="D206" s="55"/>
      <c r="E206" s="24" t="str">
        <f t="shared" si="55"/>
        <v/>
      </c>
      <c r="F206" s="221" t="str">
        <f t="shared" si="63"/>
        <v/>
      </c>
      <c r="G206" s="52" t="str">
        <f t="shared" si="56"/>
        <v/>
      </c>
      <c r="H206" s="88" t="str">
        <f t="shared" si="64"/>
        <v/>
      </c>
      <c r="I206" s="51" t="s">
        <v>210</v>
      </c>
      <c r="J206" s="26" t="s">
        <v>164</v>
      </c>
      <c r="K206" s="18"/>
      <c r="L206" s="18"/>
      <c r="M206" s="18"/>
      <c r="N206" s="48" t="str">
        <f t="shared" si="68"/>
        <v/>
      </c>
      <c r="O206" s="21"/>
      <c r="P206" s="18"/>
      <c r="Q206" s="48" t="str">
        <f t="shared" si="59"/>
        <v/>
      </c>
      <c r="R206" s="71" t="str">
        <f t="shared" si="60"/>
        <v/>
      </c>
      <c r="S206" s="22"/>
      <c r="T206" s="49" t="str">
        <f t="shared" si="61"/>
        <v/>
      </c>
      <c r="U206" s="49" t="str">
        <f t="shared" si="66"/>
        <v/>
      </c>
      <c r="V206" s="50" t="str">
        <f t="shared" si="65"/>
        <v/>
      </c>
      <c r="W206" s="50" t="str">
        <f t="shared" si="67"/>
        <v/>
      </c>
      <c r="X206" s="389"/>
      <c r="Y206" s="403"/>
      <c r="Z206" s="397"/>
      <c r="AA206" s="233"/>
    </row>
    <row r="207" spans="1:27" ht="15.6" x14ac:dyDescent="0.3">
      <c r="A207" s="23">
        <v>202</v>
      </c>
      <c r="B207" s="107"/>
      <c r="C207" s="237"/>
      <c r="D207" s="55"/>
      <c r="E207" s="24" t="str">
        <f t="shared" si="55"/>
        <v/>
      </c>
      <c r="F207" s="231" t="str">
        <f t="shared" ref="F207:F221" si="69">IF(C207="","",VLOOKUP(C207,bdsocios,3,FALSE))</f>
        <v/>
      </c>
      <c r="G207" s="52" t="str">
        <f t="shared" si="56"/>
        <v/>
      </c>
      <c r="H207" s="88" t="str">
        <f t="shared" si="64"/>
        <v/>
      </c>
      <c r="I207" s="51" t="s">
        <v>210</v>
      </c>
      <c r="J207" s="26" t="s">
        <v>164</v>
      </c>
      <c r="K207" s="18"/>
      <c r="L207" s="18"/>
      <c r="M207" s="18"/>
      <c r="N207" s="48" t="str">
        <f t="shared" si="68"/>
        <v/>
      </c>
      <c r="O207" s="21"/>
      <c r="P207" s="18"/>
      <c r="Q207" s="48" t="str">
        <f t="shared" si="59"/>
        <v/>
      </c>
      <c r="R207" s="71" t="str">
        <f t="shared" si="60"/>
        <v/>
      </c>
      <c r="S207" s="22"/>
      <c r="T207" s="49" t="str">
        <f t="shared" si="61"/>
        <v/>
      </c>
      <c r="U207" s="49" t="str">
        <f t="shared" si="66"/>
        <v/>
      </c>
      <c r="V207" s="50" t="str">
        <f t="shared" si="65"/>
        <v/>
      </c>
      <c r="W207" s="50" t="str">
        <f t="shared" si="67"/>
        <v/>
      </c>
      <c r="X207" s="389"/>
      <c r="Y207" s="403"/>
      <c r="Z207" s="397"/>
      <c r="AA207" s="247"/>
    </row>
    <row r="208" spans="1:27" ht="15.6" x14ac:dyDescent="0.3">
      <c r="A208" s="23">
        <v>203</v>
      </c>
      <c r="B208" s="107"/>
      <c r="C208" s="237"/>
      <c r="D208" s="55"/>
      <c r="E208" s="24" t="str">
        <f t="shared" si="55"/>
        <v/>
      </c>
      <c r="F208" s="231" t="str">
        <f t="shared" si="69"/>
        <v/>
      </c>
      <c r="G208" s="52" t="str">
        <f t="shared" si="56"/>
        <v/>
      </c>
      <c r="H208" s="88" t="str">
        <f t="shared" si="64"/>
        <v/>
      </c>
      <c r="I208" s="51" t="s">
        <v>210</v>
      </c>
      <c r="J208" s="26" t="s">
        <v>164</v>
      </c>
      <c r="K208" s="18"/>
      <c r="L208" s="18"/>
      <c r="M208" s="18"/>
      <c r="N208" s="48" t="str">
        <f t="shared" si="68"/>
        <v/>
      </c>
      <c r="O208" s="21"/>
      <c r="P208" s="18"/>
      <c r="Q208" s="48" t="str">
        <f t="shared" si="59"/>
        <v/>
      </c>
      <c r="R208" s="71" t="str">
        <f t="shared" si="60"/>
        <v/>
      </c>
      <c r="S208" s="22"/>
      <c r="T208" s="49" t="str">
        <f t="shared" si="61"/>
        <v/>
      </c>
      <c r="U208" s="49" t="str">
        <f t="shared" si="66"/>
        <v/>
      </c>
      <c r="V208" s="50" t="str">
        <f t="shared" si="65"/>
        <v/>
      </c>
      <c r="W208" s="50" t="str">
        <f t="shared" si="67"/>
        <v/>
      </c>
      <c r="X208" s="389"/>
      <c r="Y208" s="403"/>
      <c r="Z208" s="397"/>
      <c r="AA208" s="247"/>
    </row>
    <row r="209" spans="1:27" ht="15.6" x14ac:dyDescent="0.3">
      <c r="A209" s="23">
        <v>204</v>
      </c>
      <c r="B209" s="107"/>
      <c r="C209" s="237"/>
      <c r="D209" s="55"/>
      <c r="E209" s="24" t="str">
        <f t="shared" si="55"/>
        <v/>
      </c>
      <c r="F209" s="231" t="str">
        <f t="shared" si="69"/>
        <v/>
      </c>
      <c r="G209" s="52" t="str">
        <f t="shared" si="56"/>
        <v/>
      </c>
      <c r="H209" s="88" t="str">
        <f t="shared" si="64"/>
        <v/>
      </c>
      <c r="I209" s="51" t="s">
        <v>210</v>
      </c>
      <c r="J209" s="26" t="s">
        <v>164</v>
      </c>
      <c r="K209" s="18"/>
      <c r="L209" s="18"/>
      <c r="M209" s="18"/>
      <c r="N209" s="48" t="str">
        <f t="shared" si="68"/>
        <v/>
      </c>
      <c r="O209" s="21"/>
      <c r="P209" s="18"/>
      <c r="Q209" s="48" t="str">
        <f t="shared" si="59"/>
        <v/>
      </c>
      <c r="R209" s="71" t="str">
        <f t="shared" si="60"/>
        <v/>
      </c>
      <c r="S209" s="22"/>
      <c r="T209" s="49" t="str">
        <f t="shared" si="61"/>
        <v/>
      </c>
      <c r="U209" s="49" t="str">
        <f t="shared" si="66"/>
        <v/>
      </c>
      <c r="V209" s="50" t="str">
        <f t="shared" si="65"/>
        <v/>
      </c>
      <c r="W209" s="50" t="str">
        <f t="shared" si="67"/>
        <v/>
      </c>
      <c r="X209" s="389"/>
      <c r="Y209" s="403"/>
      <c r="Z209" s="397"/>
      <c r="AA209" s="239"/>
    </row>
    <row r="210" spans="1:27" ht="15.6" x14ac:dyDescent="0.3">
      <c r="A210" s="23">
        <v>205</v>
      </c>
      <c r="B210" s="107"/>
      <c r="C210" s="237"/>
      <c r="D210" s="55"/>
      <c r="E210" s="24" t="str">
        <f t="shared" si="55"/>
        <v/>
      </c>
      <c r="F210" s="231" t="str">
        <f t="shared" si="69"/>
        <v/>
      </c>
      <c r="G210" s="52" t="str">
        <f t="shared" si="56"/>
        <v/>
      </c>
      <c r="H210" s="88" t="str">
        <f t="shared" si="64"/>
        <v/>
      </c>
      <c r="I210" s="51" t="s">
        <v>210</v>
      </c>
      <c r="J210" s="26" t="s">
        <v>164</v>
      </c>
      <c r="K210" s="18"/>
      <c r="L210" s="18"/>
      <c r="M210" s="18"/>
      <c r="N210" s="48" t="str">
        <f t="shared" si="68"/>
        <v/>
      </c>
      <c r="O210" s="21"/>
      <c r="P210" s="18"/>
      <c r="Q210" s="48" t="str">
        <f t="shared" si="59"/>
        <v/>
      </c>
      <c r="R210" s="71" t="str">
        <f t="shared" si="60"/>
        <v/>
      </c>
      <c r="S210" s="22"/>
      <c r="T210" s="49" t="str">
        <f t="shared" si="61"/>
        <v/>
      </c>
      <c r="U210" s="49" t="str">
        <f t="shared" si="66"/>
        <v/>
      </c>
      <c r="V210" s="50" t="str">
        <f t="shared" si="65"/>
        <v/>
      </c>
      <c r="W210" s="50" t="str">
        <f t="shared" si="67"/>
        <v/>
      </c>
      <c r="X210" s="389"/>
      <c r="Y210" s="403"/>
      <c r="Z210" s="397"/>
      <c r="AA210" s="233"/>
    </row>
    <row r="211" spans="1:27" ht="15.6" x14ac:dyDescent="0.3">
      <c r="A211" s="23">
        <v>206</v>
      </c>
      <c r="B211" s="107"/>
      <c r="C211" s="237"/>
      <c r="D211" s="55"/>
      <c r="E211" s="24" t="str">
        <f t="shared" si="55"/>
        <v/>
      </c>
      <c r="F211" s="231" t="str">
        <f t="shared" si="69"/>
        <v/>
      </c>
      <c r="G211" s="52" t="str">
        <f t="shared" si="56"/>
        <v/>
      </c>
      <c r="H211" s="88" t="str">
        <f t="shared" si="64"/>
        <v/>
      </c>
      <c r="I211" s="51" t="s">
        <v>210</v>
      </c>
      <c r="J211" s="26" t="s">
        <v>164</v>
      </c>
      <c r="K211" s="18"/>
      <c r="L211" s="18"/>
      <c r="M211" s="18"/>
      <c r="N211" s="48" t="str">
        <f t="shared" si="68"/>
        <v/>
      </c>
      <c r="O211" s="21"/>
      <c r="P211" s="18"/>
      <c r="Q211" s="48" t="str">
        <f t="shared" si="59"/>
        <v/>
      </c>
      <c r="R211" s="71" t="str">
        <f t="shared" si="60"/>
        <v/>
      </c>
      <c r="S211" s="22"/>
      <c r="T211" s="49" t="str">
        <f t="shared" si="61"/>
        <v/>
      </c>
      <c r="U211" s="49" t="str">
        <f t="shared" si="66"/>
        <v/>
      </c>
      <c r="V211" s="50" t="str">
        <f t="shared" si="65"/>
        <v/>
      </c>
      <c r="W211" s="50" t="str">
        <f t="shared" si="67"/>
        <v/>
      </c>
      <c r="X211" s="389"/>
      <c r="Y211" s="403"/>
      <c r="Z211" s="397"/>
      <c r="AA211" s="233"/>
    </row>
    <row r="212" spans="1:27" ht="15.6" x14ac:dyDescent="0.3">
      <c r="A212" s="23">
        <v>207</v>
      </c>
      <c r="B212" s="107"/>
      <c r="C212" s="237"/>
      <c r="D212" s="55"/>
      <c r="E212" s="24" t="str">
        <f t="shared" si="55"/>
        <v/>
      </c>
      <c r="F212" s="231" t="str">
        <f t="shared" si="69"/>
        <v/>
      </c>
      <c r="G212" s="52" t="str">
        <f t="shared" si="56"/>
        <v/>
      </c>
      <c r="H212" s="88" t="str">
        <f t="shared" si="64"/>
        <v/>
      </c>
      <c r="I212" s="51" t="s">
        <v>210</v>
      </c>
      <c r="J212" s="26" t="s">
        <v>164</v>
      </c>
      <c r="K212" s="18"/>
      <c r="L212" s="18"/>
      <c r="M212" s="18"/>
      <c r="N212" s="48" t="str">
        <f t="shared" si="68"/>
        <v/>
      </c>
      <c r="O212" s="21"/>
      <c r="P212" s="18"/>
      <c r="Q212" s="48" t="str">
        <f t="shared" si="59"/>
        <v/>
      </c>
      <c r="R212" s="71" t="str">
        <f t="shared" si="60"/>
        <v/>
      </c>
      <c r="S212" s="22"/>
      <c r="T212" s="49" t="str">
        <f t="shared" si="61"/>
        <v/>
      </c>
      <c r="U212" s="49" t="str">
        <f t="shared" si="66"/>
        <v/>
      </c>
      <c r="V212" s="50" t="str">
        <f t="shared" si="65"/>
        <v/>
      </c>
      <c r="W212" s="50" t="str">
        <f t="shared" si="67"/>
        <v/>
      </c>
      <c r="X212" s="389"/>
      <c r="Y212" s="403"/>
      <c r="Z212" s="397"/>
      <c r="AA212" s="233"/>
    </row>
    <row r="213" spans="1:27" ht="15.6" x14ac:dyDescent="0.3">
      <c r="A213" s="23">
        <v>208</v>
      </c>
      <c r="B213" s="107"/>
      <c r="C213" s="237"/>
      <c r="D213" s="55"/>
      <c r="E213" s="24" t="str">
        <f t="shared" si="55"/>
        <v/>
      </c>
      <c r="F213" s="231" t="str">
        <f t="shared" si="69"/>
        <v/>
      </c>
      <c r="G213" s="52" t="str">
        <f t="shared" si="56"/>
        <v/>
      </c>
      <c r="H213" s="88" t="str">
        <f t="shared" si="64"/>
        <v/>
      </c>
      <c r="I213" s="51" t="s">
        <v>210</v>
      </c>
      <c r="J213" s="26" t="s">
        <v>164</v>
      </c>
      <c r="K213" s="18"/>
      <c r="L213" s="18"/>
      <c r="M213" s="18"/>
      <c r="N213" s="48" t="str">
        <f t="shared" si="68"/>
        <v/>
      </c>
      <c r="O213" s="21"/>
      <c r="P213" s="18"/>
      <c r="Q213" s="48" t="str">
        <f t="shared" si="59"/>
        <v/>
      </c>
      <c r="R213" s="71" t="str">
        <f t="shared" si="60"/>
        <v/>
      </c>
      <c r="S213" s="22"/>
      <c r="T213" s="49" t="str">
        <f t="shared" si="61"/>
        <v/>
      </c>
      <c r="U213" s="49" t="str">
        <f t="shared" si="66"/>
        <v/>
      </c>
      <c r="V213" s="50" t="str">
        <f t="shared" si="65"/>
        <v/>
      </c>
      <c r="W213" s="50" t="str">
        <f t="shared" si="67"/>
        <v/>
      </c>
      <c r="X213" s="389"/>
      <c r="Y213" s="403"/>
      <c r="Z213" s="397"/>
      <c r="AA213" s="247"/>
    </row>
    <row r="214" spans="1:27" ht="15.6" x14ac:dyDescent="0.3">
      <c r="A214" s="23">
        <v>209</v>
      </c>
      <c r="B214" s="107"/>
      <c r="C214" s="237"/>
      <c r="D214" s="55"/>
      <c r="E214" s="24" t="str">
        <f t="shared" si="55"/>
        <v/>
      </c>
      <c r="F214" s="231" t="str">
        <f t="shared" si="69"/>
        <v/>
      </c>
      <c r="G214" s="52" t="str">
        <f t="shared" si="56"/>
        <v/>
      </c>
      <c r="H214" s="88" t="str">
        <f t="shared" si="64"/>
        <v/>
      </c>
      <c r="I214" s="51" t="s">
        <v>210</v>
      </c>
      <c r="J214" s="26" t="s">
        <v>164</v>
      </c>
      <c r="K214" s="18"/>
      <c r="L214" s="18"/>
      <c r="M214" s="18"/>
      <c r="N214" s="48" t="str">
        <f t="shared" si="68"/>
        <v/>
      </c>
      <c r="O214" s="21"/>
      <c r="P214" s="18"/>
      <c r="Q214" s="48" t="str">
        <f t="shared" si="59"/>
        <v/>
      </c>
      <c r="R214" s="71" t="str">
        <f t="shared" si="60"/>
        <v/>
      </c>
      <c r="S214" s="22"/>
      <c r="T214" s="49" t="str">
        <f t="shared" si="61"/>
        <v/>
      </c>
      <c r="U214" s="49" t="str">
        <f t="shared" si="66"/>
        <v/>
      </c>
      <c r="V214" s="50" t="str">
        <f t="shared" si="65"/>
        <v/>
      </c>
      <c r="W214" s="50" t="str">
        <f t="shared" si="67"/>
        <v/>
      </c>
      <c r="X214" s="389"/>
      <c r="Y214" s="403"/>
      <c r="Z214" s="397"/>
      <c r="AA214" s="247"/>
    </row>
    <row r="215" spans="1:27" ht="15.6" x14ac:dyDescent="0.3">
      <c r="A215" s="23">
        <v>210</v>
      </c>
      <c r="B215" s="107"/>
      <c r="C215" s="237"/>
      <c r="D215" s="55"/>
      <c r="E215" s="24" t="str">
        <f t="shared" si="55"/>
        <v/>
      </c>
      <c r="F215" s="231" t="str">
        <f t="shared" si="69"/>
        <v/>
      </c>
      <c r="G215" s="52" t="str">
        <f t="shared" si="56"/>
        <v/>
      </c>
      <c r="H215" s="88" t="str">
        <f t="shared" si="64"/>
        <v/>
      </c>
      <c r="I215" s="51" t="s">
        <v>210</v>
      </c>
      <c r="J215" s="26" t="s">
        <v>164</v>
      </c>
      <c r="K215" s="18"/>
      <c r="L215" s="18"/>
      <c r="M215" s="18"/>
      <c r="N215" s="48" t="str">
        <f t="shared" si="68"/>
        <v/>
      </c>
      <c r="O215" s="21"/>
      <c r="P215" s="18"/>
      <c r="Q215" s="48" t="str">
        <f t="shared" si="59"/>
        <v/>
      </c>
      <c r="R215" s="71" t="str">
        <f t="shared" si="60"/>
        <v/>
      </c>
      <c r="S215" s="22"/>
      <c r="T215" s="49" t="str">
        <f t="shared" si="61"/>
        <v/>
      </c>
      <c r="U215" s="49" t="str">
        <f t="shared" si="66"/>
        <v/>
      </c>
      <c r="V215" s="50" t="str">
        <f t="shared" si="65"/>
        <v/>
      </c>
      <c r="W215" s="50" t="str">
        <f t="shared" si="67"/>
        <v/>
      </c>
      <c r="X215" s="389"/>
      <c r="Y215" s="403"/>
      <c r="Z215" s="397"/>
      <c r="AA215" s="247"/>
    </row>
    <row r="216" spans="1:27" ht="15.6" x14ac:dyDescent="0.3">
      <c r="A216" s="23">
        <v>211</v>
      </c>
      <c r="B216" s="107"/>
      <c r="C216" s="237"/>
      <c r="D216" s="55"/>
      <c r="E216" s="24" t="str">
        <f t="shared" si="55"/>
        <v/>
      </c>
      <c r="F216" s="231" t="str">
        <f t="shared" si="69"/>
        <v/>
      </c>
      <c r="G216" s="52" t="str">
        <f t="shared" si="56"/>
        <v/>
      </c>
      <c r="H216" s="88" t="str">
        <f t="shared" si="64"/>
        <v/>
      </c>
      <c r="I216" s="51" t="s">
        <v>210</v>
      </c>
      <c r="J216" s="26" t="s">
        <v>164</v>
      </c>
      <c r="K216" s="18"/>
      <c r="L216" s="18"/>
      <c r="M216" s="18"/>
      <c r="N216" s="48" t="str">
        <f t="shared" si="68"/>
        <v/>
      </c>
      <c r="O216" s="21"/>
      <c r="P216" s="18"/>
      <c r="Q216" s="48" t="str">
        <f t="shared" si="59"/>
        <v/>
      </c>
      <c r="R216" s="71" t="str">
        <f t="shared" si="60"/>
        <v/>
      </c>
      <c r="S216" s="22"/>
      <c r="T216" s="49" t="str">
        <f t="shared" si="61"/>
        <v/>
      </c>
      <c r="U216" s="49" t="str">
        <f t="shared" si="66"/>
        <v/>
      </c>
      <c r="V216" s="50" t="str">
        <f t="shared" si="65"/>
        <v/>
      </c>
      <c r="W216" s="50" t="str">
        <f t="shared" si="67"/>
        <v/>
      </c>
      <c r="X216" s="389"/>
      <c r="Y216" s="403"/>
      <c r="Z216" s="397"/>
      <c r="AA216" s="247"/>
    </row>
    <row r="217" spans="1:27" ht="15.6" x14ac:dyDescent="0.3">
      <c r="A217" s="23">
        <v>212</v>
      </c>
      <c r="B217" s="107"/>
      <c r="C217" s="108"/>
      <c r="D217" s="55"/>
      <c r="E217" s="24" t="str">
        <f t="shared" si="55"/>
        <v/>
      </c>
      <c r="F217" s="231" t="str">
        <f t="shared" si="69"/>
        <v/>
      </c>
      <c r="G217" s="52" t="str">
        <f t="shared" si="56"/>
        <v/>
      </c>
      <c r="H217" s="88" t="str">
        <f t="shared" si="64"/>
        <v/>
      </c>
      <c r="I217" s="51" t="s">
        <v>210</v>
      </c>
      <c r="J217" s="26" t="s">
        <v>164</v>
      </c>
      <c r="K217" s="18"/>
      <c r="L217" s="18"/>
      <c r="M217" s="18"/>
      <c r="N217" s="48" t="str">
        <f>IF(E217="","",K217+L217+M217)</f>
        <v/>
      </c>
      <c r="O217" s="21"/>
      <c r="P217" s="18"/>
      <c r="Q217" s="48" t="str">
        <f>IF(E217="","",2*O217)</f>
        <v/>
      </c>
      <c r="R217" s="71" t="str">
        <f t="shared" si="60"/>
        <v/>
      </c>
      <c r="S217" s="22"/>
      <c r="T217" s="49" t="str">
        <f t="shared" si="61"/>
        <v/>
      </c>
      <c r="U217" s="49" t="str">
        <f t="shared" si="66"/>
        <v/>
      </c>
      <c r="V217" s="50" t="str">
        <f t="shared" si="65"/>
        <v/>
      </c>
      <c r="W217" s="50" t="str">
        <f t="shared" si="67"/>
        <v/>
      </c>
      <c r="X217" s="389"/>
      <c r="Y217" s="403"/>
      <c r="Z217" s="397"/>
      <c r="AA217" s="247"/>
    </row>
    <row r="218" spans="1:27" ht="15.6" x14ac:dyDescent="0.3">
      <c r="A218" s="23">
        <v>213</v>
      </c>
      <c r="B218" s="107"/>
      <c r="C218" s="108"/>
      <c r="D218" s="55"/>
      <c r="E218" s="24" t="str">
        <f t="shared" si="55"/>
        <v/>
      </c>
      <c r="F218" s="231" t="str">
        <f t="shared" si="69"/>
        <v/>
      </c>
      <c r="G218" s="52" t="str">
        <f t="shared" si="56"/>
        <v/>
      </c>
      <c r="H218" s="88" t="str">
        <f t="shared" si="64"/>
        <v/>
      </c>
      <c r="I218" s="51" t="s">
        <v>210</v>
      </c>
      <c r="J218" s="26" t="s">
        <v>164</v>
      </c>
      <c r="K218" s="18"/>
      <c r="L218" s="18"/>
      <c r="M218" s="18"/>
      <c r="N218" s="48" t="str">
        <f t="shared" si="58"/>
        <v/>
      </c>
      <c r="O218" s="21"/>
      <c r="P218" s="18"/>
      <c r="Q218" s="48" t="str">
        <f t="shared" si="59"/>
        <v/>
      </c>
      <c r="R218" s="71" t="str">
        <f t="shared" si="60"/>
        <v/>
      </c>
      <c r="S218" s="22"/>
      <c r="T218" s="49" t="str">
        <f t="shared" si="61"/>
        <v/>
      </c>
      <c r="U218" s="49" t="str">
        <f t="shared" si="66"/>
        <v/>
      </c>
      <c r="V218" s="50" t="str">
        <f t="shared" si="65"/>
        <v/>
      </c>
      <c r="W218" s="50" t="str">
        <f t="shared" si="67"/>
        <v/>
      </c>
      <c r="X218" s="389"/>
      <c r="Y218" s="403"/>
      <c r="Z218" s="397"/>
      <c r="AA218" s="247"/>
    </row>
    <row r="219" spans="1:27" s="133" customFormat="1" ht="15.6" x14ac:dyDescent="0.3">
      <c r="A219" s="122">
        <v>214</v>
      </c>
      <c r="B219" s="123"/>
      <c r="C219" s="124"/>
      <c r="D219" s="125"/>
      <c r="E219" s="126" t="str">
        <f t="shared" si="55"/>
        <v/>
      </c>
      <c r="F219" s="246" t="str">
        <f t="shared" si="69"/>
        <v/>
      </c>
      <c r="G219" s="238" t="str">
        <f t="shared" si="56"/>
        <v/>
      </c>
      <c r="H219" s="88" t="str">
        <f t="shared" si="64"/>
        <v/>
      </c>
      <c r="I219" s="51" t="s">
        <v>210</v>
      </c>
      <c r="J219" s="26" t="s">
        <v>164</v>
      </c>
      <c r="K219" s="160"/>
      <c r="L219" s="160"/>
      <c r="M219" s="160"/>
      <c r="N219" s="205" t="str">
        <f t="shared" si="58"/>
        <v/>
      </c>
      <c r="O219" s="128"/>
      <c r="P219" s="160"/>
      <c r="Q219" s="205" t="str">
        <f t="shared" si="59"/>
        <v/>
      </c>
      <c r="R219" s="129" t="str">
        <f t="shared" si="60"/>
        <v/>
      </c>
      <c r="S219" s="130"/>
      <c r="T219" s="131" t="str">
        <f t="shared" si="61"/>
        <v/>
      </c>
      <c r="U219" s="131" t="str">
        <f t="shared" si="66"/>
        <v/>
      </c>
      <c r="V219" s="132" t="str">
        <f t="shared" si="65"/>
        <v/>
      </c>
      <c r="W219" s="132" t="str">
        <f t="shared" si="67"/>
        <v/>
      </c>
      <c r="X219" s="395"/>
      <c r="Y219" s="404"/>
      <c r="Z219" s="401"/>
      <c r="AA219" s="273"/>
    </row>
    <row r="220" spans="1:27" ht="15.6" x14ac:dyDescent="0.3">
      <c r="A220" s="23">
        <v>215</v>
      </c>
      <c r="B220" s="107"/>
      <c r="C220" s="108"/>
      <c r="D220" s="55"/>
      <c r="E220" s="24" t="str">
        <f t="shared" si="55"/>
        <v/>
      </c>
      <c r="F220" s="231" t="str">
        <f t="shared" si="69"/>
        <v/>
      </c>
      <c r="G220" s="52" t="str">
        <f t="shared" si="56"/>
        <v/>
      </c>
      <c r="H220" s="88" t="str">
        <f t="shared" si="64"/>
        <v/>
      </c>
      <c r="I220" s="51" t="s">
        <v>210</v>
      </c>
      <c r="J220" s="26" t="s">
        <v>164</v>
      </c>
      <c r="K220" s="18"/>
      <c r="L220" s="18"/>
      <c r="M220" s="18"/>
      <c r="N220" s="48" t="str">
        <f t="shared" si="58"/>
        <v/>
      </c>
      <c r="O220" s="21"/>
      <c r="P220" s="18"/>
      <c r="Q220" s="48" t="str">
        <f t="shared" si="59"/>
        <v/>
      </c>
      <c r="R220" s="71" t="str">
        <f t="shared" si="60"/>
        <v/>
      </c>
      <c r="S220" s="22"/>
      <c r="T220" s="49" t="str">
        <f t="shared" si="61"/>
        <v/>
      </c>
      <c r="U220" s="49" t="str">
        <f t="shared" si="66"/>
        <v/>
      </c>
      <c r="V220" s="50" t="str">
        <f t="shared" si="65"/>
        <v/>
      </c>
      <c r="W220" s="50" t="str">
        <f t="shared" si="67"/>
        <v/>
      </c>
      <c r="X220" s="389"/>
      <c r="Y220" s="403"/>
      <c r="Z220" s="397"/>
      <c r="AA220" s="247"/>
    </row>
    <row r="221" spans="1:27" s="299" customFormat="1" ht="15.6" x14ac:dyDescent="0.3">
      <c r="A221" s="285">
        <v>216</v>
      </c>
      <c r="B221" s="286"/>
      <c r="C221" s="287"/>
      <c r="D221" s="288"/>
      <c r="E221" s="289" t="str">
        <f t="shared" si="55"/>
        <v/>
      </c>
      <c r="F221" s="287" t="str">
        <f t="shared" si="69"/>
        <v/>
      </c>
      <c r="G221" s="290" t="str">
        <f t="shared" si="56"/>
        <v/>
      </c>
      <c r="H221" s="290" t="str">
        <f t="shared" si="64"/>
        <v/>
      </c>
      <c r="I221" s="291" t="s">
        <v>210</v>
      </c>
      <c r="J221" s="292" t="s">
        <v>164</v>
      </c>
      <c r="K221" s="293"/>
      <c r="L221" s="293"/>
      <c r="M221" s="293"/>
      <c r="N221" s="293" t="str">
        <f t="shared" si="58"/>
        <v/>
      </c>
      <c r="O221" s="294"/>
      <c r="P221" s="293"/>
      <c r="Q221" s="293" t="str">
        <f t="shared" si="59"/>
        <v/>
      </c>
      <c r="R221" s="293" t="str">
        <f t="shared" si="60"/>
        <v/>
      </c>
      <c r="S221" s="295"/>
      <c r="T221" s="296" t="str">
        <f t="shared" si="61"/>
        <v/>
      </c>
      <c r="U221" s="296" t="str">
        <f t="shared" si="66"/>
        <v/>
      </c>
      <c r="V221" s="297" t="str">
        <f t="shared" si="65"/>
        <v/>
      </c>
      <c r="W221" s="297" t="str">
        <f t="shared" si="67"/>
        <v/>
      </c>
      <c r="X221" s="389"/>
      <c r="Y221" s="403"/>
      <c r="Z221" s="397"/>
      <c r="AA221" s="298"/>
    </row>
    <row r="222" spans="1:27" ht="15.6" x14ac:dyDescent="0.3">
      <c r="A222" s="23">
        <v>217</v>
      </c>
      <c r="B222" s="107"/>
      <c r="C222" s="108"/>
      <c r="D222" s="55"/>
      <c r="E222" s="24" t="str">
        <f t="shared" ref="E222:E272" si="70">IF(C222="","",VLOOKUP(C222,bdsocios,2,FALSE))</f>
        <v/>
      </c>
      <c r="F222" s="231" t="str">
        <f t="shared" ref="F222:F286" si="71">IF(C222="","",VLOOKUP(C222,bdsocios,3,FALSE))</f>
        <v/>
      </c>
      <c r="G222" s="52" t="str">
        <f t="shared" ref="G222:G286" si="72">IF(C222="","",VLOOKUP(C222,bdsocios,4,FALSE))</f>
        <v/>
      </c>
      <c r="H222" s="88" t="str">
        <f t="shared" ref="H222:H286" si="73">IF(C222="","",VLOOKUP(C222,bdsocios,5,FALSE))</f>
        <v/>
      </c>
      <c r="I222" s="51" t="s">
        <v>210</v>
      </c>
      <c r="J222" s="26" t="s">
        <v>164</v>
      </c>
      <c r="K222" s="18"/>
      <c r="L222" s="18"/>
      <c r="M222" s="18"/>
      <c r="N222" s="48" t="str">
        <f t="shared" ref="N222:N286" si="74">IF(E222="","",K222+L222+M222)</f>
        <v/>
      </c>
      <c r="O222" s="21"/>
      <c r="P222" s="18"/>
      <c r="Q222" s="48" t="str">
        <f t="shared" ref="Q222:Q286" si="75">IF(E222="","",2*O222)</f>
        <v/>
      </c>
      <c r="R222" s="71" t="str">
        <f t="shared" si="60"/>
        <v/>
      </c>
      <c r="S222" s="22"/>
      <c r="T222" s="49" t="str">
        <f t="shared" si="61"/>
        <v/>
      </c>
      <c r="U222" s="49" t="str">
        <f t="shared" si="66"/>
        <v/>
      </c>
      <c r="V222" s="50" t="str">
        <f t="shared" si="65"/>
        <v/>
      </c>
      <c r="W222" s="50" t="str">
        <f t="shared" si="67"/>
        <v/>
      </c>
      <c r="X222" s="389"/>
      <c r="Y222" s="403"/>
      <c r="Z222" s="397"/>
      <c r="AA222" s="233"/>
    </row>
    <row r="223" spans="1:27" ht="15.6" x14ac:dyDescent="0.3">
      <c r="A223" s="23">
        <v>218</v>
      </c>
      <c r="B223" s="107"/>
      <c r="C223" s="108"/>
      <c r="D223" s="55"/>
      <c r="E223" s="24" t="str">
        <f t="shared" si="70"/>
        <v/>
      </c>
      <c r="F223" s="231" t="str">
        <f t="shared" si="71"/>
        <v/>
      </c>
      <c r="G223" s="52" t="str">
        <f t="shared" si="72"/>
        <v/>
      </c>
      <c r="H223" s="88" t="str">
        <f t="shared" si="73"/>
        <v/>
      </c>
      <c r="I223" s="51" t="s">
        <v>210</v>
      </c>
      <c r="J223" s="26" t="s">
        <v>164</v>
      </c>
      <c r="K223" s="18"/>
      <c r="L223" s="18"/>
      <c r="M223" s="18"/>
      <c r="N223" s="48" t="str">
        <f t="shared" si="74"/>
        <v/>
      </c>
      <c r="O223" s="21"/>
      <c r="P223" s="18"/>
      <c r="Q223" s="48" t="str">
        <f t="shared" si="75"/>
        <v/>
      </c>
      <c r="R223" s="71" t="str">
        <f t="shared" si="60"/>
        <v/>
      </c>
      <c r="S223" s="22"/>
      <c r="T223" s="49" t="str">
        <f t="shared" si="61"/>
        <v/>
      </c>
      <c r="U223" s="49" t="str">
        <f t="shared" si="66"/>
        <v/>
      </c>
      <c r="V223" s="50" t="str">
        <f t="shared" si="65"/>
        <v/>
      </c>
      <c r="W223" s="50" t="str">
        <f t="shared" si="67"/>
        <v/>
      </c>
      <c r="X223" s="389"/>
      <c r="Y223" s="403"/>
      <c r="Z223" s="397"/>
      <c r="AA223" s="247"/>
    </row>
    <row r="224" spans="1:27" ht="15.6" x14ac:dyDescent="0.3">
      <c r="A224" s="23">
        <v>219</v>
      </c>
      <c r="B224" s="107"/>
      <c r="C224" s="108"/>
      <c r="D224" s="55"/>
      <c r="E224" s="24" t="str">
        <f t="shared" si="70"/>
        <v/>
      </c>
      <c r="F224" s="231" t="str">
        <f t="shared" si="71"/>
        <v/>
      </c>
      <c r="G224" s="52" t="str">
        <f t="shared" si="72"/>
        <v/>
      </c>
      <c r="H224" s="88" t="str">
        <f t="shared" si="73"/>
        <v/>
      </c>
      <c r="I224" s="51" t="s">
        <v>210</v>
      </c>
      <c r="J224" s="26" t="s">
        <v>164</v>
      </c>
      <c r="K224" s="18"/>
      <c r="L224" s="18"/>
      <c r="M224" s="18"/>
      <c r="N224" s="48" t="str">
        <f t="shared" si="74"/>
        <v/>
      </c>
      <c r="O224" s="21"/>
      <c r="P224" s="18"/>
      <c r="Q224" s="48" t="str">
        <f t="shared" si="75"/>
        <v/>
      </c>
      <c r="R224" s="71" t="str">
        <f t="shared" si="60"/>
        <v/>
      </c>
      <c r="S224" s="22"/>
      <c r="T224" s="49" t="str">
        <f t="shared" si="61"/>
        <v/>
      </c>
      <c r="U224" s="49" t="str">
        <f t="shared" si="66"/>
        <v/>
      </c>
      <c r="V224" s="50" t="str">
        <f t="shared" si="65"/>
        <v/>
      </c>
      <c r="W224" s="50" t="str">
        <f t="shared" si="67"/>
        <v/>
      </c>
      <c r="X224" s="389"/>
      <c r="Y224" s="403"/>
      <c r="Z224" s="397"/>
      <c r="AA224" s="247"/>
    </row>
    <row r="225" spans="1:27" ht="15.6" x14ac:dyDescent="0.3">
      <c r="A225" s="23">
        <v>220</v>
      </c>
      <c r="B225" s="107"/>
      <c r="C225" s="108"/>
      <c r="D225" s="55"/>
      <c r="E225" s="24" t="str">
        <f t="shared" si="70"/>
        <v/>
      </c>
      <c r="F225" s="231" t="str">
        <f t="shared" si="71"/>
        <v/>
      </c>
      <c r="G225" s="52" t="str">
        <f t="shared" si="72"/>
        <v/>
      </c>
      <c r="H225" s="88" t="str">
        <f t="shared" si="73"/>
        <v/>
      </c>
      <c r="I225" s="51" t="s">
        <v>210</v>
      </c>
      <c r="J225" s="26" t="s">
        <v>164</v>
      </c>
      <c r="K225" s="18"/>
      <c r="L225" s="18"/>
      <c r="M225" s="18"/>
      <c r="N225" s="48" t="str">
        <f t="shared" si="74"/>
        <v/>
      </c>
      <c r="O225" s="21"/>
      <c r="P225" s="18"/>
      <c r="Q225" s="48" t="str">
        <f t="shared" si="75"/>
        <v/>
      </c>
      <c r="R225" s="71" t="str">
        <f t="shared" si="60"/>
        <v/>
      </c>
      <c r="S225" s="22"/>
      <c r="T225" s="49" t="str">
        <f t="shared" si="61"/>
        <v/>
      </c>
      <c r="U225" s="49" t="str">
        <f t="shared" si="66"/>
        <v/>
      </c>
      <c r="V225" s="50" t="str">
        <f t="shared" si="65"/>
        <v/>
      </c>
      <c r="W225" s="50" t="str">
        <f t="shared" si="67"/>
        <v/>
      </c>
      <c r="X225" s="389"/>
      <c r="Y225" s="403"/>
      <c r="Z225" s="397"/>
      <c r="AA225" s="233"/>
    </row>
    <row r="226" spans="1:27" ht="15.6" x14ac:dyDescent="0.3">
      <c r="A226" s="23">
        <v>221</v>
      </c>
      <c r="B226" s="107"/>
      <c r="C226" s="108"/>
      <c r="D226" s="55"/>
      <c r="E226" s="24" t="str">
        <f t="shared" si="70"/>
        <v/>
      </c>
      <c r="F226" s="231" t="str">
        <f t="shared" si="71"/>
        <v/>
      </c>
      <c r="G226" s="52" t="str">
        <f t="shared" si="72"/>
        <v/>
      </c>
      <c r="H226" s="88" t="str">
        <f t="shared" si="73"/>
        <v/>
      </c>
      <c r="I226" s="51" t="s">
        <v>210</v>
      </c>
      <c r="J226" s="26" t="s">
        <v>164</v>
      </c>
      <c r="K226" s="18"/>
      <c r="L226" s="18"/>
      <c r="M226" s="18"/>
      <c r="N226" s="48" t="str">
        <f t="shared" si="74"/>
        <v/>
      </c>
      <c r="O226" s="21"/>
      <c r="P226" s="18"/>
      <c r="Q226" s="48" t="str">
        <f t="shared" si="75"/>
        <v/>
      </c>
      <c r="R226" s="71" t="str">
        <f t="shared" si="60"/>
        <v/>
      </c>
      <c r="S226" s="22"/>
      <c r="T226" s="49" t="str">
        <f t="shared" si="61"/>
        <v/>
      </c>
      <c r="U226" s="49" t="str">
        <f t="shared" si="66"/>
        <v/>
      </c>
      <c r="V226" s="50" t="str">
        <f t="shared" si="65"/>
        <v/>
      </c>
      <c r="W226" s="50" t="str">
        <f t="shared" si="67"/>
        <v/>
      </c>
      <c r="X226" s="389"/>
      <c r="Y226" s="403"/>
      <c r="Z226" s="397"/>
      <c r="AA226" s="233"/>
    </row>
    <row r="227" spans="1:27" s="133" customFormat="1" ht="15.6" x14ac:dyDescent="0.3">
      <c r="A227" s="122">
        <v>222</v>
      </c>
      <c r="B227" s="123"/>
      <c r="C227" s="124"/>
      <c r="D227" s="125"/>
      <c r="E227" s="126" t="str">
        <f t="shared" si="70"/>
        <v/>
      </c>
      <c r="F227" s="246" t="str">
        <f t="shared" si="71"/>
        <v/>
      </c>
      <c r="G227" s="238" t="str">
        <f t="shared" si="72"/>
        <v/>
      </c>
      <c r="H227" s="88" t="str">
        <f t="shared" si="73"/>
        <v/>
      </c>
      <c r="I227" s="51" t="s">
        <v>210</v>
      </c>
      <c r="J227" s="26" t="s">
        <v>164</v>
      </c>
      <c r="K227" s="160"/>
      <c r="L227" s="160"/>
      <c r="M227" s="160"/>
      <c r="N227" s="205" t="str">
        <f t="shared" si="74"/>
        <v/>
      </c>
      <c r="O227" s="128"/>
      <c r="P227" s="160"/>
      <c r="Q227" s="205" t="str">
        <f t="shared" si="75"/>
        <v/>
      </c>
      <c r="R227" s="129" t="str">
        <f t="shared" si="60"/>
        <v/>
      </c>
      <c r="S227" s="130"/>
      <c r="T227" s="131" t="str">
        <f t="shared" si="61"/>
        <v/>
      </c>
      <c r="U227" s="131" t="str">
        <f t="shared" si="66"/>
        <v/>
      </c>
      <c r="V227" s="132" t="str">
        <f t="shared" si="65"/>
        <v/>
      </c>
      <c r="W227" s="132" t="str">
        <f t="shared" si="67"/>
        <v/>
      </c>
      <c r="X227" s="395"/>
      <c r="Y227" s="404"/>
      <c r="Z227" s="401"/>
      <c r="AA227" s="273"/>
    </row>
    <row r="228" spans="1:27" ht="15.6" x14ac:dyDescent="0.3">
      <c r="A228" s="23">
        <v>223</v>
      </c>
      <c r="B228" s="107"/>
      <c r="C228" s="108"/>
      <c r="D228" s="55"/>
      <c r="E228" s="24" t="str">
        <f t="shared" si="70"/>
        <v/>
      </c>
      <c r="F228" s="231" t="str">
        <f t="shared" si="71"/>
        <v/>
      </c>
      <c r="G228" s="52" t="str">
        <f t="shared" si="72"/>
        <v/>
      </c>
      <c r="H228" s="88" t="str">
        <f t="shared" si="73"/>
        <v/>
      </c>
      <c r="I228" s="51" t="s">
        <v>210</v>
      </c>
      <c r="J228" s="26" t="s">
        <v>164</v>
      </c>
      <c r="K228" s="18"/>
      <c r="L228" s="18"/>
      <c r="M228" s="18"/>
      <c r="N228" s="48" t="str">
        <f t="shared" si="74"/>
        <v/>
      </c>
      <c r="O228" s="21"/>
      <c r="P228" s="18"/>
      <c r="Q228" s="48" t="str">
        <f t="shared" si="75"/>
        <v/>
      </c>
      <c r="R228" s="71" t="str">
        <f t="shared" si="60"/>
        <v/>
      </c>
      <c r="S228" s="22"/>
      <c r="T228" s="49" t="str">
        <f t="shared" si="61"/>
        <v/>
      </c>
      <c r="U228" s="49" t="str">
        <f t="shared" si="66"/>
        <v/>
      </c>
      <c r="V228" s="50" t="str">
        <f t="shared" si="65"/>
        <v/>
      </c>
      <c r="W228" s="50" t="str">
        <f t="shared" si="67"/>
        <v/>
      </c>
      <c r="X228" s="389"/>
      <c r="Y228" s="403"/>
      <c r="Z228" s="397"/>
      <c r="AA228" s="247"/>
    </row>
    <row r="229" spans="1:27" s="133" customFormat="1" ht="15.6" x14ac:dyDescent="0.3">
      <c r="A229" s="122">
        <v>224</v>
      </c>
      <c r="B229" s="123"/>
      <c r="C229" s="124"/>
      <c r="D229" s="125"/>
      <c r="E229" s="126" t="str">
        <f t="shared" si="70"/>
        <v/>
      </c>
      <c r="F229" s="246" t="str">
        <f t="shared" si="71"/>
        <v/>
      </c>
      <c r="G229" s="238" t="str">
        <f t="shared" si="72"/>
        <v/>
      </c>
      <c r="H229" s="88" t="str">
        <f t="shared" si="73"/>
        <v/>
      </c>
      <c r="I229" s="51" t="s">
        <v>210</v>
      </c>
      <c r="J229" s="26" t="s">
        <v>164</v>
      </c>
      <c r="K229" s="160"/>
      <c r="L229" s="160"/>
      <c r="M229" s="160"/>
      <c r="N229" s="205" t="str">
        <f t="shared" si="74"/>
        <v/>
      </c>
      <c r="O229" s="128"/>
      <c r="P229" s="160"/>
      <c r="Q229" s="205" t="str">
        <f t="shared" si="75"/>
        <v/>
      </c>
      <c r="R229" s="129" t="str">
        <f t="shared" si="60"/>
        <v/>
      </c>
      <c r="S229" s="130"/>
      <c r="T229" s="131" t="str">
        <f t="shared" si="61"/>
        <v/>
      </c>
      <c r="U229" s="131" t="str">
        <f t="shared" si="66"/>
        <v/>
      </c>
      <c r="V229" s="132" t="str">
        <f t="shared" si="65"/>
        <v/>
      </c>
      <c r="W229" s="132" t="str">
        <f t="shared" si="67"/>
        <v/>
      </c>
      <c r="X229" s="395"/>
      <c r="Y229" s="404"/>
      <c r="Z229" s="401"/>
      <c r="AA229" s="273"/>
    </row>
    <row r="230" spans="1:27" ht="15.6" x14ac:dyDescent="0.3">
      <c r="A230" s="23">
        <v>225</v>
      </c>
      <c r="B230" s="107"/>
      <c r="C230" s="108"/>
      <c r="D230" s="55"/>
      <c r="E230" s="24" t="str">
        <f t="shared" si="70"/>
        <v/>
      </c>
      <c r="F230" s="231" t="str">
        <f t="shared" si="71"/>
        <v/>
      </c>
      <c r="G230" s="52" t="str">
        <f t="shared" si="72"/>
        <v/>
      </c>
      <c r="H230" s="88" t="str">
        <f t="shared" si="73"/>
        <v/>
      </c>
      <c r="I230" s="51" t="s">
        <v>210</v>
      </c>
      <c r="J230" s="26" t="s">
        <v>164</v>
      </c>
      <c r="K230" s="18"/>
      <c r="L230" s="18"/>
      <c r="M230" s="18"/>
      <c r="N230" s="48" t="str">
        <f t="shared" si="74"/>
        <v/>
      </c>
      <c r="O230" s="21"/>
      <c r="P230" s="18"/>
      <c r="Q230" s="48" t="str">
        <f t="shared" si="75"/>
        <v/>
      </c>
      <c r="R230" s="71" t="str">
        <f>IF(E230="","",N230-P230-Q230)</f>
        <v/>
      </c>
      <c r="S230" s="22"/>
      <c r="T230" s="49" t="str">
        <f>IF(N230="","",R230*S230)</f>
        <v/>
      </c>
      <c r="U230" s="49" t="str">
        <f t="shared" si="66"/>
        <v/>
      </c>
      <c r="V230" s="50" t="str">
        <f t="shared" si="65"/>
        <v/>
      </c>
      <c r="W230" s="50" t="str">
        <f t="shared" si="67"/>
        <v/>
      </c>
      <c r="X230" s="389"/>
      <c r="Y230" s="403"/>
      <c r="Z230" s="397"/>
      <c r="AA230" s="247"/>
    </row>
    <row r="231" spans="1:27" s="133" customFormat="1" ht="15.6" x14ac:dyDescent="0.3">
      <c r="A231" s="122">
        <v>226</v>
      </c>
      <c r="B231" s="123"/>
      <c r="C231" s="124"/>
      <c r="D231" s="125"/>
      <c r="E231" s="126" t="str">
        <f t="shared" si="70"/>
        <v/>
      </c>
      <c r="F231" s="246" t="str">
        <f t="shared" si="71"/>
        <v/>
      </c>
      <c r="G231" s="238" t="str">
        <f t="shared" si="72"/>
        <v/>
      </c>
      <c r="H231" s="88" t="str">
        <f t="shared" si="73"/>
        <v/>
      </c>
      <c r="I231" s="51" t="s">
        <v>210</v>
      </c>
      <c r="J231" s="26" t="s">
        <v>164</v>
      </c>
      <c r="K231" s="160"/>
      <c r="L231" s="160"/>
      <c r="M231" s="160"/>
      <c r="N231" s="205" t="str">
        <f t="shared" si="74"/>
        <v/>
      </c>
      <c r="O231" s="128"/>
      <c r="P231" s="160"/>
      <c r="Q231" s="205" t="str">
        <f t="shared" si="75"/>
        <v/>
      </c>
      <c r="R231" s="129" t="str">
        <f>IF(E231="","",N231-P231-Q231)</f>
        <v/>
      </c>
      <c r="S231" s="130"/>
      <c r="T231" s="131" t="str">
        <f>IF(N231="","",R231*S231)</f>
        <v/>
      </c>
      <c r="U231" s="131" t="str">
        <f t="shared" si="66"/>
        <v/>
      </c>
      <c r="V231" s="132" t="str">
        <f t="shared" si="65"/>
        <v/>
      </c>
      <c r="W231" s="132" t="str">
        <f t="shared" si="67"/>
        <v/>
      </c>
      <c r="X231" s="395"/>
      <c r="Y231" s="404"/>
      <c r="Z231" s="401"/>
      <c r="AA231" s="273"/>
    </row>
    <row r="232" spans="1:27" ht="15.6" x14ac:dyDescent="0.3">
      <c r="A232" s="23">
        <v>227</v>
      </c>
      <c r="B232" s="107"/>
      <c r="C232" s="108"/>
      <c r="D232" s="55"/>
      <c r="E232" s="24" t="str">
        <f t="shared" si="70"/>
        <v/>
      </c>
      <c r="F232" s="231" t="str">
        <f t="shared" si="71"/>
        <v/>
      </c>
      <c r="G232" s="52" t="str">
        <f t="shared" si="72"/>
        <v/>
      </c>
      <c r="H232" s="88" t="str">
        <f t="shared" si="73"/>
        <v/>
      </c>
      <c r="I232" s="51" t="s">
        <v>210</v>
      </c>
      <c r="J232" s="26" t="s">
        <v>164</v>
      </c>
      <c r="K232" s="18"/>
      <c r="L232" s="18"/>
      <c r="M232" s="18"/>
      <c r="N232" s="48" t="str">
        <f t="shared" si="74"/>
        <v/>
      </c>
      <c r="O232" s="21"/>
      <c r="P232" s="18"/>
      <c r="Q232" s="48" t="str">
        <f t="shared" si="75"/>
        <v/>
      </c>
      <c r="R232" s="71" t="str">
        <f>IF(E232="","",N232-P232-Q232)</f>
        <v/>
      </c>
      <c r="S232" s="22"/>
      <c r="T232" s="49" t="str">
        <f>IF(N232="","",R232*S232)</f>
        <v/>
      </c>
      <c r="U232" s="49" t="str">
        <f t="shared" si="66"/>
        <v/>
      </c>
      <c r="V232" s="50" t="str">
        <f t="shared" si="65"/>
        <v/>
      </c>
      <c r="W232" s="50" t="str">
        <f t="shared" si="67"/>
        <v/>
      </c>
      <c r="X232" s="389"/>
      <c r="Y232" s="403"/>
      <c r="Z232" s="397"/>
      <c r="AA232" s="247"/>
    </row>
    <row r="233" spans="1:27" ht="15.6" x14ac:dyDescent="0.3">
      <c r="A233" s="23">
        <v>228</v>
      </c>
      <c r="B233" s="107"/>
      <c r="C233" s="108"/>
      <c r="D233" s="55"/>
      <c r="E233" s="24" t="str">
        <f t="shared" si="70"/>
        <v/>
      </c>
      <c r="F233" s="231" t="str">
        <f t="shared" si="71"/>
        <v/>
      </c>
      <c r="G233" s="52" t="str">
        <f t="shared" si="72"/>
        <v/>
      </c>
      <c r="H233" s="88" t="str">
        <f t="shared" si="73"/>
        <v/>
      </c>
      <c r="I233" s="51" t="s">
        <v>210</v>
      </c>
      <c r="J233" s="26" t="s">
        <v>164</v>
      </c>
      <c r="K233" s="226"/>
      <c r="L233" s="226"/>
      <c r="M233" s="18"/>
      <c r="N233" s="48" t="str">
        <f t="shared" si="74"/>
        <v/>
      </c>
      <c r="O233" s="21"/>
      <c r="P233" s="18"/>
      <c r="Q233" s="48" t="str">
        <f t="shared" si="75"/>
        <v/>
      </c>
      <c r="R233" s="71" t="str">
        <f>IF(E233="","",N233-P233-Q233)</f>
        <v/>
      </c>
      <c r="S233" s="22"/>
      <c r="T233" s="49" t="str">
        <f>IF(N233="","",R233*S233)</f>
        <v/>
      </c>
      <c r="U233" s="49" t="str">
        <f t="shared" si="66"/>
        <v/>
      </c>
      <c r="V233" s="50" t="str">
        <f t="shared" si="65"/>
        <v/>
      </c>
      <c r="W233" s="50" t="str">
        <f t="shared" si="67"/>
        <v/>
      </c>
      <c r="X233" s="389"/>
      <c r="Y233" s="403"/>
      <c r="Z233" s="397"/>
      <c r="AA233" s="247"/>
    </row>
    <row r="234" spans="1:27" ht="15.6" x14ac:dyDescent="0.3">
      <c r="A234" s="23">
        <v>229</v>
      </c>
      <c r="B234" s="107"/>
      <c r="C234" s="108"/>
      <c r="D234" s="55"/>
      <c r="E234" s="24" t="str">
        <f t="shared" si="70"/>
        <v/>
      </c>
      <c r="F234" s="232" t="str">
        <f t="shared" si="71"/>
        <v/>
      </c>
      <c r="G234" s="52" t="str">
        <f t="shared" si="72"/>
        <v/>
      </c>
      <c r="H234" s="88" t="str">
        <f t="shared" si="73"/>
        <v/>
      </c>
      <c r="I234" s="51" t="s">
        <v>210</v>
      </c>
      <c r="J234" s="26" t="s">
        <v>164</v>
      </c>
      <c r="K234" s="18"/>
      <c r="L234" s="18"/>
      <c r="M234" s="18"/>
      <c r="N234" s="48" t="str">
        <f t="shared" si="74"/>
        <v/>
      </c>
      <c r="O234" s="21"/>
      <c r="P234" s="18"/>
      <c r="Q234" s="48" t="str">
        <f t="shared" si="75"/>
        <v/>
      </c>
      <c r="R234" s="71" t="str">
        <f>IF(E234="","",N234-P234-Q234)</f>
        <v/>
      </c>
      <c r="S234" s="22"/>
      <c r="T234" s="49" t="str">
        <f>IF(N234="","",R234*S234)</f>
        <v/>
      </c>
      <c r="U234" s="49" t="str">
        <f t="shared" si="66"/>
        <v/>
      </c>
      <c r="V234" s="50" t="str">
        <f t="shared" si="65"/>
        <v/>
      </c>
      <c r="W234" s="50" t="str">
        <f t="shared" si="67"/>
        <v/>
      </c>
      <c r="X234" s="390"/>
      <c r="Y234" s="403"/>
      <c r="Z234" s="397"/>
      <c r="AA234" s="247"/>
    </row>
    <row r="235" spans="1:27" ht="15.6" x14ac:dyDescent="0.3">
      <c r="A235" s="23">
        <v>230</v>
      </c>
      <c r="B235" s="107"/>
      <c r="C235" s="108"/>
      <c r="D235" s="55"/>
      <c r="E235" s="24" t="str">
        <f t="shared" si="70"/>
        <v/>
      </c>
      <c r="F235" s="25" t="str">
        <f t="shared" si="71"/>
        <v/>
      </c>
      <c r="G235" s="52" t="str">
        <f t="shared" si="72"/>
        <v/>
      </c>
      <c r="H235" s="88" t="str">
        <f t="shared" si="73"/>
        <v/>
      </c>
      <c r="I235" s="51" t="s">
        <v>230</v>
      </c>
      <c r="J235" s="26" t="s">
        <v>164</v>
      </c>
      <c r="K235" s="18"/>
      <c r="L235" s="18"/>
      <c r="M235" s="18"/>
      <c r="N235" s="48" t="str">
        <f t="shared" si="74"/>
        <v/>
      </c>
      <c r="O235" s="21"/>
      <c r="P235" s="18"/>
      <c r="Q235" s="48" t="str">
        <f t="shared" si="75"/>
        <v/>
      </c>
      <c r="R235" s="71" t="str">
        <f t="shared" ref="R235:R258" si="76">IF(E235="","",N235-P235-Q235)</f>
        <v/>
      </c>
      <c r="S235" s="22"/>
      <c r="T235" s="49" t="str">
        <f t="shared" ref="T235:T274" si="77">IF(N235="","",R235*S235)</f>
        <v/>
      </c>
      <c r="U235" s="49" t="str">
        <f>IF(E235="","",0.6*R235)</f>
        <v/>
      </c>
      <c r="V235" s="50" t="str">
        <f>IF(E235="","",R235*0.3)</f>
        <v/>
      </c>
      <c r="W235" s="50" t="str">
        <f>IF(E235="","",T235-U235-V235)</f>
        <v/>
      </c>
      <c r="X235" s="388"/>
      <c r="Y235" s="378"/>
      <c r="Z235" s="398"/>
      <c r="AA235" s="253"/>
    </row>
    <row r="236" spans="1:27" ht="15.6" x14ac:dyDescent="0.3">
      <c r="A236" s="23">
        <v>231</v>
      </c>
      <c r="B236" s="107"/>
      <c r="C236" s="108"/>
      <c r="D236" s="55"/>
      <c r="E236" s="24" t="str">
        <f t="shared" si="70"/>
        <v/>
      </c>
      <c r="F236" s="235" t="str">
        <f t="shared" si="71"/>
        <v/>
      </c>
      <c r="G236" s="52" t="str">
        <f t="shared" si="72"/>
        <v/>
      </c>
      <c r="H236" s="88" t="str">
        <f t="shared" si="73"/>
        <v/>
      </c>
      <c r="I236" s="51" t="s">
        <v>230</v>
      </c>
      <c r="J236" s="26" t="s">
        <v>164</v>
      </c>
      <c r="K236" s="18"/>
      <c r="L236" s="18"/>
      <c r="M236" s="18"/>
      <c r="N236" s="48" t="str">
        <f t="shared" si="74"/>
        <v/>
      </c>
      <c r="O236" s="21"/>
      <c r="P236" s="18"/>
      <c r="Q236" s="48" t="str">
        <f t="shared" si="75"/>
        <v/>
      </c>
      <c r="R236" s="71" t="str">
        <f t="shared" si="76"/>
        <v/>
      </c>
      <c r="S236" s="22"/>
      <c r="T236" s="49" t="str">
        <f t="shared" si="77"/>
        <v/>
      </c>
      <c r="U236" s="49" t="str">
        <f t="shared" ref="U236:U259" si="78">IF(E236="","",0.6*R236)</f>
        <v/>
      </c>
      <c r="V236" s="50" t="str">
        <f t="shared" ref="V236:V259" si="79">IF(E236="","",R236*0.3)</f>
        <v/>
      </c>
      <c r="W236" s="50" t="str">
        <f t="shared" ref="W236:W281" si="80">IF(E236="","",T236-U236-V236)</f>
        <v/>
      </c>
      <c r="X236" s="389"/>
      <c r="Y236" s="378"/>
      <c r="Z236" s="397"/>
      <c r="AA236" s="247"/>
    </row>
    <row r="237" spans="1:27" ht="15.6" x14ac:dyDescent="0.3">
      <c r="A237" s="23" t="s">
        <v>239</v>
      </c>
      <c r="B237" s="107"/>
      <c r="C237" s="108"/>
      <c r="D237" s="55"/>
      <c r="E237" s="24" t="str">
        <f t="shared" si="70"/>
        <v/>
      </c>
      <c r="F237" s="25" t="str">
        <f t="shared" si="71"/>
        <v/>
      </c>
      <c r="G237" s="52" t="str">
        <f t="shared" si="72"/>
        <v/>
      </c>
      <c r="H237" s="88" t="str">
        <f t="shared" si="73"/>
        <v/>
      </c>
      <c r="I237" s="51" t="s">
        <v>230</v>
      </c>
      <c r="J237" s="26" t="s">
        <v>164</v>
      </c>
      <c r="K237" s="18"/>
      <c r="L237" s="18"/>
      <c r="M237" s="18"/>
      <c r="N237" s="48" t="str">
        <f t="shared" si="74"/>
        <v/>
      </c>
      <c r="O237" s="21"/>
      <c r="P237" s="18"/>
      <c r="Q237" s="48" t="str">
        <f t="shared" si="75"/>
        <v/>
      </c>
      <c r="R237" s="71" t="str">
        <f t="shared" si="76"/>
        <v/>
      </c>
      <c r="S237" s="22"/>
      <c r="T237" s="49" t="str">
        <f t="shared" si="77"/>
        <v/>
      </c>
      <c r="U237" s="49" t="str">
        <f t="shared" si="78"/>
        <v/>
      </c>
      <c r="V237" s="50" t="str">
        <f t="shared" si="79"/>
        <v/>
      </c>
      <c r="W237" s="50" t="str">
        <f t="shared" si="80"/>
        <v/>
      </c>
      <c r="X237" s="389"/>
      <c r="Y237" s="378"/>
      <c r="Z237" s="397"/>
      <c r="AA237" s="247"/>
    </row>
    <row r="238" spans="1:27" ht="15.6" x14ac:dyDescent="0.3">
      <c r="A238" s="23">
        <v>233</v>
      </c>
      <c r="B238" s="107"/>
      <c r="C238" s="108"/>
      <c r="D238" s="55"/>
      <c r="E238" s="24" t="str">
        <f t="shared" si="70"/>
        <v/>
      </c>
      <c r="F238" s="25" t="str">
        <f t="shared" si="71"/>
        <v/>
      </c>
      <c r="G238" s="52" t="str">
        <f t="shared" si="72"/>
        <v/>
      </c>
      <c r="H238" s="88" t="str">
        <f t="shared" si="73"/>
        <v/>
      </c>
      <c r="I238" s="51" t="s">
        <v>230</v>
      </c>
      <c r="J238" s="26" t="s">
        <v>164</v>
      </c>
      <c r="K238" s="18"/>
      <c r="L238" s="18"/>
      <c r="M238" s="18"/>
      <c r="N238" s="48" t="str">
        <f t="shared" si="74"/>
        <v/>
      </c>
      <c r="O238" s="21"/>
      <c r="P238" s="18"/>
      <c r="Q238" s="48" t="str">
        <f t="shared" si="75"/>
        <v/>
      </c>
      <c r="R238" s="71" t="str">
        <f t="shared" si="76"/>
        <v/>
      </c>
      <c r="S238" s="22"/>
      <c r="T238" s="49" t="str">
        <f t="shared" si="77"/>
        <v/>
      </c>
      <c r="U238" s="49" t="str">
        <f t="shared" si="78"/>
        <v/>
      </c>
      <c r="V238" s="50" t="str">
        <f t="shared" si="79"/>
        <v/>
      </c>
      <c r="W238" s="50" t="str">
        <f t="shared" si="80"/>
        <v/>
      </c>
      <c r="X238" s="389"/>
      <c r="Y238" s="378"/>
      <c r="Z238" s="397"/>
      <c r="AA238" s="247"/>
    </row>
    <row r="239" spans="1:27" ht="15.6" x14ac:dyDescent="0.3">
      <c r="A239" s="23">
        <v>234</v>
      </c>
      <c r="B239" s="107"/>
      <c r="C239" s="108"/>
      <c r="D239" s="55"/>
      <c r="E239" s="24" t="str">
        <f t="shared" si="70"/>
        <v/>
      </c>
      <c r="F239" s="25" t="str">
        <f t="shared" si="71"/>
        <v/>
      </c>
      <c r="G239" s="52" t="str">
        <f t="shared" si="72"/>
        <v/>
      </c>
      <c r="H239" s="88" t="str">
        <f t="shared" si="73"/>
        <v/>
      </c>
      <c r="I239" s="51" t="s">
        <v>230</v>
      </c>
      <c r="J239" s="26" t="s">
        <v>164</v>
      </c>
      <c r="K239" s="18"/>
      <c r="L239" s="18"/>
      <c r="M239" s="18"/>
      <c r="N239" s="48" t="str">
        <f t="shared" si="74"/>
        <v/>
      </c>
      <c r="O239" s="21"/>
      <c r="P239" s="18"/>
      <c r="Q239" s="48" t="str">
        <f t="shared" si="75"/>
        <v/>
      </c>
      <c r="R239" s="71" t="str">
        <f t="shared" si="76"/>
        <v/>
      </c>
      <c r="S239" s="22"/>
      <c r="T239" s="49" t="str">
        <f t="shared" si="77"/>
        <v/>
      </c>
      <c r="U239" s="49" t="str">
        <f t="shared" si="78"/>
        <v/>
      </c>
      <c r="V239" s="50" t="str">
        <f t="shared" si="79"/>
        <v/>
      </c>
      <c r="W239" s="50" t="str">
        <f t="shared" si="80"/>
        <v/>
      </c>
      <c r="X239" s="389"/>
      <c r="Y239" s="378"/>
      <c r="Z239" s="397"/>
      <c r="AA239" s="254"/>
    </row>
    <row r="240" spans="1:27" ht="15.6" x14ac:dyDescent="0.3">
      <c r="A240" s="23">
        <v>235</v>
      </c>
      <c r="B240" s="107"/>
      <c r="C240" s="108"/>
      <c r="D240" s="55"/>
      <c r="E240" s="24" t="str">
        <f t="shared" si="70"/>
        <v/>
      </c>
      <c r="F240" s="25" t="str">
        <f t="shared" si="71"/>
        <v/>
      </c>
      <c r="G240" s="52" t="str">
        <f t="shared" si="72"/>
        <v/>
      </c>
      <c r="H240" s="88" t="str">
        <f t="shared" si="73"/>
        <v/>
      </c>
      <c r="I240" s="51" t="s">
        <v>230</v>
      </c>
      <c r="J240" s="26" t="s">
        <v>164</v>
      </c>
      <c r="K240" s="18"/>
      <c r="L240" s="18"/>
      <c r="M240" s="18"/>
      <c r="N240" s="48" t="str">
        <f>IF(E240="","",K240+L240+M240)</f>
        <v/>
      </c>
      <c r="O240" s="21"/>
      <c r="P240" s="18"/>
      <c r="Q240" s="48" t="str">
        <f t="shared" si="75"/>
        <v/>
      </c>
      <c r="R240" s="71" t="str">
        <f t="shared" si="76"/>
        <v/>
      </c>
      <c r="S240" s="22"/>
      <c r="T240" s="49" t="str">
        <f t="shared" si="77"/>
        <v/>
      </c>
      <c r="U240" s="49" t="str">
        <f t="shared" si="78"/>
        <v/>
      </c>
      <c r="V240" s="50" t="str">
        <f t="shared" si="79"/>
        <v/>
      </c>
      <c r="W240" s="50" t="str">
        <f t="shared" si="80"/>
        <v/>
      </c>
      <c r="X240" s="389"/>
      <c r="Y240" s="378"/>
      <c r="Z240" s="397"/>
      <c r="AA240" s="255"/>
    </row>
    <row r="241" spans="1:27" ht="15.6" x14ac:dyDescent="0.3">
      <c r="A241" s="23">
        <v>236</v>
      </c>
      <c r="B241" s="107"/>
      <c r="C241" s="108"/>
      <c r="D241" s="55"/>
      <c r="E241" s="24" t="str">
        <f t="shared" si="70"/>
        <v/>
      </c>
      <c r="F241" s="25" t="str">
        <f t="shared" si="71"/>
        <v/>
      </c>
      <c r="G241" s="52" t="str">
        <f t="shared" si="72"/>
        <v/>
      </c>
      <c r="H241" s="88" t="str">
        <f t="shared" si="73"/>
        <v/>
      </c>
      <c r="I241" s="51" t="s">
        <v>230</v>
      </c>
      <c r="J241" s="26" t="s">
        <v>164</v>
      </c>
      <c r="K241" s="18"/>
      <c r="L241" s="18"/>
      <c r="M241" s="18"/>
      <c r="N241" s="48" t="str">
        <f t="shared" si="74"/>
        <v/>
      </c>
      <c r="O241" s="21"/>
      <c r="P241" s="18"/>
      <c r="Q241" s="48" t="str">
        <f t="shared" si="75"/>
        <v/>
      </c>
      <c r="R241" s="71" t="str">
        <f t="shared" si="76"/>
        <v/>
      </c>
      <c r="S241" s="22"/>
      <c r="T241" s="49" t="str">
        <f t="shared" si="77"/>
        <v/>
      </c>
      <c r="U241" s="49" t="str">
        <f t="shared" si="78"/>
        <v/>
      </c>
      <c r="V241" s="50" t="str">
        <f t="shared" si="79"/>
        <v/>
      </c>
      <c r="W241" s="50" t="str">
        <f t="shared" si="80"/>
        <v/>
      </c>
      <c r="X241" s="389"/>
      <c r="Y241" s="378"/>
      <c r="Z241" s="397"/>
      <c r="AA241" s="253"/>
    </row>
    <row r="242" spans="1:27" ht="15.6" x14ac:dyDescent="0.3">
      <c r="A242" s="23">
        <v>237</v>
      </c>
      <c r="B242" s="107"/>
      <c r="C242" s="108"/>
      <c r="D242" s="55"/>
      <c r="E242" s="24" t="str">
        <f t="shared" si="70"/>
        <v/>
      </c>
      <c r="F242" s="25" t="str">
        <f t="shared" si="71"/>
        <v/>
      </c>
      <c r="G242" s="52" t="str">
        <f t="shared" si="72"/>
        <v/>
      </c>
      <c r="H242" s="88" t="str">
        <f t="shared" si="73"/>
        <v/>
      </c>
      <c r="I242" s="51" t="s">
        <v>230</v>
      </c>
      <c r="J242" s="26" t="s">
        <v>164</v>
      </c>
      <c r="K242" s="18"/>
      <c r="L242" s="18"/>
      <c r="M242" s="18"/>
      <c r="N242" s="48" t="str">
        <f t="shared" si="74"/>
        <v/>
      </c>
      <c r="O242" s="21"/>
      <c r="P242" s="18"/>
      <c r="Q242" s="48" t="str">
        <f t="shared" si="75"/>
        <v/>
      </c>
      <c r="R242" s="71" t="str">
        <f t="shared" si="76"/>
        <v/>
      </c>
      <c r="S242" s="22"/>
      <c r="T242" s="49" t="str">
        <f t="shared" si="77"/>
        <v/>
      </c>
      <c r="U242" s="49" t="str">
        <f t="shared" si="78"/>
        <v/>
      </c>
      <c r="V242" s="50" t="str">
        <f t="shared" si="79"/>
        <v/>
      </c>
      <c r="W242" s="50" t="str">
        <f t="shared" si="80"/>
        <v/>
      </c>
      <c r="X242" s="389"/>
      <c r="Y242" s="378"/>
      <c r="Z242" s="397"/>
      <c r="AA242" s="253"/>
    </row>
    <row r="243" spans="1:27" ht="15.6" x14ac:dyDescent="0.3">
      <c r="A243" s="23">
        <v>238</v>
      </c>
      <c r="B243" s="107"/>
      <c r="C243" s="108"/>
      <c r="D243" s="55"/>
      <c r="E243" s="24" t="str">
        <f t="shared" si="70"/>
        <v/>
      </c>
      <c r="F243" s="25" t="str">
        <f t="shared" si="71"/>
        <v/>
      </c>
      <c r="G243" s="52" t="str">
        <f t="shared" si="72"/>
        <v/>
      </c>
      <c r="H243" s="88" t="str">
        <f t="shared" si="73"/>
        <v/>
      </c>
      <c r="I243" s="51" t="s">
        <v>230</v>
      </c>
      <c r="J243" s="26" t="s">
        <v>164</v>
      </c>
      <c r="K243" s="18"/>
      <c r="L243" s="18"/>
      <c r="M243" s="18"/>
      <c r="N243" s="48" t="str">
        <f t="shared" si="74"/>
        <v/>
      </c>
      <c r="O243" s="21"/>
      <c r="P243" s="18"/>
      <c r="Q243" s="48" t="str">
        <f t="shared" si="75"/>
        <v/>
      </c>
      <c r="R243" s="71" t="str">
        <f t="shared" si="76"/>
        <v/>
      </c>
      <c r="S243" s="22"/>
      <c r="T243" s="49" t="str">
        <f t="shared" si="77"/>
        <v/>
      </c>
      <c r="U243" s="49" t="str">
        <f t="shared" si="78"/>
        <v/>
      </c>
      <c r="V243" s="50" t="str">
        <f t="shared" si="79"/>
        <v/>
      </c>
      <c r="W243" s="50" t="str">
        <f t="shared" si="80"/>
        <v/>
      </c>
      <c r="X243" s="389"/>
      <c r="Y243" s="378"/>
      <c r="Z243" s="397"/>
      <c r="AA243" s="247"/>
    </row>
    <row r="244" spans="1:27" ht="15.6" x14ac:dyDescent="0.3">
      <c r="A244" s="23">
        <v>239</v>
      </c>
      <c r="B244" s="107"/>
      <c r="C244" s="108"/>
      <c r="D244" s="55"/>
      <c r="E244" s="24" t="str">
        <f>IF(C244="","",VLOOKUP(C244,bdsocios,2,FALSE))</f>
        <v/>
      </c>
      <c r="F244" s="25" t="str">
        <f>IF(C244="","",VLOOKUP(C244,bdsocios,3,FALSE))</f>
        <v/>
      </c>
      <c r="G244" s="52" t="str">
        <f>IF(C244="","",VLOOKUP(C244,bdsocios,4,FALSE))</f>
        <v/>
      </c>
      <c r="H244" s="88" t="str">
        <f>IF(C244="","",VLOOKUP(C244,bdsocios,5,FALSE))</f>
        <v/>
      </c>
      <c r="I244" s="51" t="s">
        <v>230</v>
      </c>
      <c r="J244" s="26" t="s">
        <v>164</v>
      </c>
      <c r="K244" s="18"/>
      <c r="L244" s="18"/>
      <c r="M244" s="18"/>
      <c r="N244" s="48" t="str">
        <f t="shared" si="74"/>
        <v/>
      </c>
      <c r="O244" s="21"/>
      <c r="P244" s="18"/>
      <c r="Q244" s="48" t="str">
        <f t="shared" si="75"/>
        <v/>
      </c>
      <c r="R244" s="71" t="str">
        <f t="shared" si="76"/>
        <v/>
      </c>
      <c r="S244" s="22"/>
      <c r="T244" s="49" t="str">
        <f t="shared" si="77"/>
        <v/>
      </c>
      <c r="U244" s="49" t="str">
        <f t="shared" si="78"/>
        <v/>
      </c>
      <c r="V244" s="50" t="str">
        <f t="shared" si="79"/>
        <v/>
      </c>
      <c r="W244" s="50" t="str">
        <f t="shared" si="80"/>
        <v/>
      </c>
      <c r="X244" s="389"/>
      <c r="Y244" s="378"/>
      <c r="Z244" s="397"/>
      <c r="AA244" s="233"/>
    </row>
    <row r="245" spans="1:27" ht="15.6" x14ac:dyDescent="0.3">
      <c r="A245" s="23">
        <v>240</v>
      </c>
      <c r="B245" s="107"/>
      <c r="C245" s="108"/>
      <c r="D245" s="55"/>
      <c r="E245" s="24" t="str">
        <f t="shared" si="70"/>
        <v/>
      </c>
      <c r="F245" s="25" t="str">
        <f t="shared" si="71"/>
        <v/>
      </c>
      <c r="G245" s="52" t="str">
        <f t="shared" si="72"/>
        <v/>
      </c>
      <c r="H245" s="88" t="str">
        <f t="shared" si="73"/>
        <v/>
      </c>
      <c r="I245" s="51" t="s">
        <v>230</v>
      </c>
      <c r="J245" s="26" t="s">
        <v>164</v>
      </c>
      <c r="K245" s="18"/>
      <c r="L245" s="18"/>
      <c r="M245" s="18"/>
      <c r="N245" s="48" t="str">
        <f t="shared" si="74"/>
        <v/>
      </c>
      <c r="O245" s="21"/>
      <c r="P245" s="18"/>
      <c r="Q245" s="48" t="str">
        <f t="shared" si="75"/>
        <v/>
      </c>
      <c r="R245" s="71" t="str">
        <f t="shared" si="76"/>
        <v/>
      </c>
      <c r="S245" s="22"/>
      <c r="T245" s="49" t="str">
        <f t="shared" si="77"/>
        <v/>
      </c>
      <c r="U245" s="49" t="str">
        <f t="shared" si="78"/>
        <v/>
      </c>
      <c r="V245" s="50" t="str">
        <f t="shared" si="79"/>
        <v/>
      </c>
      <c r="W245" s="50" t="str">
        <f t="shared" si="80"/>
        <v/>
      </c>
      <c r="X245" s="389"/>
      <c r="Y245" s="378"/>
      <c r="Z245" s="397"/>
      <c r="AA245" s="253"/>
    </row>
    <row r="246" spans="1:27" ht="15.6" x14ac:dyDescent="0.3">
      <c r="A246" s="23">
        <v>241</v>
      </c>
      <c r="B246" s="107"/>
      <c r="C246" s="108"/>
      <c r="D246" s="55"/>
      <c r="E246" s="24" t="str">
        <f t="shared" si="70"/>
        <v/>
      </c>
      <c r="F246" s="25" t="str">
        <f t="shared" si="71"/>
        <v/>
      </c>
      <c r="G246" s="52" t="str">
        <f t="shared" si="72"/>
        <v/>
      </c>
      <c r="H246" s="88" t="str">
        <f t="shared" si="73"/>
        <v/>
      </c>
      <c r="I246" s="51" t="s">
        <v>230</v>
      </c>
      <c r="J246" s="26" t="s">
        <v>164</v>
      </c>
      <c r="K246" s="18"/>
      <c r="L246" s="18"/>
      <c r="M246" s="18"/>
      <c r="N246" s="48" t="str">
        <f t="shared" si="74"/>
        <v/>
      </c>
      <c r="O246" s="21"/>
      <c r="P246" s="18"/>
      <c r="Q246" s="48" t="str">
        <f t="shared" si="75"/>
        <v/>
      </c>
      <c r="R246" s="71" t="str">
        <f t="shared" si="76"/>
        <v/>
      </c>
      <c r="S246" s="22"/>
      <c r="T246" s="49" t="str">
        <f t="shared" si="77"/>
        <v/>
      </c>
      <c r="U246" s="49" t="str">
        <f t="shared" si="78"/>
        <v/>
      </c>
      <c r="V246" s="50" t="str">
        <f t="shared" si="79"/>
        <v/>
      </c>
      <c r="W246" s="50" t="str">
        <f t="shared" si="80"/>
        <v/>
      </c>
      <c r="X246" s="389"/>
      <c r="Y246" s="378"/>
      <c r="Z246" s="397"/>
      <c r="AA246" s="247"/>
    </row>
    <row r="247" spans="1:27" ht="15.6" x14ac:dyDescent="0.3">
      <c r="A247" s="23">
        <v>242</v>
      </c>
      <c r="B247" s="107"/>
      <c r="C247" s="108"/>
      <c r="D247" s="55"/>
      <c r="E247" s="24" t="str">
        <f t="shared" si="70"/>
        <v/>
      </c>
      <c r="F247" s="25" t="str">
        <f t="shared" si="71"/>
        <v/>
      </c>
      <c r="G247" s="52" t="str">
        <f t="shared" si="72"/>
        <v/>
      </c>
      <c r="H247" s="88" t="str">
        <f t="shared" si="73"/>
        <v/>
      </c>
      <c r="I247" s="51" t="s">
        <v>230</v>
      </c>
      <c r="J247" s="26" t="s">
        <v>164</v>
      </c>
      <c r="K247" s="18"/>
      <c r="L247" s="18"/>
      <c r="M247" s="18"/>
      <c r="N247" s="48" t="str">
        <f t="shared" si="74"/>
        <v/>
      </c>
      <c r="O247" s="21"/>
      <c r="P247" s="18"/>
      <c r="Q247" s="48" t="str">
        <f t="shared" si="75"/>
        <v/>
      </c>
      <c r="R247" s="71" t="str">
        <f t="shared" si="76"/>
        <v/>
      </c>
      <c r="S247" s="22"/>
      <c r="T247" s="49" t="str">
        <f t="shared" si="77"/>
        <v/>
      </c>
      <c r="U247" s="49" t="str">
        <f t="shared" si="78"/>
        <v/>
      </c>
      <c r="V247" s="50" t="str">
        <f t="shared" si="79"/>
        <v/>
      </c>
      <c r="W247" s="50" t="str">
        <f t="shared" si="80"/>
        <v/>
      </c>
      <c r="X247" s="389"/>
      <c r="Y247" s="378"/>
      <c r="Z247" s="397"/>
      <c r="AA247" s="247"/>
    </row>
    <row r="248" spans="1:27" ht="15.6" x14ac:dyDescent="0.3">
      <c r="A248" s="23">
        <v>243</v>
      </c>
      <c r="B248" s="107"/>
      <c r="C248" s="108"/>
      <c r="D248" s="55"/>
      <c r="E248" s="24" t="str">
        <f t="shared" si="70"/>
        <v/>
      </c>
      <c r="F248" s="25" t="str">
        <f t="shared" si="71"/>
        <v/>
      </c>
      <c r="G248" s="52" t="str">
        <f t="shared" si="72"/>
        <v/>
      </c>
      <c r="H248" s="88" t="str">
        <f t="shared" si="73"/>
        <v/>
      </c>
      <c r="I248" s="51" t="s">
        <v>230</v>
      </c>
      <c r="J248" s="26" t="s">
        <v>164</v>
      </c>
      <c r="K248" s="226"/>
      <c r="L248" s="18"/>
      <c r="M248" s="18"/>
      <c r="N248" s="48" t="str">
        <f t="shared" si="74"/>
        <v/>
      </c>
      <c r="O248" s="21"/>
      <c r="P248" s="18"/>
      <c r="Q248" s="48" t="str">
        <f t="shared" si="75"/>
        <v/>
      </c>
      <c r="R248" s="71" t="str">
        <f t="shared" si="76"/>
        <v/>
      </c>
      <c r="S248" s="22"/>
      <c r="T248" s="49" t="str">
        <f t="shared" si="77"/>
        <v/>
      </c>
      <c r="U248" s="49" t="str">
        <f t="shared" si="78"/>
        <v/>
      </c>
      <c r="V248" s="50" t="str">
        <f t="shared" si="79"/>
        <v/>
      </c>
      <c r="W248" s="50" t="str">
        <f t="shared" si="80"/>
        <v/>
      </c>
      <c r="X248" s="389"/>
      <c r="Y248" s="378"/>
      <c r="Z248" s="397"/>
      <c r="AA248" s="253"/>
    </row>
    <row r="249" spans="1:27" ht="15.6" x14ac:dyDescent="0.3">
      <c r="A249" s="23">
        <v>244</v>
      </c>
      <c r="B249" s="107"/>
      <c r="C249" s="108"/>
      <c r="D249" s="55"/>
      <c r="E249" s="24" t="str">
        <f t="shared" si="70"/>
        <v/>
      </c>
      <c r="F249" s="25" t="str">
        <f t="shared" si="71"/>
        <v/>
      </c>
      <c r="G249" s="52" t="str">
        <f t="shared" si="72"/>
        <v/>
      </c>
      <c r="H249" s="88" t="str">
        <f t="shared" si="73"/>
        <v/>
      </c>
      <c r="I249" s="51" t="s">
        <v>230</v>
      </c>
      <c r="J249" s="26" t="s">
        <v>164</v>
      </c>
      <c r="K249" s="226"/>
      <c r="L249" s="18"/>
      <c r="M249" s="18"/>
      <c r="N249" s="48" t="str">
        <f t="shared" si="74"/>
        <v/>
      </c>
      <c r="O249" s="21"/>
      <c r="P249" s="18">
        <f>5*25</f>
        <v>125</v>
      </c>
      <c r="Q249" s="48" t="str">
        <f t="shared" si="75"/>
        <v/>
      </c>
      <c r="R249" s="71" t="str">
        <f t="shared" si="76"/>
        <v/>
      </c>
      <c r="S249" s="22"/>
      <c r="T249" s="49" t="str">
        <f t="shared" si="77"/>
        <v/>
      </c>
      <c r="U249" s="49" t="str">
        <f t="shared" si="78"/>
        <v/>
      </c>
      <c r="V249" s="50" t="str">
        <f t="shared" si="79"/>
        <v/>
      </c>
      <c r="W249" s="50" t="str">
        <f t="shared" si="80"/>
        <v/>
      </c>
      <c r="X249" s="389"/>
      <c r="Y249" s="378"/>
      <c r="Z249" s="397"/>
      <c r="AA249" s="247"/>
    </row>
    <row r="250" spans="1:27" ht="15.6" x14ac:dyDescent="0.3">
      <c r="A250" s="23">
        <v>245</v>
      </c>
      <c r="B250" s="107"/>
      <c r="C250" s="108"/>
      <c r="D250" s="55"/>
      <c r="E250" s="24" t="str">
        <f t="shared" si="70"/>
        <v/>
      </c>
      <c r="F250" s="25" t="str">
        <f t="shared" si="71"/>
        <v/>
      </c>
      <c r="G250" s="52" t="str">
        <f t="shared" si="72"/>
        <v/>
      </c>
      <c r="H250" s="88" t="str">
        <f t="shared" si="73"/>
        <v/>
      </c>
      <c r="I250" s="51" t="s">
        <v>230</v>
      </c>
      <c r="J250" s="26" t="s">
        <v>164</v>
      </c>
      <c r="K250" s="18"/>
      <c r="L250" s="18"/>
      <c r="M250" s="18"/>
      <c r="N250" s="48" t="str">
        <f t="shared" si="74"/>
        <v/>
      </c>
      <c r="O250" s="21"/>
      <c r="P250" s="18">
        <v>25</v>
      </c>
      <c r="Q250" s="48" t="str">
        <f t="shared" si="75"/>
        <v/>
      </c>
      <c r="R250" s="71" t="str">
        <f t="shared" si="76"/>
        <v/>
      </c>
      <c r="S250" s="22"/>
      <c r="T250" s="49" t="str">
        <f t="shared" si="77"/>
        <v/>
      </c>
      <c r="U250" s="49" t="str">
        <f t="shared" si="78"/>
        <v/>
      </c>
      <c r="V250" s="50" t="str">
        <f t="shared" si="79"/>
        <v/>
      </c>
      <c r="W250" s="50" t="str">
        <f t="shared" si="80"/>
        <v/>
      </c>
      <c r="X250" s="389"/>
      <c r="Y250" s="378"/>
      <c r="Z250" s="397"/>
      <c r="AA250" s="233"/>
    </row>
    <row r="251" spans="1:27" ht="15.6" x14ac:dyDescent="0.3">
      <c r="A251" s="23">
        <v>246</v>
      </c>
      <c r="B251" s="107"/>
      <c r="C251" s="108"/>
      <c r="D251" s="55"/>
      <c r="E251" s="24" t="str">
        <f t="shared" si="70"/>
        <v/>
      </c>
      <c r="F251" s="25" t="str">
        <f t="shared" si="71"/>
        <v/>
      </c>
      <c r="G251" s="52" t="str">
        <f t="shared" si="72"/>
        <v/>
      </c>
      <c r="H251" s="88" t="str">
        <f t="shared" si="73"/>
        <v/>
      </c>
      <c r="I251" s="51" t="s">
        <v>230</v>
      </c>
      <c r="J251" s="26" t="s">
        <v>164</v>
      </c>
      <c r="K251" s="18"/>
      <c r="L251" s="18"/>
      <c r="M251" s="18"/>
      <c r="N251" s="48" t="str">
        <f t="shared" si="74"/>
        <v/>
      </c>
      <c r="O251" s="21"/>
      <c r="P251" s="18"/>
      <c r="Q251" s="48" t="str">
        <f t="shared" si="75"/>
        <v/>
      </c>
      <c r="R251" s="71" t="str">
        <f t="shared" si="76"/>
        <v/>
      </c>
      <c r="S251" s="22"/>
      <c r="T251" s="49" t="str">
        <f t="shared" si="77"/>
        <v/>
      </c>
      <c r="U251" s="49" t="str">
        <f t="shared" si="78"/>
        <v/>
      </c>
      <c r="V251" s="50" t="str">
        <f t="shared" si="79"/>
        <v/>
      </c>
      <c r="W251" s="50" t="str">
        <f t="shared" si="80"/>
        <v/>
      </c>
      <c r="X251" s="389"/>
      <c r="Y251" s="378"/>
      <c r="Z251" s="397"/>
      <c r="AA251" s="255"/>
    </row>
    <row r="252" spans="1:27" ht="15.6" x14ac:dyDescent="0.3">
      <c r="A252" s="23">
        <v>247</v>
      </c>
      <c r="B252" s="107"/>
      <c r="C252" s="108"/>
      <c r="D252" s="55"/>
      <c r="E252" s="24" t="str">
        <f t="shared" si="70"/>
        <v/>
      </c>
      <c r="F252" s="25" t="str">
        <f t="shared" si="71"/>
        <v/>
      </c>
      <c r="G252" s="52" t="str">
        <f t="shared" si="72"/>
        <v/>
      </c>
      <c r="H252" s="88" t="str">
        <f t="shared" si="73"/>
        <v/>
      </c>
      <c r="I252" s="51" t="s">
        <v>230</v>
      </c>
      <c r="J252" s="26" t="s">
        <v>164</v>
      </c>
      <c r="K252" s="18"/>
      <c r="L252" s="18"/>
      <c r="M252" s="18"/>
      <c r="N252" s="48" t="str">
        <f t="shared" si="74"/>
        <v/>
      </c>
      <c r="O252" s="21"/>
      <c r="P252" s="18"/>
      <c r="Q252" s="48" t="str">
        <f t="shared" si="75"/>
        <v/>
      </c>
      <c r="R252" s="71" t="str">
        <f t="shared" si="76"/>
        <v/>
      </c>
      <c r="S252" s="22"/>
      <c r="T252" s="49" t="str">
        <f t="shared" si="77"/>
        <v/>
      </c>
      <c r="U252" s="49" t="str">
        <f t="shared" si="78"/>
        <v/>
      </c>
      <c r="V252" s="50" t="str">
        <f t="shared" si="79"/>
        <v/>
      </c>
      <c r="W252" s="50" t="str">
        <f t="shared" si="80"/>
        <v/>
      </c>
      <c r="X252" s="389"/>
      <c r="Y252" s="378"/>
      <c r="Z252" s="397"/>
      <c r="AA252" s="253"/>
    </row>
    <row r="253" spans="1:27" ht="15.6" x14ac:dyDescent="0.3">
      <c r="A253" s="23">
        <v>248</v>
      </c>
      <c r="B253" s="107"/>
      <c r="C253" s="108"/>
      <c r="D253" s="55"/>
      <c r="E253" s="24" t="str">
        <f t="shared" si="70"/>
        <v/>
      </c>
      <c r="F253" s="25" t="str">
        <f t="shared" si="71"/>
        <v/>
      </c>
      <c r="G253" s="52" t="str">
        <f t="shared" si="72"/>
        <v/>
      </c>
      <c r="H253" s="88" t="str">
        <f t="shared" si="73"/>
        <v/>
      </c>
      <c r="I253" s="51" t="s">
        <v>230</v>
      </c>
      <c r="J253" s="26" t="s">
        <v>164</v>
      </c>
      <c r="K253" s="18"/>
      <c r="L253" s="18"/>
      <c r="M253" s="18"/>
      <c r="N253" s="48" t="str">
        <f t="shared" si="74"/>
        <v/>
      </c>
      <c r="O253" s="21"/>
      <c r="P253" s="18">
        <v>25</v>
      </c>
      <c r="Q253" s="48" t="str">
        <f t="shared" si="75"/>
        <v/>
      </c>
      <c r="R253" s="71" t="str">
        <f t="shared" si="76"/>
        <v/>
      </c>
      <c r="S253" s="22"/>
      <c r="T253" s="49" t="str">
        <f t="shared" si="77"/>
        <v/>
      </c>
      <c r="U253" s="49" t="str">
        <f t="shared" si="78"/>
        <v/>
      </c>
      <c r="V253" s="50" t="str">
        <f t="shared" si="79"/>
        <v/>
      </c>
      <c r="W253" s="50" t="str">
        <f t="shared" si="80"/>
        <v/>
      </c>
      <c r="X253" s="389"/>
      <c r="Y253" s="378"/>
      <c r="Z253" s="397"/>
      <c r="AA253" s="247"/>
    </row>
    <row r="254" spans="1:27" ht="15.6" x14ac:dyDescent="0.3">
      <c r="A254" s="23">
        <v>249</v>
      </c>
      <c r="B254" s="107"/>
      <c r="C254" s="108"/>
      <c r="D254" s="55"/>
      <c r="E254" s="24" t="str">
        <f t="shared" si="70"/>
        <v/>
      </c>
      <c r="F254" s="25" t="str">
        <f t="shared" si="71"/>
        <v/>
      </c>
      <c r="G254" s="52" t="str">
        <f t="shared" si="72"/>
        <v/>
      </c>
      <c r="H254" s="88" t="str">
        <f t="shared" si="73"/>
        <v/>
      </c>
      <c r="I254" s="51" t="s">
        <v>230</v>
      </c>
      <c r="J254" s="26" t="s">
        <v>164</v>
      </c>
      <c r="K254" s="226"/>
      <c r="L254" s="18"/>
      <c r="M254" s="18"/>
      <c r="N254" s="48" t="str">
        <f t="shared" si="74"/>
        <v/>
      </c>
      <c r="O254" s="21"/>
      <c r="P254" s="18">
        <f>4*25</f>
        <v>100</v>
      </c>
      <c r="Q254" s="48" t="str">
        <f t="shared" si="75"/>
        <v/>
      </c>
      <c r="R254" s="71" t="str">
        <f t="shared" si="76"/>
        <v/>
      </c>
      <c r="S254" s="22"/>
      <c r="T254" s="49" t="str">
        <f t="shared" si="77"/>
        <v/>
      </c>
      <c r="U254" s="49" t="str">
        <f t="shared" si="78"/>
        <v/>
      </c>
      <c r="V254" s="50" t="str">
        <f t="shared" si="79"/>
        <v/>
      </c>
      <c r="W254" s="50" t="str">
        <f t="shared" si="80"/>
        <v/>
      </c>
      <c r="X254" s="389"/>
      <c r="Y254" s="378"/>
      <c r="Z254" s="397"/>
      <c r="AA254" s="253"/>
    </row>
    <row r="255" spans="1:27" ht="15.6" x14ac:dyDescent="0.3">
      <c r="A255" s="23">
        <v>250</v>
      </c>
      <c r="B255" s="107"/>
      <c r="C255" s="108"/>
      <c r="D255" s="55"/>
      <c r="E255" s="24" t="str">
        <f t="shared" si="70"/>
        <v/>
      </c>
      <c r="F255" s="25" t="str">
        <f t="shared" si="71"/>
        <v/>
      </c>
      <c r="G255" s="52" t="str">
        <f t="shared" si="72"/>
        <v/>
      </c>
      <c r="H255" s="88" t="str">
        <f t="shared" si="73"/>
        <v/>
      </c>
      <c r="I255" s="51" t="s">
        <v>230</v>
      </c>
      <c r="J255" s="26" t="s">
        <v>164</v>
      </c>
      <c r="K255" s="18"/>
      <c r="L255" s="18"/>
      <c r="M255" s="18"/>
      <c r="N255" s="48" t="str">
        <f t="shared" si="74"/>
        <v/>
      </c>
      <c r="O255" s="21"/>
      <c r="P255" s="18">
        <f>8*25</f>
        <v>200</v>
      </c>
      <c r="Q255" s="48" t="str">
        <f t="shared" si="75"/>
        <v/>
      </c>
      <c r="R255" s="71" t="str">
        <f t="shared" si="76"/>
        <v/>
      </c>
      <c r="S255" s="22"/>
      <c r="T255" s="49" t="str">
        <f t="shared" si="77"/>
        <v/>
      </c>
      <c r="U255" s="49" t="str">
        <f t="shared" si="78"/>
        <v/>
      </c>
      <c r="V255" s="50" t="str">
        <f t="shared" si="79"/>
        <v/>
      </c>
      <c r="W255" s="50" t="str">
        <f t="shared" si="80"/>
        <v/>
      </c>
      <c r="X255" s="389"/>
      <c r="Y255" s="378"/>
      <c r="Z255" s="397"/>
      <c r="AA255" s="247"/>
    </row>
    <row r="256" spans="1:27" ht="15.6" x14ac:dyDescent="0.3">
      <c r="A256" s="23">
        <v>251</v>
      </c>
      <c r="B256" s="107"/>
      <c r="C256" s="108"/>
      <c r="D256" s="55"/>
      <c r="E256" s="24" t="str">
        <f t="shared" si="70"/>
        <v/>
      </c>
      <c r="F256" s="25" t="str">
        <f t="shared" si="71"/>
        <v/>
      </c>
      <c r="G256" s="52" t="str">
        <f t="shared" si="72"/>
        <v/>
      </c>
      <c r="H256" s="88" t="str">
        <f t="shared" si="73"/>
        <v/>
      </c>
      <c r="I256" s="51" t="s">
        <v>230</v>
      </c>
      <c r="J256" s="26" t="s">
        <v>164</v>
      </c>
      <c r="K256" s="18"/>
      <c r="L256" s="18"/>
      <c r="M256" s="18"/>
      <c r="N256" s="48" t="str">
        <f t="shared" si="74"/>
        <v/>
      </c>
      <c r="O256" s="21"/>
      <c r="P256" s="18">
        <f>3*25</f>
        <v>75</v>
      </c>
      <c r="Q256" s="48" t="str">
        <f t="shared" si="75"/>
        <v/>
      </c>
      <c r="R256" s="71" t="str">
        <f t="shared" si="76"/>
        <v/>
      </c>
      <c r="S256" s="22"/>
      <c r="T256" s="49" t="str">
        <f t="shared" si="77"/>
        <v/>
      </c>
      <c r="U256" s="49" t="str">
        <f t="shared" si="78"/>
        <v/>
      </c>
      <c r="V256" s="50" t="str">
        <f t="shared" si="79"/>
        <v/>
      </c>
      <c r="W256" s="50" t="str">
        <f t="shared" si="80"/>
        <v/>
      </c>
      <c r="X256" s="389"/>
      <c r="Y256" s="378"/>
      <c r="Z256" s="397"/>
      <c r="AA256" s="253"/>
    </row>
    <row r="257" spans="1:27" ht="15.6" x14ac:dyDescent="0.3">
      <c r="A257" s="23">
        <v>252</v>
      </c>
      <c r="B257" s="107"/>
      <c r="C257" s="108"/>
      <c r="D257" s="55"/>
      <c r="E257" s="24" t="str">
        <f t="shared" si="70"/>
        <v/>
      </c>
      <c r="F257" s="25" t="str">
        <f t="shared" si="71"/>
        <v/>
      </c>
      <c r="G257" s="52" t="str">
        <f t="shared" si="72"/>
        <v/>
      </c>
      <c r="H257" s="88" t="str">
        <f t="shared" si="73"/>
        <v/>
      </c>
      <c r="I257" s="51" t="s">
        <v>230</v>
      </c>
      <c r="J257" s="26" t="s">
        <v>164</v>
      </c>
      <c r="K257" s="18"/>
      <c r="L257" s="18"/>
      <c r="M257" s="18"/>
      <c r="N257" s="48" t="str">
        <f t="shared" si="74"/>
        <v/>
      </c>
      <c r="O257" s="21"/>
      <c r="P257" s="18">
        <f>12*25</f>
        <v>300</v>
      </c>
      <c r="Q257" s="48" t="str">
        <f t="shared" si="75"/>
        <v/>
      </c>
      <c r="R257" s="71" t="str">
        <f t="shared" si="76"/>
        <v/>
      </c>
      <c r="S257" s="22"/>
      <c r="T257" s="49" t="str">
        <f t="shared" si="77"/>
        <v/>
      </c>
      <c r="U257" s="49" t="str">
        <f t="shared" si="78"/>
        <v/>
      </c>
      <c r="V257" s="50" t="str">
        <f t="shared" si="79"/>
        <v/>
      </c>
      <c r="W257" s="50" t="str">
        <f t="shared" si="80"/>
        <v/>
      </c>
      <c r="X257" s="389"/>
      <c r="Y257" s="378"/>
      <c r="Z257" s="397"/>
      <c r="AA257" s="249"/>
    </row>
    <row r="258" spans="1:27" ht="15.6" x14ac:dyDescent="0.3">
      <c r="A258" s="23">
        <v>253</v>
      </c>
      <c r="B258" s="107"/>
      <c r="C258" s="108"/>
      <c r="D258" s="55"/>
      <c r="E258" s="24" t="str">
        <f t="shared" si="70"/>
        <v/>
      </c>
      <c r="F258" s="25" t="str">
        <f t="shared" si="71"/>
        <v/>
      </c>
      <c r="G258" s="52" t="str">
        <f t="shared" si="72"/>
        <v/>
      </c>
      <c r="H258" s="88" t="str">
        <f t="shared" si="73"/>
        <v/>
      </c>
      <c r="I258" s="51" t="s">
        <v>230</v>
      </c>
      <c r="J258" s="26" t="s">
        <v>164</v>
      </c>
      <c r="K258" s="18"/>
      <c r="L258" s="18"/>
      <c r="M258" s="18"/>
      <c r="N258" s="48" t="str">
        <f t="shared" si="74"/>
        <v/>
      </c>
      <c r="O258" s="21"/>
      <c r="P258" s="18"/>
      <c r="Q258" s="48" t="str">
        <f t="shared" si="75"/>
        <v/>
      </c>
      <c r="R258" s="71" t="str">
        <f t="shared" si="76"/>
        <v/>
      </c>
      <c r="S258" s="22"/>
      <c r="T258" s="49" t="str">
        <f t="shared" si="77"/>
        <v/>
      </c>
      <c r="U258" s="49" t="str">
        <f t="shared" si="78"/>
        <v/>
      </c>
      <c r="V258" s="50" t="str">
        <f t="shared" si="79"/>
        <v/>
      </c>
      <c r="W258" s="50" t="str">
        <f t="shared" si="80"/>
        <v/>
      </c>
      <c r="X258" s="390"/>
      <c r="Y258" s="378"/>
      <c r="Z258" s="397"/>
      <c r="AA258" s="247"/>
    </row>
    <row r="259" spans="1:27" ht="15.6" x14ac:dyDescent="0.3">
      <c r="A259" s="23">
        <v>254</v>
      </c>
      <c r="B259" s="107"/>
      <c r="C259" s="108"/>
      <c r="D259" s="55"/>
      <c r="E259" s="24" t="str">
        <f>IF(C259="","",VLOOKUP(C259,bdsocios,2,FALSE))</f>
        <v/>
      </c>
      <c r="F259" s="25" t="str">
        <f>IF(C259="","",VLOOKUP(C259,bdsocios,3,FALSE))</f>
        <v/>
      </c>
      <c r="G259" s="52" t="str">
        <f>IF(C259="","",VLOOKUP(C259,bdsocios,4,FALSE))</f>
        <v/>
      </c>
      <c r="H259" s="88" t="str">
        <f>IF(C259="","",VLOOKUP(C259,bdsocios,5,FALSE))</f>
        <v/>
      </c>
      <c r="I259" s="51" t="s">
        <v>230</v>
      </c>
      <c r="J259" s="26" t="s">
        <v>164</v>
      </c>
      <c r="K259" s="18"/>
      <c r="L259" s="18"/>
      <c r="M259" s="18"/>
      <c r="N259" s="48" t="str">
        <f>IF(E259="","",K259+L259+M259)</f>
        <v/>
      </c>
      <c r="O259" s="21"/>
      <c r="P259" s="18">
        <v>50</v>
      </c>
      <c r="Q259" s="48" t="str">
        <f>IF(E259="","",2*O259)</f>
        <v/>
      </c>
      <c r="R259" s="71" t="str">
        <f>IF(E259="","",N259-P259-Q259)</f>
        <v/>
      </c>
      <c r="S259" s="22"/>
      <c r="T259" s="49" t="str">
        <f>IF(N259="","",R259*S259)</f>
        <v/>
      </c>
      <c r="U259" s="49" t="str">
        <f t="shared" si="78"/>
        <v/>
      </c>
      <c r="V259" s="50" t="str">
        <f t="shared" si="79"/>
        <v/>
      </c>
      <c r="W259" s="50" t="str">
        <f>IF(E259="","",T259-U259-V259)</f>
        <v/>
      </c>
      <c r="X259" s="236"/>
      <c r="Y259" s="240"/>
      <c r="Z259" s="234"/>
      <c r="AA259" s="253"/>
    </row>
    <row r="260" spans="1:27" ht="15.6" x14ac:dyDescent="0.3">
      <c r="A260" s="23">
        <v>255</v>
      </c>
      <c r="B260" s="107"/>
      <c r="C260" s="108"/>
      <c r="D260" s="55"/>
      <c r="E260" s="24" t="str">
        <f t="shared" si="70"/>
        <v/>
      </c>
      <c r="F260" s="25" t="str">
        <f t="shared" si="71"/>
        <v/>
      </c>
      <c r="G260" s="52" t="str">
        <f t="shared" si="72"/>
        <v/>
      </c>
      <c r="H260" s="88" t="str">
        <f t="shared" si="73"/>
        <v/>
      </c>
      <c r="I260" s="51" t="s">
        <v>238</v>
      </c>
      <c r="J260" s="26" t="s">
        <v>164</v>
      </c>
      <c r="K260" s="18"/>
      <c r="L260" s="18"/>
      <c r="M260" s="18"/>
      <c r="N260" s="48" t="str">
        <f t="shared" si="74"/>
        <v/>
      </c>
      <c r="O260" s="21"/>
      <c r="P260" s="18"/>
      <c r="Q260" s="48" t="str">
        <f t="shared" si="75"/>
        <v/>
      </c>
      <c r="R260" s="71" t="str">
        <f>IF(E260="","",N260-P260-Q260)</f>
        <v/>
      </c>
      <c r="S260" s="22"/>
      <c r="T260" s="49" t="str">
        <f>IF(N260="","",R260*S260)</f>
        <v/>
      </c>
      <c r="U260" s="49" t="str">
        <f t="shared" ref="U260:U286" si="81">IF(E260="","",0*O260)</f>
        <v/>
      </c>
      <c r="V260" s="50" t="str">
        <f>IF(E260="","",R260*0.3)</f>
        <v/>
      </c>
      <c r="W260" s="50" t="str">
        <f t="shared" si="80"/>
        <v/>
      </c>
      <c r="X260" s="388"/>
      <c r="Y260" s="387"/>
      <c r="Z260" s="398"/>
      <c r="AA260" s="74"/>
    </row>
    <row r="261" spans="1:27" ht="15.6" x14ac:dyDescent="0.3">
      <c r="A261" s="23">
        <v>256</v>
      </c>
      <c r="B261" s="107"/>
      <c r="C261" s="108"/>
      <c r="D261" s="55"/>
      <c r="E261" s="24" t="str">
        <f t="shared" si="70"/>
        <v/>
      </c>
      <c r="F261" s="245" t="str">
        <f t="shared" si="71"/>
        <v/>
      </c>
      <c r="G261" s="52" t="str">
        <f t="shared" si="72"/>
        <v/>
      </c>
      <c r="H261" s="88" t="str">
        <f t="shared" si="73"/>
        <v/>
      </c>
      <c r="I261" s="51" t="s">
        <v>238</v>
      </c>
      <c r="J261" s="26" t="s">
        <v>164</v>
      </c>
      <c r="K261" s="18"/>
      <c r="L261" s="18"/>
      <c r="M261" s="18"/>
      <c r="N261" s="48" t="str">
        <f t="shared" si="74"/>
        <v/>
      </c>
      <c r="O261" s="21"/>
      <c r="P261" s="18"/>
      <c r="Q261" s="48" t="str">
        <f t="shared" si="75"/>
        <v/>
      </c>
      <c r="R261" s="71" t="str">
        <f t="shared" ref="R261:R324" si="82">IF(E261="","",N261-P261-Q261)</f>
        <v/>
      </c>
      <c r="S261" s="22"/>
      <c r="T261" s="49" t="str">
        <f t="shared" si="77"/>
        <v/>
      </c>
      <c r="U261" s="49" t="str">
        <f t="shared" si="81"/>
        <v/>
      </c>
      <c r="V261" s="50" t="str">
        <f t="shared" ref="V261:V294" si="83">IF(E261="","",R261*0.3)</f>
        <v/>
      </c>
      <c r="W261" s="50" t="str">
        <f t="shared" si="80"/>
        <v/>
      </c>
      <c r="X261" s="389"/>
      <c r="Y261" s="387"/>
      <c r="Z261" s="397"/>
      <c r="AA261" s="252"/>
    </row>
    <row r="262" spans="1:27" ht="15.6" x14ac:dyDescent="0.3">
      <c r="A262" s="23">
        <v>257</v>
      </c>
      <c r="B262" s="107"/>
      <c r="C262" s="108"/>
      <c r="D262" s="55"/>
      <c r="E262" s="24" t="str">
        <f t="shared" si="70"/>
        <v/>
      </c>
      <c r="F262" s="245" t="str">
        <f t="shared" si="71"/>
        <v/>
      </c>
      <c r="G262" s="52" t="str">
        <f t="shared" si="72"/>
        <v/>
      </c>
      <c r="H262" s="88" t="str">
        <f t="shared" si="73"/>
        <v/>
      </c>
      <c r="I262" s="51" t="s">
        <v>238</v>
      </c>
      <c r="J262" s="26" t="s">
        <v>164</v>
      </c>
      <c r="K262" s="18"/>
      <c r="L262" s="18"/>
      <c r="M262" s="18"/>
      <c r="N262" s="48" t="str">
        <f t="shared" si="74"/>
        <v/>
      </c>
      <c r="O262" s="21"/>
      <c r="P262" s="18"/>
      <c r="Q262" s="48" t="str">
        <f t="shared" si="75"/>
        <v/>
      </c>
      <c r="R262" s="71" t="str">
        <f t="shared" si="82"/>
        <v/>
      </c>
      <c r="S262" s="22"/>
      <c r="T262" s="49" t="str">
        <f t="shared" si="77"/>
        <v/>
      </c>
      <c r="U262" s="49" t="str">
        <f t="shared" si="81"/>
        <v/>
      </c>
      <c r="V262" s="50" t="str">
        <f t="shared" si="83"/>
        <v/>
      </c>
      <c r="W262" s="50" t="str">
        <f t="shared" si="80"/>
        <v/>
      </c>
      <c r="X262" s="389"/>
      <c r="Y262" s="387"/>
      <c r="Z262" s="397"/>
      <c r="AA262" s="252"/>
    </row>
    <row r="263" spans="1:27" ht="15.6" x14ac:dyDescent="0.3">
      <c r="A263" s="23">
        <v>258</v>
      </c>
      <c r="B263" s="107"/>
      <c r="C263" s="108"/>
      <c r="D263" s="55"/>
      <c r="E263" s="24" t="str">
        <f t="shared" si="70"/>
        <v/>
      </c>
      <c r="F263" s="25" t="str">
        <f t="shared" si="71"/>
        <v/>
      </c>
      <c r="G263" s="52" t="str">
        <f t="shared" si="72"/>
        <v/>
      </c>
      <c r="H263" s="88" t="str">
        <f t="shared" si="73"/>
        <v/>
      </c>
      <c r="I263" s="51" t="s">
        <v>238</v>
      </c>
      <c r="J263" s="26" t="s">
        <v>164</v>
      </c>
      <c r="K263" s="18"/>
      <c r="L263" s="18"/>
      <c r="M263" s="18"/>
      <c r="N263" s="48" t="str">
        <f t="shared" si="74"/>
        <v/>
      </c>
      <c r="O263" s="21"/>
      <c r="P263" s="18"/>
      <c r="Q263" s="48" t="str">
        <f t="shared" si="75"/>
        <v/>
      </c>
      <c r="R263" s="71" t="str">
        <f t="shared" si="82"/>
        <v/>
      </c>
      <c r="S263" s="22"/>
      <c r="T263" s="49" t="str">
        <f t="shared" si="77"/>
        <v/>
      </c>
      <c r="U263" s="49" t="str">
        <f t="shared" si="81"/>
        <v/>
      </c>
      <c r="V263" s="50" t="str">
        <f t="shared" si="83"/>
        <v/>
      </c>
      <c r="W263" s="50" t="str">
        <f t="shared" si="80"/>
        <v/>
      </c>
      <c r="X263" s="389"/>
      <c r="Y263" s="387"/>
      <c r="Z263" s="397"/>
      <c r="AA263" s="74"/>
    </row>
    <row r="264" spans="1:27" ht="15.6" x14ac:dyDescent="0.3">
      <c r="A264" s="23">
        <v>259</v>
      </c>
      <c r="B264" s="107"/>
      <c r="C264" s="108"/>
      <c r="D264" s="55"/>
      <c r="E264" s="24" t="str">
        <f t="shared" si="70"/>
        <v/>
      </c>
      <c r="F264" s="25" t="str">
        <f t="shared" si="71"/>
        <v/>
      </c>
      <c r="G264" s="52" t="str">
        <f t="shared" si="72"/>
        <v/>
      </c>
      <c r="H264" s="88" t="str">
        <f t="shared" si="73"/>
        <v/>
      </c>
      <c r="I264" s="51" t="s">
        <v>238</v>
      </c>
      <c r="J264" s="26" t="s">
        <v>164</v>
      </c>
      <c r="K264" s="18"/>
      <c r="L264" s="18"/>
      <c r="M264" s="18"/>
      <c r="N264" s="48" t="str">
        <f t="shared" si="74"/>
        <v/>
      </c>
      <c r="O264" s="21"/>
      <c r="P264" s="18"/>
      <c r="Q264" s="48" t="str">
        <f t="shared" si="75"/>
        <v/>
      </c>
      <c r="R264" s="71" t="str">
        <f t="shared" si="82"/>
        <v/>
      </c>
      <c r="S264" s="22"/>
      <c r="T264" s="49" t="str">
        <f t="shared" si="77"/>
        <v/>
      </c>
      <c r="U264" s="49" t="str">
        <f t="shared" si="81"/>
        <v/>
      </c>
      <c r="V264" s="50" t="str">
        <f t="shared" si="83"/>
        <v/>
      </c>
      <c r="W264" s="50" t="str">
        <f t="shared" si="80"/>
        <v/>
      </c>
      <c r="X264" s="389"/>
      <c r="Y264" s="387"/>
      <c r="Z264" s="397"/>
      <c r="AA264" s="252"/>
    </row>
    <row r="265" spans="1:27" ht="15.6" x14ac:dyDescent="0.3">
      <c r="A265" s="23">
        <v>260</v>
      </c>
      <c r="B265" s="107"/>
      <c r="C265" s="108"/>
      <c r="D265" s="55"/>
      <c r="E265" s="24" t="str">
        <f t="shared" si="70"/>
        <v/>
      </c>
      <c r="F265" s="25" t="str">
        <f t="shared" si="71"/>
        <v/>
      </c>
      <c r="G265" s="52" t="str">
        <f t="shared" si="72"/>
        <v/>
      </c>
      <c r="H265" s="88" t="str">
        <f t="shared" si="73"/>
        <v/>
      </c>
      <c r="I265" s="51" t="s">
        <v>238</v>
      </c>
      <c r="J265" s="26" t="s">
        <v>164</v>
      </c>
      <c r="K265" s="18"/>
      <c r="L265" s="18"/>
      <c r="M265" s="18"/>
      <c r="N265" s="48" t="str">
        <f t="shared" si="74"/>
        <v/>
      </c>
      <c r="O265" s="21"/>
      <c r="P265" s="18"/>
      <c r="Q265" s="48" t="str">
        <f t="shared" si="75"/>
        <v/>
      </c>
      <c r="R265" s="71" t="str">
        <f t="shared" si="82"/>
        <v/>
      </c>
      <c r="S265" s="22"/>
      <c r="T265" s="49" t="str">
        <f t="shared" si="77"/>
        <v/>
      </c>
      <c r="U265" s="49" t="str">
        <f t="shared" si="81"/>
        <v/>
      </c>
      <c r="V265" s="50" t="str">
        <f t="shared" si="83"/>
        <v/>
      </c>
      <c r="W265" s="50" t="str">
        <f t="shared" si="80"/>
        <v/>
      </c>
      <c r="X265" s="389"/>
      <c r="Y265" s="387"/>
      <c r="Z265" s="397"/>
      <c r="AA265" s="74"/>
    </row>
    <row r="266" spans="1:27" ht="15.6" x14ac:dyDescent="0.3">
      <c r="A266" s="23">
        <v>261</v>
      </c>
      <c r="B266" s="107"/>
      <c r="C266" s="108"/>
      <c r="D266" s="55"/>
      <c r="E266" s="24" t="str">
        <f t="shared" si="70"/>
        <v/>
      </c>
      <c r="F266" s="25" t="str">
        <f t="shared" si="71"/>
        <v/>
      </c>
      <c r="G266" s="52" t="str">
        <f t="shared" si="72"/>
        <v/>
      </c>
      <c r="H266" s="88" t="str">
        <f t="shared" si="73"/>
        <v/>
      </c>
      <c r="I266" s="51" t="s">
        <v>238</v>
      </c>
      <c r="J266" s="26" t="s">
        <v>164</v>
      </c>
      <c r="K266" s="18"/>
      <c r="L266" s="18"/>
      <c r="M266" s="18"/>
      <c r="N266" s="48" t="str">
        <f t="shared" si="74"/>
        <v/>
      </c>
      <c r="O266" s="21"/>
      <c r="P266" s="18"/>
      <c r="Q266" s="48" t="str">
        <f t="shared" si="75"/>
        <v/>
      </c>
      <c r="R266" s="71" t="str">
        <f t="shared" si="82"/>
        <v/>
      </c>
      <c r="S266" s="22"/>
      <c r="T266" s="49" t="str">
        <f t="shared" si="77"/>
        <v/>
      </c>
      <c r="U266" s="49" t="str">
        <f t="shared" si="81"/>
        <v/>
      </c>
      <c r="V266" s="50" t="str">
        <f t="shared" si="83"/>
        <v/>
      </c>
      <c r="W266" s="50" t="str">
        <f t="shared" si="80"/>
        <v/>
      </c>
      <c r="X266" s="389"/>
      <c r="Y266" s="387"/>
      <c r="Z266" s="397"/>
      <c r="AA266" s="74"/>
    </row>
    <row r="267" spans="1:27" ht="15.6" x14ac:dyDescent="0.3">
      <c r="A267" s="23">
        <v>262</v>
      </c>
      <c r="B267" s="107"/>
      <c r="C267" s="108"/>
      <c r="D267" s="55"/>
      <c r="E267" s="24" t="str">
        <f t="shared" si="70"/>
        <v/>
      </c>
      <c r="F267" s="25" t="str">
        <f t="shared" si="71"/>
        <v/>
      </c>
      <c r="G267" s="52" t="str">
        <f t="shared" si="72"/>
        <v/>
      </c>
      <c r="H267" s="88" t="str">
        <f t="shared" si="73"/>
        <v/>
      </c>
      <c r="I267" s="51" t="s">
        <v>238</v>
      </c>
      <c r="J267" s="26" t="s">
        <v>164</v>
      </c>
      <c r="K267" s="18"/>
      <c r="L267" s="18"/>
      <c r="M267" s="18"/>
      <c r="N267" s="48" t="str">
        <f t="shared" si="74"/>
        <v/>
      </c>
      <c r="O267" s="21"/>
      <c r="P267" s="18"/>
      <c r="Q267" s="48" t="str">
        <f t="shared" si="75"/>
        <v/>
      </c>
      <c r="R267" s="71" t="str">
        <f t="shared" si="82"/>
        <v/>
      </c>
      <c r="S267" s="22"/>
      <c r="T267" s="49" t="str">
        <f t="shared" si="77"/>
        <v/>
      </c>
      <c r="U267" s="49" t="str">
        <f t="shared" si="81"/>
        <v/>
      </c>
      <c r="V267" s="50" t="str">
        <f t="shared" si="83"/>
        <v/>
      </c>
      <c r="W267" s="50" t="str">
        <f t="shared" si="80"/>
        <v/>
      </c>
      <c r="X267" s="389"/>
      <c r="Y267" s="387"/>
      <c r="Z267" s="397"/>
      <c r="AA267" s="74"/>
    </row>
    <row r="268" spans="1:27" ht="15.6" x14ac:dyDescent="0.3">
      <c r="A268" s="23">
        <v>263</v>
      </c>
      <c r="B268" s="107"/>
      <c r="C268" s="108"/>
      <c r="D268" s="55"/>
      <c r="E268" s="24" t="str">
        <f t="shared" si="70"/>
        <v/>
      </c>
      <c r="F268" s="245" t="str">
        <f t="shared" si="71"/>
        <v/>
      </c>
      <c r="G268" s="52" t="str">
        <f t="shared" si="72"/>
        <v/>
      </c>
      <c r="H268" s="88" t="str">
        <f t="shared" si="73"/>
        <v/>
      </c>
      <c r="I268" s="51" t="s">
        <v>238</v>
      </c>
      <c r="J268" s="26" t="s">
        <v>164</v>
      </c>
      <c r="K268" s="18"/>
      <c r="L268" s="18"/>
      <c r="M268" s="18"/>
      <c r="N268" s="48" t="str">
        <f t="shared" si="74"/>
        <v/>
      </c>
      <c r="O268" s="21"/>
      <c r="P268" s="18"/>
      <c r="Q268" s="48" t="str">
        <f t="shared" si="75"/>
        <v/>
      </c>
      <c r="R268" s="71" t="str">
        <f t="shared" si="82"/>
        <v/>
      </c>
      <c r="S268" s="22"/>
      <c r="T268" s="49" t="str">
        <f t="shared" si="77"/>
        <v/>
      </c>
      <c r="U268" s="49" t="str">
        <f t="shared" si="81"/>
        <v/>
      </c>
      <c r="V268" s="50" t="str">
        <f t="shared" si="83"/>
        <v/>
      </c>
      <c r="W268" s="50" t="str">
        <f t="shared" si="80"/>
        <v/>
      </c>
      <c r="X268" s="389"/>
      <c r="Y268" s="387"/>
      <c r="Z268" s="397"/>
      <c r="AA268" s="252"/>
    </row>
    <row r="269" spans="1:27" ht="15.6" x14ac:dyDescent="0.3">
      <c r="A269" s="23">
        <v>264</v>
      </c>
      <c r="B269" s="107"/>
      <c r="C269" s="108"/>
      <c r="D269" s="55"/>
      <c r="E269" s="24" t="str">
        <f t="shared" si="70"/>
        <v/>
      </c>
      <c r="F269" s="25" t="str">
        <f t="shared" si="71"/>
        <v/>
      </c>
      <c r="G269" s="52" t="str">
        <f t="shared" si="72"/>
        <v/>
      </c>
      <c r="H269" s="88" t="str">
        <f t="shared" si="73"/>
        <v/>
      </c>
      <c r="I269" s="51" t="s">
        <v>238</v>
      </c>
      <c r="J269" s="26" t="s">
        <v>164</v>
      </c>
      <c r="K269" s="18"/>
      <c r="L269" s="18"/>
      <c r="M269" s="18"/>
      <c r="N269" s="48" t="str">
        <f t="shared" si="74"/>
        <v/>
      </c>
      <c r="O269" s="21"/>
      <c r="P269" s="18"/>
      <c r="Q269" s="48" t="str">
        <f t="shared" si="75"/>
        <v/>
      </c>
      <c r="R269" s="71" t="str">
        <f t="shared" si="82"/>
        <v/>
      </c>
      <c r="S269" s="22"/>
      <c r="T269" s="49" t="str">
        <f t="shared" si="77"/>
        <v/>
      </c>
      <c r="U269" s="49" t="str">
        <f t="shared" si="81"/>
        <v/>
      </c>
      <c r="V269" s="50" t="str">
        <f t="shared" si="83"/>
        <v/>
      </c>
      <c r="W269" s="50" t="str">
        <f t="shared" si="80"/>
        <v/>
      </c>
      <c r="X269" s="389"/>
      <c r="Y269" s="387"/>
      <c r="Z269" s="397"/>
      <c r="AA269" s="74"/>
    </row>
    <row r="270" spans="1:27" ht="15.6" x14ac:dyDescent="0.3">
      <c r="A270" s="23">
        <v>265</v>
      </c>
      <c r="B270" s="107"/>
      <c r="C270" s="108"/>
      <c r="D270" s="55"/>
      <c r="E270" s="24" t="str">
        <f t="shared" si="70"/>
        <v/>
      </c>
      <c r="F270" s="25" t="str">
        <f t="shared" si="71"/>
        <v/>
      </c>
      <c r="G270" s="52" t="str">
        <f t="shared" si="72"/>
        <v/>
      </c>
      <c r="H270" s="88" t="str">
        <f t="shared" si="73"/>
        <v/>
      </c>
      <c r="I270" s="51" t="s">
        <v>238</v>
      </c>
      <c r="J270" s="26" t="s">
        <v>164</v>
      </c>
      <c r="K270" s="18"/>
      <c r="L270" s="18"/>
      <c r="M270" s="18"/>
      <c r="N270" s="48" t="str">
        <f t="shared" si="74"/>
        <v/>
      </c>
      <c r="O270" s="21"/>
      <c r="P270" s="18"/>
      <c r="Q270" s="48" t="str">
        <f t="shared" si="75"/>
        <v/>
      </c>
      <c r="R270" s="71" t="str">
        <f t="shared" si="82"/>
        <v/>
      </c>
      <c r="S270" s="22"/>
      <c r="T270" s="49" t="str">
        <f t="shared" si="77"/>
        <v/>
      </c>
      <c r="U270" s="49" t="str">
        <f t="shared" si="81"/>
        <v/>
      </c>
      <c r="V270" s="50" t="str">
        <f t="shared" si="83"/>
        <v/>
      </c>
      <c r="W270" s="50" t="str">
        <f t="shared" si="80"/>
        <v/>
      </c>
      <c r="X270" s="389"/>
      <c r="Y270" s="387"/>
      <c r="Z270" s="397"/>
      <c r="AA270" s="252"/>
    </row>
    <row r="271" spans="1:27" ht="15.6" x14ac:dyDescent="0.3">
      <c r="A271" s="23">
        <v>266</v>
      </c>
      <c r="B271" s="107"/>
      <c r="C271" s="108"/>
      <c r="D271" s="55"/>
      <c r="E271" s="24" t="str">
        <f t="shared" si="70"/>
        <v/>
      </c>
      <c r="F271" s="25" t="str">
        <f t="shared" si="71"/>
        <v/>
      </c>
      <c r="G271" s="52" t="str">
        <f t="shared" si="72"/>
        <v/>
      </c>
      <c r="H271" s="88" t="str">
        <f t="shared" si="73"/>
        <v/>
      </c>
      <c r="I271" s="51" t="s">
        <v>238</v>
      </c>
      <c r="J271" s="26" t="s">
        <v>164</v>
      </c>
      <c r="K271" s="18"/>
      <c r="L271" s="18"/>
      <c r="M271" s="18"/>
      <c r="N271" s="48" t="str">
        <f t="shared" si="74"/>
        <v/>
      </c>
      <c r="O271" s="21"/>
      <c r="P271" s="18"/>
      <c r="Q271" s="48" t="str">
        <f t="shared" si="75"/>
        <v/>
      </c>
      <c r="R271" s="71" t="str">
        <f t="shared" si="82"/>
        <v/>
      </c>
      <c r="S271" s="22"/>
      <c r="T271" s="49" t="str">
        <f t="shared" si="77"/>
        <v/>
      </c>
      <c r="U271" s="49" t="str">
        <f t="shared" si="81"/>
        <v/>
      </c>
      <c r="V271" s="50" t="str">
        <f t="shared" si="83"/>
        <v/>
      </c>
      <c r="W271" s="50" t="str">
        <f t="shared" si="80"/>
        <v/>
      </c>
      <c r="X271" s="389"/>
      <c r="Y271" s="387"/>
      <c r="Z271" s="397"/>
      <c r="AA271" s="252"/>
    </row>
    <row r="272" spans="1:27" ht="15.6" x14ac:dyDescent="0.3">
      <c r="A272" s="23">
        <v>267</v>
      </c>
      <c r="B272" s="107"/>
      <c r="C272" s="108"/>
      <c r="D272" s="55"/>
      <c r="E272" s="24" t="str">
        <f t="shared" si="70"/>
        <v/>
      </c>
      <c r="F272" s="25" t="str">
        <f t="shared" si="71"/>
        <v/>
      </c>
      <c r="G272" s="52" t="str">
        <f t="shared" si="72"/>
        <v/>
      </c>
      <c r="H272" s="88" t="str">
        <f t="shared" si="73"/>
        <v/>
      </c>
      <c r="I272" s="51" t="s">
        <v>238</v>
      </c>
      <c r="J272" s="26" t="s">
        <v>164</v>
      </c>
      <c r="K272" s="18"/>
      <c r="L272" s="18"/>
      <c r="M272" s="18"/>
      <c r="N272" s="48" t="str">
        <f t="shared" si="74"/>
        <v/>
      </c>
      <c r="O272" s="21"/>
      <c r="P272" s="18"/>
      <c r="Q272" s="48" t="str">
        <f t="shared" si="75"/>
        <v/>
      </c>
      <c r="R272" s="71" t="str">
        <f t="shared" si="82"/>
        <v/>
      </c>
      <c r="S272" s="22"/>
      <c r="T272" s="49" t="str">
        <f t="shared" si="77"/>
        <v/>
      </c>
      <c r="U272" s="49" t="str">
        <f t="shared" si="81"/>
        <v/>
      </c>
      <c r="V272" s="50" t="str">
        <f t="shared" si="83"/>
        <v/>
      </c>
      <c r="W272" s="50" t="str">
        <f t="shared" si="80"/>
        <v/>
      </c>
      <c r="X272" s="389"/>
      <c r="Y272" s="387"/>
      <c r="Z272" s="397"/>
      <c r="AA272" s="252"/>
    </row>
    <row r="273" spans="1:27" ht="15.6" x14ac:dyDescent="0.3">
      <c r="A273" s="23">
        <v>268</v>
      </c>
      <c r="B273" s="107"/>
      <c r="C273" s="108"/>
      <c r="D273" s="55"/>
      <c r="E273" s="24" t="str">
        <f t="shared" ref="E273:E287" si="84">IF(C273="","",VLOOKUP(C273,bdsocios,2,FALSE))</f>
        <v/>
      </c>
      <c r="F273" s="25" t="str">
        <f t="shared" si="71"/>
        <v/>
      </c>
      <c r="G273" s="52" t="str">
        <f t="shared" si="72"/>
        <v/>
      </c>
      <c r="H273" s="88" t="str">
        <f t="shared" si="73"/>
        <v/>
      </c>
      <c r="I273" s="51" t="s">
        <v>238</v>
      </c>
      <c r="J273" s="26" t="s">
        <v>164</v>
      </c>
      <c r="K273" s="18"/>
      <c r="L273" s="18"/>
      <c r="M273" s="18"/>
      <c r="N273" s="48" t="str">
        <f t="shared" si="74"/>
        <v/>
      </c>
      <c r="O273" s="21"/>
      <c r="P273" s="18"/>
      <c r="Q273" s="48" t="str">
        <f t="shared" si="75"/>
        <v/>
      </c>
      <c r="R273" s="71" t="str">
        <f t="shared" si="82"/>
        <v/>
      </c>
      <c r="S273" s="22"/>
      <c r="T273" s="49" t="str">
        <f t="shared" si="77"/>
        <v/>
      </c>
      <c r="U273" s="49" t="str">
        <f t="shared" si="81"/>
        <v/>
      </c>
      <c r="V273" s="50" t="str">
        <f t="shared" si="83"/>
        <v/>
      </c>
      <c r="W273" s="50" t="str">
        <f t="shared" si="80"/>
        <v/>
      </c>
      <c r="X273" s="389"/>
      <c r="Y273" s="387"/>
      <c r="Z273" s="397"/>
      <c r="AA273" s="252"/>
    </row>
    <row r="274" spans="1:27" ht="15.6" x14ac:dyDescent="0.3">
      <c r="A274" s="23">
        <v>269</v>
      </c>
      <c r="B274" s="107"/>
      <c r="C274" s="108"/>
      <c r="D274" s="55"/>
      <c r="E274" s="24" t="str">
        <f t="shared" si="84"/>
        <v/>
      </c>
      <c r="F274" s="25" t="str">
        <f t="shared" si="71"/>
        <v/>
      </c>
      <c r="G274" s="52" t="str">
        <f t="shared" si="72"/>
        <v/>
      </c>
      <c r="H274" s="88" t="str">
        <f t="shared" si="73"/>
        <v/>
      </c>
      <c r="I274" s="51" t="s">
        <v>238</v>
      </c>
      <c r="J274" s="26" t="s">
        <v>164</v>
      </c>
      <c r="K274" s="18"/>
      <c r="L274" s="18"/>
      <c r="M274" s="18"/>
      <c r="N274" s="48" t="str">
        <f t="shared" si="74"/>
        <v/>
      </c>
      <c r="O274" s="21"/>
      <c r="P274" s="18"/>
      <c r="Q274" s="48" t="str">
        <f t="shared" si="75"/>
        <v/>
      </c>
      <c r="R274" s="71" t="str">
        <f t="shared" si="82"/>
        <v/>
      </c>
      <c r="S274" s="22"/>
      <c r="T274" s="49" t="str">
        <f t="shared" si="77"/>
        <v/>
      </c>
      <c r="U274" s="49" t="str">
        <f t="shared" si="81"/>
        <v/>
      </c>
      <c r="V274" s="50" t="str">
        <f t="shared" si="83"/>
        <v/>
      </c>
      <c r="W274" s="50" t="str">
        <f t="shared" si="80"/>
        <v/>
      </c>
      <c r="X274" s="389"/>
      <c r="Y274" s="387"/>
      <c r="Z274" s="397"/>
      <c r="AA274" s="252"/>
    </row>
    <row r="275" spans="1:27" ht="15.6" x14ac:dyDescent="0.3">
      <c r="A275" s="23">
        <v>270</v>
      </c>
      <c r="B275" s="107"/>
      <c r="C275" s="108"/>
      <c r="D275" s="55"/>
      <c r="E275" s="24" t="str">
        <f t="shared" si="84"/>
        <v/>
      </c>
      <c r="F275" s="25" t="str">
        <f t="shared" si="71"/>
        <v/>
      </c>
      <c r="G275" s="52" t="str">
        <f t="shared" si="72"/>
        <v/>
      </c>
      <c r="H275" s="88" t="str">
        <f t="shared" si="73"/>
        <v/>
      </c>
      <c r="I275" s="51" t="s">
        <v>238</v>
      </c>
      <c r="J275" s="26" t="s">
        <v>164</v>
      </c>
      <c r="K275" s="18"/>
      <c r="L275" s="18"/>
      <c r="M275" s="18"/>
      <c r="N275" s="48" t="str">
        <f t="shared" si="74"/>
        <v/>
      </c>
      <c r="O275" s="21"/>
      <c r="P275" s="18"/>
      <c r="Q275" s="48" t="str">
        <f t="shared" si="75"/>
        <v/>
      </c>
      <c r="R275" s="71" t="str">
        <f t="shared" si="82"/>
        <v/>
      </c>
      <c r="S275" s="22"/>
      <c r="T275" s="49" t="str">
        <f t="shared" ref="T275:T286" si="85">IF(N275="","",R275*S275)</f>
        <v/>
      </c>
      <c r="U275" s="49" t="str">
        <f t="shared" si="81"/>
        <v/>
      </c>
      <c r="V275" s="50" t="str">
        <f t="shared" si="83"/>
        <v/>
      </c>
      <c r="W275" s="50" t="str">
        <f t="shared" si="80"/>
        <v/>
      </c>
      <c r="X275" s="389"/>
      <c r="Y275" s="387"/>
      <c r="Z275" s="397"/>
      <c r="AA275" s="252"/>
    </row>
    <row r="276" spans="1:27" ht="15.6" x14ac:dyDescent="0.3">
      <c r="A276" s="23">
        <v>271</v>
      </c>
      <c r="B276" s="107"/>
      <c r="C276" s="108"/>
      <c r="D276" s="55"/>
      <c r="E276" s="24" t="str">
        <f t="shared" si="84"/>
        <v/>
      </c>
      <c r="F276" s="25" t="str">
        <f t="shared" si="71"/>
        <v/>
      </c>
      <c r="G276" s="52" t="str">
        <f t="shared" si="72"/>
        <v/>
      </c>
      <c r="H276" s="88" t="str">
        <f t="shared" si="73"/>
        <v/>
      </c>
      <c r="I276" s="51" t="s">
        <v>238</v>
      </c>
      <c r="J276" s="26" t="s">
        <v>164</v>
      </c>
      <c r="K276" s="18"/>
      <c r="L276" s="18"/>
      <c r="M276" s="18"/>
      <c r="N276" s="48" t="str">
        <f t="shared" si="74"/>
        <v/>
      </c>
      <c r="O276" s="21"/>
      <c r="P276" s="18"/>
      <c r="Q276" s="48" t="str">
        <f t="shared" si="75"/>
        <v/>
      </c>
      <c r="R276" s="71" t="str">
        <f t="shared" si="82"/>
        <v/>
      </c>
      <c r="S276" s="22"/>
      <c r="T276" s="49" t="str">
        <f t="shared" si="85"/>
        <v/>
      </c>
      <c r="U276" s="49" t="str">
        <f t="shared" si="81"/>
        <v/>
      </c>
      <c r="V276" s="50" t="str">
        <f t="shared" si="83"/>
        <v/>
      </c>
      <c r="W276" s="50" t="str">
        <f t="shared" si="80"/>
        <v/>
      </c>
      <c r="X276" s="389"/>
      <c r="Y276" s="387"/>
      <c r="Z276" s="397"/>
      <c r="AA276" s="252"/>
    </row>
    <row r="277" spans="1:27" ht="15.6" x14ac:dyDescent="0.3">
      <c r="A277" s="23">
        <v>272</v>
      </c>
      <c r="B277" s="107"/>
      <c r="C277" s="108"/>
      <c r="D277" s="55"/>
      <c r="E277" s="24" t="str">
        <f t="shared" si="84"/>
        <v/>
      </c>
      <c r="F277" s="25" t="str">
        <f t="shared" si="71"/>
        <v/>
      </c>
      <c r="G277" s="52" t="str">
        <f t="shared" si="72"/>
        <v/>
      </c>
      <c r="H277" s="88" t="str">
        <f t="shared" si="73"/>
        <v/>
      </c>
      <c r="I277" s="51" t="s">
        <v>238</v>
      </c>
      <c r="J277" s="26" t="s">
        <v>164</v>
      </c>
      <c r="K277" s="226"/>
      <c r="L277" s="18"/>
      <c r="M277" s="18"/>
      <c r="N277" s="48" t="str">
        <f t="shared" si="74"/>
        <v/>
      </c>
      <c r="O277" s="21"/>
      <c r="P277" s="18"/>
      <c r="Q277" s="48" t="str">
        <f t="shared" si="75"/>
        <v/>
      </c>
      <c r="R277" s="71" t="str">
        <f t="shared" si="82"/>
        <v/>
      </c>
      <c r="S277" s="22"/>
      <c r="T277" s="49" t="str">
        <f t="shared" si="85"/>
        <v/>
      </c>
      <c r="U277" s="49" t="str">
        <f t="shared" si="81"/>
        <v/>
      </c>
      <c r="V277" s="50" t="str">
        <f t="shared" si="83"/>
        <v/>
      </c>
      <c r="W277" s="50" t="str">
        <f t="shared" si="80"/>
        <v/>
      </c>
      <c r="X277" s="389"/>
      <c r="Y277" s="387"/>
      <c r="Z277" s="397"/>
      <c r="AA277" s="252"/>
    </row>
    <row r="278" spans="1:27" ht="15.6" x14ac:dyDescent="0.3">
      <c r="A278" s="23">
        <v>273</v>
      </c>
      <c r="B278" s="107"/>
      <c r="C278" s="108"/>
      <c r="D278" s="55"/>
      <c r="E278" s="24" t="str">
        <f t="shared" si="84"/>
        <v/>
      </c>
      <c r="F278" s="25" t="str">
        <f t="shared" si="71"/>
        <v/>
      </c>
      <c r="G278" s="52" t="str">
        <f t="shared" si="72"/>
        <v/>
      </c>
      <c r="H278" s="88" t="str">
        <f t="shared" si="73"/>
        <v/>
      </c>
      <c r="I278" s="51" t="s">
        <v>238</v>
      </c>
      <c r="J278" s="26" t="s">
        <v>164</v>
      </c>
      <c r="K278" s="18"/>
      <c r="L278" s="18"/>
      <c r="M278" s="18"/>
      <c r="N278" s="48" t="str">
        <f t="shared" si="74"/>
        <v/>
      </c>
      <c r="O278" s="21"/>
      <c r="P278" s="18"/>
      <c r="Q278" s="48" t="str">
        <f>IF(E278="","",2*O278)</f>
        <v/>
      </c>
      <c r="R278" s="71" t="str">
        <f t="shared" si="82"/>
        <v/>
      </c>
      <c r="S278" s="22"/>
      <c r="T278" s="49" t="str">
        <f t="shared" si="85"/>
        <v/>
      </c>
      <c r="U278" s="49" t="str">
        <f t="shared" si="81"/>
        <v/>
      </c>
      <c r="V278" s="50" t="str">
        <f t="shared" si="83"/>
        <v/>
      </c>
      <c r="W278" s="50" t="str">
        <f t="shared" si="80"/>
        <v/>
      </c>
      <c r="X278" s="389"/>
      <c r="Y278" s="387"/>
      <c r="Z278" s="397"/>
      <c r="AA278" s="257"/>
    </row>
    <row r="279" spans="1:27" ht="15.6" x14ac:dyDescent="0.3">
      <c r="A279" s="23">
        <v>274</v>
      </c>
      <c r="B279" s="107"/>
      <c r="C279" s="108"/>
      <c r="D279" s="55"/>
      <c r="E279" s="24" t="str">
        <f t="shared" si="84"/>
        <v/>
      </c>
      <c r="F279" s="25" t="str">
        <f t="shared" si="71"/>
        <v/>
      </c>
      <c r="G279" s="52" t="str">
        <f t="shared" si="72"/>
        <v/>
      </c>
      <c r="H279" s="88" t="str">
        <f t="shared" si="73"/>
        <v/>
      </c>
      <c r="I279" s="51" t="s">
        <v>238</v>
      </c>
      <c r="J279" s="26" t="s">
        <v>164</v>
      </c>
      <c r="K279" s="18"/>
      <c r="L279" s="18"/>
      <c r="M279" s="18"/>
      <c r="N279" s="48" t="str">
        <f t="shared" si="74"/>
        <v/>
      </c>
      <c r="O279" s="21"/>
      <c r="P279" s="18"/>
      <c r="Q279" s="48" t="str">
        <f t="shared" si="75"/>
        <v/>
      </c>
      <c r="R279" s="71" t="str">
        <f t="shared" si="82"/>
        <v/>
      </c>
      <c r="S279" s="22"/>
      <c r="T279" s="49" t="str">
        <f t="shared" si="85"/>
        <v/>
      </c>
      <c r="U279" s="49" t="str">
        <f t="shared" si="81"/>
        <v/>
      </c>
      <c r="V279" s="50" t="str">
        <f t="shared" si="83"/>
        <v/>
      </c>
      <c r="W279" s="50" t="str">
        <f t="shared" si="80"/>
        <v/>
      </c>
      <c r="X279" s="389"/>
      <c r="Y279" s="387"/>
      <c r="Z279" s="397"/>
      <c r="AA279" s="252"/>
    </row>
    <row r="280" spans="1:27" ht="15.6" x14ac:dyDescent="0.3">
      <c r="A280" s="23">
        <v>275</v>
      </c>
      <c r="B280" s="107"/>
      <c r="C280" s="108"/>
      <c r="D280" s="55"/>
      <c r="E280" s="24" t="str">
        <f t="shared" si="84"/>
        <v/>
      </c>
      <c r="F280" s="25" t="str">
        <f t="shared" si="71"/>
        <v/>
      </c>
      <c r="G280" s="52" t="str">
        <f t="shared" si="72"/>
        <v/>
      </c>
      <c r="H280" s="88" t="str">
        <f t="shared" si="73"/>
        <v/>
      </c>
      <c r="I280" s="51" t="s">
        <v>238</v>
      </c>
      <c r="J280" s="26" t="s">
        <v>164</v>
      </c>
      <c r="K280" s="18"/>
      <c r="L280" s="18"/>
      <c r="M280" s="18"/>
      <c r="N280" s="48" t="str">
        <f t="shared" si="74"/>
        <v/>
      </c>
      <c r="O280" s="21"/>
      <c r="P280" s="18"/>
      <c r="Q280" s="48" t="str">
        <f t="shared" si="75"/>
        <v/>
      </c>
      <c r="R280" s="71" t="str">
        <f t="shared" si="82"/>
        <v/>
      </c>
      <c r="S280" s="22"/>
      <c r="T280" s="49" t="str">
        <f t="shared" si="85"/>
        <v/>
      </c>
      <c r="U280" s="49" t="str">
        <f t="shared" si="81"/>
        <v/>
      </c>
      <c r="V280" s="50" t="str">
        <f t="shared" si="83"/>
        <v/>
      </c>
      <c r="W280" s="50" t="str">
        <f t="shared" si="80"/>
        <v/>
      </c>
      <c r="X280" s="389"/>
      <c r="Y280" s="387"/>
      <c r="Z280" s="397"/>
      <c r="AA280" s="252"/>
    </row>
    <row r="281" spans="1:27" ht="15.6" x14ac:dyDescent="0.3">
      <c r="A281" s="23">
        <v>276</v>
      </c>
      <c r="B281" s="107"/>
      <c r="C281" s="108"/>
      <c r="D281" s="55"/>
      <c r="E281" s="24" t="str">
        <f t="shared" si="84"/>
        <v/>
      </c>
      <c r="F281" s="25" t="str">
        <f t="shared" si="71"/>
        <v/>
      </c>
      <c r="G281" s="52" t="str">
        <f t="shared" si="72"/>
        <v/>
      </c>
      <c r="H281" s="88" t="str">
        <f t="shared" si="73"/>
        <v/>
      </c>
      <c r="I281" s="51" t="s">
        <v>238</v>
      </c>
      <c r="J281" s="26" t="s">
        <v>164</v>
      </c>
      <c r="K281" s="18"/>
      <c r="L281" s="18"/>
      <c r="M281" s="18"/>
      <c r="N281" s="48" t="str">
        <f t="shared" si="74"/>
        <v/>
      </c>
      <c r="O281" s="21"/>
      <c r="P281" s="18"/>
      <c r="Q281" s="48" t="str">
        <f t="shared" si="75"/>
        <v/>
      </c>
      <c r="R281" s="71" t="str">
        <f t="shared" si="82"/>
        <v/>
      </c>
      <c r="S281" s="22"/>
      <c r="T281" s="49" t="str">
        <f t="shared" si="85"/>
        <v/>
      </c>
      <c r="U281" s="49" t="str">
        <f>IF(E281="","",0*O281)</f>
        <v/>
      </c>
      <c r="V281" s="50" t="str">
        <f t="shared" si="83"/>
        <v/>
      </c>
      <c r="W281" s="50" t="str">
        <f t="shared" si="80"/>
        <v/>
      </c>
      <c r="X281" s="389"/>
      <c r="Y281" s="387"/>
      <c r="Z281" s="397"/>
      <c r="AA281" s="252"/>
    </row>
    <row r="282" spans="1:27" ht="15.6" x14ac:dyDescent="0.3">
      <c r="A282" s="23">
        <v>277</v>
      </c>
      <c r="B282" s="107"/>
      <c r="C282" s="108"/>
      <c r="D282" s="55"/>
      <c r="E282" s="24" t="str">
        <f t="shared" si="84"/>
        <v/>
      </c>
      <c r="F282" s="25" t="str">
        <f t="shared" si="71"/>
        <v/>
      </c>
      <c r="G282" s="52" t="str">
        <f t="shared" si="72"/>
        <v/>
      </c>
      <c r="H282" s="88" t="str">
        <f t="shared" si="73"/>
        <v/>
      </c>
      <c r="I282" s="51" t="s">
        <v>238</v>
      </c>
      <c r="J282" s="26" t="s">
        <v>164</v>
      </c>
      <c r="K282" s="18"/>
      <c r="L282" s="18"/>
      <c r="M282" s="18"/>
      <c r="N282" s="48" t="str">
        <f t="shared" si="74"/>
        <v/>
      </c>
      <c r="O282" s="21"/>
      <c r="P282" s="18"/>
      <c r="Q282" s="48" t="str">
        <f t="shared" si="75"/>
        <v/>
      </c>
      <c r="R282" s="71" t="str">
        <f t="shared" si="82"/>
        <v/>
      </c>
      <c r="S282" s="22"/>
      <c r="T282" s="49" t="str">
        <f t="shared" si="85"/>
        <v/>
      </c>
      <c r="U282" s="49" t="str">
        <f t="shared" si="81"/>
        <v/>
      </c>
      <c r="V282" s="50" t="str">
        <f t="shared" si="83"/>
        <v/>
      </c>
      <c r="W282" s="50" t="str">
        <f>IF(E282="","",T282-U282-V282)</f>
        <v/>
      </c>
      <c r="X282" s="389"/>
      <c r="Y282" s="387"/>
      <c r="Z282" s="397"/>
      <c r="AA282" s="252"/>
    </row>
    <row r="283" spans="1:27" ht="15.6" x14ac:dyDescent="0.3">
      <c r="A283" s="23">
        <v>278</v>
      </c>
      <c r="B283" s="107"/>
      <c r="C283" s="108"/>
      <c r="D283" s="55"/>
      <c r="E283" s="24" t="str">
        <f t="shared" si="84"/>
        <v/>
      </c>
      <c r="F283" s="25" t="str">
        <f t="shared" si="71"/>
        <v/>
      </c>
      <c r="G283" s="52" t="str">
        <f t="shared" si="72"/>
        <v/>
      </c>
      <c r="H283" s="88" t="str">
        <f t="shared" si="73"/>
        <v/>
      </c>
      <c r="I283" s="51" t="s">
        <v>238</v>
      </c>
      <c r="J283" s="26" t="s">
        <v>164</v>
      </c>
      <c r="K283" s="18"/>
      <c r="L283" s="18"/>
      <c r="M283" s="18"/>
      <c r="N283" s="48" t="str">
        <f t="shared" si="74"/>
        <v/>
      </c>
      <c r="O283" s="21"/>
      <c r="P283" s="18"/>
      <c r="Q283" s="48" t="str">
        <f t="shared" si="75"/>
        <v/>
      </c>
      <c r="R283" s="71" t="str">
        <f t="shared" si="82"/>
        <v/>
      </c>
      <c r="S283" s="22"/>
      <c r="T283" s="49" t="str">
        <f t="shared" si="85"/>
        <v/>
      </c>
      <c r="U283" s="49" t="str">
        <f t="shared" si="81"/>
        <v/>
      </c>
      <c r="V283" s="50" t="str">
        <f t="shared" si="83"/>
        <v/>
      </c>
      <c r="W283" s="50" t="str">
        <f>IF(E283="","",T283-U283-V283)</f>
        <v/>
      </c>
      <c r="X283" s="389"/>
      <c r="Y283" s="387"/>
      <c r="Z283" s="397"/>
      <c r="AA283" s="252"/>
    </row>
    <row r="284" spans="1:27" ht="15.6" x14ac:dyDescent="0.3">
      <c r="A284" s="23">
        <v>279</v>
      </c>
      <c r="B284" s="107"/>
      <c r="C284" s="108"/>
      <c r="D284" s="55"/>
      <c r="E284" s="24" t="str">
        <f t="shared" si="84"/>
        <v/>
      </c>
      <c r="F284" s="25" t="str">
        <f t="shared" si="71"/>
        <v/>
      </c>
      <c r="G284" s="52" t="str">
        <f t="shared" si="72"/>
        <v/>
      </c>
      <c r="H284" s="88" t="str">
        <f t="shared" si="73"/>
        <v/>
      </c>
      <c r="I284" s="51" t="s">
        <v>238</v>
      </c>
      <c r="J284" s="26" t="s">
        <v>164</v>
      </c>
      <c r="K284" s="18"/>
      <c r="L284" s="18"/>
      <c r="M284" s="18"/>
      <c r="N284" s="48" t="str">
        <f t="shared" si="74"/>
        <v/>
      </c>
      <c r="O284" s="21"/>
      <c r="P284" s="18"/>
      <c r="Q284" s="48" t="str">
        <f t="shared" si="75"/>
        <v/>
      </c>
      <c r="R284" s="71" t="str">
        <f t="shared" si="82"/>
        <v/>
      </c>
      <c r="S284" s="22"/>
      <c r="T284" s="49" t="str">
        <f t="shared" si="85"/>
        <v/>
      </c>
      <c r="U284" s="49" t="str">
        <f t="shared" si="81"/>
        <v/>
      </c>
      <c r="V284" s="50" t="str">
        <f t="shared" si="83"/>
        <v/>
      </c>
      <c r="W284" s="50" t="str">
        <f>IF(E284="","",T284-U284-V284)</f>
        <v/>
      </c>
      <c r="X284" s="389"/>
      <c r="Y284" s="387"/>
      <c r="Z284" s="397"/>
      <c r="AA284" s="252"/>
    </row>
    <row r="285" spans="1:27" ht="15.6" x14ac:dyDescent="0.3">
      <c r="A285" s="23">
        <v>280</v>
      </c>
      <c r="B285" s="107"/>
      <c r="C285" s="108"/>
      <c r="D285" s="55"/>
      <c r="E285" s="24" t="str">
        <f t="shared" si="84"/>
        <v/>
      </c>
      <c r="F285" s="25" t="str">
        <f t="shared" si="71"/>
        <v/>
      </c>
      <c r="G285" s="52" t="str">
        <f t="shared" si="72"/>
        <v/>
      </c>
      <c r="H285" s="88" t="str">
        <f t="shared" si="73"/>
        <v/>
      </c>
      <c r="I285" s="51" t="s">
        <v>238</v>
      </c>
      <c r="J285" s="26" t="s">
        <v>164</v>
      </c>
      <c r="K285" s="18"/>
      <c r="L285" s="18"/>
      <c r="M285" s="18"/>
      <c r="N285" s="48" t="str">
        <f t="shared" si="74"/>
        <v/>
      </c>
      <c r="O285" s="21"/>
      <c r="P285" s="18"/>
      <c r="Q285" s="48" t="str">
        <f t="shared" si="75"/>
        <v/>
      </c>
      <c r="R285" s="71" t="str">
        <f t="shared" si="82"/>
        <v/>
      </c>
      <c r="S285" s="22"/>
      <c r="T285" s="49" t="str">
        <f t="shared" si="85"/>
        <v/>
      </c>
      <c r="U285" s="49" t="str">
        <f t="shared" si="81"/>
        <v/>
      </c>
      <c r="V285" s="50" t="str">
        <f t="shared" si="83"/>
        <v/>
      </c>
      <c r="W285" s="50" t="str">
        <f>IF(E285="","",T285-U285-V285)</f>
        <v/>
      </c>
      <c r="X285" s="389"/>
      <c r="Y285" s="387"/>
      <c r="Z285" s="397"/>
      <c r="AA285" s="257"/>
    </row>
    <row r="286" spans="1:27" ht="15.6" x14ac:dyDescent="0.3">
      <c r="A286" s="23">
        <v>281</v>
      </c>
      <c r="B286" s="107"/>
      <c r="C286" s="108"/>
      <c r="D286" s="55"/>
      <c r="E286" s="24" t="str">
        <f t="shared" si="84"/>
        <v/>
      </c>
      <c r="F286" s="25" t="str">
        <f t="shared" si="71"/>
        <v/>
      </c>
      <c r="G286" s="52" t="str">
        <f t="shared" si="72"/>
        <v/>
      </c>
      <c r="H286" s="88" t="str">
        <f t="shared" si="73"/>
        <v/>
      </c>
      <c r="I286" s="51" t="s">
        <v>238</v>
      </c>
      <c r="J286" s="26" t="s">
        <v>164</v>
      </c>
      <c r="K286" s="18"/>
      <c r="L286" s="18"/>
      <c r="M286" s="18"/>
      <c r="N286" s="48" t="str">
        <f t="shared" si="74"/>
        <v/>
      </c>
      <c r="O286" s="21"/>
      <c r="P286" s="18"/>
      <c r="Q286" s="48" t="str">
        <f t="shared" si="75"/>
        <v/>
      </c>
      <c r="R286" s="71" t="str">
        <f t="shared" si="82"/>
        <v/>
      </c>
      <c r="S286" s="22"/>
      <c r="T286" s="49" t="str">
        <f t="shared" si="85"/>
        <v/>
      </c>
      <c r="U286" s="49" t="str">
        <f t="shared" si="81"/>
        <v/>
      </c>
      <c r="V286" s="50" t="str">
        <f t="shared" si="83"/>
        <v/>
      </c>
      <c r="W286" s="229" t="str">
        <f>IF(E286="","",T286-U286-V286)</f>
        <v/>
      </c>
      <c r="X286" s="389"/>
      <c r="Y286" s="387"/>
      <c r="Z286" s="397"/>
      <c r="AA286" s="252"/>
    </row>
    <row r="287" spans="1:27" ht="15.6" x14ac:dyDescent="0.3">
      <c r="A287" s="23">
        <v>282</v>
      </c>
      <c r="B287" s="107"/>
      <c r="C287" s="108"/>
      <c r="D287" s="55"/>
      <c r="E287" s="24" t="str">
        <f t="shared" si="84"/>
        <v/>
      </c>
      <c r="F287" s="25" t="str">
        <f>IF(C287="","",VLOOKUP(C287,bdsocios,3,FALSE))</f>
        <v/>
      </c>
      <c r="G287" s="52" t="str">
        <f t="shared" ref="G287:G294" si="86">IF(C287="","",VLOOKUP(C287,bdsocios,4,FALSE))</f>
        <v/>
      </c>
      <c r="H287" s="88" t="str">
        <f t="shared" ref="H287:H294" si="87">IF(C287="","",VLOOKUP(C287,bdsocios,5,FALSE))</f>
        <v/>
      </c>
      <c r="I287" s="51" t="s">
        <v>238</v>
      </c>
      <c r="J287" s="26" t="s">
        <v>164</v>
      </c>
      <c r="K287" s="18"/>
      <c r="L287" s="18"/>
      <c r="M287" s="18"/>
      <c r="N287" s="48" t="str">
        <f t="shared" ref="N287:N294" si="88">IF(E287="","",K287+L287+M287)</f>
        <v/>
      </c>
      <c r="O287" s="21"/>
      <c r="P287" s="18"/>
      <c r="Q287" s="48" t="str">
        <f t="shared" ref="Q287:Q294" si="89">IF(E287="","",2*O287)</f>
        <v/>
      </c>
      <c r="R287" s="71" t="str">
        <f t="shared" si="82"/>
        <v/>
      </c>
      <c r="S287" s="22"/>
      <c r="T287" s="49" t="str">
        <f t="shared" ref="T287:T294" si="90">IF(N287="","",R287*S287)</f>
        <v/>
      </c>
      <c r="U287" s="49" t="str">
        <f t="shared" ref="U287:U294" si="91">IF(E287="","",0*O287)</f>
        <v/>
      </c>
      <c r="V287" s="50" t="str">
        <f t="shared" si="83"/>
        <v/>
      </c>
      <c r="W287" s="229" t="str">
        <f t="shared" ref="W287:W294" si="92">IF(E287="","",T287-U287-V287)</f>
        <v/>
      </c>
      <c r="X287" s="389"/>
      <c r="Y287" s="387"/>
      <c r="Z287" s="397"/>
      <c r="AA287" s="252"/>
    </row>
    <row r="288" spans="1:27" ht="15.6" x14ac:dyDescent="0.3">
      <c r="A288" s="23">
        <v>283</v>
      </c>
      <c r="B288" s="107"/>
      <c r="C288" s="108"/>
      <c r="D288" s="55"/>
      <c r="E288" s="24" t="str">
        <f t="shared" ref="E288:E332" si="93">IF(C288="","",VLOOKUP(C288,bdsocios,2,FALSE))</f>
        <v/>
      </c>
      <c r="F288" s="25" t="str">
        <f>IF(C288="","",VLOOKUP(C288,bdsocios,3,FALSE))</f>
        <v/>
      </c>
      <c r="G288" s="52" t="str">
        <f t="shared" si="86"/>
        <v/>
      </c>
      <c r="H288" s="88" t="str">
        <f t="shared" si="87"/>
        <v/>
      </c>
      <c r="I288" s="51" t="s">
        <v>238</v>
      </c>
      <c r="J288" s="26" t="s">
        <v>164</v>
      </c>
      <c r="K288" s="18"/>
      <c r="L288" s="18"/>
      <c r="M288" s="18"/>
      <c r="N288" s="48" t="str">
        <f t="shared" si="88"/>
        <v/>
      </c>
      <c r="O288" s="21"/>
      <c r="P288" s="18"/>
      <c r="Q288" s="48" t="str">
        <f t="shared" si="89"/>
        <v/>
      </c>
      <c r="R288" s="71" t="str">
        <f t="shared" si="82"/>
        <v/>
      </c>
      <c r="S288" s="22"/>
      <c r="T288" s="49" t="str">
        <f t="shared" si="90"/>
        <v/>
      </c>
      <c r="U288" s="49" t="str">
        <f t="shared" si="91"/>
        <v/>
      </c>
      <c r="V288" s="50" t="str">
        <f t="shared" si="83"/>
        <v/>
      </c>
      <c r="W288" s="229" t="str">
        <f t="shared" si="92"/>
        <v/>
      </c>
      <c r="X288" s="389"/>
      <c r="Y288" s="387"/>
      <c r="Z288" s="397"/>
      <c r="AA288" s="74"/>
    </row>
    <row r="289" spans="1:29" ht="15.6" x14ac:dyDescent="0.3">
      <c r="A289" s="23">
        <v>284</v>
      </c>
      <c r="B289" s="107"/>
      <c r="C289" s="108"/>
      <c r="D289" s="55"/>
      <c r="E289" s="24" t="str">
        <f t="shared" si="93"/>
        <v/>
      </c>
      <c r="F289" s="25" t="str">
        <f t="shared" ref="F289:F329" si="94">IF(C289="","",VLOOKUP(C289,bdsocios,3,FALSE))</f>
        <v/>
      </c>
      <c r="G289" s="52" t="str">
        <f t="shared" si="86"/>
        <v/>
      </c>
      <c r="H289" s="88" t="str">
        <f t="shared" si="87"/>
        <v/>
      </c>
      <c r="I289" s="51" t="s">
        <v>238</v>
      </c>
      <c r="J289" s="26" t="s">
        <v>164</v>
      </c>
      <c r="K289" s="18"/>
      <c r="L289" s="18"/>
      <c r="M289" s="18"/>
      <c r="N289" s="48" t="str">
        <f t="shared" si="88"/>
        <v/>
      </c>
      <c r="O289" s="21"/>
      <c r="P289" s="18"/>
      <c r="Q289" s="48" t="str">
        <f t="shared" si="89"/>
        <v/>
      </c>
      <c r="R289" s="71" t="str">
        <f t="shared" si="82"/>
        <v/>
      </c>
      <c r="S289" s="22"/>
      <c r="T289" s="49" t="str">
        <f t="shared" si="90"/>
        <v/>
      </c>
      <c r="U289" s="49" t="str">
        <f t="shared" si="91"/>
        <v/>
      </c>
      <c r="V289" s="50" t="str">
        <f t="shared" si="83"/>
        <v/>
      </c>
      <c r="W289" s="229" t="str">
        <f t="shared" si="92"/>
        <v/>
      </c>
      <c r="X289" s="389"/>
      <c r="Y289" s="387"/>
      <c r="Z289" s="397"/>
      <c r="AA289" s="252"/>
    </row>
    <row r="290" spans="1:29" ht="15.6" x14ac:dyDescent="0.3">
      <c r="A290" s="23">
        <v>285</v>
      </c>
      <c r="B290" s="107"/>
      <c r="C290" s="108"/>
      <c r="D290" s="55"/>
      <c r="E290" s="24" t="str">
        <f t="shared" si="93"/>
        <v/>
      </c>
      <c r="F290" s="25" t="str">
        <f t="shared" si="94"/>
        <v/>
      </c>
      <c r="G290" s="52" t="str">
        <f t="shared" si="86"/>
        <v/>
      </c>
      <c r="H290" s="88" t="str">
        <f t="shared" si="87"/>
        <v/>
      </c>
      <c r="I290" s="51" t="s">
        <v>238</v>
      </c>
      <c r="J290" s="26" t="s">
        <v>164</v>
      </c>
      <c r="K290" s="18"/>
      <c r="L290" s="18"/>
      <c r="M290" s="18"/>
      <c r="N290" s="48" t="str">
        <f t="shared" si="88"/>
        <v/>
      </c>
      <c r="O290" s="21"/>
      <c r="P290" s="18"/>
      <c r="Q290" s="48" t="str">
        <f t="shared" si="89"/>
        <v/>
      </c>
      <c r="R290" s="71" t="str">
        <f t="shared" si="82"/>
        <v/>
      </c>
      <c r="S290" s="22"/>
      <c r="T290" s="49" t="str">
        <f t="shared" si="90"/>
        <v/>
      </c>
      <c r="U290" s="49" t="str">
        <f t="shared" si="91"/>
        <v/>
      </c>
      <c r="V290" s="50" t="str">
        <f t="shared" si="83"/>
        <v/>
      </c>
      <c r="W290" s="229" t="str">
        <f t="shared" si="92"/>
        <v/>
      </c>
      <c r="X290" s="389"/>
      <c r="Y290" s="387"/>
      <c r="Z290" s="397"/>
      <c r="AA290" s="252"/>
    </row>
    <row r="291" spans="1:29" ht="15.6" x14ac:dyDescent="0.3">
      <c r="A291" s="23">
        <v>286</v>
      </c>
      <c r="B291" s="107"/>
      <c r="C291" s="108"/>
      <c r="D291" s="55"/>
      <c r="E291" s="24" t="str">
        <f t="shared" si="93"/>
        <v/>
      </c>
      <c r="F291" s="25" t="str">
        <f t="shared" si="94"/>
        <v/>
      </c>
      <c r="G291" s="52" t="str">
        <f t="shared" si="86"/>
        <v/>
      </c>
      <c r="H291" s="88" t="str">
        <f t="shared" si="87"/>
        <v/>
      </c>
      <c r="I291" s="51" t="s">
        <v>238</v>
      </c>
      <c r="J291" s="26" t="s">
        <v>164</v>
      </c>
      <c r="K291" s="18"/>
      <c r="L291" s="18"/>
      <c r="M291" s="18"/>
      <c r="N291" s="48" t="str">
        <f t="shared" si="88"/>
        <v/>
      </c>
      <c r="O291" s="21"/>
      <c r="P291" s="18"/>
      <c r="Q291" s="48" t="str">
        <f t="shared" si="89"/>
        <v/>
      </c>
      <c r="R291" s="71" t="str">
        <f t="shared" si="82"/>
        <v/>
      </c>
      <c r="S291" s="22"/>
      <c r="T291" s="49" t="str">
        <f t="shared" si="90"/>
        <v/>
      </c>
      <c r="U291" s="49" t="str">
        <f t="shared" si="91"/>
        <v/>
      </c>
      <c r="V291" s="50" t="str">
        <f t="shared" si="83"/>
        <v/>
      </c>
      <c r="W291" s="229" t="str">
        <f t="shared" si="92"/>
        <v/>
      </c>
      <c r="X291" s="389"/>
      <c r="Y291" s="387"/>
      <c r="Z291" s="397"/>
      <c r="AA291" s="252"/>
    </row>
    <row r="292" spans="1:29" ht="15.6" x14ac:dyDescent="0.3">
      <c r="A292" s="23">
        <v>287</v>
      </c>
      <c r="B292" s="107"/>
      <c r="C292" s="108"/>
      <c r="D292" s="55"/>
      <c r="E292" s="24" t="str">
        <f t="shared" si="93"/>
        <v/>
      </c>
      <c r="F292" s="25" t="str">
        <f t="shared" si="94"/>
        <v/>
      </c>
      <c r="G292" s="52" t="str">
        <f t="shared" si="86"/>
        <v/>
      </c>
      <c r="H292" s="88" t="str">
        <f t="shared" si="87"/>
        <v/>
      </c>
      <c r="I292" s="51" t="s">
        <v>238</v>
      </c>
      <c r="J292" s="26" t="s">
        <v>164</v>
      </c>
      <c r="K292" s="18"/>
      <c r="L292" s="18"/>
      <c r="M292" s="18"/>
      <c r="N292" s="48" t="str">
        <f t="shared" si="88"/>
        <v/>
      </c>
      <c r="O292" s="21"/>
      <c r="P292" s="18"/>
      <c r="Q292" s="48" t="str">
        <f t="shared" si="89"/>
        <v/>
      </c>
      <c r="R292" s="71" t="str">
        <f t="shared" si="82"/>
        <v/>
      </c>
      <c r="S292" s="22"/>
      <c r="T292" s="49" t="str">
        <f>IF(N292="","",R292*S292)</f>
        <v/>
      </c>
      <c r="U292" s="49" t="str">
        <f t="shared" si="91"/>
        <v/>
      </c>
      <c r="V292" s="50" t="str">
        <f t="shared" si="83"/>
        <v/>
      </c>
      <c r="W292" s="229" t="str">
        <f t="shared" si="92"/>
        <v/>
      </c>
      <c r="X292" s="389"/>
      <c r="Y292" s="387"/>
      <c r="Z292" s="397"/>
      <c r="AA292" s="252"/>
    </row>
    <row r="293" spans="1:29" ht="15.6" x14ac:dyDescent="0.3">
      <c r="A293" s="23">
        <v>288</v>
      </c>
      <c r="B293" s="107"/>
      <c r="C293" s="108"/>
      <c r="D293" s="55"/>
      <c r="E293" s="24" t="str">
        <f t="shared" si="93"/>
        <v/>
      </c>
      <c r="F293" s="25" t="str">
        <f t="shared" si="94"/>
        <v/>
      </c>
      <c r="G293" s="52" t="str">
        <f t="shared" si="86"/>
        <v/>
      </c>
      <c r="H293" s="88" t="str">
        <f t="shared" si="87"/>
        <v/>
      </c>
      <c r="I293" s="51" t="s">
        <v>238</v>
      </c>
      <c r="J293" s="26" t="s">
        <v>164</v>
      </c>
      <c r="K293" s="18"/>
      <c r="L293" s="18"/>
      <c r="M293" s="18"/>
      <c r="N293" s="48" t="str">
        <f t="shared" si="88"/>
        <v/>
      </c>
      <c r="O293" s="21"/>
      <c r="P293" s="18"/>
      <c r="Q293" s="48" t="str">
        <f t="shared" si="89"/>
        <v/>
      </c>
      <c r="R293" s="71" t="str">
        <f t="shared" si="82"/>
        <v/>
      </c>
      <c r="S293" s="22"/>
      <c r="T293" s="49" t="str">
        <f t="shared" si="90"/>
        <v/>
      </c>
      <c r="U293" s="49" t="str">
        <f t="shared" si="91"/>
        <v/>
      </c>
      <c r="V293" s="50" t="str">
        <f t="shared" si="83"/>
        <v/>
      </c>
      <c r="W293" s="229" t="str">
        <f t="shared" si="92"/>
        <v/>
      </c>
      <c r="X293" s="389"/>
      <c r="Y293" s="387"/>
      <c r="Z293" s="397"/>
      <c r="AA293" s="252"/>
    </row>
    <row r="294" spans="1:29" ht="15.6" x14ac:dyDescent="0.3">
      <c r="A294" s="23">
        <v>289</v>
      </c>
      <c r="B294" s="107"/>
      <c r="C294" s="108"/>
      <c r="D294" s="55"/>
      <c r="E294" s="24" t="str">
        <f t="shared" si="93"/>
        <v/>
      </c>
      <c r="F294" s="25" t="str">
        <f t="shared" si="94"/>
        <v/>
      </c>
      <c r="G294" s="52" t="str">
        <f t="shared" si="86"/>
        <v/>
      </c>
      <c r="H294" s="88" t="str">
        <f t="shared" si="87"/>
        <v/>
      </c>
      <c r="I294" s="51" t="s">
        <v>238</v>
      </c>
      <c r="J294" s="26" t="s">
        <v>164</v>
      </c>
      <c r="K294" s="18"/>
      <c r="L294" s="18"/>
      <c r="M294" s="18"/>
      <c r="N294" s="48" t="str">
        <f t="shared" si="88"/>
        <v/>
      </c>
      <c r="O294" s="21"/>
      <c r="P294" s="18"/>
      <c r="Q294" s="48" t="str">
        <f t="shared" si="89"/>
        <v/>
      </c>
      <c r="R294" s="71" t="str">
        <f t="shared" si="82"/>
        <v/>
      </c>
      <c r="S294" s="22"/>
      <c r="T294" s="49" t="str">
        <f t="shared" si="90"/>
        <v/>
      </c>
      <c r="U294" s="49" t="str">
        <f t="shared" si="91"/>
        <v/>
      </c>
      <c r="V294" s="50" t="str">
        <f t="shared" si="83"/>
        <v/>
      </c>
      <c r="W294" s="229" t="str">
        <f t="shared" si="92"/>
        <v/>
      </c>
      <c r="X294" s="390"/>
      <c r="Y294" s="387"/>
      <c r="Z294" s="397"/>
      <c r="AA294" s="252"/>
    </row>
    <row r="295" spans="1:29" ht="15.6" x14ac:dyDescent="0.3">
      <c r="A295" s="23">
        <v>290</v>
      </c>
      <c r="B295" s="19"/>
      <c r="C295" s="20"/>
      <c r="D295" s="55"/>
      <c r="E295" s="24" t="str">
        <f t="shared" si="93"/>
        <v/>
      </c>
      <c r="F295" s="25" t="str">
        <f t="shared" si="94"/>
        <v/>
      </c>
      <c r="G295" s="52" t="str">
        <f t="shared" ref="G295:G327" si="95">IF(C295="","",VLOOKUP(C295,bdsocios,4,FALSE))</f>
        <v/>
      </c>
      <c r="H295" s="88" t="str">
        <f t="shared" ref="H295:H327" si="96">IF(C295="","",VLOOKUP(C295,bdsocios,5,FALSE))</f>
        <v/>
      </c>
      <c r="I295" s="51" t="s">
        <v>238</v>
      </c>
      <c r="J295" s="26" t="s">
        <v>164</v>
      </c>
      <c r="K295" s="18"/>
      <c r="L295" s="18"/>
      <c r="M295" s="18"/>
      <c r="N295" s="48" t="str">
        <f t="shared" ref="N295:N327" si="97">IF(E295="","",K295+L295+M295)</f>
        <v/>
      </c>
      <c r="O295" s="21"/>
      <c r="P295" s="18">
        <v>0.57819999999999994</v>
      </c>
      <c r="Q295" s="48" t="str">
        <f>IF(E295="","",2*O295)</f>
        <v/>
      </c>
      <c r="R295" s="71" t="str">
        <f t="shared" si="82"/>
        <v/>
      </c>
      <c r="S295" s="22"/>
      <c r="T295" s="49" t="str">
        <f>IF(N295="","",R295*S295)</f>
        <v/>
      </c>
      <c r="U295" s="49" t="str">
        <f>IF(E295="","",0.3*R295)</f>
        <v/>
      </c>
      <c r="V295" s="50" t="str">
        <f>IF(E295="","",R295*0.3)</f>
        <v/>
      </c>
      <c r="W295" s="242" t="str">
        <f>IF(E295="","",T295-U295-V295)</f>
        <v/>
      </c>
      <c r="X295" s="388"/>
      <c r="Y295" s="391"/>
      <c r="Z295" s="398"/>
      <c r="AA295" s="99"/>
      <c r="AB295" s="100"/>
      <c r="AC295" s="99"/>
    </row>
    <row r="296" spans="1:29" ht="15.6" x14ac:dyDescent="0.3">
      <c r="A296" s="23">
        <v>291</v>
      </c>
      <c r="B296" s="19"/>
      <c r="C296" s="20"/>
      <c r="D296" s="55"/>
      <c r="E296" s="24" t="str">
        <f t="shared" si="93"/>
        <v/>
      </c>
      <c r="F296" s="25" t="str">
        <f t="shared" si="94"/>
        <v/>
      </c>
      <c r="G296" s="52" t="str">
        <f t="shared" si="95"/>
        <v/>
      </c>
      <c r="H296" s="88" t="str">
        <f t="shared" si="96"/>
        <v/>
      </c>
      <c r="I296" s="51" t="s">
        <v>238</v>
      </c>
      <c r="J296" s="26" t="s">
        <v>164</v>
      </c>
      <c r="K296" s="18"/>
      <c r="L296" s="18"/>
      <c r="M296" s="18"/>
      <c r="N296" s="48" t="str">
        <f t="shared" si="97"/>
        <v/>
      </c>
      <c r="O296" s="21"/>
      <c r="P296" s="18">
        <v>7.8882999999999992</v>
      </c>
      <c r="Q296" s="48" t="str">
        <f>IF(E296="","",2*O296)</f>
        <v/>
      </c>
      <c r="R296" s="71" t="str">
        <f t="shared" si="82"/>
        <v/>
      </c>
      <c r="S296" s="22"/>
      <c r="T296" s="49" t="str">
        <f>IF(N296="","",R296*S296)</f>
        <v/>
      </c>
      <c r="U296" s="49" t="str">
        <f>IF(E296="","",0.3*R296)</f>
        <v/>
      </c>
      <c r="V296" s="50" t="str">
        <f>IF(E296="","",R296*0.3)</f>
        <v/>
      </c>
      <c r="W296" s="242" t="str">
        <f>IF(E296="","",T296-U296-V296)</f>
        <v/>
      </c>
      <c r="X296" s="389"/>
      <c r="Y296" s="391"/>
      <c r="Z296" s="397"/>
      <c r="AA296" s="251"/>
      <c r="AB296" s="100"/>
      <c r="AC296" s="99"/>
    </row>
    <row r="297" spans="1:29" ht="15.6" x14ac:dyDescent="0.3">
      <c r="A297" s="23">
        <v>292</v>
      </c>
      <c r="B297" s="19"/>
      <c r="C297" s="20"/>
      <c r="D297" s="55"/>
      <c r="E297" s="24" t="str">
        <f t="shared" si="93"/>
        <v/>
      </c>
      <c r="F297" s="25" t="str">
        <f t="shared" si="94"/>
        <v/>
      </c>
      <c r="G297" s="52" t="str">
        <f t="shared" si="95"/>
        <v/>
      </c>
      <c r="H297" s="88" t="str">
        <f t="shared" si="96"/>
        <v/>
      </c>
      <c r="I297" s="51" t="s">
        <v>238</v>
      </c>
      <c r="J297" s="26" t="s">
        <v>164</v>
      </c>
      <c r="K297" s="18"/>
      <c r="L297" s="18"/>
      <c r="M297" s="18"/>
      <c r="N297" s="48" t="str">
        <f t="shared" si="97"/>
        <v/>
      </c>
      <c r="O297" s="21"/>
      <c r="P297" s="18">
        <v>9.1273</v>
      </c>
      <c r="Q297" s="48" t="str">
        <f t="shared" ref="Q297:Q322" si="98">IF(E297="","",2*O297)</f>
        <v/>
      </c>
      <c r="R297" s="71" t="str">
        <f t="shared" si="82"/>
        <v/>
      </c>
      <c r="S297" s="22"/>
      <c r="T297" s="49" t="str">
        <f t="shared" ref="T297:T322" si="99">IF(N297="","",R297*S297)</f>
        <v/>
      </c>
      <c r="U297" s="49" t="str">
        <f t="shared" ref="U297:U331" si="100">IF(E297="","",0.3*R297)</f>
        <v/>
      </c>
      <c r="V297" s="50" t="str">
        <f t="shared" ref="V297:V322" si="101">IF(E297="","",R297*0.3)</f>
        <v/>
      </c>
      <c r="W297" s="242" t="str">
        <f t="shared" ref="W297:W322" si="102">IF(E297="","",T297-U297-V297)</f>
        <v/>
      </c>
      <c r="X297" s="389"/>
      <c r="Y297" s="391"/>
      <c r="Z297" s="397"/>
      <c r="AA297" s="251"/>
      <c r="AB297" s="100"/>
      <c r="AC297" s="99"/>
    </row>
    <row r="298" spans="1:29" ht="15.6" x14ac:dyDescent="0.3">
      <c r="A298" s="23">
        <v>293</v>
      </c>
      <c r="B298" s="19"/>
      <c r="C298" s="20"/>
      <c r="D298" s="55"/>
      <c r="E298" s="24" t="str">
        <f t="shared" si="93"/>
        <v/>
      </c>
      <c r="F298" s="25" t="str">
        <f t="shared" si="94"/>
        <v/>
      </c>
      <c r="G298" s="52" t="str">
        <f t="shared" si="95"/>
        <v/>
      </c>
      <c r="H298" s="88" t="str">
        <f t="shared" si="96"/>
        <v/>
      </c>
      <c r="I298" s="51" t="s">
        <v>238</v>
      </c>
      <c r="J298" s="26" t="s">
        <v>164</v>
      </c>
      <c r="K298" s="18"/>
      <c r="L298" s="18"/>
      <c r="M298" s="18"/>
      <c r="N298" s="48" t="str">
        <f t="shared" si="97"/>
        <v/>
      </c>
      <c r="O298" s="21"/>
      <c r="P298" s="18">
        <v>17.346</v>
      </c>
      <c r="Q298" s="48" t="str">
        <f t="shared" si="98"/>
        <v/>
      </c>
      <c r="R298" s="71" t="str">
        <f t="shared" si="82"/>
        <v/>
      </c>
      <c r="S298" s="22"/>
      <c r="T298" s="49" t="str">
        <f t="shared" si="99"/>
        <v/>
      </c>
      <c r="U298" s="49" t="str">
        <f t="shared" si="100"/>
        <v/>
      </c>
      <c r="V298" s="50" t="str">
        <f t="shared" si="101"/>
        <v/>
      </c>
      <c r="W298" s="242" t="str">
        <f t="shared" si="102"/>
        <v/>
      </c>
      <c r="X298" s="389"/>
      <c r="Y298" s="391"/>
      <c r="Z298" s="397"/>
      <c r="AA298" s="251"/>
      <c r="AB298" s="100"/>
      <c r="AC298" s="99"/>
    </row>
    <row r="299" spans="1:29" ht="15.6" x14ac:dyDescent="0.3">
      <c r="A299" s="23">
        <v>294</v>
      </c>
      <c r="B299" s="19"/>
      <c r="C299" s="20"/>
      <c r="D299" s="55"/>
      <c r="E299" s="24" t="str">
        <f t="shared" si="93"/>
        <v/>
      </c>
      <c r="F299" s="25" t="str">
        <f t="shared" si="94"/>
        <v/>
      </c>
      <c r="G299" s="52" t="str">
        <f t="shared" si="95"/>
        <v/>
      </c>
      <c r="H299" s="88" t="str">
        <f t="shared" si="96"/>
        <v/>
      </c>
      <c r="I299" s="51" t="s">
        <v>238</v>
      </c>
      <c r="J299" s="26" t="s">
        <v>164</v>
      </c>
      <c r="K299" s="18"/>
      <c r="L299" s="18"/>
      <c r="M299" s="18"/>
      <c r="N299" s="48" t="str">
        <f t="shared" si="97"/>
        <v/>
      </c>
      <c r="O299" s="21"/>
      <c r="P299" s="18">
        <v>6.1950000000000003</v>
      </c>
      <c r="Q299" s="48" t="str">
        <f t="shared" si="98"/>
        <v/>
      </c>
      <c r="R299" s="71" t="str">
        <f t="shared" si="82"/>
        <v/>
      </c>
      <c r="S299" s="22"/>
      <c r="T299" s="49" t="str">
        <f t="shared" si="99"/>
        <v/>
      </c>
      <c r="U299" s="49" t="str">
        <f t="shared" si="100"/>
        <v/>
      </c>
      <c r="V299" s="50" t="str">
        <f t="shared" si="101"/>
        <v/>
      </c>
      <c r="W299" s="242" t="str">
        <f>IF(E299="","",T299-U299-V299)</f>
        <v/>
      </c>
      <c r="X299" s="389"/>
      <c r="Y299" s="391"/>
      <c r="Z299" s="397"/>
      <c r="AA299" s="251"/>
      <c r="AB299" s="100"/>
      <c r="AC299" s="99"/>
    </row>
    <row r="300" spans="1:29" ht="15.6" x14ac:dyDescent="0.3">
      <c r="A300" s="23">
        <v>295</v>
      </c>
      <c r="B300" s="19"/>
      <c r="C300" s="20"/>
      <c r="D300" s="55"/>
      <c r="E300" s="24" t="str">
        <f t="shared" si="93"/>
        <v/>
      </c>
      <c r="F300" s="25" t="str">
        <f t="shared" si="94"/>
        <v/>
      </c>
      <c r="G300" s="52" t="str">
        <f t="shared" si="95"/>
        <v/>
      </c>
      <c r="H300" s="88" t="str">
        <f t="shared" si="96"/>
        <v/>
      </c>
      <c r="I300" s="51" t="s">
        <v>238</v>
      </c>
      <c r="J300" s="26" t="s">
        <v>164</v>
      </c>
      <c r="K300" s="18"/>
      <c r="L300" s="18"/>
      <c r="M300" s="18"/>
      <c r="N300" s="48" t="str">
        <f t="shared" si="97"/>
        <v/>
      </c>
      <c r="O300" s="21"/>
      <c r="P300" s="18">
        <v>10.118499999999999</v>
      </c>
      <c r="Q300" s="48" t="str">
        <f t="shared" si="98"/>
        <v/>
      </c>
      <c r="R300" s="71" t="str">
        <f t="shared" si="82"/>
        <v/>
      </c>
      <c r="S300" s="22"/>
      <c r="T300" s="49" t="str">
        <f t="shared" si="99"/>
        <v/>
      </c>
      <c r="U300" s="49" t="str">
        <f t="shared" si="100"/>
        <v/>
      </c>
      <c r="V300" s="50" t="str">
        <f t="shared" si="101"/>
        <v/>
      </c>
      <c r="W300" s="242" t="str">
        <f t="shared" si="102"/>
        <v/>
      </c>
      <c r="X300" s="389"/>
      <c r="Y300" s="391"/>
      <c r="Z300" s="397"/>
      <c r="AA300" s="251"/>
      <c r="AB300" s="100"/>
      <c r="AC300" s="99"/>
    </row>
    <row r="301" spans="1:29" ht="15.6" x14ac:dyDescent="0.3">
      <c r="A301" s="23">
        <v>296</v>
      </c>
      <c r="B301" s="19"/>
      <c r="C301" s="20"/>
      <c r="D301" s="55"/>
      <c r="E301" s="24" t="str">
        <f t="shared" si="93"/>
        <v/>
      </c>
      <c r="F301" s="25" t="str">
        <f t="shared" si="94"/>
        <v/>
      </c>
      <c r="G301" s="52" t="str">
        <f t="shared" si="95"/>
        <v/>
      </c>
      <c r="H301" s="88" t="str">
        <f t="shared" si="96"/>
        <v/>
      </c>
      <c r="I301" s="51" t="s">
        <v>238</v>
      </c>
      <c r="J301" s="26" t="s">
        <v>164</v>
      </c>
      <c r="K301" s="18"/>
      <c r="L301" s="18"/>
      <c r="M301" s="18"/>
      <c r="N301" s="48" t="str">
        <f t="shared" si="97"/>
        <v/>
      </c>
      <c r="O301" s="21"/>
      <c r="P301" s="18">
        <v>35.517999999999994</v>
      </c>
      <c r="Q301" s="48" t="str">
        <f t="shared" si="98"/>
        <v/>
      </c>
      <c r="R301" s="71" t="str">
        <f t="shared" si="82"/>
        <v/>
      </c>
      <c r="S301" s="22"/>
      <c r="T301" s="49" t="str">
        <f t="shared" si="99"/>
        <v/>
      </c>
      <c r="U301" s="49" t="str">
        <f t="shared" si="100"/>
        <v/>
      </c>
      <c r="V301" s="50" t="str">
        <f t="shared" si="101"/>
        <v/>
      </c>
      <c r="W301" s="242" t="str">
        <f t="shared" si="102"/>
        <v/>
      </c>
      <c r="X301" s="389"/>
      <c r="Y301" s="391"/>
      <c r="Z301" s="397"/>
      <c r="AA301" s="248"/>
      <c r="AB301" s="100"/>
      <c r="AC301" s="99"/>
    </row>
    <row r="302" spans="1:29" ht="15.6" x14ac:dyDescent="0.3">
      <c r="A302" s="23">
        <v>297</v>
      </c>
      <c r="B302" s="19"/>
      <c r="C302" s="20"/>
      <c r="D302" s="55"/>
      <c r="E302" s="24" t="str">
        <f t="shared" si="93"/>
        <v/>
      </c>
      <c r="F302" s="25" t="str">
        <f t="shared" si="94"/>
        <v/>
      </c>
      <c r="G302" s="52" t="str">
        <f t="shared" si="95"/>
        <v/>
      </c>
      <c r="H302" s="88" t="str">
        <f t="shared" si="96"/>
        <v/>
      </c>
      <c r="I302" s="51" t="s">
        <v>238</v>
      </c>
      <c r="J302" s="26" t="s">
        <v>164</v>
      </c>
      <c r="K302" s="18"/>
      <c r="L302" s="18"/>
      <c r="M302" s="18"/>
      <c r="N302" s="48" t="str">
        <f t="shared" si="97"/>
        <v/>
      </c>
      <c r="O302" s="21"/>
      <c r="P302" s="18">
        <v>3.0561999999999996</v>
      </c>
      <c r="Q302" s="48" t="str">
        <f t="shared" si="98"/>
        <v/>
      </c>
      <c r="R302" s="71" t="str">
        <f t="shared" si="82"/>
        <v/>
      </c>
      <c r="S302" s="22"/>
      <c r="T302" s="49" t="str">
        <f t="shared" si="99"/>
        <v/>
      </c>
      <c r="U302" s="49" t="str">
        <f t="shared" si="100"/>
        <v/>
      </c>
      <c r="V302" s="50" t="str">
        <f t="shared" si="101"/>
        <v/>
      </c>
      <c r="W302" s="242" t="str">
        <f t="shared" si="102"/>
        <v/>
      </c>
      <c r="X302" s="389"/>
      <c r="Y302" s="391"/>
      <c r="Z302" s="397"/>
      <c r="AA302" s="99"/>
      <c r="AB302" s="100"/>
      <c r="AC302" s="99"/>
    </row>
    <row r="303" spans="1:29" ht="15.6" x14ac:dyDescent="0.3">
      <c r="A303" s="23">
        <v>298</v>
      </c>
      <c r="B303" s="19"/>
      <c r="C303" s="20"/>
      <c r="D303" s="55"/>
      <c r="E303" s="24" t="str">
        <f t="shared" si="93"/>
        <v/>
      </c>
      <c r="F303" s="25" t="str">
        <f t="shared" si="94"/>
        <v/>
      </c>
      <c r="G303" s="52" t="str">
        <f t="shared" si="95"/>
        <v/>
      </c>
      <c r="H303" s="88" t="str">
        <f t="shared" si="96"/>
        <v/>
      </c>
      <c r="I303" s="51" t="s">
        <v>238</v>
      </c>
      <c r="J303" s="26" t="s">
        <v>164</v>
      </c>
      <c r="K303" s="18"/>
      <c r="L303" s="18"/>
      <c r="M303" s="18"/>
      <c r="N303" s="48" t="str">
        <f t="shared" si="97"/>
        <v/>
      </c>
      <c r="O303" s="21"/>
      <c r="P303" s="18">
        <v>3.3452999999999995</v>
      </c>
      <c r="Q303" s="48" t="str">
        <f t="shared" si="98"/>
        <v/>
      </c>
      <c r="R303" s="71" t="str">
        <f t="shared" si="82"/>
        <v/>
      </c>
      <c r="S303" s="22"/>
      <c r="T303" s="49" t="str">
        <f t="shared" si="99"/>
        <v/>
      </c>
      <c r="U303" s="49" t="str">
        <f t="shared" si="100"/>
        <v/>
      </c>
      <c r="V303" s="50" t="str">
        <f t="shared" si="101"/>
        <v/>
      </c>
      <c r="W303" s="242" t="str">
        <f t="shared" si="102"/>
        <v/>
      </c>
      <c r="X303" s="389"/>
      <c r="Y303" s="391"/>
      <c r="Z303" s="397"/>
      <c r="AA303" s="99"/>
      <c r="AB303" s="100"/>
      <c r="AC303" s="99"/>
    </row>
    <row r="304" spans="1:29" ht="15.6" x14ac:dyDescent="0.3">
      <c r="A304" s="23">
        <v>299</v>
      </c>
      <c r="B304" s="19"/>
      <c r="C304" s="20"/>
      <c r="D304" s="55"/>
      <c r="E304" s="24" t="str">
        <f t="shared" si="93"/>
        <v/>
      </c>
      <c r="F304" s="25" t="str">
        <f t="shared" si="94"/>
        <v/>
      </c>
      <c r="G304" s="52" t="str">
        <f t="shared" si="95"/>
        <v/>
      </c>
      <c r="H304" s="88" t="str">
        <f t="shared" si="96"/>
        <v/>
      </c>
      <c r="I304" s="51" t="s">
        <v>238</v>
      </c>
      <c r="J304" s="26" t="s">
        <v>164</v>
      </c>
      <c r="K304" s="18"/>
      <c r="L304" s="18"/>
      <c r="M304" s="18"/>
      <c r="N304" s="48" t="str">
        <f t="shared" si="97"/>
        <v/>
      </c>
      <c r="O304" s="21"/>
      <c r="P304" s="18">
        <v>5.7819999999999991</v>
      </c>
      <c r="Q304" s="48" t="str">
        <f t="shared" si="98"/>
        <v/>
      </c>
      <c r="R304" s="71" t="str">
        <f t="shared" si="82"/>
        <v/>
      </c>
      <c r="S304" s="22"/>
      <c r="T304" s="49" t="str">
        <f t="shared" si="99"/>
        <v/>
      </c>
      <c r="U304" s="49" t="str">
        <f t="shared" si="100"/>
        <v/>
      </c>
      <c r="V304" s="50" t="str">
        <f t="shared" si="101"/>
        <v/>
      </c>
      <c r="W304" s="242" t="str">
        <f t="shared" si="102"/>
        <v/>
      </c>
      <c r="X304" s="389"/>
      <c r="Y304" s="391"/>
      <c r="Z304" s="397"/>
      <c r="AA304" s="99"/>
      <c r="AB304" s="258"/>
      <c r="AC304" s="99"/>
    </row>
    <row r="305" spans="1:29" ht="15.6" x14ac:dyDescent="0.3">
      <c r="A305" s="23">
        <v>300</v>
      </c>
      <c r="B305" s="19"/>
      <c r="C305" s="20"/>
      <c r="D305" s="55"/>
      <c r="E305" s="24" t="str">
        <f t="shared" si="93"/>
        <v/>
      </c>
      <c r="F305" s="25" t="str">
        <f t="shared" si="94"/>
        <v/>
      </c>
      <c r="G305" s="52" t="str">
        <f t="shared" si="95"/>
        <v/>
      </c>
      <c r="H305" s="88" t="str">
        <f t="shared" si="96"/>
        <v/>
      </c>
      <c r="I305" s="51" t="s">
        <v>238</v>
      </c>
      <c r="J305" s="26" t="s">
        <v>164</v>
      </c>
      <c r="K305" s="18"/>
      <c r="L305" s="18"/>
      <c r="M305" s="18"/>
      <c r="N305" s="48" t="str">
        <f t="shared" si="97"/>
        <v/>
      </c>
      <c r="O305" s="21"/>
      <c r="P305" s="18">
        <v>0.90859999999999996</v>
      </c>
      <c r="Q305" s="48" t="str">
        <f t="shared" si="98"/>
        <v/>
      </c>
      <c r="R305" s="71" t="str">
        <f t="shared" si="82"/>
        <v/>
      </c>
      <c r="S305" s="22"/>
      <c r="T305" s="49" t="str">
        <f t="shared" si="99"/>
        <v/>
      </c>
      <c r="U305" s="49" t="str">
        <f t="shared" si="100"/>
        <v/>
      </c>
      <c r="V305" s="50" t="str">
        <f t="shared" si="101"/>
        <v/>
      </c>
      <c r="W305" s="242" t="str">
        <f t="shared" si="102"/>
        <v/>
      </c>
      <c r="X305" s="389"/>
      <c r="Y305" s="391"/>
      <c r="Z305" s="397"/>
      <c r="AA305" s="99"/>
      <c r="AB305" s="100"/>
      <c r="AC305" s="99"/>
    </row>
    <row r="306" spans="1:29" ht="15.6" x14ac:dyDescent="0.3">
      <c r="A306" s="23">
        <v>301</v>
      </c>
      <c r="B306" s="19"/>
      <c r="C306" s="20"/>
      <c r="D306" s="55"/>
      <c r="E306" s="24" t="str">
        <f t="shared" si="93"/>
        <v/>
      </c>
      <c r="F306" s="25" t="str">
        <f t="shared" si="94"/>
        <v/>
      </c>
      <c r="G306" s="52" t="str">
        <f t="shared" si="95"/>
        <v/>
      </c>
      <c r="H306" s="88" t="str">
        <f t="shared" si="96"/>
        <v/>
      </c>
      <c r="I306" s="51" t="s">
        <v>238</v>
      </c>
      <c r="J306" s="26" t="s">
        <v>164</v>
      </c>
      <c r="K306" s="18"/>
      <c r="L306" s="18"/>
      <c r="M306" s="18"/>
      <c r="N306" s="48" t="str">
        <f t="shared" si="97"/>
        <v/>
      </c>
      <c r="O306" s="21"/>
      <c r="P306" s="18">
        <v>3.4691999999999998</v>
      </c>
      <c r="Q306" s="48" t="str">
        <f t="shared" si="98"/>
        <v/>
      </c>
      <c r="R306" s="71" t="str">
        <f t="shared" si="82"/>
        <v/>
      </c>
      <c r="S306" s="22"/>
      <c r="T306" s="49" t="str">
        <f t="shared" si="99"/>
        <v/>
      </c>
      <c r="U306" s="49" t="str">
        <f t="shared" si="100"/>
        <v/>
      </c>
      <c r="V306" s="50" t="str">
        <f t="shared" si="101"/>
        <v/>
      </c>
      <c r="W306" s="242" t="str">
        <f t="shared" si="102"/>
        <v/>
      </c>
      <c r="X306" s="389"/>
      <c r="Y306" s="391"/>
      <c r="Z306" s="397"/>
      <c r="AA306" s="99"/>
      <c r="AB306" s="100"/>
      <c r="AC306" s="99"/>
    </row>
    <row r="307" spans="1:29" ht="15.6" x14ac:dyDescent="0.3">
      <c r="A307" s="23">
        <v>302</v>
      </c>
      <c r="B307" s="19"/>
      <c r="C307" s="20"/>
      <c r="D307" s="55"/>
      <c r="E307" s="24" t="str">
        <f t="shared" si="93"/>
        <v/>
      </c>
      <c r="F307" s="25" t="str">
        <f t="shared" si="94"/>
        <v/>
      </c>
      <c r="G307" s="52" t="str">
        <f t="shared" si="95"/>
        <v/>
      </c>
      <c r="H307" s="88" t="str">
        <f t="shared" si="96"/>
        <v/>
      </c>
      <c r="I307" s="51" t="s">
        <v>238</v>
      </c>
      <c r="J307" s="26" t="s">
        <v>164</v>
      </c>
      <c r="K307" s="18"/>
      <c r="L307" s="18"/>
      <c r="M307" s="18"/>
      <c r="N307" s="48" t="str">
        <f t="shared" si="97"/>
        <v/>
      </c>
      <c r="O307" s="21"/>
      <c r="P307" s="18">
        <v>6.1536999999999997</v>
      </c>
      <c r="Q307" s="48" t="str">
        <f t="shared" si="98"/>
        <v/>
      </c>
      <c r="R307" s="71" t="str">
        <f t="shared" si="82"/>
        <v/>
      </c>
      <c r="S307" s="22"/>
      <c r="T307" s="49" t="str">
        <f t="shared" si="99"/>
        <v/>
      </c>
      <c r="U307" s="49" t="str">
        <f t="shared" si="100"/>
        <v/>
      </c>
      <c r="V307" s="50" t="str">
        <f t="shared" si="101"/>
        <v/>
      </c>
      <c r="W307" s="242" t="str">
        <f t="shared" si="102"/>
        <v/>
      </c>
      <c r="X307" s="389"/>
      <c r="Y307" s="391"/>
      <c r="Z307" s="397"/>
      <c r="AA307" s="251"/>
      <c r="AB307" s="100"/>
      <c r="AC307" s="99"/>
    </row>
    <row r="308" spans="1:29" ht="15.6" x14ac:dyDescent="0.3">
      <c r="A308" s="23">
        <v>303</v>
      </c>
      <c r="B308" s="19"/>
      <c r="C308" s="20"/>
      <c r="D308" s="55"/>
      <c r="E308" s="24" t="str">
        <f t="shared" si="93"/>
        <v/>
      </c>
      <c r="F308" s="25" t="str">
        <f t="shared" si="94"/>
        <v/>
      </c>
      <c r="G308" s="52" t="str">
        <f t="shared" si="95"/>
        <v/>
      </c>
      <c r="H308" s="88" t="str">
        <f t="shared" si="96"/>
        <v/>
      </c>
      <c r="I308" s="51" t="s">
        <v>238</v>
      </c>
      <c r="J308" s="26" t="s">
        <v>164</v>
      </c>
      <c r="K308" s="18"/>
      <c r="L308" s="18"/>
      <c r="M308" s="18"/>
      <c r="N308" s="48" t="str">
        <f t="shared" si="97"/>
        <v/>
      </c>
      <c r="O308" s="21"/>
      <c r="P308" s="18">
        <v>16.0244</v>
      </c>
      <c r="Q308" s="48" t="str">
        <f t="shared" si="98"/>
        <v/>
      </c>
      <c r="R308" s="71" t="str">
        <f t="shared" si="82"/>
        <v/>
      </c>
      <c r="S308" s="22"/>
      <c r="T308" s="49" t="str">
        <f t="shared" si="99"/>
        <v/>
      </c>
      <c r="U308" s="49" t="str">
        <f t="shared" si="100"/>
        <v/>
      </c>
      <c r="V308" s="50" t="str">
        <f t="shared" si="101"/>
        <v/>
      </c>
      <c r="W308" s="242" t="str">
        <f t="shared" si="102"/>
        <v/>
      </c>
      <c r="X308" s="389"/>
      <c r="Y308" s="391"/>
      <c r="Z308" s="397"/>
      <c r="AA308" s="259"/>
      <c r="AB308" s="251"/>
      <c r="AC308" s="99"/>
    </row>
    <row r="309" spans="1:29" ht="15.6" x14ac:dyDescent="0.3">
      <c r="A309" s="23">
        <v>304</v>
      </c>
      <c r="B309" s="19"/>
      <c r="C309" s="20"/>
      <c r="D309" s="55"/>
      <c r="E309" s="24" t="str">
        <f t="shared" si="93"/>
        <v/>
      </c>
      <c r="F309" s="25" t="str">
        <f t="shared" si="94"/>
        <v/>
      </c>
      <c r="G309" s="52" t="str">
        <f t="shared" si="95"/>
        <v/>
      </c>
      <c r="H309" s="88" t="str">
        <f t="shared" si="96"/>
        <v/>
      </c>
      <c r="I309" s="51" t="s">
        <v>238</v>
      </c>
      <c r="J309" s="26" t="s">
        <v>164</v>
      </c>
      <c r="K309" s="18"/>
      <c r="L309" s="18"/>
      <c r="M309" s="18"/>
      <c r="N309" s="48" t="str">
        <f t="shared" si="97"/>
        <v/>
      </c>
      <c r="O309" s="21"/>
      <c r="P309" s="18">
        <v>24.119199999999999</v>
      </c>
      <c r="Q309" s="48" t="str">
        <f t="shared" si="98"/>
        <v/>
      </c>
      <c r="R309" s="71" t="str">
        <f t="shared" si="82"/>
        <v/>
      </c>
      <c r="S309" s="22"/>
      <c r="T309" s="49" t="str">
        <f t="shared" si="99"/>
        <v/>
      </c>
      <c r="U309" s="49" t="str">
        <f t="shared" si="100"/>
        <v/>
      </c>
      <c r="V309" s="50" t="str">
        <f t="shared" si="101"/>
        <v/>
      </c>
      <c r="W309" s="242" t="str">
        <f t="shared" si="102"/>
        <v/>
      </c>
      <c r="X309" s="389"/>
      <c r="Y309" s="391"/>
      <c r="Z309" s="397"/>
      <c r="AA309" s="251"/>
      <c r="AB309" s="100"/>
      <c r="AC309" s="99"/>
    </row>
    <row r="310" spans="1:29" ht="15.6" x14ac:dyDescent="0.3">
      <c r="A310" s="23">
        <v>305</v>
      </c>
      <c r="B310" s="19"/>
      <c r="C310" s="20"/>
      <c r="D310" s="55"/>
      <c r="E310" s="24" t="str">
        <f t="shared" si="93"/>
        <v/>
      </c>
      <c r="F310" s="25" t="str">
        <f t="shared" si="94"/>
        <v/>
      </c>
      <c r="G310" s="52" t="str">
        <f t="shared" si="95"/>
        <v/>
      </c>
      <c r="H310" s="88" t="str">
        <f t="shared" si="96"/>
        <v/>
      </c>
      <c r="I310" s="51" t="s">
        <v>238</v>
      </c>
      <c r="J310" s="26" t="s">
        <v>164</v>
      </c>
      <c r="K310" s="18"/>
      <c r="L310" s="18"/>
      <c r="M310" s="18"/>
      <c r="N310" s="48" t="str">
        <f t="shared" si="97"/>
        <v/>
      </c>
      <c r="O310" s="21"/>
      <c r="P310" s="18">
        <v>21.310799999999997</v>
      </c>
      <c r="Q310" s="48" t="str">
        <f t="shared" si="98"/>
        <v/>
      </c>
      <c r="R310" s="71" t="str">
        <f t="shared" si="82"/>
        <v/>
      </c>
      <c r="S310" s="22"/>
      <c r="T310" s="49" t="str">
        <f t="shared" si="99"/>
        <v/>
      </c>
      <c r="U310" s="49" t="str">
        <f t="shared" si="100"/>
        <v/>
      </c>
      <c r="V310" s="50" t="str">
        <f t="shared" si="101"/>
        <v/>
      </c>
      <c r="W310" s="242" t="str">
        <f t="shared" si="102"/>
        <v/>
      </c>
      <c r="X310" s="389"/>
      <c r="Y310" s="391"/>
      <c r="Z310" s="397"/>
      <c r="AA310" s="251"/>
      <c r="AB310" s="100"/>
      <c r="AC310" s="99"/>
    </row>
    <row r="311" spans="1:29" ht="15.6" x14ac:dyDescent="0.3">
      <c r="A311" s="23">
        <v>306</v>
      </c>
      <c r="B311" s="19"/>
      <c r="C311" s="20"/>
      <c r="D311" s="55"/>
      <c r="E311" s="24" t="str">
        <f t="shared" si="93"/>
        <v/>
      </c>
      <c r="F311" s="25" t="str">
        <f t="shared" si="94"/>
        <v/>
      </c>
      <c r="G311" s="52" t="str">
        <f t="shared" si="95"/>
        <v/>
      </c>
      <c r="H311" s="88" t="str">
        <f t="shared" si="96"/>
        <v/>
      </c>
      <c r="I311" s="51" t="s">
        <v>238</v>
      </c>
      <c r="J311" s="26" t="s">
        <v>164</v>
      </c>
      <c r="K311" s="18"/>
      <c r="L311" s="18"/>
      <c r="M311" s="18"/>
      <c r="N311" s="48" t="str">
        <f t="shared" si="97"/>
        <v/>
      </c>
      <c r="O311" s="21"/>
      <c r="P311" s="18">
        <v>17.511199999999999</v>
      </c>
      <c r="Q311" s="48" t="str">
        <f t="shared" si="98"/>
        <v/>
      </c>
      <c r="R311" s="71" t="str">
        <f t="shared" si="82"/>
        <v/>
      </c>
      <c r="S311" s="22"/>
      <c r="T311" s="49" t="str">
        <f t="shared" si="99"/>
        <v/>
      </c>
      <c r="U311" s="49" t="str">
        <f t="shared" si="100"/>
        <v/>
      </c>
      <c r="V311" s="50" t="str">
        <f t="shared" si="101"/>
        <v/>
      </c>
      <c r="W311" s="242" t="str">
        <f t="shared" si="102"/>
        <v/>
      </c>
      <c r="X311" s="389"/>
      <c r="Y311" s="391"/>
      <c r="Z311" s="397"/>
      <c r="AA311" s="248"/>
      <c r="AB311" s="100"/>
      <c r="AC311" s="99"/>
    </row>
    <row r="312" spans="1:29" ht="15.6" x14ac:dyDescent="0.3">
      <c r="A312" s="23">
        <v>307</v>
      </c>
      <c r="B312" s="19"/>
      <c r="C312" s="20"/>
      <c r="D312" s="55"/>
      <c r="E312" s="24" t="str">
        <f t="shared" si="93"/>
        <v/>
      </c>
      <c r="F312" s="25" t="str">
        <f t="shared" si="94"/>
        <v/>
      </c>
      <c r="G312" s="52" t="str">
        <f t="shared" si="95"/>
        <v/>
      </c>
      <c r="H312" s="88" t="str">
        <f t="shared" si="96"/>
        <v/>
      </c>
      <c r="I312" s="51" t="s">
        <v>238</v>
      </c>
      <c r="J312" s="26" t="s">
        <v>164</v>
      </c>
      <c r="K312" s="18"/>
      <c r="L312" s="18"/>
      <c r="M312" s="18"/>
      <c r="N312" s="48" t="str">
        <f t="shared" si="97"/>
        <v/>
      </c>
      <c r="O312" s="21"/>
      <c r="P312" s="18">
        <v>4.2125999999999992</v>
      </c>
      <c r="Q312" s="48" t="str">
        <f t="shared" si="98"/>
        <v/>
      </c>
      <c r="R312" s="71" t="str">
        <f t="shared" si="82"/>
        <v/>
      </c>
      <c r="S312" s="22"/>
      <c r="T312" s="49" t="str">
        <f t="shared" si="99"/>
        <v/>
      </c>
      <c r="U312" s="49" t="str">
        <f t="shared" si="100"/>
        <v/>
      </c>
      <c r="V312" s="50" t="str">
        <f t="shared" si="101"/>
        <v/>
      </c>
      <c r="W312" s="242" t="str">
        <f t="shared" si="102"/>
        <v/>
      </c>
      <c r="X312" s="389"/>
      <c r="Y312" s="391"/>
      <c r="Z312" s="397"/>
      <c r="AA312" s="99"/>
      <c r="AB312" s="100"/>
      <c r="AC312" s="99"/>
    </row>
    <row r="313" spans="1:29" ht="15.6" x14ac:dyDescent="0.3">
      <c r="A313" s="23">
        <v>308</v>
      </c>
      <c r="B313" s="19"/>
      <c r="C313" s="20"/>
      <c r="D313" s="55"/>
      <c r="E313" s="24" t="str">
        <f t="shared" si="93"/>
        <v/>
      </c>
      <c r="F313" s="25" t="str">
        <f t="shared" si="94"/>
        <v/>
      </c>
      <c r="G313" s="52" t="str">
        <f t="shared" si="95"/>
        <v/>
      </c>
      <c r="H313" s="88" t="str">
        <f t="shared" si="96"/>
        <v/>
      </c>
      <c r="I313" s="51" t="s">
        <v>238</v>
      </c>
      <c r="J313" s="26" t="s">
        <v>164</v>
      </c>
      <c r="K313" s="18"/>
      <c r="L313" s="18"/>
      <c r="M313" s="18"/>
      <c r="N313" s="48" t="str">
        <f t="shared" si="97"/>
        <v/>
      </c>
      <c r="O313" s="21"/>
      <c r="P313" s="18">
        <v>4.1712999999999996</v>
      </c>
      <c r="Q313" s="48" t="str">
        <f t="shared" si="98"/>
        <v/>
      </c>
      <c r="R313" s="71" t="str">
        <f t="shared" si="82"/>
        <v/>
      </c>
      <c r="S313" s="22"/>
      <c r="T313" s="49" t="str">
        <f t="shared" si="99"/>
        <v/>
      </c>
      <c r="U313" s="49" t="str">
        <f t="shared" si="100"/>
        <v/>
      </c>
      <c r="V313" s="50" t="str">
        <f t="shared" si="101"/>
        <v/>
      </c>
      <c r="W313" s="242" t="str">
        <f t="shared" si="102"/>
        <v/>
      </c>
      <c r="X313" s="389"/>
      <c r="Y313" s="391"/>
      <c r="Z313" s="397"/>
      <c r="AA313" s="99"/>
      <c r="AB313" s="100"/>
      <c r="AC313" s="99"/>
    </row>
    <row r="314" spans="1:29" ht="15.6" x14ac:dyDescent="0.3">
      <c r="A314" s="23">
        <v>309</v>
      </c>
      <c r="B314" s="19"/>
      <c r="C314" s="20"/>
      <c r="D314" s="55"/>
      <c r="E314" s="24" t="str">
        <f t="shared" si="93"/>
        <v/>
      </c>
      <c r="F314" s="25" t="str">
        <f t="shared" si="94"/>
        <v/>
      </c>
      <c r="G314" s="52" t="str">
        <f t="shared" si="95"/>
        <v/>
      </c>
      <c r="H314" s="88" t="str">
        <f t="shared" si="96"/>
        <v/>
      </c>
      <c r="I314" s="51" t="s">
        <v>238</v>
      </c>
      <c r="J314" s="26" t="s">
        <v>164</v>
      </c>
      <c r="K314" s="18"/>
      <c r="L314" s="18"/>
      <c r="M314" s="18"/>
      <c r="N314" s="48" t="str">
        <f t="shared" si="97"/>
        <v/>
      </c>
      <c r="O314" s="21"/>
      <c r="P314" s="18">
        <v>5.9058999999999999</v>
      </c>
      <c r="Q314" s="48" t="str">
        <f t="shared" si="98"/>
        <v/>
      </c>
      <c r="R314" s="71" t="str">
        <f t="shared" si="82"/>
        <v/>
      </c>
      <c r="S314" s="22"/>
      <c r="T314" s="49" t="str">
        <f t="shared" si="99"/>
        <v/>
      </c>
      <c r="U314" s="49" t="str">
        <f t="shared" si="100"/>
        <v/>
      </c>
      <c r="V314" s="50" t="str">
        <f t="shared" si="101"/>
        <v/>
      </c>
      <c r="W314" s="242" t="str">
        <f t="shared" si="102"/>
        <v/>
      </c>
      <c r="X314" s="389"/>
      <c r="Y314" s="391"/>
      <c r="Z314" s="397"/>
      <c r="AA314" s="251"/>
      <c r="AB314" s="100"/>
      <c r="AC314" s="99"/>
    </row>
    <row r="315" spans="1:29" ht="15.6" x14ac:dyDescent="0.3">
      <c r="A315" s="23">
        <v>310</v>
      </c>
      <c r="B315" s="19"/>
      <c r="C315" s="20"/>
      <c r="D315" s="55"/>
      <c r="E315" s="24" t="str">
        <f t="shared" si="93"/>
        <v/>
      </c>
      <c r="F315" s="25" t="str">
        <f t="shared" si="94"/>
        <v/>
      </c>
      <c r="G315" s="52" t="str">
        <f t="shared" si="95"/>
        <v/>
      </c>
      <c r="H315" s="88" t="str">
        <f t="shared" si="96"/>
        <v/>
      </c>
      <c r="I315" s="51" t="s">
        <v>238</v>
      </c>
      <c r="J315" s="26" t="s">
        <v>164</v>
      </c>
      <c r="K315" s="18"/>
      <c r="L315" s="18"/>
      <c r="M315" s="18"/>
      <c r="N315" s="48" t="str">
        <f t="shared" si="97"/>
        <v/>
      </c>
      <c r="O315" s="21"/>
      <c r="P315" s="18">
        <v>8.2187000000000001</v>
      </c>
      <c r="Q315" s="48" t="str">
        <f t="shared" si="98"/>
        <v/>
      </c>
      <c r="R315" s="71" t="str">
        <f t="shared" si="82"/>
        <v/>
      </c>
      <c r="S315" s="22"/>
      <c r="T315" s="49" t="str">
        <f t="shared" si="99"/>
        <v/>
      </c>
      <c r="U315" s="49" t="str">
        <f t="shared" si="100"/>
        <v/>
      </c>
      <c r="V315" s="50" t="str">
        <f t="shared" si="101"/>
        <v/>
      </c>
      <c r="W315" s="242" t="str">
        <f t="shared" si="102"/>
        <v/>
      </c>
      <c r="X315" s="389"/>
      <c r="Y315" s="391"/>
      <c r="Z315" s="397"/>
      <c r="AA315" s="251"/>
      <c r="AB315" s="100"/>
      <c r="AC315" s="99"/>
    </row>
    <row r="316" spans="1:29" ht="15.6" x14ac:dyDescent="0.3">
      <c r="A316" s="23">
        <v>311</v>
      </c>
      <c r="B316" s="19"/>
      <c r="C316" s="20"/>
      <c r="D316" s="55"/>
      <c r="E316" s="24" t="str">
        <f t="shared" si="93"/>
        <v/>
      </c>
      <c r="F316" s="25" t="str">
        <f t="shared" si="94"/>
        <v/>
      </c>
      <c r="G316" s="52" t="str">
        <f t="shared" si="95"/>
        <v/>
      </c>
      <c r="H316" s="88" t="str">
        <f t="shared" si="96"/>
        <v/>
      </c>
      <c r="I316" s="51" t="s">
        <v>238</v>
      </c>
      <c r="J316" s="26" t="s">
        <v>164</v>
      </c>
      <c r="K316" s="18"/>
      <c r="L316" s="18"/>
      <c r="M316" s="18"/>
      <c r="N316" s="48" t="str">
        <f t="shared" si="97"/>
        <v/>
      </c>
      <c r="O316" s="21"/>
      <c r="P316" s="18">
        <v>31.553199999999997</v>
      </c>
      <c r="Q316" s="48" t="str">
        <f t="shared" si="98"/>
        <v/>
      </c>
      <c r="R316" s="71" t="str">
        <f t="shared" si="82"/>
        <v/>
      </c>
      <c r="S316" s="22"/>
      <c r="T316" s="49" t="str">
        <f t="shared" si="99"/>
        <v/>
      </c>
      <c r="U316" s="49" t="str">
        <f t="shared" si="100"/>
        <v/>
      </c>
      <c r="V316" s="50" t="str">
        <f t="shared" si="101"/>
        <v/>
      </c>
      <c r="W316" s="242" t="str">
        <f t="shared" si="102"/>
        <v/>
      </c>
      <c r="X316" s="389"/>
      <c r="Y316" s="391"/>
      <c r="Z316" s="397"/>
      <c r="AA316" s="251"/>
      <c r="AB316" s="100"/>
      <c r="AC316" s="99"/>
    </row>
    <row r="317" spans="1:29" ht="15.6" x14ac:dyDescent="0.3">
      <c r="A317" s="23">
        <v>312</v>
      </c>
      <c r="B317" s="19"/>
      <c r="C317" s="20"/>
      <c r="D317" s="55"/>
      <c r="E317" s="24" t="str">
        <f t="shared" si="93"/>
        <v/>
      </c>
      <c r="F317" s="25" t="str">
        <f t="shared" si="94"/>
        <v/>
      </c>
      <c r="G317" s="52" t="str">
        <f t="shared" si="95"/>
        <v/>
      </c>
      <c r="H317" s="88" t="str">
        <f t="shared" si="96"/>
        <v/>
      </c>
      <c r="I317" s="51" t="s">
        <v>238</v>
      </c>
      <c r="J317" s="26" t="s">
        <v>164</v>
      </c>
      <c r="K317" s="18"/>
      <c r="L317" s="18"/>
      <c r="M317" s="18"/>
      <c r="N317" s="48" t="str">
        <f t="shared" si="97"/>
        <v/>
      </c>
      <c r="O317" s="21"/>
      <c r="P317" s="18">
        <v>18.915399999999998</v>
      </c>
      <c r="Q317" s="48" t="str">
        <f t="shared" si="98"/>
        <v/>
      </c>
      <c r="R317" s="71" t="str">
        <f t="shared" si="82"/>
        <v/>
      </c>
      <c r="S317" s="22"/>
      <c r="T317" s="49" t="str">
        <f t="shared" si="99"/>
        <v/>
      </c>
      <c r="U317" s="49" t="str">
        <f t="shared" si="100"/>
        <v/>
      </c>
      <c r="V317" s="50" t="str">
        <f t="shared" si="101"/>
        <v/>
      </c>
      <c r="W317" s="242" t="str">
        <f t="shared" si="102"/>
        <v/>
      </c>
      <c r="X317" s="389"/>
      <c r="Y317" s="391"/>
      <c r="Z317" s="397"/>
      <c r="AA317" s="251"/>
      <c r="AB317" s="100"/>
      <c r="AC317" s="99"/>
    </row>
    <row r="318" spans="1:29" ht="15.6" x14ac:dyDescent="0.3">
      <c r="A318" s="23">
        <v>313</v>
      </c>
      <c r="B318" s="19"/>
      <c r="C318" s="20"/>
      <c r="D318" s="55"/>
      <c r="E318" s="24" t="str">
        <f t="shared" si="93"/>
        <v/>
      </c>
      <c r="F318" s="25" t="str">
        <f t="shared" si="94"/>
        <v/>
      </c>
      <c r="G318" s="52" t="str">
        <f t="shared" si="95"/>
        <v/>
      </c>
      <c r="H318" s="88" t="str">
        <f t="shared" si="96"/>
        <v/>
      </c>
      <c r="I318" s="51" t="s">
        <v>238</v>
      </c>
      <c r="J318" s="26" t="s">
        <v>164</v>
      </c>
      <c r="K318" s="18"/>
      <c r="L318" s="18"/>
      <c r="M318" s="18"/>
      <c r="N318" s="48" t="str">
        <f t="shared" si="97"/>
        <v/>
      </c>
      <c r="O318" s="21"/>
      <c r="P318" s="18">
        <v>15.570099999999998</v>
      </c>
      <c r="Q318" s="48" t="str">
        <f t="shared" si="98"/>
        <v/>
      </c>
      <c r="R318" s="71" t="str">
        <f t="shared" si="82"/>
        <v/>
      </c>
      <c r="S318" s="22"/>
      <c r="T318" s="49" t="str">
        <f t="shared" si="99"/>
        <v/>
      </c>
      <c r="U318" s="49" t="str">
        <f t="shared" si="100"/>
        <v/>
      </c>
      <c r="V318" s="50" t="str">
        <f t="shared" si="101"/>
        <v/>
      </c>
      <c r="W318" s="242" t="str">
        <f t="shared" si="102"/>
        <v/>
      </c>
      <c r="X318" s="389"/>
      <c r="Y318" s="391"/>
      <c r="Z318" s="397"/>
      <c r="AA318" s="251"/>
      <c r="AB318" s="100"/>
      <c r="AC318" s="99"/>
    </row>
    <row r="319" spans="1:29" ht="15.6" x14ac:dyDescent="0.3">
      <c r="A319" s="23">
        <v>314</v>
      </c>
      <c r="B319" s="19"/>
      <c r="C319" s="20"/>
      <c r="D319" s="55"/>
      <c r="E319" s="24" t="str">
        <f t="shared" si="93"/>
        <v/>
      </c>
      <c r="F319" s="25" t="str">
        <f t="shared" si="94"/>
        <v/>
      </c>
      <c r="G319" s="52" t="str">
        <f t="shared" si="95"/>
        <v/>
      </c>
      <c r="H319" s="88" t="str">
        <f t="shared" si="96"/>
        <v/>
      </c>
      <c r="I319" s="51" t="s">
        <v>238</v>
      </c>
      <c r="J319" s="26" t="s">
        <v>164</v>
      </c>
      <c r="K319" s="18"/>
      <c r="L319" s="18"/>
      <c r="M319" s="18"/>
      <c r="N319" s="48" t="str">
        <f t="shared" si="97"/>
        <v/>
      </c>
      <c r="O319" s="21"/>
      <c r="P319" s="18">
        <v>8.8381999999999987</v>
      </c>
      <c r="Q319" s="48" t="str">
        <f t="shared" si="98"/>
        <v/>
      </c>
      <c r="R319" s="71" t="str">
        <f t="shared" si="82"/>
        <v/>
      </c>
      <c r="S319" s="22"/>
      <c r="T319" s="49" t="str">
        <f t="shared" si="99"/>
        <v/>
      </c>
      <c r="U319" s="49" t="str">
        <f t="shared" si="100"/>
        <v/>
      </c>
      <c r="V319" s="50" t="str">
        <f t="shared" si="101"/>
        <v/>
      </c>
      <c r="W319" s="242" t="str">
        <f t="shared" si="102"/>
        <v/>
      </c>
      <c r="X319" s="389"/>
      <c r="Y319" s="391"/>
      <c r="Z319" s="397"/>
      <c r="AA319" s="251"/>
      <c r="AB319" s="100"/>
      <c r="AC319" s="99"/>
    </row>
    <row r="320" spans="1:29" ht="15.6" x14ac:dyDescent="0.3">
      <c r="A320" s="23">
        <v>315</v>
      </c>
      <c r="B320" s="19"/>
      <c r="C320" s="20"/>
      <c r="D320" s="55"/>
      <c r="E320" s="24" t="str">
        <f t="shared" si="93"/>
        <v/>
      </c>
      <c r="F320" s="25" t="str">
        <f t="shared" si="94"/>
        <v/>
      </c>
      <c r="G320" s="52" t="str">
        <f t="shared" si="95"/>
        <v/>
      </c>
      <c r="H320" s="88" t="str">
        <f t="shared" si="96"/>
        <v/>
      </c>
      <c r="I320" s="51" t="s">
        <v>238</v>
      </c>
      <c r="J320" s="26" t="s">
        <v>164</v>
      </c>
      <c r="K320" s="18"/>
      <c r="L320" s="18"/>
      <c r="M320" s="18"/>
      <c r="N320" s="48" t="str">
        <f t="shared" si="97"/>
        <v/>
      </c>
      <c r="O320" s="21"/>
      <c r="P320" s="18">
        <v>32.0075</v>
      </c>
      <c r="Q320" s="48" t="str">
        <f t="shared" si="98"/>
        <v/>
      </c>
      <c r="R320" s="71" t="str">
        <f t="shared" si="82"/>
        <v/>
      </c>
      <c r="S320" s="22"/>
      <c r="T320" s="49" t="str">
        <f t="shared" si="99"/>
        <v/>
      </c>
      <c r="U320" s="49" t="str">
        <f t="shared" si="100"/>
        <v/>
      </c>
      <c r="V320" s="50" t="str">
        <f t="shared" si="101"/>
        <v/>
      </c>
      <c r="W320" s="242" t="str">
        <f t="shared" si="102"/>
        <v/>
      </c>
      <c r="X320" s="389"/>
      <c r="Y320" s="391"/>
      <c r="Z320" s="397"/>
      <c r="AA320" s="251"/>
      <c r="AB320" s="100"/>
      <c r="AC320" s="99"/>
    </row>
    <row r="321" spans="1:29" ht="15.6" x14ac:dyDescent="0.3">
      <c r="A321" s="23">
        <v>316</v>
      </c>
      <c r="B321" s="19"/>
      <c r="C321" s="20"/>
      <c r="D321" s="55"/>
      <c r="E321" s="24" t="str">
        <f t="shared" si="93"/>
        <v/>
      </c>
      <c r="F321" s="25" t="str">
        <f t="shared" si="94"/>
        <v/>
      </c>
      <c r="G321" s="52" t="str">
        <f t="shared" si="95"/>
        <v/>
      </c>
      <c r="H321" s="88" t="str">
        <f t="shared" si="96"/>
        <v/>
      </c>
      <c r="I321" s="51" t="s">
        <v>238</v>
      </c>
      <c r="J321" s="26" t="s">
        <v>164</v>
      </c>
      <c r="K321" s="18"/>
      <c r="L321" s="18"/>
      <c r="M321" s="18"/>
      <c r="N321" s="48" t="str">
        <f t="shared" si="97"/>
        <v/>
      </c>
      <c r="O321" s="21"/>
      <c r="P321" s="18">
        <v>9.1273</v>
      </c>
      <c r="Q321" s="48" t="str">
        <f t="shared" si="98"/>
        <v/>
      </c>
      <c r="R321" s="71" t="str">
        <f t="shared" si="82"/>
        <v/>
      </c>
      <c r="S321" s="22"/>
      <c r="T321" s="49" t="str">
        <f t="shared" si="99"/>
        <v/>
      </c>
      <c r="U321" s="49" t="str">
        <f t="shared" si="100"/>
        <v/>
      </c>
      <c r="V321" s="50" t="str">
        <f t="shared" si="101"/>
        <v/>
      </c>
      <c r="W321" s="242" t="str">
        <f t="shared" si="102"/>
        <v/>
      </c>
      <c r="X321" s="389"/>
      <c r="Y321" s="391"/>
      <c r="Z321" s="397"/>
      <c r="AA321" s="248"/>
      <c r="AB321" s="100"/>
      <c r="AC321" s="99"/>
    </row>
    <row r="322" spans="1:29" ht="15.6" x14ac:dyDescent="0.3">
      <c r="A322" s="23">
        <v>317</v>
      </c>
      <c r="B322" s="19"/>
      <c r="C322" s="20"/>
      <c r="D322" s="55"/>
      <c r="E322" s="24" t="str">
        <f t="shared" si="93"/>
        <v/>
      </c>
      <c r="F322" s="25" t="str">
        <f t="shared" si="94"/>
        <v/>
      </c>
      <c r="G322" s="52" t="str">
        <f t="shared" si="95"/>
        <v/>
      </c>
      <c r="H322" s="88" t="str">
        <f t="shared" si="96"/>
        <v/>
      </c>
      <c r="I322" s="51" t="s">
        <v>238</v>
      </c>
      <c r="J322" s="26" t="s">
        <v>164</v>
      </c>
      <c r="K322" s="18"/>
      <c r="L322" s="18"/>
      <c r="M322" s="18"/>
      <c r="N322" s="48" t="str">
        <f t="shared" si="97"/>
        <v/>
      </c>
      <c r="O322" s="21"/>
      <c r="P322" s="18">
        <v>24.490899999999996</v>
      </c>
      <c r="Q322" s="48" t="str">
        <f t="shared" si="98"/>
        <v/>
      </c>
      <c r="R322" s="71" t="str">
        <f t="shared" si="82"/>
        <v/>
      </c>
      <c r="S322" s="22"/>
      <c r="T322" s="49" t="str">
        <f t="shared" si="99"/>
        <v/>
      </c>
      <c r="U322" s="49" t="str">
        <f t="shared" si="100"/>
        <v/>
      </c>
      <c r="V322" s="50" t="str">
        <f t="shared" si="101"/>
        <v/>
      </c>
      <c r="W322" s="242" t="str">
        <f t="shared" si="102"/>
        <v/>
      </c>
      <c r="X322" s="389"/>
      <c r="Y322" s="391"/>
      <c r="Z322" s="397"/>
      <c r="AA322" s="251"/>
      <c r="AB322" s="100"/>
      <c r="AC322" s="99"/>
    </row>
    <row r="323" spans="1:29" ht="15.6" x14ac:dyDescent="0.3">
      <c r="A323" s="23">
        <v>318</v>
      </c>
      <c r="B323" s="19"/>
      <c r="C323" s="20"/>
      <c r="D323" s="55"/>
      <c r="E323" s="24" t="str">
        <f t="shared" si="93"/>
        <v/>
      </c>
      <c r="F323" s="25" t="str">
        <f t="shared" si="94"/>
        <v/>
      </c>
      <c r="G323" s="52" t="str">
        <f t="shared" si="95"/>
        <v/>
      </c>
      <c r="H323" s="88" t="str">
        <f t="shared" si="96"/>
        <v/>
      </c>
      <c r="I323" s="51" t="s">
        <v>238</v>
      </c>
      <c r="J323" s="26" t="s">
        <v>164</v>
      </c>
      <c r="K323" s="18"/>
      <c r="L323" s="18"/>
      <c r="M323" s="18"/>
      <c r="N323" s="48" t="str">
        <f t="shared" si="97"/>
        <v/>
      </c>
      <c r="O323" s="21"/>
      <c r="P323" s="18">
        <v>162.18509999999998</v>
      </c>
      <c r="Q323" s="48" t="str">
        <f>IF(E323="","",2*O323)</f>
        <v/>
      </c>
      <c r="R323" s="71" t="str">
        <f t="shared" si="82"/>
        <v/>
      </c>
      <c r="S323" s="22"/>
      <c r="T323" s="49" t="str">
        <f>IF(N323="","",R323*S323)</f>
        <v/>
      </c>
      <c r="U323" s="49" t="str">
        <f t="shared" si="100"/>
        <v/>
      </c>
      <c r="V323" s="50" t="str">
        <f>IF(E323="","",R323*0.3)</f>
        <v/>
      </c>
      <c r="W323" s="243" t="str">
        <f>IF(E323="","",T323-U323-V323)</f>
        <v/>
      </c>
      <c r="X323" s="389"/>
      <c r="Y323" s="391"/>
      <c r="Z323" s="397"/>
      <c r="AA323" s="251"/>
      <c r="AB323" s="100"/>
      <c r="AC323" s="99"/>
    </row>
    <row r="324" spans="1:29" s="133" customFormat="1" ht="15.6" x14ac:dyDescent="0.3">
      <c r="A324" s="23">
        <v>319</v>
      </c>
      <c r="B324" s="19"/>
      <c r="C324" s="20"/>
      <c r="D324" s="55"/>
      <c r="E324" s="126" t="str">
        <f t="shared" si="93"/>
        <v/>
      </c>
      <c r="F324" s="119" t="str">
        <f t="shared" si="94"/>
        <v/>
      </c>
      <c r="G324" s="238" t="str">
        <f t="shared" si="95"/>
        <v/>
      </c>
      <c r="H324" s="88" t="str">
        <f t="shared" si="96"/>
        <v/>
      </c>
      <c r="I324" s="51" t="s">
        <v>238</v>
      </c>
      <c r="J324" s="26" t="s">
        <v>164</v>
      </c>
      <c r="K324" s="160"/>
      <c r="L324" s="160"/>
      <c r="M324" s="160"/>
      <c r="N324" s="48" t="str">
        <f t="shared" si="97"/>
        <v/>
      </c>
      <c r="O324" s="128"/>
      <c r="P324" s="18">
        <v>59.017699999999998</v>
      </c>
      <c r="Q324" s="205" t="str">
        <f>IF(E324="","",2*O324)</f>
        <v/>
      </c>
      <c r="R324" s="71" t="str">
        <f t="shared" si="82"/>
        <v/>
      </c>
      <c r="S324" s="22"/>
      <c r="T324" s="131" t="str">
        <f>IF(N324="","",R324*S324)</f>
        <v/>
      </c>
      <c r="U324" s="49" t="str">
        <f t="shared" si="100"/>
        <v/>
      </c>
      <c r="V324" s="132" t="str">
        <f>IF(E324="","",R324*0.3)</f>
        <v/>
      </c>
      <c r="W324" s="244" t="str">
        <f>IF(E324="","",T324-U324-V324)</f>
        <v/>
      </c>
      <c r="X324" s="389"/>
      <c r="Y324" s="391"/>
      <c r="Z324" s="397"/>
      <c r="AA324" s="248"/>
      <c r="AB324" s="100"/>
      <c r="AC324" s="209"/>
    </row>
    <row r="325" spans="1:29" ht="15.6" x14ac:dyDescent="0.3">
      <c r="A325" s="23">
        <v>320</v>
      </c>
      <c r="B325" s="19"/>
      <c r="C325" s="20"/>
      <c r="D325" s="55"/>
      <c r="E325" s="24" t="str">
        <f t="shared" si="93"/>
        <v/>
      </c>
      <c r="F325" s="25" t="str">
        <f t="shared" si="94"/>
        <v/>
      </c>
      <c r="G325" s="52" t="str">
        <f t="shared" si="95"/>
        <v/>
      </c>
      <c r="H325" s="88" t="str">
        <f t="shared" si="96"/>
        <v/>
      </c>
      <c r="I325" s="51" t="s">
        <v>238</v>
      </c>
      <c r="J325" s="26" t="s">
        <v>164</v>
      </c>
      <c r="K325" s="18"/>
      <c r="L325" s="18"/>
      <c r="M325" s="18"/>
      <c r="N325" s="48" t="str">
        <f t="shared" si="97"/>
        <v/>
      </c>
      <c r="O325" s="21"/>
      <c r="P325" s="18">
        <v>98.954799999999992</v>
      </c>
      <c r="Q325" s="48" t="str">
        <f>IF(E325="","",2*O325)</f>
        <v/>
      </c>
      <c r="R325" s="71" t="str">
        <f t="shared" ref="R325:R331" si="103">IF(E325="","",N325-P325-Q325)</f>
        <v/>
      </c>
      <c r="S325" s="22"/>
      <c r="T325" s="49" t="str">
        <f>IF(N325="","",R325*S325)</f>
        <v/>
      </c>
      <c r="U325" s="49" t="str">
        <f t="shared" si="100"/>
        <v/>
      </c>
      <c r="V325" s="50" t="str">
        <f>IF(E325="","",R325*0.3)</f>
        <v/>
      </c>
      <c r="W325" s="243" t="str">
        <f>IF(E325="","",T325-U325-V325)</f>
        <v/>
      </c>
      <c r="X325" s="389"/>
      <c r="Y325" s="391"/>
      <c r="Z325" s="397"/>
      <c r="AA325" s="251"/>
      <c r="AB325" s="100"/>
      <c r="AC325" s="99"/>
    </row>
    <row r="326" spans="1:29" ht="15.6" x14ac:dyDescent="0.3">
      <c r="A326" s="23">
        <v>321</v>
      </c>
      <c r="B326" s="19"/>
      <c r="C326" s="20"/>
      <c r="D326" s="55"/>
      <c r="E326" s="24" t="str">
        <f t="shared" si="93"/>
        <v/>
      </c>
      <c r="F326" s="25" t="str">
        <f t="shared" si="94"/>
        <v/>
      </c>
      <c r="G326" s="52" t="str">
        <f t="shared" si="95"/>
        <v/>
      </c>
      <c r="H326" s="88" t="str">
        <f t="shared" si="96"/>
        <v/>
      </c>
      <c r="I326" s="51" t="s">
        <v>238</v>
      </c>
      <c r="J326" s="26" t="s">
        <v>164</v>
      </c>
      <c r="K326" s="18"/>
      <c r="L326" s="18"/>
      <c r="M326" s="18"/>
      <c r="N326" s="48" t="str">
        <f t="shared" si="97"/>
        <v/>
      </c>
      <c r="O326" s="21"/>
      <c r="P326" s="18">
        <v>20.443499999999997</v>
      </c>
      <c r="Q326" s="48" t="str">
        <f>IF(E326="","",2*O326)</f>
        <v/>
      </c>
      <c r="R326" s="71" t="str">
        <f t="shared" si="103"/>
        <v/>
      </c>
      <c r="S326" s="22"/>
      <c r="T326" s="49" t="str">
        <f>IF(N326="","",R326*S326)</f>
        <v/>
      </c>
      <c r="U326" s="49" t="str">
        <f t="shared" si="100"/>
        <v/>
      </c>
      <c r="V326" s="50" t="str">
        <f>IF(E326="","",R326*0.3)</f>
        <v/>
      </c>
      <c r="W326" s="243" t="str">
        <f>IF(E326="","",T326-U326-V326)</f>
        <v/>
      </c>
      <c r="X326" s="389"/>
      <c r="Y326" s="391"/>
      <c r="Z326" s="397"/>
      <c r="AA326" s="251"/>
      <c r="AB326" s="100"/>
      <c r="AC326" s="99"/>
    </row>
    <row r="327" spans="1:29" ht="15.6" x14ac:dyDescent="0.3">
      <c r="A327" s="23">
        <v>322</v>
      </c>
      <c r="B327" s="19"/>
      <c r="C327" s="20"/>
      <c r="D327" s="55"/>
      <c r="E327" s="24" t="str">
        <f t="shared" si="93"/>
        <v/>
      </c>
      <c r="F327" s="25" t="str">
        <f t="shared" si="94"/>
        <v/>
      </c>
      <c r="G327" s="52" t="str">
        <f t="shared" si="95"/>
        <v/>
      </c>
      <c r="H327" s="88" t="str">
        <f t="shared" si="96"/>
        <v/>
      </c>
      <c r="I327" s="51" t="s">
        <v>238</v>
      </c>
      <c r="J327" s="26" t="s">
        <v>164</v>
      </c>
      <c r="K327" s="18"/>
      <c r="L327" s="18"/>
      <c r="M327" s="18"/>
      <c r="N327" s="48" t="str">
        <f t="shared" si="97"/>
        <v/>
      </c>
      <c r="O327" s="21"/>
      <c r="P327" s="18">
        <v>3.6343999999999999</v>
      </c>
      <c r="Q327" s="48" t="str">
        <f>IF(E327="","",2*O327)</f>
        <v/>
      </c>
      <c r="R327" s="71" t="str">
        <f t="shared" si="103"/>
        <v/>
      </c>
      <c r="S327" s="22"/>
      <c r="T327" s="49" t="str">
        <f>IF(N327="","",R327*S327)</f>
        <v/>
      </c>
      <c r="U327" s="49" t="str">
        <f t="shared" si="100"/>
        <v/>
      </c>
      <c r="V327" s="50" t="str">
        <f>IF(E327="","",R327*0.3)</f>
        <v/>
      </c>
      <c r="W327" s="243" t="str">
        <f>IF(E327="","",T327-U327-V327)</f>
        <v/>
      </c>
      <c r="X327" s="389"/>
      <c r="Y327" s="391"/>
      <c r="Z327" s="397"/>
      <c r="AA327" s="99"/>
      <c r="AB327" s="100"/>
      <c r="AC327" s="99"/>
    </row>
    <row r="328" spans="1:29" ht="15.6" x14ac:dyDescent="0.3">
      <c r="A328" s="23">
        <v>323</v>
      </c>
      <c r="B328" s="19"/>
      <c r="C328" s="20"/>
      <c r="D328" s="55"/>
      <c r="E328" s="24" t="str">
        <f t="shared" si="93"/>
        <v/>
      </c>
      <c r="F328" s="25" t="str">
        <f t="shared" si="94"/>
        <v/>
      </c>
      <c r="G328" s="52" t="str">
        <f t="shared" ref="G328:G352" si="104">IF(C328="","",VLOOKUP(C328,bdsocios,4,FALSE))</f>
        <v/>
      </c>
      <c r="H328" s="88" t="str">
        <f t="shared" ref="H328:H354" si="105">IF(C328="","",VLOOKUP(C328,bdsocios,5,FALSE))</f>
        <v/>
      </c>
      <c r="I328" s="51" t="s">
        <v>238</v>
      </c>
      <c r="J328" s="26" t="s">
        <v>164</v>
      </c>
      <c r="K328" s="18"/>
      <c r="L328" s="18"/>
      <c r="M328" s="18"/>
      <c r="N328" s="48" t="str">
        <f t="shared" ref="N328:N352" si="106">IF(E328="","",K328+L328+M328)</f>
        <v/>
      </c>
      <c r="O328" s="21"/>
      <c r="P328" s="18">
        <v>2.7670999999999997</v>
      </c>
      <c r="Q328" s="48" t="str">
        <f t="shared" ref="Q328:Q352" si="107">IF(E328="","",2*O328)</f>
        <v/>
      </c>
      <c r="R328" s="71" t="str">
        <f t="shared" si="103"/>
        <v/>
      </c>
      <c r="S328" s="22"/>
      <c r="T328" s="49" t="str">
        <f t="shared" ref="T328:T352" si="108">IF(N328="","",R328*S328)</f>
        <v/>
      </c>
      <c r="U328" s="49" t="str">
        <f t="shared" si="100"/>
        <v/>
      </c>
      <c r="V328" s="50" t="str">
        <f t="shared" ref="V328:V368" si="109">IF(E328="","",R328*0.3)</f>
        <v/>
      </c>
      <c r="W328" s="243" t="str">
        <f t="shared" ref="W328:W352" si="110">IF(E328="","",T328-U328-V328)</f>
        <v/>
      </c>
      <c r="X328" s="389"/>
      <c r="Y328" s="391"/>
      <c r="Z328" s="397"/>
      <c r="AA328" s="99"/>
      <c r="AB328" s="100"/>
      <c r="AC328" s="99"/>
    </row>
    <row r="329" spans="1:29" s="133" customFormat="1" ht="15.6" x14ac:dyDescent="0.3">
      <c r="A329" s="23">
        <v>324</v>
      </c>
      <c r="B329" s="19"/>
      <c r="C329" s="20"/>
      <c r="D329" s="55"/>
      <c r="E329" s="126" t="str">
        <f t="shared" si="93"/>
        <v/>
      </c>
      <c r="F329" s="119" t="str">
        <f t="shared" si="94"/>
        <v/>
      </c>
      <c r="G329" s="238" t="str">
        <f t="shared" si="104"/>
        <v/>
      </c>
      <c r="H329" s="88" t="str">
        <f t="shared" si="105"/>
        <v/>
      </c>
      <c r="I329" s="51" t="s">
        <v>238</v>
      </c>
      <c r="J329" s="26" t="s">
        <v>164</v>
      </c>
      <c r="K329" s="160"/>
      <c r="L329" s="160"/>
      <c r="M329" s="160"/>
      <c r="N329" s="48" t="str">
        <f t="shared" si="106"/>
        <v/>
      </c>
      <c r="O329" s="128"/>
      <c r="P329" s="18">
        <v>4.7907999999999999</v>
      </c>
      <c r="Q329" s="205" t="str">
        <f t="shared" si="107"/>
        <v/>
      </c>
      <c r="R329" s="71" t="str">
        <f t="shared" si="103"/>
        <v/>
      </c>
      <c r="S329" s="22"/>
      <c r="T329" s="131" t="str">
        <f t="shared" si="108"/>
        <v/>
      </c>
      <c r="U329" s="49" t="str">
        <f t="shared" si="100"/>
        <v/>
      </c>
      <c r="V329" s="132" t="str">
        <f t="shared" si="109"/>
        <v/>
      </c>
      <c r="W329" s="244" t="str">
        <f t="shared" si="110"/>
        <v/>
      </c>
      <c r="X329" s="389"/>
      <c r="Y329" s="391"/>
      <c r="Z329" s="397"/>
      <c r="AA329" s="99"/>
      <c r="AB329" s="100"/>
      <c r="AC329" s="209"/>
    </row>
    <row r="330" spans="1:29" ht="15.6" x14ac:dyDescent="0.3">
      <c r="A330" s="23">
        <v>325</v>
      </c>
      <c r="B330" s="19"/>
      <c r="C330" s="20"/>
      <c r="D330" s="55"/>
      <c r="E330" s="24" t="str">
        <f t="shared" si="93"/>
        <v/>
      </c>
      <c r="F330" s="25" t="str">
        <f t="shared" ref="F330:F352" si="111">IF(C330="","",VLOOKUP(C330,bdsocios,3,FALSE))</f>
        <v/>
      </c>
      <c r="G330" s="52" t="str">
        <f t="shared" si="104"/>
        <v/>
      </c>
      <c r="H330" s="88" t="str">
        <f t="shared" si="105"/>
        <v/>
      </c>
      <c r="I330" s="51" t="s">
        <v>238</v>
      </c>
      <c r="J330" s="26" t="s">
        <v>164</v>
      </c>
      <c r="K330" s="18"/>
      <c r="L330" s="18"/>
      <c r="M330" s="18"/>
      <c r="N330" s="48" t="str">
        <f t="shared" si="106"/>
        <v/>
      </c>
      <c r="O330" s="21"/>
      <c r="P330" s="18">
        <v>5.5341999999999993</v>
      </c>
      <c r="Q330" s="48" t="str">
        <f t="shared" si="107"/>
        <v/>
      </c>
      <c r="R330" s="71" t="str">
        <f t="shared" si="103"/>
        <v/>
      </c>
      <c r="S330" s="22"/>
      <c r="T330" s="49" t="str">
        <f t="shared" si="108"/>
        <v/>
      </c>
      <c r="U330" s="49" t="str">
        <f t="shared" si="100"/>
        <v/>
      </c>
      <c r="V330" s="50" t="str">
        <f t="shared" si="109"/>
        <v/>
      </c>
      <c r="W330" s="243" t="str">
        <f t="shared" si="110"/>
        <v/>
      </c>
      <c r="X330" s="389"/>
      <c r="Y330" s="391"/>
      <c r="Z330" s="397"/>
      <c r="AA330" s="99"/>
      <c r="AB330" s="100"/>
      <c r="AC330" s="99"/>
    </row>
    <row r="331" spans="1:29" ht="15.6" x14ac:dyDescent="0.3">
      <c r="A331" s="23">
        <v>326</v>
      </c>
      <c r="B331" s="19"/>
      <c r="C331" s="20"/>
      <c r="D331" s="55"/>
      <c r="E331" s="24" t="str">
        <f t="shared" si="93"/>
        <v/>
      </c>
      <c r="F331" s="25" t="str">
        <f t="shared" si="111"/>
        <v/>
      </c>
      <c r="G331" s="52" t="str">
        <f t="shared" si="104"/>
        <v/>
      </c>
      <c r="H331" s="88" t="str">
        <f t="shared" si="105"/>
        <v/>
      </c>
      <c r="I331" s="51" t="s">
        <v>238</v>
      </c>
      <c r="J331" s="26" t="s">
        <v>164</v>
      </c>
      <c r="K331" s="18"/>
      <c r="L331" s="18"/>
      <c r="M331" s="18"/>
      <c r="N331" s="48" t="str">
        <f t="shared" si="106"/>
        <v/>
      </c>
      <c r="O331" s="21"/>
      <c r="P331" s="18">
        <v>30.727199999999996</v>
      </c>
      <c r="Q331" s="48" t="str">
        <f t="shared" si="107"/>
        <v/>
      </c>
      <c r="R331" s="71" t="str">
        <f t="shared" si="103"/>
        <v/>
      </c>
      <c r="S331" s="22"/>
      <c r="T331" s="49" t="str">
        <f t="shared" si="108"/>
        <v/>
      </c>
      <c r="U331" s="49" t="str">
        <f t="shared" si="100"/>
        <v/>
      </c>
      <c r="V331" s="50" t="str">
        <f>IF(E331="","",R331*0.3)</f>
        <v/>
      </c>
      <c r="W331" s="243" t="str">
        <f t="shared" si="110"/>
        <v/>
      </c>
      <c r="X331" s="390"/>
      <c r="Y331" s="391"/>
      <c r="Z331" s="397"/>
      <c r="AA331" s="248"/>
      <c r="AB331" s="100"/>
      <c r="AC331" s="99"/>
    </row>
    <row r="332" spans="1:29" ht="15.6" x14ac:dyDescent="0.3">
      <c r="A332" s="23">
        <v>327</v>
      </c>
      <c r="B332" s="19"/>
      <c r="C332" s="20"/>
      <c r="D332" s="55"/>
      <c r="E332" s="24" t="str">
        <f t="shared" si="93"/>
        <v/>
      </c>
      <c r="F332" s="25" t="str">
        <f t="shared" si="111"/>
        <v/>
      </c>
      <c r="G332" s="52" t="str">
        <f t="shared" si="104"/>
        <v/>
      </c>
      <c r="H332" s="88" t="str">
        <f t="shared" si="105"/>
        <v/>
      </c>
      <c r="I332" s="51" t="s">
        <v>238</v>
      </c>
      <c r="J332" s="26" t="s">
        <v>164</v>
      </c>
      <c r="K332" s="18"/>
      <c r="L332" s="18"/>
      <c r="M332" s="18"/>
      <c r="N332" s="48" t="str">
        <f>IF(E332="","",K332+L332+M332)</f>
        <v/>
      </c>
      <c r="O332" s="21"/>
      <c r="P332" s="18"/>
      <c r="Q332" s="48" t="str">
        <f t="shared" si="107"/>
        <v/>
      </c>
      <c r="R332" s="71" t="str">
        <f t="shared" ref="R332:R352" si="112">IF(E332="","",N332-P332-Q332)</f>
        <v/>
      </c>
      <c r="S332" s="22"/>
      <c r="T332" s="49" t="str">
        <f t="shared" si="108"/>
        <v/>
      </c>
      <c r="U332" s="49" t="str">
        <f>IF(E332="","",0.3*R332)</f>
        <v/>
      </c>
      <c r="V332" s="50" t="str">
        <f t="shared" si="109"/>
        <v/>
      </c>
      <c r="W332" s="50" t="str">
        <f>IF(E332="","",T332-U332-V332)</f>
        <v/>
      </c>
      <c r="X332" s="388"/>
      <c r="Y332" s="377"/>
      <c r="Z332" s="397"/>
      <c r="AA332" s="252"/>
    </row>
    <row r="333" spans="1:29" ht="15.6" x14ac:dyDescent="0.3">
      <c r="A333" s="23">
        <v>328</v>
      </c>
      <c r="B333" s="19"/>
      <c r="C333" s="20"/>
      <c r="D333" s="55"/>
      <c r="E333" s="24" t="str">
        <f t="shared" ref="E333:E352" si="113">IF(C333="","",VLOOKUP(C333,bdsocios,2,FALSE))</f>
        <v/>
      </c>
      <c r="F333" s="25" t="str">
        <f t="shared" si="111"/>
        <v/>
      </c>
      <c r="G333" s="52" t="str">
        <f t="shared" si="104"/>
        <v/>
      </c>
      <c r="H333" s="88" t="str">
        <f t="shared" si="105"/>
        <v/>
      </c>
      <c r="I333" s="51" t="s">
        <v>238</v>
      </c>
      <c r="J333" s="26" t="s">
        <v>164</v>
      </c>
      <c r="K333" s="18"/>
      <c r="L333" s="18"/>
      <c r="M333" s="18"/>
      <c r="N333" s="48" t="str">
        <f t="shared" si="106"/>
        <v/>
      </c>
      <c r="O333" s="21"/>
      <c r="P333" s="18"/>
      <c r="Q333" s="48" t="str">
        <f t="shared" si="107"/>
        <v/>
      </c>
      <c r="R333" s="71" t="str">
        <f t="shared" si="112"/>
        <v/>
      </c>
      <c r="S333" s="22"/>
      <c r="T333" s="49" t="str">
        <f t="shared" si="108"/>
        <v/>
      </c>
      <c r="U333" s="49" t="str">
        <f t="shared" ref="U333:U354" si="114">IF(E333="","",0.3*R333)</f>
        <v/>
      </c>
      <c r="V333" s="50" t="str">
        <f t="shared" si="109"/>
        <v/>
      </c>
      <c r="W333" s="50" t="str">
        <f t="shared" si="110"/>
        <v/>
      </c>
      <c r="X333" s="389"/>
      <c r="Y333" s="377"/>
      <c r="Z333" s="397"/>
      <c r="AA333" s="252"/>
    </row>
    <row r="334" spans="1:29" ht="15.6" x14ac:dyDescent="0.3">
      <c r="A334" s="23">
        <v>329</v>
      </c>
      <c r="B334" s="19"/>
      <c r="C334" s="20"/>
      <c r="D334" s="55"/>
      <c r="E334" s="24" t="str">
        <f t="shared" si="113"/>
        <v/>
      </c>
      <c r="F334" s="25" t="str">
        <f t="shared" si="111"/>
        <v/>
      </c>
      <c r="G334" s="52" t="str">
        <f t="shared" si="104"/>
        <v/>
      </c>
      <c r="H334" s="88" t="str">
        <f t="shared" si="105"/>
        <v/>
      </c>
      <c r="I334" s="51" t="s">
        <v>238</v>
      </c>
      <c r="J334" s="26" t="s">
        <v>164</v>
      </c>
      <c r="K334" s="18"/>
      <c r="L334" s="18"/>
      <c r="M334" s="18"/>
      <c r="N334" s="48" t="str">
        <f t="shared" si="106"/>
        <v/>
      </c>
      <c r="O334" s="21"/>
      <c r="P334" s="18"/>
      <c r="Q334" s="48" t="str">
        <f t="shared" si="107"/>
        <v/>
      </c>
      <c r="R334" s="71" t="str">
        <f t="shared" si="112"/>
        <v/>
      </c>
      <c r="S334" s="22"/>
      <c r="T334" s="49" t="str">
        <f t="shared" si="108"/>
        <v/>
      </c>
      <c r="U334" s="49" t="str">
        <f t="shared" si="114"/>
        <v/>
      </c>
      <c r="V334" s="50" t="str">
        <f t="shared" si="109"/>
        <v/>
      </c>
      <c r="W334" s="50" t="str">
        <f t="shared" si="110"/>
        <v/>
      </c>
      <c r="X334" s="389"/>
      <c r="Y334" s="377"/>
      <c r="Z334" s="397"/>
      <c r="AA334" s="252"/>
    </row>
    <row r="335" spans="1:29" ht="15.6" x14ac:dyDescent="0.3">
      <c r="A335" s="23">
        <v>330</v>
      </c>
      <c r="B335" s="19"/>
      <c r="C335" s="20"/>
      <c r="D335" s="55"/>
      <c r="E335" s="24" t="str">
        <f t="shared" si="113"/>
        <v/>
      </c>
      <c r="F335" s="25" t="str">
        <f t="shared" si="111"/>
        <v/>
      </c>
      <c r="G335" s="52" t="str">
        <f t="shared" si="104"/>
        <v/>
      </c>
      <c r="H335" s="88" t="str">
        <f t="shared" si="105"/>
        <v/>
      </c>
      <c r="I335" s="51" t="s">
        <v>238</v>
      </c>
      <c r="J335" s="26" t="s">
        <v>164</v>
      </c>
      <c r="K335" s="18"/>
      <c r="L335" s="18"/>
      <c r="M335" s="18"/>
      <c r="N335" s="48" t="str">
        <f t="shared" si="106"/>
        <v/>
      </c>
      <c r="O335" s="21"/>
      <c r="P335" s="18"/>
      <c r="Q335" s="48" t="str">
        <f t="shared" si="107"/>
        <v/>
      </c>
      <c r="R335" s="71" t="str">
        <f t="shared" si="112"/>
        <v/>
      </c>
      <c r="S335" s="22"/>
      <c r="T335" s="49" t="str">
        <f t="shared" si="108"/>
        <v/>
      </c>
      <c r="U335" s="49" t="str">
        <f t="shared" si="114"/>
        <v/>
      </c>
      <c r="V335" s="50" t="str">
        <f t="shared" si="109"/>
        <v/>
      </c>
      <c r="W335" s="50" t="str">
        <f t="shared" si="110"/>
        <v/>
      </c>
      <c r="X335" s="389"/>
      <c r="Y335" s="377"/>
      <c r="Z335" s="397"/>
      <c r="AA335" s="74"/>
    </row>
    <row r="336" spans="1:29" ht="15.6" x14ac:dyDescent="0.3">
      <c r="A336" s="23">
        <v>331</v>
      </c>
      <c r="B336" s="19"/>
      <c r="C336" s="20"/>
      <c r="D336" s="55"/>
      <c r="E336" s="24" t="str">
        <f t="shared" si="113"/>
        <v/>
      </c>
      <c r="F336" s="25" t="str">
        <f t="shared" si="111"/>
        <v/>
      </c>
      <c r="G336" s="52" t="str">
        <f t="shared" si="104"/>
        <v/>
      </c>
      <c r="H336" s="88" t="str">
        <f t="shared" si="105"/>
        <v/>
      </c>
      <c r="I336" s="51" t="s">
        <v>238</v>
      </c>
      <c r="J336" s="26" t="s">
        <v>164</v>
      </c>
      <c r="K336" s="18"/>
      <c r="L336" s="18"/>
      <c r="M336" s="18"/>
      <c r="N336" s="48" t="str">
        <f t="shared" si="106"/>
        <v/>
      </c>
      <c r="O336" s="21"/>
      <c r="P336" s="18"/>
      <c r="Q336" s="48" t="str">
        <f t="shared" si="107"/>
        <v/>
      </c>
      <c r="R336" s="71" t="str">
        <f t="shared" si="112"/>
        <v/>
      </c>
      <c r="S336" s="22"/>
      <c r="T336" s="49" t="str">
        <f t="shared" si="108"/>
        <v/>
      </c>
      <c r="U336" s="49" t="str">
        <f t="shared" si="114"/>
        <v/>
      </c>
      <c r="V336" s="50" t="str">
        <f t="shared" si="109"/>
        <v/>
      </c>
      <c r="W336" s="50" t="str">
        <f t="shared" si="110"/>
        <v/>
      </c>
      <c r="X336" s="389"/>
      <c r="Y336" s="377"/>
      <c r="Z336" s="397"/>
      <c r="AA336" s="252"/>
    </row>
    <row r="337" spans="1:27" ht="15.6" x14ac:dyDescent="0.3">
      <c r="A337" s="23">
        <v>332</v>
      </c>
      <c r="B337" s="19"/>
      <c r="C337" s="20"/>
      <c r="D337" s="55"/>
      <c r="E337" s="24" t="str">
        <f t="shared" si="113"/>
        <v/>
      </c>
      <c r="F337" s="25" t="str">
        <f t="shared" si="111"/>
        <v/>
      </c>
      <c r="G337" s="52" t="str">
        <f t="shared" si="104"/>
        <v/>
      </c>
      <c r="H337" s="88" t="str">
        <f t="shared" si="105"/>
        <v/>
      </c>
      <c r="I337" s="51" t="s">
        <v>238</v>
      </c>
      <c r="J337" s="26" t="s">
        <v>164</v>
      </c>
      <c r="K337" s="18"/>
      <c r="L337" s="18"/>
      <c r="M337" s="18"/>
      <c r="N337" s="48" t="str">
        <f t="shared" si="106"/>
        <v/>
      </c>
      <c r="O337" s="21"/>
      <c r="P337" s="18"/>
      <c r="Q337" s="48" t="str">
        <f t="shared" si="107"/>
        <v/>
      </c>
      <c r="R337" s="71" t="str">
        <f t="shared" si="112"/>
        <v/>
      </c>
      <c r="S337" s="22"/>
      <c r="T337" s="49" t="str">
        <f t="shared" si="108"/>
        <v/>
      </c>
      <c r="U337" s="49" t="str">
        <f t="shared" si="114"/>
        <v/>
      </c>
      <c r="V337" s="50" t="str">
        <f t="shared" si="109"/>
        <v/>
      </c>
      <c r="W337" s="50" t="str">
        <f t="shared" si="110"/>
        <v/>
      </c>
      <c r="X337" s="389"/>
      <c r="Y337" s="377"/>
      <c r="Z337" s="397"/>
      <c r="AA337" s="252"/>
    </row>
    <row r="338" spans="1:27" ht="15.6" x14ac:dyDescent="0.3">
      <c r="A338" s="23">
        <v>333</v>
      </c>
      <c r="B338" s="19"/>
      <c r="C338" s="20"/>
      <c r="D338" s="55"/>
      <c r="E338" s="24" t="str">
        <f t="shared" si="113"/>
        <v/>
      </c>
      <c r="F338" s="25" t="str">
        <f t="shared" si="111"/>
        <v/>
      </c>
      <c r="G338" s="52" t="str">
        <f t="shared" si="104"/>
        <v/>
      </c>
      <c r="H338" s="88" t="str">
        <f t="shared" si="105"/>
        <v/>
      </c>
      <c r="I338" s="51" t="s">
        <v>238</v>
      </c>
      <c r="J338" s="26" t="s">
        <v>164</v>
      </c>
      <c r="K338" s="18"/>
      <c r="L338" s="18"/>
      <c r="M338" s="18"/>
      <c r="N338" s="48" t="str">
        <f t="shared" si="106"/>
        <v/>
      </c>
      <c r="O338" s="21"/>
      <c r="P338" s="18"/>
      <c r="Q338" s="48" t="str">
        <f t="shared" si="107"/>
        <v/>
      </c>
      <c r="R338" s="71" t="str">
        <f t="shared" si="112"/>
        <v/>
      </c>
      <c r="S338" s="22"/>
      <c r="T338" s="49" t="str">
        <f t="shared" si="108"/>
        <v/>
      </c>
      <c r="U338" s="49" t="str">
        <f t="shared" si="114"/>
        <v/>
      </c>
      <c r="V338" s="50" t="str">
        <f t="shared" si="109"/>
        <v/>
      </c>
      <c r="W338" s="50" t="str">
        <f t="shared" si="110"/>
        <v/>
      </c>
      <c r="X338" s="389"/>
      <c r="Y338" s="377"/>
      <c r="Z338" s="397"/>
      <c r="AA338" s="74"/>
    </row>
    <row r="339" spans="1:27" ht="15.6" x14ac:dyDescent="0.3">
      <c r="A339" s="23">
        <v>334</v>
      </c>
      <c r="B339" s="19"/>
      <c r="C339" s="20"/>
      <c r="D339" s="55"/>
      <c r="E339" s="24" t="str">
        <f t="shared" si="113"/>
        <v/>
      </c>
      <c r="F339" s="25" t="str">
        <f t="shared" si="111"/>
        <v/>
      </c>
      <c r="G339" s="52" t="str">
        <f t="shared" si="104"/>
        <v/>
      </c>
      <c r="H339" s="88" t="str">
        <f t="shared" si="105"/>
        <v/>
      </c>
      <c r="I339" s="51" t="s">
        <v>238</v>
      </c>
      <c r="J339" s="26" t="s">
        <v>164</v>
      </c>
      <c r="K339" s="18"/>
      <c r="L339" s="18"/>
      <c r="M339" s="18"/>
      <c r="N339" s="48" t="str">
        <f t="shared" si="106"/>
        <v/>
      </c>
      <c r="O339" s="21"/>
      <c r="P339" s="18"/>
      <c r="Q339" s="48" t="str">
        <f t="shared" si="107"/>
        <v/>
      </c>
      <c r="R339" s="71" t="str">
        <f t="shared" si="112"/>
        <v/>
      </c>
      <c r="S339" s="22"/>
      <c r="T339" s="49" t="str">
        <f t="shared" si="108"/>
        <v/>
      </c>
      <c r="U339" s="49" t="str">
        <f t="shared" si="114"/>
        <v/>
      </c>
      <c r="V339" s="50" t="str">
        <f t="shared" si="109"/>
        <v/>
      </c>
      <c r="W339" s="50" t="str">
        <f t="shared" si="110"/>
        <v/>
      </c>
      <c r="X339" s="389"/>
      <c r="Y339" s="377"/>
      <c r="Z339" s="397"/>
      <c r="AA339" s="252"/>
    </row>
    <row r="340" spans="1:27" ht="15.6" x14ac:dyDescent="0.3">
      <c r="A340" s="23">
        <v>335</v>
      </c>
      <c r="B340" s="19"/>
      <c r="C340" s="20"/>
      <c r="D340" s="55"/>
      <c r="E340" s="24" t="str">
        <f t="shared" si="113"/>
        <v/>
      </c>
      <c r="F340" s="25" t="str">
        <f t="shared" si="111"/>
        <v/>
      </c>
      <c r="G340" s="52" t="str">
        <f t="shared" si="104"/>
        <v/>
      </c>
      <c r="H340" s="88" t="str">
        <f t="shared" si="105"/>
        <v/>
      </c>
      <c r="I340" s="51" t="s">
        <v>238</v>
      </c>
      <c r="J340" s="26" t="s">
        <v>164</v>
      </c>
      <c r="K340" s="18"/>
      <c r="L340" s="18"/>
      <c r="M340" s="18"/>
      <c r="N340" s="48" t="str">
        <f t="shared" si="106"/>
        <v/>
      </c>
      <c r="O340" s="21"/>
      <c r="P340" s="18"/>
      <c r="Q340" s="48" t="str">
        <f t="shared" si="107"/>
        <v/>
      </c>
      <c r="R340" s="71" t="str">
        <f t="shared" si="112"/>
        <v/>
      </c>
      <c r="S340" s="22"/>
      <c r="T340" s="49" t="str">
        <f t="shared" si="108"/>
        <v/>
      </c>
      <c r="U340" s="49" t="str">
        <f t="shared" si="114"/>
        <v/>
      </c>
      <c r="V340" s="50" t="str">
        <f t="shared" si="109"/>
        <v/>
      </c>
      <c r="W340" s="50" t="str">
        <f t="shared" si="110"/>
        <v/>
      </c>
      <c r="X340" s="389"/>
      <c r="Y340" s="377"/>
      <c r="Z340" s="397"/>
      <c r="AA340" s="250"/>
    </row>
    <row r="341" spans="1:27" ht="15.6" x14ac:dyDescent="0.3">
      <c r="A341" s="23">
        <v>336</v>
      </c>
      <c r="B341" s="19"/>
      <c r="C341" s="20"/>
      <c r="D341" s="55"/>
      <c r="E341" s="24" t="str">
        <f t="shared" si="113"/>
        <v/>
      </c>
      <c r="F341" s="25" t="str">
        <f t="shared" si="111"/>
        <v/>
      </c>
      <c r="G341" s="52" t="str">
        <f t="shared" si="104"/>
        <v/>
      </c>
      <c r="H341" s="88" t="str">
        <f t="shared" si="105"/>
        <v/>
      </c>
      <c r="I341" s="51" t="s">
        <v>238</v>
      </c>
      <c r="J341" s="26" t="s">
        <v>164</v>
      </c>
      <c r="K341" s="18"/>
      <c r="L341" s="18"/>
      <c r="M341" s="18"/>
      <c r="N341" s="48" t="str">
        <f t="shared" si="106"/>
        <v/>
      </c>
      <c r="O341" s="21"/>
      <c r="P341" s="18"/>
      <c r="Q341" s="48" t="str">
        <f t="shared" si="107"/>
        <v/>
      </c>
      <c r="R341" s="71" t="str">
        <f t="shared" si="112"/>
        <v/>
      </c>
      <c r="S341" s="22"/>
      <c r="T341" s="49" t="str">
        <f t="shared" si="108"/>
        <v/>
      </c>
      <c r="U341" s="49" t="str">
        <f t="shared" si="114"/>
        <v/>
      </c>
      <c r="V341" s="50" t="str">
        <f t="shared" si="109"/>
        <v/>
      </c>
      <c r="W341" s="50" t="str">
        <f t="shared" si="110"/>
        <v/>
      </c>
      <c r="X341" s="389"/>
      <c r="Y341" s="377"/>
      <c r="Z341" s="397"/>
      <c r="AA341" s="250"/>
    </row>
    <row r="342" spans="1:27" ht="15.6" x14ac:dyDescent="0.3">
      <c r="A342" s="23">
        <v>337</v>
      </c>
      <c r="B342" s="19"/>
      <c r="C342" s="20"/>
      <c r="D342" s="55"/>
      <c r="E342" s="24" t="str">
        <f t="shared" si="113"/>
        <v/>
      </c>
      <c r="F342" s="25" t="str">
        <f t="shared" si="111"/>
        <v/>
      </c>
      <c r="G342" s="52" t="str">
        <f t="shared" si="104"/>
        <v/>
      </c>
      <c r="H342" s="88" t="str">
        <f t="shared" si="105"/>
        <v/>
      </c>
      <c r="I342" s="51" t="s">
        <v>238</v>
      </c>
      <c r="J342" s="26" t="s">
        <v>164</v>
      </c>
      <c r="K342" s="18"/>
      <c r="L342" s="18"/>
      <c r="M342" s="18"/>
      <c r="N342" s="48" t="str">
        <f t="shared" si="106"/>
        <v/>
      </c>
      <c r="O342" s="21"/>
      <c r="P342" s="18"/>
      <c r="Q342" s="48" t="str">
        <f t="shared" si="107"/>
        <v/>
      </c>
      <c r="R342" s="71" t="str">
        <f t="shared" si="112"/>
        <v/>
      </c>
      <c r="S342" s="22"/>
      <c r="T342" s="49" t="str">
        <f t="shared" si="108"/>
        <v/>
      </c>
      <c r="U342" s="49" t="str">
        <f t="shared" si="114"/>
        <v/>
      </c>
      <c r="V342" s="50" t="str">
        <f t="shared" si="109"/>
        <v/>
      </c>
      <c r="W342" s="50" t="str">
        <f t="shared" si="110"/>
        <v/>
      </c>
      <c r="X342" s="389"/>
      <c r="Y342" s="377"/>
      <c r="Z342" s="397"/>
      <c r="AA342" s="250"/>
    </row>
    <row r="343" spans="1:27" ht="15.6" x14ac:dyDescent="0.3">
      <c r="A343" s="23">
        <v>338</v>
      </c>
      <c r="B343" s="19"/>
      <c r="C343" s="20"/>
      <c r="D343" s="55"/>
      <c r="E343" s="24" t="str">
        <f t="shared" si="113"/>
        <v/>
      </c>
      <c r="F343" s="25" t="str">
        <f t="shared" si="111"/>
        <v/>
      </c>
      <c r="G343" s="52" t="str">
        <f t="shared" si="104"/>
        <v/>
      </c>
      <c r="H343" s="88" t="str">
        <f t="shared" si="105"/>
        <v/>
      </c>
      <c r="I343" s="51" t="s">
        <v>238</v>
      </c>
      <c r="J343" s="26" t="s">
        <v>164</v>
      </c>
      <c r="K343" s="18"/>
      <c r="L343" s="18"/>
      <c r="M343" s="18"/>
      <c r="N343" s="48" t="str">
        <f t="shared" si="106"/>
        <v/>
      </c>
      <c r="O343" s="21"/>
      <c r="P343" s="18"/>
      <c r="Q343" s="48" t="str">
        <f t="shared" si="107"/>
        <v/>
      </c>
      <c r="R343" s="71" t="str">
        <f t="shared" si="112"/>
        <v/>
      </c>
      <c r="S343" s="22"/>
      <c r="T343" s="49" t="str">
        <f t="shared" si="108"/>
        <v/>
      </c>
      <c r="U343" s="49" t="str">
        <f t="shared" si="114"/>
        <v/>
      </c>
      <c r="V343" s="50" t="str">
        <f t="shared" si="109"/>
        <v/>
      </c>
      <c r="W343" s="50" t="str">
        <f t="shared" si="110"/>
        <v/>
      </c>
      <c r="X343" s="389"/>
      <c r="Y343" s="377"/>
      <c r="Z343" s="397"/>
      <c r="AA343" s="250"/>
    </row>
    <row r="344" spans="1:27" ht="15.6" x14ac:dyDescent="0.3">
      <c r="A344" s="23">
        <v>339</v>
      </c>
      <c r="B344" s="19"/>
      <c r="C344" s="20"/>
      <c r="D344" s="55"/>
      <c r="E344" s="24" t="str">
        <f t="shared" si="113"/>
        <v/>
      </c>
      <c r="F344" s="25" t="str">
        <f t="shared" si="111"/>
        <v/>
      </c>
      <c r="G344" s="52" t="str">
        <f t="shared" si="104"/>
        <v/>
      </c>
      <c r="H344" s="88" t="str">
        <f t="shared" si="105"/>
        <v/>
      </c>
      <c r="I344" s="51" t="s">
        <v>238</v>
      </c>
      <c r="J344" s="26" t="s">
        <v>164</v>
      </c>
      <c r="K344" s="18"/>
      <c r="L344" s="18"/>
      <c r="M344" s="18"/>
      <c r="N344" s="48" t="str">
        <f t="shared" si="106"/>
        <v/>
      </c>
      <c r="O344" s="21"/>
      <c r="P344" s="18"/>
      <c r="Q344" s="48" t="str">
        <f t="shared" si="107"/>
        <v/>
      </c>
      <c r="R344" s="71" t="str">
        <f t="shared" si="112"/>
        <v/>
      </c>
      <c r="S344" s="22"/>
      <c r="T344" s="49" t="str">
        <f t="shared" si="108"/>
        <v/>
      </c>
      <c r="U344" s="49" t="str">
        <f t="shared" si="114"/>
        <v/>
      </c>
      <c r="V344" s="50" t="str">
        <f t="shared" si="109"/>
        <v/>
      </c>
      <c r="W344" s="50" t="str">
        <f t="shared" si="110"/>
        <v/>
      </c>
      <c r="X344" s="389"/>
      <c r="Y344" s="377"/>
      <c r="Z344" s="397"/>
      <c r="AA344" s="252"/>
    </row>
    <row r="345" spans="1:27" ht="15.6" x14ac:dyDescent="0.3">
      <c r="A345" s="23">
        <v>340</v>
      </c>
      <c r="B345" s="19"/>
      <c r="C345" s="20"/>
      <c r="D345" s="55"/>
      <c r="E345" s="24" t="str">
        <f t="shared" si="113"/>
        <v/>
      </c>
      <c r="F345" s="25" t="str">
        <f t="shared" si="111"/>
        <v/>
      </c>
      <c r="G345" s="52" t="str">
        <f t="shared" si="104"/>
        <v/>
      </c>
      <c r="H345" s="88" t="str">
        <f t="shared" si="105"/>
        <v/>
      </c>
      <c r="I345" s="51" t="s">
        <v>238</v>
      </c>
      <c r="J345" s="26" t="s">
        <v>164</v>
      </c>
      <c r="K345" s="18"/>
      <c r="L345" s="18"/>
      <c r="M345" s="18"/>
      <c r="N345" s="48" t="str">
        <f t="shared" si="106"/>
        <v/>
      </c>
      <c r="O345" s="21"/>
      <c r="P345" s="18"/>
      <c r="Q345" s="48" t="str">
        <f t="shared" si="107"/>
        <v/>
      </c>
      <c r="R345" s="71" t="str">
        <f t="shared" si="112"/>
        <v/>
      </c>
      <c r="S345" s="22"/>
      <c r="T345" s="49" t="str">
        <f t="shared" si="108"/>
        <v/>
      </c>
      <c r="U345" s="49" t="str">
        <f t="shared" si="114"/>
        <v/>
      </c>
      <c r="V345" s="50" t="str">
        <f t="shared" si="109"/>
        <v/>
      </c>
      <c r="W345" s="50" t="str">
        <f t="shared" si="110"/>
        <v/>
      </c>
      <c r="X345" s="389"/>
      <c r="Y345" s="377"/>
      <c r="Z345" s="397"/>
      <c r="AA345" s="252"/>
    </row>
    <row r="346" spans="1:27" ht="15.6" x14ac:dyDescent="0.3">
      <c r="A346" s="23">
        <v>341</v>
      </c>
      <c r="B346" s="19"/>
      <c r="C346" s="20"/>
      <c r="D346" s="55"/>
      <c r="E346" s="24" t="str">
        <f t="shared" si="113"/>
        <v/>
      </c>
      <c r="F346" s="25" t="str">
        <f t="shared" si="111"/>
        <v/>
      </c>
      <c r="G346" s="52" t="str">
        <f t="shared" si="104"/>
        <v/>
      </c>
      <c r="H346" s="88" t="str">
        <f t="shared" si="105"/>
        <v/>
      </c>
      <c r="I346" s="51" t="s">
        <v>238</v>
      </c>
      <c r="J346" s="26" t="s">
        <v>164</v>
      </c>
      <c r="K346" s="18"/>
      <c r="L346" s="18"/>
      <c r="M346" s="18"/>
      <c r="N346" s="48" t="str">
        <f t="shared" si="106"/>
        <v/>
      </c>
      <c r="O346" s="21"/>
      <c r="P346" s="18"/>
      <c r="Q346" s="48" t="str">
        <f t="shared" si="107"/>
        <v/>
      </c>
      <c r="R346" s="71" t="str">
        <f t="shared" si="112"/>
        <v/>
      </c>
      <c r="S346" s="22"/>
      <c r="T346" s="49" t="str">
        <f t="shared" si="108"/>
        <v/>
      </c>
      <c r="U346" s="49" t="str">
        <f t="shared" si="114"/>
        <v/>
      </c>
      <c r="V346" s="50" t="str">
        <f t="shared" si="109"/>
        <v/>
      </c>
      <c r="W346" s="50" t="str">
        <f t="shared" si="110"/>
        <v/>
      </c>
      <c r="X346" s="389"/>
      <c r="Y346" s="377"/>
      <c r="Z346" s="397"/>
      <c r="AA346" s="250"/>
    </row>
    <row r="347" spans="1:27" ht="15.6" x14ac:dyDescent="0.3">
      <c r="A347" s="23">
        <v>342</v>
      </c>
      <c r="B347" s="19"/>
      <c r="C347" s="20"/>
      <c r="D347" s="55"/>
      <c r="E347" s="24" t="str">
        <f t="shared" si="113"/>
        <v/>
      </c>
      <c r="F347" s="25" t="str">
        <f t="shared" si="111"/>
        <v/>
      </c>
      <c r="G347" s="52" t="str">
        <f t="shared" si="104"/>
        <v/>
      </c>
      <c r="H347" s="88" t="str">
        <f t="shared" si="105"/>
        <v/>
      </c>
      <c r="I347" s="51" t="s">
        <v>238</v>
      </c>
      <c r="J347" s="26" t="s">
        <v>164</v>
      </c>
      <c r="K347" s="18"/>
      <c r="L347" s="18"/>
      <c r="M347" s="18"/>
      <c r="N347" s="48" t="str">
        <f t="shared" si="106"/>
        <v/>
      </c>
      <c r="O347" s="21"/>
      <c r="P347" s="18"/>
      <c r="Q347" s="48" t="str">
        <f t="shared" si="107"/>
        <v/>
      </c>
      <c r="R347" s="71" t="str">
        <f t="shared" si="112"/>
        <v/>
      </c>
      <c r="S347" s="22"/>
      <c r="T347" s="49" t="str">
        <f t="shared" si="108"/>
        <v/>
      </c>
      <c r="U347" s="49" t="str">
        <f t="shared" si="114"/>
        <v/>
      </c>
      <c r="V347" s="50" t="str">
        <f t="shared" si="109"/>
        <v/>
      </c>
      <c r="W347" s="50" t="str">
        <f t="shared" si="110"/>
        <v/>
      </c>
      <c r="X347" s="389"/>
      <c r="Y347" s="377"/>
      <c r="Z347" s="397"/>
      <c r="AA347" s="250"/>
    </row>
    <row r="348" spans="1:27" ht="15.6" x14ac:dyDescent="0.3">
      <c r="A348" s="23">
        <v>343</v>
      </c>
      <c r="B348" s="19"/>
      <c r="C348" s="20"/>
      <c r="D348" s="55"/>
      <c r="E348" s="24" t="str">
        <f t="shared" si="113"/>
        <v/>
      </c>
      <c r="F348" s="25" t="str">
        <f t="shared" si="111"/>
        <v/>
      </c>
      <c r="G348" s="52" t="str">
        <f t="shared" si="104"/>
        <v/>
      </c>
      <c r="H348" s="88" t="str">
        <f t="shared" si="105"/>
        <v/>
      </c>
      <c r="I348" s="51" t="s">
        <v>238</v>
      </c>
      <c r="J348" s="26" t="s">
        <v>164</v>
      </c>
      <c r="K348" s="18"/>
      <c r="L348" s="18"/>
      <c r="M348" s="18"/>
      <c r="N348" s="48" t="str">
        <f t="shared" si="106"/>
        <v/>
      </c>
      <c r="O348" s="21"/>
      <c r="P348" s="18"/>
      <c r="Q348" s="48" t="str">
        <f t="shared" si="107"/>
        <v/>
      </c>
      <c r="R348" s="71" t="str">
        <f t="shared" si="112"/>
        <v/>
      </c>
      <c r="S348" s="22"/>
      <c r="T348" s="49" t="str">
        <f t="shared" si="108"/>
        <v/>
      </c>
      <c r="U348" s="49" t="str">
        <f t="shared" si="114"/>
        <v/>
      </c>
      <c r="V348" s="50" t="str">
        <f>IF(E348="","",R348*0.3)</f>
        <v/>
      </c>
      <c r="W348" s="50" t="str">
        <f t="shared" si="110"/>
        <v/>
      </c>
      <c r="X348" s="389"/>
      <c r="Y348" s="377"/>
      <c r="Z348" s="397"/>
      <c r="AA348" s="250"/>
    </row>
    <row r="349" spans="1:27" ht="15.6" x14ac:dyDescent="0.3">
      <c r="A349" s="23">
        <v>344</v>
      </c>
      <c r="B349" s="19"/>
      <c r="C349" s="20"/>
      <c r="D349" s="55"/>
      <c r="E349" s="24" t="str">
        <f t="shared" si="113"/>
        <v/>
      </c>
      <c r="F349" s="25" t="str">
        <f t="shared" si="111"/>
        <v/>
      </c>
      <c r="G349" s="52" t="str">
        <f t="shared" si="104"/>
        <v/>
      </c>
      <c r="H349" s="88" t="str">
        <f t="shared" si="105"/>
        <v/>
      </c>
      <c r="I349" s="51" t="s">
        <v>238</v>
      </c>
      <c r="J349" s="26" t="s">
        <v>164</v>
      </c>
      <c r="K349" s="18"/>
      <c r="L349" s="18"/>
      <c r="M349" s="18"/>
      <c r="N349" s="48" t="str">
        <f t="shared" si="106"/>
        <v/>
      </c>
      <c r="O349" s="21"/>
      <c r="P349" s="18"/>
      <c r="Q349" s="48" t="str">
        <f t="shared" si="107"/>
        <v/>
      </c>
      <c r="R349" s="71" t="str">
        <f t="shared" si="112"/>
        <v/>
      </c>
      <c r="S349" s="22"/>
      <c r="T349" s="49" t="str">
        <f t="shared" si="108"/>
        <v/>
      </c>
      <c r="U349" s="49" t="str">
        <f t="shared" si="114"/>
        <v/>
      </c>
      <c r="V349" s="50" t="str">
        <f t="shared" si="109"/>
        <v/>
      </c>
      <c r="W349" s="50" t="str">
        <f t="shared" si="110"/>
        <v/>
      </c>
      <c r="X349" s="389"/>
      <c r="Y349" s="377"/>
      <c r="Z349" s="397"/>
      <c r="AA349" s="252"/>
    </row>
    <row r="350" spans="1:27" ht="15.6" x14ac:dyDescent="0.3">
      <c r="A350" s="23">
        <v>345</v>
      </c>
      <c r="B350" s="19"/>
      <c r="C350" s="20"/>
      <c r="D350" s="55"/>
      <c r="E350" s="24" t="str">
        <f t="shared" si="113"/>
        <v/>
      </c>
      <c r="F350" s="25" t="str">
        <f t="shared" si="111"/>
        <v/>
      </c>
      <c r="G350" s="52" t="str">
        <f t="shared" si="104"/>
        <v/>
      </c>
      <c r="H350" s="88" t="str">
        <f t="shared" si="105"/>
        <v/>
      </c>
      <c r="I350" s="51" t="s">
        <v>238</v>
      </c>
      <c r="J350" s="26" t="s">
        <v>164</v>
      </c>
      <c r="K350" s="18"/>
      <c r="L350" s="18"/>
      <c r="M350" s="18"/>
      <c r="N350" s="48" t="str">
        <f t="shared" si="106"/>
        <v/>
      </c>
      <c r="O350" s="21"/>
      <c r="P350" s="18"/>
      <c r="Q350" s="48" t="str">
        <f t="shared" si="107"/>
        <v/>
      </c>
      <c r="R350" s="71" t="str">
        <f t="shared" si="112"/>
        <v/>
      </c>
      <c r="S350" s="22"/>
      <c r="T350" s="49" t="str">
        <f t="shared" si="108"/>
        <v/>
      </c>
      <c r="U350" s="49" t="str">
        <f t="shared" si="114"/>
        <v/>
      </c>
      <c r="V350" s="50" t="str">
        <f t="shared" si="109"/>
        <v/>
      </c>
      <c r="W350" s="50" t="str">
        <f t="shared" si="110"/>
        <v/>
      </c>
      <c r="X350" s="389"/>
      <c r="Y350" s="377"/>
      <c r="Z350" s="397"/>
      <c r="AA350" s="250"/>
    </row>
    <row r="351" spans="1:27" ht="15.6" x14ac:dyDescent="0.3">
      <c r="A351" s="23">
        <v>346</v>
      </c>
      <c r="B351" s="19"/>
      <c r="C351" s="20"/>
      <c r="D351" s="55"/>
      <c r="E351" s="24" t="str">
        <f t="shared" si="113"/>
        <v/>
      </c>
      <c r="F351" s="25" t="str">
        <f t="shared" si="111"/>
        <v/>
      </c>
      <c r="G351" s="52" t="str">
        <f t="shared" si="104"/>
        <v/>
      </c>
      <c r="H351" s="88" t="str">
        <f t="shared" si="105"/>
        <v/>
      </c>
      <c r="I351" s="51" t="s">
        <v>238</v>
      </c>
      <c r="J351" s="26" t="s">
        <v>164</v>
      </c>
      <c r="K351" s="18"/>
      <c r="L351" s="18"/>
      <c r="M351" s="18"/>
      <c r="N351" s="48" t="str">
        <f t="shared" si="106"/>
        <v/>
      </c>
      <c r="O351" s="21"/>
      <c r="P351" s="18"/>
      <c r="Q351" s="48" t="str">
        <f t="shared" si="107"/>
        <v/>
      </c>
      <c r="R351" s="71" t="str">
        <f t="shared" si="112"/>
        <v/>
      </c>
      <c r="S351" s="22"/>
      <c r="T351" s="49" t="str">
        <f t="shared" si="108"/>
        <v/>
      </c>
      <c r="U351" s="49" t="str">
        <f t="shared" si="114"/>
        <v/>
      </c>
      <c r="V351" s="50" t="str">
        <f t="shared" si="109"/>
        <v/>
      </c>
      <c r="W351" s="50" t="str">
        <f t="shared" si="110"/>
        <v/>
      </c>
      <c r="X351" s="389"/>
      <c r="Y351" s="377"/>
      <c r="Z351" s="397"/>
      <c r="AA351" s="250"/>
    </row>
    <row r="352" spans="1:27" ht="15.6" x14ac:dyDescent="0.3">
      <c r="A352" s="23">
        <v>347</v>
      </c>
      <c r="B352" s="19"/>
      <c r="C352" s="20"/>
      <c r="D352" s="55"/>
      <c r="E352" s="24" t="str">
        <f t="shared" si="113"/>
        <v/>
      </c>
      <c r="F352" s="25" t="str">
        <f t="shared" si="111"/>
        <v/>
      </c>
      <c r="G352" s="52" t="str">
        <f t="shared" si="104"/>
        <v/>
      </c>
      <c r="H352" s="88" t="str">
        <f t="shared" si="105"/>
        <v/>
      </c>
      <c r="I352" s="51" t="s">
        <v>238</v>
      </c>
      <c r="J352" s="26" t="s">
        <v>164</v>
      </c>
      <c r="K352" s="18"/>
      <c r="L352" s="18"/>
      <c r="M352" s="18"/>
      <c r="N352" s="48" t="str">
        <f t="shared" si="106"/>
        <v/>
      </c>
      <c r="O352" s="21"/>
      <c r="P352" s="18"/>
      <c r="Q352" s="48" t="str">
        <f t="shared" si="107"/>
        <v/>
      </c>
      <c r="R352" s="71" t="str">
        <f t="shared" si="112"/>
        <v/>
      </c>
      <c r="S352" s="22"/>
      <c r="T352" s="49" t="str">
        <f t="shared" si="108"/>
        <v/>
      </c>
      <c r="U352" s="49" t="str">
        <f t="shared" si="114"/>
        <v/>
      </c>
      <c r="V352" s="50" t="str">
        <f t="shared" si="109"/>
        <v/>
      </c>
      <c r="W352" s="50" t="str">
        <f t="shared" si="110"/>
        <v/>
      </c>
      <c r="X352" s="389"/>
      <c r="Y352" s="377"/>
      <c r="Z352" s="397"/>
      <c r="AA352" s="250"/>
    </row>
    <row r="353" spans="1:27" ht="15.6" x14ac:dyDescent="0.3">
      <c r="A353" s="23">
        <v>348</v>
      </c>
      <c r="B353" s="19"/>
      <c r="C353" s="20"/>
      <c r="D353" s="55"/>
      <c r="E353" s="24" t="str">
        <f t="shared" ref="E353:E416" si="115">IF(C353="","",VLOOKUP(C353,bdsocios,2,FALSE))</f>
        <v/>
      </c>
      <c r="F353" s="25" t="str">
        <f t="shared" ref="F353:F416" si="116">IF(C353="","",VLOOKUP(C353,bdsocios,3,FALSE))</f>
        <v/>
      </c>
      <c r="G353" s="52" t="str">
        <f t="shared" ref="G353:G416" si="117">IF(C353="","",VLOOKUP(C353,bdsocios,4,FALSE))</f>
        <v/>
      </c>
      <c r="H353" s="88" t="str">
        <f t="shared" si="105"/>
        <v/>
      </c>
      <c r="I353" s="51" t="s">
        <v>238</v>
      </c>
      <c r="J353" s="26" t="s">
        <v>164</v>
      </c>
      <c r="K353" s="18"/>
      <c r="L353" s="18"/>
      <c r="M353" s="18"/>
      <c r="N353" s="48" t="str">
        <f t="shared" ref="N353:N416" si="118">IF(E353="","",K353+L353+M353)</f>
        <v/>
      </c>
      <c r="O353" s="21"/>
      <c r="P353" s="18"/>
      <c r="Q353" s="48" t="str">
        <f t="shared" ref="Q353:Q416" si="119">IF(E353="","",2*O353)</f>
        <v/>
      </c>
      <c r="R353" s="71" t="str">
        <f t="shared" ref="R353:R416" si="120">IF(E353="","",N353-P353-Q353)</f>
        <v/>
      </c>
      <c r="S353" s="22"/>
      <c r="T353" s="49" t="str">
        <f t="shared" ref="T353:T416" si="121">IF(N353="","",R353*S353)</f>
        <v/>
      </c>
      <c r="U353" s="49" t="str">
        <f t="shared" si="114"/>
        <v/>
      </c>
      <c r="V353" s="50" t="str">
        <f t="shared" si="109"/>
        <v/>
      </c>
      <c r="W353" s="50" t="str">
        <f t="shared" ref="W353:W409" si="122">IF(E353="","",T353-U353-V353)</f>
        <v/>
      </c>
      <c r="X353" s="389"/>
      <c r="Y353" s="377"/>
      <c r="Z353" s="397"/>
      <c r="AA353" s="250"/>
    </row>
    <row r="354" spans="1:27" ht="15.6" x14ac:dyDescent="0.3">
      <c r="A354" s="23">
        <v>349</v>
      </c>
      <c r="B354" s="19"/>
      <c r="C354" s="20"/>
      <c r="D354" s="55"/>
      <c r="E354" s="24" t="str">
        <f t="shared" si="115"/>
        <v/>
      </c>
      <c r="F354" s="25" t="str">
        <f t="shared" si="116"/>
        <v/>
      </c>
      <c r="G354" s="52" t="str">
        <f t="shared" si="117"/>
        <v/>
      </c>
      <c r="H354" s="88" t="str">
        <f t="shared" si="105"/>
        <v/>
      </c>
      <c r="I354" s="51" t="s">
        <v>238</v>
      </c>
      <c r="J354" s="26" t="s">
        <v>164</v>
      </c>
      <c r="K354" s="18"/>
      <c r="L354" s="18"/>
      <c r="M354" s="18"/>
      <c r="N354" s="48" t="str">
        <f t="shared" si="118"/>
        <v/>
      </c>
      <c r="O354" s="21"/>
      <c r="P354" s="18"/>
      <c r="Q354" s="48" t="str">
        <f t="shared" si="119"/>
        <v/>
      </c>
      <c r="R354" s="71" t="str">
        <f t="shared" si="120"/>
        <v/>
      </c>
      <c r="S354" s="22"/>
      <c r="T354" s="49" t="str">
        <f t="shared" si="121"/>
        <v/>
      </c>
      <c r="U354" s="49" t="str">
        <f t="shared" si="114"/>
        <v/>
      </c>
      <c r="V354" s="50" t="str">
        <f t="shared" si="109"/>
        <v/>
      </c>
      <c r="W354" s="50" t="str">
        <f t="shared" si="122"/>
        <v/>
      </c>
      <c r="X354" s="390"/>
      <c r="Y354" s="377"/>
      <c r="Z354" s="397"/>
      <c r="AA354" s="250"/>
    </row>
    <row r="355" spans="1:27" ht="15.6" x14ac:dyDescent="0.3">
      <c r="A355" s="23">
        <v>350</v>
      </c>
      <c r="B355" s="19"/>
      <c r="C355" s="20"/>
      <c r="D355" s="55"/>
      <c r="E355" s="24" t="str">
        <f t="shared" si="115"/>
        <v/>
      </c>
      <c r="F355" s="25" t="str">
        <f t="shared" si="116"/>
        <v/>
      </c>
      <c r="G355" s="52" t="str">
        <f t="shared" si="117"/>
        <v/>
      </c>
      <c r="H355" s="88" t="str">
        <f t="shared" ref="H355:H418" si="123">IF(C355="","",VLOOKUP(C355,bdsocios,5,FALSE))</f>
        <v/>
      </c>
      <c r="I355" s="51" t="s">
        <v>230</v>
      </c>
      <c r="J355" s="26" t="s">
        <v>164</v>
      </c>
      <c r="K355" s="18"/>
      <c r="L355" s="18"/>
      <c r="M355" s="18"/>
      <c r="N355" s="48" t="str">
        <f t="shared" si="118"/>
        <v/>
      </c>
      <c r="O355" s="21"/>
      <c r="P355" s="18"/>
      <c r="Q355" s="48" t="str">
        <f t="shared" si="119"/>
        <v/>
      </c>
      <c r="R355" s="71" t="str">
        <f t="shared" si="120"/>
        <v/>
      </c>
      <c r="S355" s="22"/>
      <c r="T355" s="49" t="str">
        <f t="shared" si="121"/>
        <v/>
      </c>
      <c r="U355" s="49" t="str">
        <f t="shared" ref="U355:U368" si="124">IF(E355="","",0.5*R355)</f>
        <v/>
      </c>
      <c r="V355" s="50" t="str">
        <f t="shared" si="109"/>
        <v/>
      </c>
      <c r="W355" s="50" t="str">
        <f t="shared" si="122"/>
        <v/>
      </c>
      <c r="X355" s="388"/>
      <c r="Y355" s="402"/>
      <c r="Z355" s="398"/>
      <c r="AA355" s="74"/>
    </row>
    <row r="356" spans="1:27" ht="15.6" x14ac:dyDescent="0.3">
      <c r="A356" s="23">
        <v>351</v>
      </c>
      <c r="B356" s="19"/>
      <c r="C356" s="20"/>
      <c r="D356" s="55"/>
      <c r="E356" s="24" t="str">
        <f t="shared" si="115"/>
        <v/>
      </c>
      <c r="F356" s="25" t="str">
        <f t="shared" si="116"/>
        <v/>
      </c>
      <c r="G356" s="52" t="str">
        <f t="shared" si="117"/>
        <v/>
      </c>
      <c r="H356" s="88" t="str">
        <f t="shared" si="123"/>
        <v/>
      </c>
      <c r="I356" s="51" t="s">
        <v>230</v>
      </c>
      <c r="J356" s="26" t="s">
        <v>164</v>
      </c>
      <c r="K356" s="18"/>
      <c r="L356" s="18"/>
      <c r="M356" s="18"/>
      <c r="N356" s="48" t="str">
        <f t="shared" si="118"/>
        <v/>
      </c>
      <c r="O356" s="21"/>
      <c r="P356" s="18"/>
      <c r="Q356" s="48" t="str">
        <f t="shared" si="119"/>
        <v/>
      </c>
      <c r="R356" s="71" t="str">
        <f t="shared" si="120"/>
        <v/>
      </c>
      <c r="S356" s="22"/>
      <c r="T356" s="49" t="str">
        <f t="shared" si="121"/>
        <v/>
      </c>
      <c r="U356" s="49" t="str">
        <f t="shared" si="124"/>
        <v/>
      </c>
      <c r="V356" s="50" t="str">
        <f t="shared" si="109"/>
        <v/>
      </c>
      <c r="W356" s="50" t="str">
        <f t="shared" si="122"/>
        <v/>
      </c>
      <c r="X356" s="389"/>
      <c r="Y356" s="402"/>
      <c r="Z356" s="397"/>
      <c r="AA356" s="74"/>
    </row>
    <row r="357" spans="1:27" ht="15.6" x14ac:dyDescent="0.3">
      <c r="A357" s="23">
        <v>352</v>
      </c>
      <c r="B357" s="19"/>
      <c r="C357" s="20"/>
      <c r="D357" s="55"/>
      <c r="E357" s="24" t="str">
        <f t="shared" si="115"/>
        <v/>
      </c>
      <c r="F357" s="25" t="str">
        <f t="shared" si="116"/>
        <v/>
      </c>
      <c r="G357" s="52" t="str">
        <f t="shared" si="117"/>
        <v/>
      </c>
      <c r="H357" s="88" t="str">
        <f t="shared" si="123"/>
        <v/>
      </c>
      <c r="I357" s="51" t="s">
        <v>230</v>
      </c>
      <c r="J357" s="26" t="s">
        <v>164</v>
      </c>
      <c r="K357" s="18"/>
      <c r="L357" s="18"/>
      <c r="M357" s="18"/>
      <c r="N357" s="48" t="str">
        <f t="shared" si="118"/>
        <v/>
      </c>
      <c r="O357" s="21"/>
      <c r="P357" s="18"/>
      <c r="Q357" s="48" t="str">
        <f t="shared" si="119"/>
        <v/>
      </c>
      <c r="R357" s="71" t="str">
        <f t="shared" si="120"/>
        <v/>
      </c>
      <c r="S357" s="22"/>
      <c r="T357" s="49" t="str">
        <f t="shared" si="121"/>
        <v/>
      </c>
      <c r="U357" s="49" t="str">
        <f t="shared" si="124"/>
        <v/>
      </c>
      <c r="V357" s="50" t="str">
        <f t="shared" si="109"/>
        <v/>
      </c>
      <c r="W357" s="50" t="str">
        <f t="shared" si="122"/>
        <v/>
      </c>
      <c r="X357" s="389"/>
      <c r="Y357" s="402"/>
      <c r="Z357" s="397"/>
      <c r="AA357" s="74"/>
    </row>
    <row r="358" spans="1:27" ht="15.6" x14ac:dyDescent="0.3">
      <c r="A358" s="23">
        <v>353</v>
      </c>
      <c r="B358" s="19"/>
      <c r="C358" s="20"/>
      <c r="D358" s="55"/>
      <c r="E358" s="24" t="str">
        <f t="shared" si="115"/>
        <v/>
      </c>
      <c r="F358" s="25" t="str">
        <f t="shared" si="116"/>
        <v/>
      </c>
      <c r="G358" s="52" t="str">
        <f t="shared" si="117"/>
        <v/>
      </c>
      <c r="H358" s="88" t="str">
        <f t="shared" si="123"/>
        <v/>
      </c>
      <c r="I358" s="51" t="s">
        <v>230</v>
      </c>
      <c r="J358" s="26" t="s">
        <v>164</v>
      </c>
      <c r="K358" s="18"/>
      <c r="L358" s="18"/>
      <c r="M358" s="18"/>
      <c r="N358" s="48" t="str">
        <f t="shared" si="118"/>
        <v/>
      </c>
      <c r="O358" s="21"/>
      <c r="P358" s="18"/>
      <c r="Q358" s="48" t="str">
        <f t="shared" si="119"/>
        <v/>
      </c>
      <c r="R358" s="71" t="str">
        <f t="shared" si="120"/>
        <v/>
      </c>
      <c r="S358" s="22"/>
      <c r="T358" s="49" t="str">
        <f t="shared" si="121"/>
        <v/>
      </c>
      <c r="U358" s="49" t="str">
        <f t="shared" si="124"/>
        <v/>
      </c>
      <c r="V358" s="50" t="str">
        <f t="shared" si="109"/>
        <v/>
      </c>
      <c r="W358" s="50" t="str">
        <f t="shared" si="122"/>
        <v/>
      </c>
      <c r="X358" s="389"/>
      <c r="Y358" s="402"/>
      <c r="Z358" s="397"/>
      <c r="AA358" s="74"/>
    </row>
    <row r="359" spans="1:27" ht="15.6" x14ac:dyDescent="0.3">
      <c r="A359" s="23">
        <v>354</v>
      </c>
      <c r="B359" s="19"/>
      <c r="C359" s="20"/>
      <c r="D359" s="55"/>
      <c r="E359" s="24" t="str">
        <f t="shared" si="115"/>
        <v/>
      </c>
      <c r="F359" s="25" t="str">
        <f t="shared" si="116"/>
        <v/>
      </c>
      <c r="G359" s="52" t="str">
        <f t="shared" si="117"/>
        <v/>
      </c>
      <c r="H359" s="88" t="str">
        <f t="shared" si="123"/>
        <v/>
      </c>
      <c r="I359" s="51" t="s">
        <v>230</v>
      </c>
      <c r="J359" s="26" t="s">
        <v>164</v>
      </c>
      <c r="K359" s="18"/>
      <c r="L359" s="18"/>
      <c r="M359" s="18"/>
      <c r="N359" s="48" t="str">
        <f t="shared" si="118"/>
        <v/>
      </c>
      <c r="O359" s="21"/>
      <c r="P359" s="18"/>
      <c r="Q359" s="48" t="str">
        <f t="shared" si="119"/>
        <v/>
      </c>
      <c r="R359" s="71" t="str">
        <f t="shared" si="120"/>
        <v/>
      </c>
      <c r="S359" s="22"/>
      <c r="T359" s="49" t="str">
        <f t="shared" si="121"/>
        <v/>
      </c>
      <c r="U359" s="49" t="str">
        <f t="shared" si="124"/>
        <v/>
      </c>
      <c r="V359" s="50" t="str">
        <f t="shared" si="109"/>
        <v/>
      </c>
      <c r="W359" s="50" t="str">
        <f t="shared" si="122"/>
        <v/>
      </c>
      <c r="X359" s="389"/>
      <c r="Y359" s="402"/>
      <c r="Z359" s="397"/>
      <c r="AA359" s="74"/>
    </row>
    <row r="360" spans="1:27" ht="15.6" x14ac:dyDescent="0.3">
      <c r="A360" s="23">
        <v>355</v>
      </c>
      <c r="B360" s="19"/>
      <c r="C360" s="20"/>
      <c r="D360" s="55"/>
      <c r="E360" s="24" t="str">
        <f t="shared" si="115"/>
        <v/>
      </c>
      <c r="F360" s="25" t="str">
        <f t="shared" si="116"/>
        <v/>
      </c>
      <c r="G360" s="52" t="str">
        <f t="shared" si="117"/>
        <v/>
      </c>
      <c r="H360" s="88" t="str">
        <f t="shared" si="123"/>
        <v/>
      </c>
      <c r="I360" s="51" t="s">
        <v>230</v>
      </c>
      <c r="J360" s="26" t="s">
        <v>164</v>
      </c>
      <c r="K360" s="18"/>
      <c r="L360" s="18"/>
      <c r="M360" s="18"/>
      <c r="N360" s="48" t="str">
        <f t="shared" si="118"/>
        <v/>
      </c>
      <c r="O360" s="21"/>
      <c r="P360" s="18"/>
      <c r="Q360" s="48" t="str">
        <f t="shared" si="119"/>
        <v/>
      </c>
      <c r="R360" s="71" t="str">
        <f t="shared" si="120"/>
        <v/>
      </c>
      <c r="S360" s="22"/>
      <c r="T360" s="49" t="str">
        <f t="shared" si="121"/>
        <v/>
      </c>
      <c r="U360" s="49" t="str">
        <f t="shared" si="124"/>
        <v/>
      </c>
      <c r="V360" s="50" t="str">
        <f t="shared" si="109"/>
        <v/>
      </c>
      <c r="W360" s="50" t="str">
        <f t="shared" si="122"/>
        <v/>
      </c>
      <c r="X360" s="389"/>
      <c r="Y360" s="402"/>
      <c r="Z360" s="397"/>
      <c r="AA360" s="74"/>
    </row>
    <row r="361" spans="1:27" ht="15.6" x14ac:dyDescent="0.3">
      <c r="A361" s="23">
        <v>356</v>
      </c>
      <c r="B361" s="19"/>
      <c r="C361" s="20"/>
      <c r="D361" s="55"/>
      <c r="E361" s="24" t="str">
        <f t="shared" si="115"/>
        <v/>
      </c>
      <c r="F361" s="25" t="str">
        <f t="shared" si="116"/>
        <v/>
      </c>
      <c r="G361" s="52" t="str">
        <f t="shared" si="117"/>
        <v/>
      </c>
      <c r="H361" s="88" t="str">
        <f t="shared" si="123"/>
        <v/>
      </c>
      <c r="I361" s="51" t="s">
        <v>230</v>
      </c>
      <c r="J361" s="26" t="s">
        <v>164</v>
      </c>
      <c r="K361" s="18"/>
      <c r="L361" s="18"/>
      <c r="M361" s="18"/>
      <c r="N361" s="48" t="str">
        <f t="shared" si="118"/>
        <v/>
      </c>
      <c r="O361" s="21"/>
      <c r="P361" s="18"/>
      <c r="Q361" s="48" t="str">
        <f t="shared" si="119"/>
        <v/>
      </c>
      <c r="R361" s="71" t="str">
        <f t="shared" si="120"/>
        <v/>
      </c>
      <c r="S361" s="22"/>
      <c r="T361" s="49" t="str">
        <f t="shared" si="121"/>
        <v/>
      </c>
      <c r="U361" s="49" t="str">
        <f t="shared" si="124"/>
        <v/>
      </c>
      <c r="V361" s="50" t="str">
        <f t="shared" si="109"/>
        <v/>
      </c>
      <c r="W361" s="50" t="str">
        <f t="shared" si="122"/>
        <v/>
      </c>
      <c r="X361" s="389"/>
      <c r="Y361" s="402"/>
      <c r="Z361" s="397"/>
      <c r="AA361" s="74"/>
    </row>
    <row r="362" spans="1:27" ht="15.6" x14ac:dyDescent="0.3">
      <c r="A362" s="23">
        <v>357</v>
      </c>
      <c r="B362" s="19"/>
      <c r="C362" s="20"/>
      <c r="D362" s="55"/>
      <c r="E362" s="24" t="str">
        <f t="shared" si="115"/>
        <v/>
      </c>
      <c r="F362" s="25" t="str">
        <f t="shared" si="116"/>
        <v/>
      </c>
      <c r="G362" s="52" t="str">
        <f t="shared" si="117"/>
        <v/>
      </c>
      <c r="H362" s="88" t="str">
        <f t="shared" si="123"/>
        <v/>
      </c>
      <c r="I362" s="51" t="s">
        <v>230</v>
      </c>
      <c r="J362" s="26" t="s">
        <v>164</v>
      </c>
      <c r="K362" s="18"/>
      <c r="L362" s="18"/>
      <c r="M362" s="18"/>
      <c r="N362" s="48" t="str">
        <f t="shared" si="118"/>
        <v/>
      </c>
      <c r="O362" s="21"/>
      <c r="P362" s="18"/>
      <c r="Q362" s="48" t="str">
        <f t="shared" si="119"/>
        <v/>
      </c>
      <c r="R362" s="71" t="str">
        <f t="shared" si="120"/>
        <v/>
      </c>
      <c r="S362" s="22"/>
      <c r="T362" s="49" t="str">
        <f t="shared" si="121"/>
        <v/>
      </c>
      <c r="U362" s="49" t="str">
        <f t="shared" si="124"/>
        <v/>
      </c>
      <c r="V362" s="50" t="str">
        <f t="shared" si="109"/>
        <v/>
      </c>
      <c r="W362" s="50" t="str">
        <f t="shared" si="122"/>
        <v/>
      </c>
      <c r="X362" s="389"/>
      <c r="Y362" s="402"/>
      <c r="Z362" s="397"/>
      <c r="AA362" s="74"/>
    </row>
    <row r="363" spans="1:27" ht="15.6" x14ac:dyDescent="0.3">
      <c r="A363" s="23">
        <v>358</v>
      </c>
      <c r="B363" s="19"/>
      <c r="C363" s="20"/>
      <c r="D363" s="55"/>
      <c r="E363" s="24" t="str">
        <f t="shared" si="115"/>
        <v/>
      </c>
      <c r="F363" s="25" t="str">
        <f t="shared" si="116"/>
        <v/>
      </c>
      <c r="G363" s="52" t="str">
        <f t="shared" si="117"/>
        <v/>
      </c>
      <c r="H363" s="88" t="str">
        <f t="shared" si="123"/>
        <v/>
      </c>
      <c r="I363" s="51" t="s">
        <v>230</v>
      </c>
      <c r="J363" s="26" t="s">
        <v>164</v>
      </c>
      <c r="K363" s="18"/>
      <c r="L363" s="18"/>
      <c r="M363" s="18"/>
      <c r="N363" s="48" t="str">
        <f t="shared" si="118"/>
        <v/>
      </c>
      <c r="O363" s="21"/>
      <c r="P363" s="18"/>
      <c r="Q363" s="48" t="str">
        <f t="shared" si="119"/>
        <v/>
      </c>
      <c r="R363" s="71" t="str">
        <f t="shared" si="120"/>
        <v/>
      </c>
      <c r="S363" s="22"/>
      <c r="T363" s="49" t="str">
        <f t="shared" si="121"/>
        <v/>
      </c>
      <c r="U363" s="49" t="str">
        <f t="shared" si="124"/>
        <v/>
      </c>
      <c r="V363" s="50" t="str">
        <f t="shared" si="109"/>
        <v/>
      </c>
      <c r="W363" s="50" t="str">
        <f t="shared" si="122"/>
        <v/>
      </c>
      <c r="X363" s="389"/>
      <c r="Y363" s="402"/>
      <c r="Z363" s="397"/>
      <c r="AA363" s="74"/>
    </row>
    <row r="364" spans="1:27" ht="15.6" x14ac:dyDescent="0.3">
      <c r="A364" s="23">
        <v>359</v>
      </c>
      <c r="B364" s="19"/>
      <c r="C364" s="20"/>
      <c r="D364" s="55"/>
      <c r="E364" s="24" t="str">
        <f t="shared" si="115"/>
        <v/>
      </c>
      <c r="F364" s="25" t="str">
        <f t="shared" si="116"/>
        <v/>
      </c>
      <c r="G364" s="52" t="str">
        <f t="shared" si="117"/>
        <v/>
      </c>
      <c r="H364" s="88" t="str">
        <f t="shared" si="123"/>
        <v/>
      </c>
      <c r="I364" s="51" t="s">
        <v>230</v>
      </c>
      <c r="J364" s="26" t="s">
        <v>164</v>
      </c>
      <c r="K364" s="18"/>
      <c r="L364" s="18"/>
      <c r="M364" s="18"/>
      <c r="N364" s="48" t="str">
        <f t="shared" si="118"/>
        <v/>
      </c>
      <c r="O364" s="21"/>
      <c r="P364" s="18"/>
      <c r="Q364" s="48" t="str">
        <f t="shared" si="119"/>
        <v/>
      </c>
      <c r="R364" s="71" t="str">
        <f t="shared" si="120"/>
        <v/>
      </c>
      <c r="S364" s="22"/>
      <c r="T364" s="49" t="str">
        <f t="shared" si="121"/>
        <v/>
      </c>
      <c r="U364" s="49" t="str">
        <f t="shared" si="124"/>
        <v/>
      </c>
      <c r="V364" s="50" t="str">
        <f t="shared" si="109"/>
        <v/>
      </c>
      <c r="W364" s="50" t="str">
        <f t="shared" si="122"/>
        <v/>
      </c>
      <c r="X364" s="389"/>
      <c r="Y364" s="402"/>
      <c r="Z364" s="397"/>
      <c r="AA364" s="74"/>
    </row>
    <row r="365" spans="1:27" ht="15.6" x14ac:dyDescent="0.3">
      <c r="A365" s="23">
        <v>360</v>
      </c>
      <c r="B365" s="19"/>
      <c r="C365" s="20"/>
      <c r="D365" s="55"/>
      <c r="E365" s="24" t="str">
        <f t="shared" si="115"/>
        <v/>
      </c>
      <c r="F365" s="25" t="str">
        <f t="shared" si="116"/>
        <v/>
      </c>
      <c r="G365" s="52" t="str">
        <f t="shared" si="117"/>
        <v/>
      </c>
      <c r="H365" s="88" t="str">
        <f t="shared" si="123"/>
        <v/>
      </c>
      <c r="I365" s="51" t="s">
        <v>230</v>
      </c>
      <c r="J365" s="26" t="s">
        <v>164</v>
      </c>
      <c r="K365" s="18"/>
      <c r="L365" s="18"/>
      <c r="M365" s="18"/>
      <c r="N365" s="48" t="str">
        <f t="shared" si="118"/>
        <v/>
      </c>
      <c r="O365" s="21"/>
      <c r="P365" s="18"/>
      <c r="Q365" s="48" t="str">
        <f t="shared" si="119"/>
        <v/>
      </c>
      <c r="R365" s="71" t="str">
        <f t="shared" si="120"/>
        <v/>
      </c>
      <c r="S365" s="22"/>
      <c r="T365" s="49" t="str">
        <f t="shared" si="121"/>
        <v/>
      </c>
      <c r="U365" s="49" t="str">
        <f t="shared" si="124"/>
        <v/>
      </c>
      <c r="V365" s="50" t="str">
        <f t="shared" si="109"/>
        <v/>
      </c>
      <c r="W365" s="50" t="str">
        <f t="shared" si="122"/>
        <v/>
      </c>
      <c r="X365" s="389"/>
      <c r="Y365" s="402"/>
      <c r="Z365" s="397"/>
      <c r="AA365" s="74"/>
    </row>
    <row r="366" spans="1:27" ht="15.6" x14ac:dyDescent="0.3">
      <c r="A366" s="23">
        <v>361</v>
      </c>
      <c r="B366" s="19"/>
      <c r="C366" s="20"/>
      <c r="D366" s="55"/>
      <c r="E366" s="24" t="str">
        <f t="shared" si="115"/>
        <v/>
      </c>
      <c r="F366" s="25" t="str">
        <f t="shared" si="116"/>
        <v/>
      </c>
      <c r="G366" s="52" t="str">
        <f t="shared" si="117"/>
        <v/>
      </c>
      <c r="H366" s="88" t="str">
        <f t="shared" si="123"/>
        <v/>
      </c>
      <c r="I366" s="51" t="s">
        <v>230</v>
      </c>
      <c r="J366" s="26" t="s">
        <v>164</v>
      </c>
      <c r="K366" s="18"/>
      <c r="L366" s="18"/>
      <c r="M366" s="18"/>
      <c r="N366" s="48" t="str">
        <f t="shared" si="118"/>
        <v/>
      </c>
      <c r="O366" s="21"/>
      <c r="P366" s="18"/>
      <c r="Q366" s="48" t="str">
        <f t="shared" si="119"/>
        <v/>
      </c>
      <c r="R366" s="71" t="str">
        <f t="shared" si="120"/>
        <v/>
      </c>
      <c r="S366" s="22"/>
      <c r="T366" s="49" t="str">
        <f t="shared" si="121"/>
        <v/>
      </c>
      <c r="U366" s="49" t="str">
        <f t="shared" si="124"/>
        <v/>
      </c>
      <c r="V366" s="50" t="str">
        <f t="shared" si="109"/>
        <v/>
      </c>
      <c r="W366" s="50" t="str">
        <f t="shared" si="122"/>
        <v/>
      </c>
      <c r="X366" s="389"/>
      <c r="Y366" s="402"/>
      <c r="Z366" s="397"/>
      <c r="AA366" s="74"/>
    </row>
    <row r="367" spans="1:27" ht="15.6" x14ac:dyDescent="0.3">
      <c r="A367" s="23">
        <v>362</v>
      </c>
      <c r="B367" s="19"/>
      <c r="C367" s="20"/>
      <c r="D367" s="55"/>
      <c r="E367" s="24" t="str">
        <f t="shared" si="115"/>
        <v/>
      </c>
      <c r="F367" s="25" t="str">
        <f t="shared" si="116"/>
        <v/>
      </c>
      <c r="G367" s="52" t="str">
        <f t="shared" si="117"/>
        <v/>
      </c>
      <c r="H367" s="88" t="str">
        <f t="shared" si="123"/>
        <v/>
      </c>
      <c r="I367" s="51" t="s">
        <v>230</v>
      </c>
      <c r="J367" s="26" t="s">
        <v>164</v>
      </c>
      <c r="K367" s="18"/>
      <c r="L367" s="18"/>
      <c r="M367" s="18"/>
      <c r="N367" s="48" t="str">
        <f t="shared" si="118"/>
        <v/>
      </c>
      <c r="O367" s="21"/>
      <c r="P367" s="18"/>
      <c r="Q367" s="48" t="str">
        <f t="shared" si="119"/>
        <v/>
      </c>
      <c r="R367" s="71" t="str">
        <f t="shared" si="120"/>
        <v/>
      </c>
      <c r="S367" s="22"/>
      <c r="T367" s="49" t="str">
        <f t="shared" si="121"/>
        <v/>
      </c>
      <c r="U367" s="49" t="str">
        <f t="shared" si="124"/>
        <v/>
      </c>
      <c r="V367" s="50" t="str">
        <f t="shared" si="109"/>
        <v/>
      </c>
      <c r="W367" s="50" t="str">
        <f t="shared" si="122"/>
        <v/>
      </c>
      <c r="X367" s="389"/>
      <c r="Y367" s="402"/>
      <c r="Z367" s="397"/>
      <c r="AA367" s="74"/>
    </row>
    <row r="368" spans="1:27" ht="15.6" x14ac:dyDescent="0.3">
      <c r="A368" s="23">
        <v>363</v>
      </c>
      <c r="B368" s="19"/>
      <c r="C368" s="20"/>
      <c r="D368" s="55"/>
      <c r="E368" s="24" t="str">
        <f t="shared" si="115"/>
        <v/>
      </c>
      <c r="F368" s="25" t="str">
        <f t="shared" si="116"/>
        <v/>
      </c>
      <c r="G368" s="52" t="str">
        <f t="shared" si="117"/>
        <v/>
      </c>
      <c r="H368" s="88" t="str">
        <f t="shared" si="123"/>
        <v/>
      </c>
      <c r="I368" s="51" t="s">
        <v>230</v>
      </c>
      <c r="J368" s="26" t="s">
        <v>164</v>
      </c>
      <c r="K368" s="18"/>
      <c r="L368" s="18"/>
      <c r="M368" s="18"/>
      <c r="N368" s="48" t="str">
        <f t="shared" si="118"/>
        <v/>
      </c>
      <c r="O368" s="21"/>
      <c r="P368" s="18"/>
      <c r="Q368" s="48" t="str">
        <f t="shared" si="119"/>
        <v/>
      </c>
      <c r="R368" s="71" t="str">
        <f t="shared" si="120"/>
        <v/>
      </c>
      <c r="S368" s="22"/>
      <c r="T368" s="49" t="str">
        <f t="shared" si="121"/>
        <v/>
      </c>
      <c r="U368" s="49" t="str">
        <f t="shared" si="124"/>
        <v/>
      </c>
      <c r="V368" s="50" t="str">
        <f t="shared" si="109"/>
        <v/>
      </c>
      <c r="W368" s="50" t="str">
        <f t="shared" si="122"/>
        <v/>
      </c>
      <c r="X368" s="390"/>
      <c r="Y368" s="402"/>
      <c r="Z368" s="397"/>
      <c r="AA368" s="74"/>
    </row>
    <row r="369" spans="1:35" ht="15.6" x14ac:dyDescent="0.3">
      <c r="A369" s="23">
        <v>364</v>
      </c>
      <c r="B369" s="19"/>
      <c r="C369" s="20"/>
      <c r="D369" s="55"/>
      <c r="E369" s="24" t="str">
        <f t="shared" si="115"/>
        <v/>
      </c>
      <c r="F369" s="25" t="str">
        <f t="shared" si="116"/>
        <v/>
      </c>
      <c r="G369" s="52" t="str">
        <f t="shared" si="117"/>
        <v/>
      </c>
      <c r="H369" s="88" t="str">
        <f t="shared" si="123"/>
        <v/>
      </c>
      <c r="I369" s="51" t="s">
        <v>210</v>
      </c>
      <c r="J369" s="26" t="s">
        <v>164</v>
      </c>
      <c r="K369" s="18"/>
      <c r="L369" s="18"/>
      <c r="M369" s="18"/>
      <c r="N369" s="48" t="str">
        <f t="shared" si="118"/>
        <v/>
      </c>
      <c r="O369" s="21"/>
      <c r="P369" s="18"/>
      <c r="Q369" s="48" t="str">
        <f t="shared" si="119"/>
        <v/>
      </c>
      <c r="R369" s="71" t="str">
        <f t="shared" si="120"/>
        <v/>
      </c>
      <c r="S369" s="22"/>
      <c r="T369" s="49" t="str">
        <f>IF(N369="","",R369*S369)</f>
        <v/>
      </c>
      <c r="U369" s="49" t="str">
        <f>IF(E369="","",0.3*R369)</f>
        <v/>
      </c>
      <c r="V369" s="50" t="str">
        <f>IF(E369="","",R369*0.3)</f>
        <v/>
      </c>
      <c r="W369" s="50" t="str">
        <f t="shared" si="122"/>
        <v/>
      </c>
      <c r="X369" s="388"/>
      <c r="Y369" s="433"/>
      <c r="Z369" s="397"/>
      <c r="AA369" s="74"/>
    </row>
    <row r="370" spans="1:35" ht="15.6" x14ac:dyDescent="0.3">
      <c r="A370" s="23">
        <v>365</v>
      </c>
      <c r="B370" s="19"/>
      <c r="C370" s="20"/>
      <c r="D370" s="55"/>
      <c r="E370" s="24" t="str">
        <f t="shared" si="115"/>
        <v/>
      </c>
      <c r="F370" s="25" t="str">
        <f t="shared" si="116"/>
        <v/>
      </c>
      <c r="G370" s="52" t="str">
        <f t="shared" si="117"/>
        <v/>
      </c>
      <c r="H370" s="88" t="str">
        <f t="shared" si="123"/>
        <v/>
      </c>
      <c r="I370" s="51" t="s">
        <v>210</v>
      </c>
      <c r="J370" s="26" t="s">
        <v>164</v>
      </c>
      <c r="K370" s="18"/>
      <c r="L370" s="18"/>
      <c r="M370" s="18"/>
      <c r="N370" s="48" t="str">
        <f t="shared" si="118"/>
        <v/>
      </c>
      <c r="O370" s="21"/>
      <c r="P370" s="18"/>
      <c r="Q370" s="48" t="str">
        <f t="shared" si="119"/>
        <v/>
      </c>
      <c r="R370" s="71" t="str">
        <f t="shared" si="120"/>
        <v/>
      </c>
      <c r="S370" s="22"/>
      <c r="T370" s="49" t="str">
        <f t="shared" ref="T370:T383" si="125">IF(N370="","",R370*S370)</f>
        <v/>
      </c>
      <c r="U370" s="49" t="str">
        <f t="shared" ref="U370:U383" si="126">IF(E370="","",0.3*R370)</f>
        <v/>
      </c>
      <c r="V370" s="50" t="str">
        <f t="shared" ref="V370:V383" si="127">IF(E370="","",R370*0.3)</f>
        <v/>
      </c>
      <c r="W370" s="50" t="str">
        <f t="shared" si="122"/>
        <v/>
      </c>
      <c r="X370" s="389"/>
      <c r="Y370" s="433"/>
      <c r="Z370" s="397"/>
      <c r="AA370" s="74"/>
    </row>
    <row r="371" spans="1:35" ht="15.6" x14ac:dyDescent="0.3">
      <c r="A371" s="23">
        <v>366</v>
      </c>
      <c r="B371" s="19"/>
      <c r="C371" s="20"/>
      <c r="D371" s="55"/>
      <c r="E371" s="24" t="str">
        <f t="shared" si="115"/>
        <v/>
      </c>
      <c r="F371" s="25" t="str">
        <f t="shared" si="116"/>
        <v/>
      </c>
      <c r="G371" s="52" t="str">
        <f t="shared" si="117"/>
        <v/>
      </c>
      <c r="H371" s="88" t="str">
        <f t="shared" si="123"/>
        <v/>
      </c>
      <c r="I371" s="51" t="s">
        <v>210</v>
      </c>
      <c r="J371" s="26" t="s">
        <v>164</v>
      </c>
      <c r="K371" s="18"/>
      <c r="L371" s="18"/>
      <c r="M371" s="18"/>
      <c r="N371" s="48" t="str">
        <f t="shared" si="118"/>
        <v/>
      </c>
      <c r="O371" s="21"/>
      <c r="P371" s="18"/>
      <c r="Q371" s="48" t="str">
        <f t="shared" si="119"/>
        <v/>
      </c>
      <c r="R371" s="71" t="str">
        <f t="shared" si="120"/>
        <v/>
      </c>
      <c r="S371" s="22"/>
      <c r="T371" s="49" t="str">
        <f t="shared" si="125"/>
        <v/>
      </c>
      <c r="U371" s="49" t="str">
        <f t="shared" si="126"/>
        <v/>
      </c>
      <c r="V371" s="50" t="str">
        <f t="shared" si="127"/>
        <v/>
      </c>
      <c r="W371" s="50" t="str">
        <f t="shared" si="122"/>
        <v/>
      </c>
      <c r="X371" s="389"/>
      <c r="Y371" s="433"/>
      <c r="Z371" s="397"/>
      <c r="AA371" s="74"/>
    </row>
    <row r="372" spans="1:35" ht="15.6" x14ac:dyDescent="0.3">
      <c r="A372" s="23">
        <v>367</v>
      </c>
      <c r="B372" s="19"/>
      <c r="C372" s="20"/>
      <c r="D372" s="55"/>
      <c r="E372" s="24" t="str">
        <f t="shared" si="115"/>
        <v/>
      </c>
      <c r="F372" s="25" t="str">
        <f t="shared" si="116"/>
        <v/>
      </c>
      <c r="G372" s="52" t="str">
        <f t="shared" si="117"/>
        <v/>
      </c>
      <c r="H372" s="88" t="str">
        <f t="shared" si="123"/>
        <v/>
      </c>
      <c r="I372" s="51" t="s">
        <v>210</v>
      </c>
      <c r="J372" s="26" t="s">
        <v>164</v>
      </c>
      <c r="K372" s="18"/>
      <c r="L372" s="18"/>
      <c r="M372" s="18"/>
      <c r="N372" s="48" t="str">
        <f t="shared" si="118"/>
        <v/>
      </c>
      <c r="O372" s="21"/>
      <c r="P372" s="18"/>
      <c r="Q372" s="48" t="str">
        <f t="shared" si="119"/>
        <v/>
      </c>
      <c r="R372" s="71" t="str">
        <f t="shared" si="120"/>
        <v/>
      </c>
      <c r="S372" s="22"/>
      <c r="T372" s="49" t="str">
        <f t="shared" si="125"/>
        <v/>
      </c>
      <c r="U372" s="49" t="str">
        <f t="shared" si="126"/>
        <v/>
      </c>
      <c r="V372" s="50" t="str">
        <f t="shared" si="127"/>
        <v/>
      </c>
      <c r="W372" s="50" t="str">
        <f t="shared" si="122"/>
        <v/>
      </c>
      <c r="X372" s="389"/>
      <c r="Y372" s="433"/>
      <c r="Z372" s="397"/>
      <c r="AA372" s="74"/>
    </row>
    <row r="373" spans="1:35" ht="15.6" x14ac:dyDescent="0.3">
      <c r="A373" s="23">
        <v>368</v>
      </c>
      <c r="B373" s="19"/>
      <c r="C373" s="20"/>
      <c r="D373" s="55"/>
      <c r="E373" s="24" t="str">
        <f t="shared" si="115"/>
        <v/>
      </c>
      <c r="F373" s="25" t="str">
        <f t="shared" si="116"/>
        <v/>
      </c>
      <c r="G373" s="52" t="str">
        <f t="shared" si="117"/>
        <v/>
      </c>
      <c r="H373" s="88" t="str">
        <f t="shared" si="123"/>
        <v/>
      </c>
      <c r="I373" s="51" t="s">
        <v>210</v>
      </c>
      <c r="J373" s="26" t="s">
        <v>164</v>
      </c>
      <c r="K373" s="18"/>
      <c r="L373" s="18"/>
      <c r="M373" s="18"/>
      <c r="N373" s="48" t="str">
        <f t="shared" si="118"/>
        <v/>
      </c>
      <c r="O373" s="21"/>
      <c r="P373" s="18"/>
      <c r="Q373" s="48" t="str">
        <f t="shared" si="119"/>
        <v/>
      </c>
      <c r="R373" s="71" t="str">
        <f t="shared" si="120"/>
        <v/>
      </c>
      <c r="S373" s="22"/>
      <c r="T373" s="49" t="str">
        <f t="shared" si="125"/>
        <v/>
      </c>
      <c r="U373" s="49" t="str">
        <f t="shared" si="126"/>
        <v/>
      </c>
      <c r="V373" s="50" t="str">
        <f t="shared" si="127"/>
        <v/>
      </c>
      <c r="W373" s="50" t="str">
        <f t="shared" si="122"/>
        <v/>
      </c>
      <c r="X373" s="389"/>
      <c r="Y373" s="433"/>
      <c r="Z373" s="397"/>
      <c r="AA373" s="74"/>
    </row>
    <row r="374" spans="1:35" ht="15.6" x14ac:dyDescent="0.3">
      <c r="A374" s="23">
        <v>369</v>
      </c>
      <c r="B374" s="19"/>
      <c r="C374" s="20"/>
      <c r="D374" s="55"/>
      <c r="E374" s="24" t="str">
        <f t="shared" si="115"/>
        <v/>
      </c>
      <c r="F374" s="25" t="str">
        <f t="shared" si="116"/>
        <v/>
      </c>
      <c r="G374" s="52" t="str">
        <f t="shared" si="117"/>
        <v/>
      </c>
      <c r="H374" s="88" t="str">
        <f t="shared" si="123"/>
        <v/>
      </c>
      <c r="I374" s="51" t="s">
        <v>210</v>
      </c>
      <c r="J374" s="26" t="s">
        <v>164</v>
      </c>
      <c r="K374" s="18"/>
      <c r="L374" s="18"/>
      <c r="M374" s="18"/>
      <c r="N374" s="48" t="str">
        <f t="shared" si="118"/>
        <v/>
      </c>
      <c r="O374" s="21"/>
      <c r="P374" s="18"/>
      <c r="Q374" s="48" t="str">
        <f t="shared" si="119"/>
        <v/>
      </c>
      <c r="R374" s="71" t="str">
        <f t="shared" si="120"/>
        <v/>
      </c>
      <c r="S374" s="22"/>
      <c r="T374" s="49" t="str">
        <f t="shared" si="125"/>
        <v/>
      </c>
      <c r="U374" s="49" t="str">
        <f t="shared" si="126"/>
        <v/>
      </c>
      <c r="V374" s="50" t="str">
        <f t="shared" si="127"/>
        <v/>
      </c>
      <c r="W374" s="50" t="str">
        <f t="shared" si="122"/>
        <v/>
      </c>
      <c r="X374" s="389"/>
      <c r="Y374" s="433"/>
      <c r="Z374" s="397"/>
      <c r="AA374" s="74"/>
    </row>
    <row r="375" spans="1:35" ht="15.6" x14ac:dyDescent="0.3">
      <c r="A375" s="23">
        <v>370</v>
      </c>
      <c r="B375" s="19"/>
      <c r="C375" s="20"/>
      <c r="D375" s="55"/>
      <c r="E375" s="24" t="str">
        <f t="shared" si="115"/>
        <v/>
      </c>
      <c r="F375" s="25" t="str">
        <f t="shared" si="116"/>
        <v/>
      </c>
      <c r="G375" s="52" t="str">
        <f t="shared" si="117"/>
        <v/>
      </c>
      <c r="H375" s="88" t="str">
        <f t="shared" si="123"/>
        <v/>
      </c>
      <c r="I375" s="51" t="s">
        <v>210</v>
      </c>
      <c r="J375" s="26" t="s">
        <v>164</v>
      </c>
      <c r="K375" s="18"/>
      <c r="L375" s="18"/>
      <c r="M375" s="18"/>
      <c r="N375" s="48" t="str">
        <f t="shared" si="118"/>
        <v/>
      </c>
      <c r="O375" s="21"/>
      <c r="P375" s="18"/>
      <c r="Q375" s="48" t="str">
        <f t="shared" si="119"/>
        <v/>
      </c>
      <c r="R375" s="71" t="str">
        <f t="shared" si="120"/>
        <v/>
      </c>
      <c r="S375" s="22"/>
      <c r="T375" s="49" t="str">
        <f t="shared" si="125"/>
        <v/>
      </c>
      <c r="U375" s="49" t="str">
        <f t="shared" si="126"/>
        <v/>
      </c>
      <c r="V375" s="50" t="str">
        <f t="shared" si="127"/>
        <v/>
      </c>
      <c r="W375" s="50" t="str">
        <f t="shared" si="122"/>
        <v/>
      </c>
      <c r="X375" s="389"/>
      <c r="Y375" s="433"/>
      <c r="Z375" s="397"/>
      <c r="AA375" s="74"/>
    </row>
    <row r="376" spans="1:35" ht="15.6" x14ac:dyDescent="0.3">
      <c r="A376" s="23">
        <v>371</v>
      </c>
      <c r="B376" s="19"/>
      <c r="C376" s="20"/>
      <c r="D376" s="55"/>
      <c r="E376" s="24" t="str">
        <f t="shared" si="115"/>
        <v/>
      </c>
      <c r="F376" s="25" t="str">
        <f t="shared" si="116"/>
        <v/>
      </c>
      <c r="G376" s="52" t="str">
        <f t="shared" si="117"/>
        <v/>
      </c>
      <c r="H376" s="88" t="str">
        <f t="shared" si="123"/>
        <v/>
      </c>
      <c r="I376" s="51" t="s">
        <v>210</v>
      </c>
      <c r="J376" s="26" t="s">
        <v>164</v>
      </c>
      <c r="K376" s="18"/>
      <c r="L376" s="18"/>
      <c r="M376" s="18"/>
      <c r="N376" s="48" t="str">
        <f t="shared" si="118"/>
        <v/>
      </c>
      <c r="O376" s="21"/>
      <c r="P376" s="18"/>
      <c r="Q376" s="48" t="str">
        <f t="shared" si="119"/>
        <v/>
      </c>
      <c r="R376" s="71" t="str">
        <f t="shared" si="120"/>
        <v/>
      </c>
      <c r="S376" s="22"/>
      <c r="T376" s="49" t="str">
        <f t="shared" si="125"/>
        <v/>
      </c>
      <c r="U376" s="49" t="str">
        <f t="shared" si="126"/>
        <v/>
      </c>
      <c r="V376" s="50" t="str">
        <f t="shared" si="127"/>
        <v/>
      </c>
      <c r="W376" s="50" t="str">
        <f t="shared" si="122"/>
        <v/>
      </c>
      <c r="X376" s="389"/>
      <c r="Y376" s="433"/>
      <c r="Z376" s="397"/>
      <c r="AA376" s="74"/>
    </row>
    <row r="377" spans="1:35" ht="15.6" x14ac:dyDescent="0.3">
      <c r="A377" s="23">
        <v>372</v>
      </c>
      <c r="B377" s="19"/>
      <c r="C377" s="20"/>
      <c r="D377" s="55"/>
      <c r="E377" s="24" t="str">
        <f t="shared" si="115"/>
        <v/>
      </c>
      <c r="F377" s="25" t="str">
        <f t="shared" si="116"/>
        <v/>
      </c>
      <c r="G377" s="52" t="str">
        <f t="shared" si="117"/>
        <v/>
      </c>
      <c r="H377" s="88" t="str">
        <f t="shared" si="123"/>
        <v/>
      </c>
      <c r="I377" s="51" t="s">
        <v>210</v>
      </c>
      <c r="J377" s="26" t="s">
        <v>164</v>
      </c>
      <c r="K377" s="18"/>
      <c r="L377" s="18"/>
      <c r="M377" s="18"/>
      <c r="N377" s="48" t="str">
        <f t="shared" si="118"/>
        <v/>
      </c>
      <c r="O377" s="21"/>
      <c r="P377" s="18"/>
      <c r="Q377" s="48" t="str">
        <f t="shared" si="119"/>
        <v/>
      </c>
      <c r="R377" s="71" t="str">
        <f t="shared" si="120"/>
        <v/>
      </c>
      <c r="S377" s="22"/>
      <c r="T377" s="49" t="str">
        <f t="shared" si="125"/>
        <v/>
      </c>
      <c r="U377" s="49" t="str">
        <f t="shared" si="126"/>
        <v/>
      </c>
      <c r="V377" s="50" t="str">
        <f t="shared" si="127"/>
        <v/>
      </c>
      <c r="W377" s="50" t="str">
        <f t="shared" si="122"/>
        <v/>
      </c>
      <c r="X377" s="389"/>
      <c r="Y377" s="433"/>
      <c r="Z377" s="397"/>
      <c r="AA377" s="74"/>
    </row>
    <row r="378" spans="1:35" ht="15.6" x14ac:dyDescent="0.3">
      <c r="A378" s="23">
        <v>373</v>
      </c>
      <c r="B378" s="19"/>
      <c r="C378" s="20"/>
      <c r="D378" s="55"/>
      <c r="E378" s="24" t="str">
        <f t="shared" si="115"/>
        <v/>
      </c>
      <c r="F378" s="25" t="str">
        <f t="shared" si="116"/>
        <v/>
      </c>
      <c r="G378" s="52" t="str">
        <f t="shared" si="117"/>
        <v/>
      </c>
      <c r="H378" s="88" t="str">
        <f t="shared" si="123"/>
        <v/>
      </c>
      <c r="I378" s="51" t="s">
        <v>210</v>
      </c>
      <c r="J378" s="26" t="s">
        <v>164</v>
      </c>
      <c r="K378" s="18"/>
      <c r="L378" s="18"/>
      <c r="M378" s="18"/>
      <c r="N378" s="48" t="str">
        <f t="shared" si="118"/>
        <v/>
      </c>
      <c r="O378" s="21"/>
      <c r="P378" s="18"/>
      <c r="Q378" s="48" t="str">
        <f t="shared" si="119"/>
        <v/>
      </c>
      <c r="R378" s="71" t="str">
        <f t="shared" si="120"/>
        <v/>
      </c>
      <c r="S378" s="22"/>
      <c r="T378" s="49" t="str">
        <f t="shared" si="125"/>
        <v/>
      </c>
      <c r="U378" s="49" t="str">
        <f t="shared" si="126"/>
        <v/>
      </c>
      <c r="V378" s="50" t="str">
        <f t="shared" si="127"/>
        <v/>
      </c>
      <c r="W378" s="50" t="str">
        <f t="shared" si="122"/>
        <v/>
      </c>
      <c r="X378" s="389"/>
      <c r="Y378" s="433"/>
      <c r="Z378" s="397"/>
      <c r="AA378" s="74"/>
    </row>
    <row r="379" spans="1:35" ht="15.6" x14ac:dyDescent="0.3">
      <c r="A379" s="23">
        <v>374</v>
      </c>
      <c r="B379" s="19"/>
      <c r="C379" s="20"/>
      <c r="D379" s="55"/>
      <c r="E379" s="24" t="str">
        <f t="shared" si="115"/>
        <v/>
      </c>
      <c r="F379" s="25" t="str">
        <f t="shared" si="116"/>
        <v/>
      </c>
      <c r="G379" s="52" t="str">
        <f t="shared" si="117"/>
        <v/>
      </c>
      <c r="H379" s="88" t="str">
        <f t="shared" si="123"/>
        <v/>
      </c>
      <c r="I379" s="51" t="s">
        <v>210</v>
      </c>
      <c r="J379" s="26" t="s">
        <v>164</v>
      </c>
      <c r="K379" s="18"/>
      <c r="L379" s="18"/>
      <c r="M379" s="18"/>
      <c r="N379" s="48" t="str">
        <f t="shared" si="118"/>
        <v/>
      </c>
      <c r="O379" s="21"/>
      <c r="P379" s="18"/>
      <c r="Q379" s="48" t="str">
        <f t="shared" si="119"/>
        <v/>
      </c>
      <c r="R379" s="71" t="str">
        <f t="shared" si="120"/>
        <v/>
      </c>
      <c r="S379" s="22"/>
      <c r="T379" s="49" t="str">
        <f t="shared" si="125"/>
        <v/>
      </c>
      <c r="U379" s="49" t="str">
        <f t="shared" si="126"/>
        <v/>
      </c>
      <c r="V379" s="50" t="str">
        <f t="shared" si="127"/>
        <v/>
      </c>
      <c r="W379" s="50" t="str">
        <f t="shared" si="122"/>
        <v/>
      </c>
      <c r="X379" s="389"/>
      <c r="Y379" s="433"/>
      <c r="Z379" s="397"/>
      <c r="AA379" s="74"/>
    </row>
    <row r="380" spans="1:35" ht="15.6" x14ac:dyDescent="0.3">
      <c r="A380" s="23">
        <v>375</v>
      </c>
      <c r="B380" s="19"/>
      <c r="C380" s="20"/>
      <c r="D380" s="55"/>
      <c r="E380" s="24" t="str">
        <f t="shared" si="115"/>
        <v/>
      </c>
      <c r="F380" s="25" t="str">
        <f t="shared" si="116"/>
        <v/>
      </c>
      <c r="G380" s="52" t="str">
        <f t="shared" si="117"/>
        <v/>
      </c>
      <c r="H380" s="88" t="str">
        <f t="shared" si="123"/>
        <v/>
      </c>
      <c r="I380" s="51" t="s">
        <v>210</v>
      </c>
      <c r="J380" s="26" t="s">
        <v>164</v>
      </c>
      <c r="K380" s="18"/>
      <c r="L380" s="18"/>
      <c r="M380" s="18"/>
      <c r="N380" s="48" t="str">
        <f t="shared" si="118"/>
        <v/>
      </c>
      <c r="O380" s="21"/>
      <c r="P380" s="18"/>
      <c r="Q380" s="48" t="str">
        <f t="shared" si="119"/>
        <v/>
      </c>
      <c r="R380" s="71" t="str">
        <f t="shared" si="120"/>
        <v/>
      </c>
      <c r="S380" s="22"/>
      <c r="T380" s="49" t="str">
        <f t="shared" si="125"/>
        <v/>
      </c>
      <c r="U380" s="49" t="str">
        <f t="shared" si="126"/>
        <v/>
      </c>
      <c r="V380" s="50" t="str">
        <f t="shared" si="127"/>
        <v/>
      </c>
      <c r="W380" s="50" t="str">
        <f t="shared" si="122"/>
        <v/>
      </c>
      <c r="X380" s="389"/>
      <c r="Y380" s="433"/>
      <c r="Z380" s="397"/>
      <c r="AA380" s="74"/>
    </row>
    <row r="381" spans="1:35" ht="15.6" x14ac:dyDescent="0.3">
      <c r="A381" s="23">
        <v>376</v>
      </c>
      <c r="B381" s="19"/>
      <c r="C381" s="20"/>
      <c r="D381" s="55"/>
      <c r="E381" s="24" t="str">
        <f t="shared" si="115"/>
        <v/>
      </c>
      <c r="F381" s="25" t="str">
        <f t="shared" si="116"/>
        <v/>
      </c>
      <c r="G381" s="52" t="str">
        <f t="shared" si="117"/>
        <v/>
      </c>
      <c r="H381" s="88" t="str">
        <f t="shared" si="123"/>
        <v/>
      </c>
      <c r="I381" s="51" t="s">
        <v>210</v>
      </c>
      <c r="J381" s="26" t="s">
        <v>164</v>
      </c>
      <c r="K381" s="18"/>
      <c r="L381" s="18"/>
      <c r="M381" s="18"/>
      <c r="N381" s="48" t="str">
        <f t="shared" si="118"/>
        <v/>
      </c>
      <c r="O381" s="21"/>
      <c r="P381" s="18"/>
      <c r="Q381" s="48" t="str">
        <f t="shared" si="119"/>
        <v/>
      </c>
      <c r="R381" s="71" t="str">
        <f t="shared" si="120"/>
        <v/>
      </c>
      <c r="S381" s="22"/>
      <c r="T381" s="49" t="str">
        <f t="shared" si="125"/>
        <v/>
      </c>
      <c r="U381" s="49" t="str">
        <f t="shared" si="126"/>
        <v/>
      </c>
      <c r="V381" s="50" t="str">
        <f t="shared" si="127"/>
        <v/>
      </c>
      <c r="W381" s="50" t="str">
        <f t="shared" si="122"/>
        <v/>
      </c>
      <c r="X381" s="389"/>
      <c r="Y381" s="433"/>
      <c r="Z381" s="397"/>
      <c r="AA381" s="74"/>
    </row>
    <row r="382" spans="1:35" ht="15.6" x14ac:dyDescent="0.3">
      <c r="A382" s="23">
        <v>377</v>
      </c>
      <c r="B382" s="19"/>
      <c r="C382" s="20"/>
      <c r="D382" s="55"/>
      <c r="E382" s="24" t="str">
        <f t="shared" si="115"/>
        <v/>
      </c>
      <c r="F382" s="25" t="str">
        <f t="shared" si="116"/>
        <v/>
      </c>
      <c r="G382" s="52" t="str">
        <f t="shared" si="117"/>
        <v/>
      </c>
      <c r="H382" s="88" t="str">
        <f t="shared" si="123"/>
        <v/>
      </c>
      <c r="I382" s="51" t="s">
        <v>210</v>
      </c>
      <c r="J382" s="26" t="str">
        <f t="shared" ref="J382:J421" si="128">IF(E382="","","KGS")</f>
        <v/>
      </c>
      <c r="K382" s="18"/>
      <c r="L382" s="18"/>
      <c r="M382" s="18"/>
      <c r="N382" s="48" t="str">
        <f t="shared" si="118"/>
        <v/>
      </c>
      <c r="O382" s="21"/>
      <c r="P382" s="18"/>
      <c r="Q382" s="48" t="str">
        <f t="shared" si="119"/>
        <v/>
      </c>
      <c r="R382" s="71" t="str">
        <f t="shared" si="120"/>
        <v/>
      </c>
      <c r="S382" s="22"/>
      <c r="T382" s="49" t="str">
        <f t="shared" si="125"/>
        <v/>
      </c>
      <c r="U382" s="49" t="str">
        <f t="shared" si="126"/>
        <v/>
      </c>
      <c r="V382" s="50" t="str">
        <f t="shared" si="127"/>
        <v/>
      </c>
      <c r="W382" s="50" t="str">
        <f t="shared" si="122"/>
        <v/>
      </c>
      <c r="X382" s="389"/>
      <c r="Y382" s="433"/>
      <c r="Z382" s="397"/>
      <c r="AA382" s="74"/>
    </row>
    <row r="383" spans="1:35" ht="15.6" x14ac:dyDescent="0.3">
      <c r="A383" s="23">
        <v>378</v>
      </c>
      <c r="B383" s="19"/>
      <c r="C383" s="20"/>
      <c r="D383" s="55"/>
      <c r="E383" s="24" t="str">
        <f t="shared" si="115"/>
        <v/>
      </c>
      <c r="F383" s="25" t="str">
        <f t="shared" si="116"/>
        <v/>
      </c>
      <c r="G383" s="52" t="str">
        <f t="shared" si="117"/>
        <v/>
      </c>
      <c r="H383" s="88" t="str">
        <f t="shared" si="123"/>
        <v/>
      </c>
      <c r="I383" s="51" t="s">
        <v>210</v>
      </c>
      <c r="J383" s="26" t="str">
        <f t="shared" si="128"/>
        <v/>
      </c>
      <c r="K383" s="18"/>
      <c r="L383" s="18"/>
      <c r="M383" s="18"/>
      <c r="N383" s="48" t="str">
        <f t="shared" si="118"/>
        <v/>
      </c>
      <c r="O383" s="21"/>
      <c r="P383" s="18"/>
      <c r="Q383" s="48" t="str">
        <f t="shared" si="119"/>
        <v/>
      </c>
      <c r="R383" s="71" t="str">
        <f t="shared" si="120"/>
        <v/>
      </c>
      <c r="S383" s="22"/>
      <c r="T383" s="49" t="str">
        <f t="shared" si="125"/>
        <v/>
      </c>
      <c r="U383" s="49" t="str">
        <f t="shared" si="126"/>
        <v/>
      </c>
      <c r="V383" s="50" t="str">
        <f t="shared" si="127"/>
        <v/>
      </c>
      <c r="W383" s="50" t="str">
        <f t="shared" si="122"/>
        <v/>
      </c>
      <c r="X383" s="390"/>
      <c r="Y383" s="433"/>
      <c r="Z383" s="397"/>
      <c r="AA383" s="74"/>
    </row>
    <row r="384" spans="1:35" s="280" customFormat="1" ht="15.6" x14ac:dyDescent="0.3">
      <c r="A384" s="181">
        <v>379</v>
      </c>
      <c r="B384" s="107"/>
      <c r="C384" s="108"/>
      <c r="D384" s="182"/>
      <c r="E384" s="75" t="str">
        <f>IF(C384="","",VLOOKUP(C384,bdsocios,2,FALSE))</f>
        <v/>
      </c>
      <c r="F384" s="232" t="str">
        <f t="shared" si="116"/>
        <v/>
      </c>
      <c r="G384" s="281" t="str">
        <f t="shared" si="117"/>
        <v/>
      </c>
      <c r="H384" s="281" t="str">
        <f t="shared" si="123"/>
        <v/>
      </c>
      <c r="I384" s="185" t="s">
        <v>210</v>
      </c>
      <c r="J384" s="278" t="str">
        <f t="shared" si="128"/>
        <v/>
      </c>
      <c r="K384" s="110"/>
      <c r="L384" s="110"/>
      <c r="M384" s="110"/>
      <c r="N384" s="275" t="str">
        <f t="shared" si="118"/>
        <v/>
      </c>
      <c r="O384" s="21"/>
      <c r="P384" s="18"/>
      <c r="Q384" s="275" t="str">
        <f t="shared" si="119"/>
        <v/>
      </c>
      <c r="R384" s="71" t="str">
        <f t="shared" si="120"/>
        <v/>
      </c>
      <c r="S384" s="22"/>
      <c r="T384" s="276" t="str">
        <f t="shared" si="121"/>
        <v/>
      </c>
      <c r="U384" s="276">
        <v>0</v>
      </c>
      <c r="V384" s="50" t="str">
        <f t="shared" ref="V384:V409" si="129">IF(E384="","",R384*0.3)</f>
        <v/>
      </c>
      <c r="W384" s="277" t="str">
        <f t="shared" si="122"/>
        <v/>
      </c>
      <c r="X384" s="274"/>
      <c r="Y384" s="279"/>
      <c r="AA384" s="282"/>
      <c r="AB384" s="224"/>
      <c r="AC384" s="224"/>
      <c r="AD384" s="224"/>
      <c r="AE384" s="224"/>
      <c r="AF384" s="224"/>
      <c r="AG384" s="224"/>
      <c r="AH384" s="224"/>
      <c r="AI384" s="224"/>
    </row>
    <row r="385" spans="1:27" ht="15.6" x14ac:dyDescent="0.3">
      <c r="A385" s="23">
        <v>380</v>
      </c>
      <c r="B385" s="19"/>
      <c r="C385" s="20"/>
      <c r="D385" s="55"/>
      <c r="E385" s="24" t="str">
        <f>IF(C385="","",VLOOKUP(C385,bdsocios,2,FALSE))</f>
        <v/>
      </c>
      <c r="F385" s="232" t="str">
        <f t="shared" si="116"/>
        <v/>
      </c>
      <c r="G385" s="52" t="str">
        <f t="shared" si="117"/>
        <v/>
      </c>
      <c r="H385" s="52" t="str">
        <f t="shared" si="123"/>
        <v/>
      </c>
      <c r="I385" s="51" t="s">
        <v>210</v>
      </c>
      <c r="J385" s="26" t="str">
        <f t="shared" si="128"/>
        <v/>
      </c>
      <c r="K385" s="18"/>
      <c r="L385" s="18"/>
      <c r="M385" s="18"/>
      <c r="N385" s="48" t="str">
        <f t="shared" si="118"/>
        <v/>
      </c>
      <c r="O385" s="21"/>
      <c r="P385" s="18"/>
      <c r="Q385" s="275" t="str">
        <f t="shared" si="119"/>
        <v/>
      </c>
      <c r="R385" s="71" t="str">
        <f t="shared" si="120"/>
        <v/>
      </c>
      <c r="S385" s="22"/>
      <c r="T385" s="49" t="str">
        <f t="shared" si="121"/>
        <v/>
      </c>
      <c r="U385" s="276">
        <v>0</v>
      </c>
      <c r="V385" s="50" t="str">
        <f t="shared" si="129"/>
        <v/>
      </c>
      <c r="W385" s="277" t="str">
        <f t="shared" si="122"/>
        <v/>
      </c>
      <c r="X385" s="17"/>
      <c r="Y385" s="434"/>
      <c r="Z385" s="398"/>
      <c r="AA385" s="282"/>
    </row>
    <row r="386" spans="1:27" ht="15.6" x14ac:dyDescent="0.3">
      <c r="A386" s="23">
        <v>381</v>
      </c>
      <c r="B386" s="19"/>
      <c r="C386" s="20"/>
      <c r="D386" s="55"/>
      <c r="E386" s="24" t="str">
        <f t="shared" si="115"/>
        <v/>
      </c>
      <c r="F386" s="232" t="str">
        <f t="shared" si="116"/>
        <v/>
      </c>
      <c r="G386" s="52" t="str">
        <f t="shared" si="117"/>
        <v/>
      </c>
      <c r="H386" s="52" t="str">
        <f t="shared" si="123"/>
        <v/>
      </c>
      <c r="I386" s="51" t="s">
        <v>210</v>
      </c>
      <c r="J386" s="26" t="str">
        <f t="shared" si="128"/>
        <v/>
      </c>
      <c r="K386" s="18"/>
      <c r="L386" s="18"/>
      <c r="M386" s="18"/>
      <c r="N386" s="48" t="str">
        <f t="shared" si="118"/>
        <v/>
      </c>
      <c r="O386" s="21"/>
      <c r="P386" s="18"/>
      <c r="Q386" s="275" t="str">
        <f t="shared" si="119"/>
        <v/>
      </c>
      <c r="R386" s="71" t="str">
        <f t="shared" si="120"/>
        <v/>
      </c>
      <c r="S386" s="22"/>
      <c r="T386" s="49" t="str">
        <f t="shared" si="121"/>
        <v/>
      </c>
      <c r="U386" s="276">
        <v>0</v>
      </c>
      <c r="V386" s="50" t="str">
        <f t="shared" si="129"/>
        <v/>
      </c>
      <c r="W386" s="277" t="str">
        <f t="shared" si="122"/>
        <v/>
      </c>
      <c r="X386" s="17"/>
      <c r="Y386" s="434"/>
      <c r="Z386" s="397"/>
      <c r="AA386" s="282"/>
    </row>
    <row r="387" spans="1:27" ht="15.6" x14ac:dyDescent="0.3">
      <c r="A387" s="23">
        <v>382</v>
      </c>
      <c r="B387" s="19"/>
      <c r="C387" s="20"/>
      <c r="D387" s="55"/>
      <c r="E387" s="24" t="str">
        <f t="shared" si="115"/>
        <v/>
      </c>
      <c r="F387" s="232" t="str">
        <f t="shared" si="116"/>
        <v/>
      </c>
      <c r="G387" s="52" t="str">
        <f t="shared" si="117"/>
        <v/>
      </c>
      <c r="H387" s="52" t="str">
        <f t="shared" si="123"/>
        <v/>
      </c>
      <c r="I387" s="51" t="s">
        <v>210</v>
      </c>
      <c r="J387" s="26" t="str">
        <f t="shared" si="128"/>
        <v/>
      </c>
      <c r="K387" s="18"/>
      <c r="L387" s="18"/>
      <c r="M387" s="18"/>
      <c r="N387" s="48" t="str">
        <f t="shared" si="118"/>
        <v/>
      </c>
      <c r="O387" s="21"/>
      <c r="P387" s="18"/>
      <c r="Q387" s="275" t="str">
        <f t="shared" si="119"/>
        <v/>
      </c>
      <c r="R387" s="71" t="str">
        <f t="shared" si="120"/>
        <v/>
      </c>
      <c r="S387" s="22"/>
      <c r="T387" s="49" t="str">
        <f t="shared" si="121"/>
        <v/>
      </c>
      <c r="U387" s="276">
        <v>0</v>
      </c>
      <c r="V387" s="50" t="str">
        <f t="shared" si="129"/>
        <v/>
      </c>
      <c r="W387" s="277" t="str">
        <f t="shared" si="122"/>
        <v/>
      </c>
      <c r="X387" s="17"/>
      <c r="Y387" s="434"/>
      <c r="Z387" s="397"/>
      <c r="AA387" s="282"/>
    </row>
    <row r="388" spans="1:27" ht="15.6" x14ac:dyDescent="0.3">
      <c r="A388" s="23">
        <v>383</v>
      </c>
      <c r="B388" s="19"/>
      <c r="C388" s="20"/>
      <c r="D388" s="55"/>
      <c r="E388" s="24" t="str">
        <f t="shared" si="115"/>
        <v/>
      </c>
      <c r="F388" s="232" t="str">
        <f t="shared" si="116"/>
        <v/>
      </c>
      <c r="G388" s="52" t="str">
        <f t="shared" si="117"/>
        <v/>
      </c>
      <c r="H388" s="52" t="str">
        <f t="shared" si="123"/>
        <v/>
      </c>
      <c r="I388" s="51" t="s">
        <v>210</v>
      </c>
      <c r="J388" s="26" t="str">
        <f t="shared" si="128"/>
        <v/>
      </c>
      <c r="K388" s="18"/>
      <c r="L388" s="18"/>
      <c r="M388" s="18"/>
      <c r="N388" s="48" t="str">
        <f t="shared" si="118"/>
        <v/>
      </c>
      <c r="O388" s="21"/>
      <c r="P388" s="18"/>
      <c r="Q388" s="275" t="str">
        <f t="shared" si="119"/>
        <v/>
      </c>
      <c r="R388" s="71" t="str">
        <f t="shared" si="120"/>
        <v/>
      </c>
      <c r="S388" s="22"/>
      <c r="T388" s="49" t="str">
        <f t="shared" si="121"/>
        <v/>
      </c>
      <c r="U388" s="276">
        <v>0</v>
      </c>
      <c r="V388" s="50" t="str">
        <f t="shared" si="129"/>
        <v/>
      </c>
      <c r="W388" s="277" t="str">
        <f t="shared" si="122"/>
        <v/>
      </c>
      <c r="X388" s="17"/>
      <c r="Y388" s="434"/>
      <c r="Z388" s="397"/>
      <c r="AA388" s="282"/>
    </row>
    <row r="389" spans="1:27" ht="15.6" x14ac:dyDescent="0.3">
      <c r="A389" s="23">
        <v>384</v>
      </c>
      <c r="B389" s="19"/>
      <c r="C389" s="20"/>
      <c r="D389" s="55"/>
      <c r="E389" s="24" t="str">
        <f t="shared" si="115"/>
        <v/>
      </c>
      <c r="F389" s="232" t="str">
        <f t="shared" si="116"/>
        <v/>
      </c>
      <c r="G389" s="52" t="str">
        <f t="shared" si="117"/>
        <v/>
      </c>
      <c r="H389" s="52" t="str">
        <f t="shared" si="123"/>
        <v/>
      </c>
      <c r="I389" s="51" t="s">
        <v>210</v>
      </c>
      <c r="J389" s="26" t="str">
        <f t="shared" si="128"/>
        <v/>
      </c>
      <c r="K389" s="18"/>
      <c r="L389" s="18"/>
      <c r="M389" s="18"/>
      <c r="N389" s="48" t="str">
        <f t="shared" si="118"/>
        <v/>
      </c>
      <c r="O389" s="21"/>
      <c r="P389" s="18"/>
      <c r="Q389" s="275" t="str">
        <f t="shared" si="119"/>
        <v/>
      </c>
      <c r="R389" s="71" t="str">
        <f t="shared" si="120"/>
        <v/>
      </c>
      <c r="S389" s="22"/>
      <c r="T389" s="49" t="str">
        <f t="shared" si="121"/>
        <v/>
      </c>
      <c r="U389" s="276">
        <v>0</v>
      </c>
      <c r="V389" s="50" t="str">
        <f t="shared" si="129"/>
        <v/>
      </c>
      <c r="W389" s="277" t="str">
        <f t="shared" si="122"/>
        <v/>
      </c>
      <c r="X389" s="17"/>
      <c r="Y389" s="434"/>
      <c r="Z389" s="397"/>
      <c r="AA389" s="282"/>
    </row>
    <row r="390" spans="1:27" ht="15.6" x14ac:dyDescent="0.3">
      <c r="A390" s="23">
        <v>385</v>
      </c>
      <c r="B390" s="19"/>
      <c r="C390" s="20"/>
      <c r="D390" s="55"/>
      <c r="E390" s="24" t="str">
        <f t="shared" si="115"/>
        <v/>
      </c>
      <c r="F390" s="232" t="str">
        <f t="shared" si="116"/>
        <v/>
      </c>
      <c r="G390" s="52" t="str">
        <f t="shared" si="117"/>
        <v/>
      </c>
      <c r="H390" s="52" t="str">
        <f t="shared" si="123"/>
        <v/>
      </c>
      <c r="I390" s="51" t="s">
        <v>210</v>
      </c>
      <c r="J390" s="26" t="str">
        <f t="shared" si="128"/>
        <v/>
      </c>
      <c r="K390" s="18"/>
      <c r="L390" s="18"/>
      <c r="M390" s="18"/>
      <c r="N390" s="48" t="str">
        <f t="shared" si="118"/>
        <v/>
      </c>
      <c r="O390" s="21"/>
      <c r="P390" s="18"/>
      <c r="Q390" s="275" t="str">
        <f t="shared" si="119"/>
        <v/>
      </c>
      <c r="R390" s="71" t="str">
        <f t="shared" si="120"/>
        <v/>
      </c>
      <c r="S390" s="22"/>
      <c r="T390" s="49" t="str">
        <f t="shared" si="121"/>
        <v/>
      </c>
      <c r="U390" s="276">
        <v>0</v>
      </c>
      <c r="V390" s="50" t="str">
        <f t="shared" si="129"/>
        <v/>
      </c>
      <c r="W390" s="277" t="str">
        <f t="shared" si="122"/>
        <v/>
      </c>
      <c r="X390" s="17"/>
      <c r="Y390" s="434"/>
      <c r="Z390" s="397"/>
      <c r="AA390" s="282"/>
    </row>
    <row r="391" spans="1:27" ht="15.6" x14ac:dyDescent="0.3">
      <c r="A391" s="23">
        <v>386</v>
      </c>
      <c r="B391" s="19"/>
      <c r="C391" s="20"/>
      <c r="D391" s="55"/>
      <c r="E391" s="24" t="str">
        <f t="shared" si="115"/>
        <v/>
      </c>
      <c r="F391" s="232" t="str">
        <f t="shared" si="116"/>
        <v/>
      </c>
      <c r="G391" s="52" t="str">
        <f t="shared" si="117"/>
        <v/>
      </c>
      <c r="H391" s="52" t="str">
        <f t="shared" si="123"/>
        <v/>
      </c>
      <c r="I391" s="51" t="s">
        <v>210</v>
      </c>
      <c r="J391" s="26" t="str">
        <f t="shared" si="128"/>
        <v/>
      </c>
      <c r="K391" s="18"/>
      <c r="L391" s="18"/>
      <c r="M391" s="18"/>
      <c r="N391" s="48" t="str">
        <f t="shared" si="118"/>
        <v/>
      </c>
      <c r="O391" s="21"/>
      <c r="P391" s="18"/>
      <c r="Q391" s="275" t="str">
        <f t="shared" si="119"/>
        <v/>
      </c>
      <c r="R391" s="71" t="str">
        <f t="shared" si="120"/>
        <v/>
      </c>
      <c r="S391" s="22"/>
      <c r="T391" s="49" t="str">
        <f t="shared" si="121"/>
        <v/>
      </c>
      <c r="U391" s="276">
        <v>0</v>
      </c>
      <c r="V391" s="50" t="str">
        <f t="shared" si="129"/>
        <v/>
      </c>
      <c r="W391" s="277" t="str">
        <f t="shared" si="122"/>
        <v/>
      </c>
      <c r="X391" s="17"/>
      <c r="Y391" s="434"/>
      <c r="Z391" s="397"/>
      <c r="AA391" s="282"/>
    </row>
    <row r="392" spans="1:27" ht="15.6" x14ac:dyDescent="0.3">
      <c r="A392" s="23">
        <v>387</v>
      </c>
      <c r="B392" s="19"/>
      <c r="C392" s="20"/>
      <c r="D392" s="55"/>
      <c r="E392" s="24" t="str">
        <f t="shared" si="115"/>
        <v/>
      </c>
      <c r="F392" s="232" t="str">
        <f t="shared" si="116"/>
        <v/>
      </c>
      <c r="G392" s="52" t="str">
        <f t="shared" si="117"/>
        <v/>
      </c>
      <c r="H392" s="52" t="str">
        <f t="shared" si="123"/>
        <v/>
      </c>
      <c r="I392" s="51" t="s">
        <v>210</v>
      </c>
      <c r="J392" s="26" t="str">
        <f t="shared" si="128"/>
        <v/>
      </c>
      <c r="K392" s="18"/>
      <c r="L392" s="18"/>
      <c r="M392" s="18"/>
      <c r="N392" s="48" t="str">
        <f t="shared" si="118"/>
        <v/>
      </c>
      <c r="O392" s="21"/>
      <c r="P392" s="18"/>
      <c r="Q392" s="275" t="str">
        <f t="shared" si="119"/>
        <v/>
      </c>
      <c r="R392" s="71" t="str">
        <f t="shared" si="120"/>
        <v/>
      </c>
      <c r="S392" s="22"/>
      <c r="T392" s="49" t="str">
        <f t="shared" si="121"/>
        <v/>
      </c>
      <c r="U392" s="276">
        <v>0</v>
      </c>
      <c r="V392" s="50" t="str">
        <f t="shared" si="129"/>
        <v/>
      </c>
      <c r="W392" s="277" t="str">
        <f t="shared" si="122"/>
        <v/>
      </c>
      <c r="X392" s="17"/>
      <c r="Y392" s="434"/>
      <c r="Z392" s="397"/>
      <c r="AA392" s="282"/>
    </row>
    <row r="393" spans="1:27" ht="15.6" x14ac:dyDescent="0.3">
      <c r="A393" s="23">
        <v>388</v>
      </c>
      <c r="B393" s="19"/>
      <c r="C393" s="20"/>
      <c r="D393" s="55"/>
      <c r="E393" s="24" t="str">
        <f t="shared" si="115"/>
        <v/>
      </c>
      <c r="F393" s="232" t="str">
        <f t="shared" si="116"/>
        <v/>
      </c>
      <c r="G393" s="52" t="str">
        <f t="shared" si="117"/>
        <v/>
      </c>
      <c r="H393" s="52" t="str">
        <f t="shared" si="123"/>
        <v/>
      </c>
      <c r="I393" s="51" t="s">
        <v>210</v>
      </c>
      <c r="J393" s="26" t="str">
        <f t="shared" si="128"/>
        <v/>
      </c>
      <c r="K393" s="18"/>
      <c r="L393" s="18"/>
      <c r="M393" s="18"/>
      <c r="N393" s="48" t="str">
        <f t="shared" si="118"/>
        <v/>
      </c>
      <c r="O393" s="21"/>
      <c r="P393" s="18"/>
      <c r="Q393" s="275" t="str">
        <f t="shared" si="119"/>
        <v/>
      </c>
      <c r="R393" s="71" t="str">
        <f t="shared" si="120"/>
        <v/>
      </c>
      <c r="S393" s="22"/>
      <c r="T393" s="49" t="str">
        <f t="shared" si="121"/>
        <v/>
      </c>
      <c r="U393" s="276">
        <v>0</v>
      </c>
      <c r="V393" s="50" t="str">
        <f t="shared" si="129"/>
        <v/>
      </c>
      <c r="W393" s="277" t="str">
        <f t="shared" si="122"/>
        <v/>
      </c>
      <c r="X393" s="17"/>
      <c r="Y393" s="434"/>
      <c r="Z393" s="397"/>
      <c r="AA393" s="282"/>
    </row>
    <row r="394" spans="1:27" ht="15.6" x14ac:dyDescent="0.3">
      <c r="A394" s="23">
        <v>389</v>
      </c>
      <c r="B394" s="19"/>
      <c r="C394" s="20"/>
      <c r="D394" s="55"/>
      <c r="E394" s="24" t="str">
        <f t="shared" si="115"/>
        <v/>
      </c>
      <c r="F394" s="232" t="str">
        <f t="shared" si="116"/>
        <v/>
      </c>
      <c r="G394" s="52" t="str">
        <f t="shared" si="117"/>
        <v/>
      </c>
      <c r="H394" s="52" t="str">
        <f t="shared" si="123"/>
        <v/>
      </c>
      <c r="I394" s="51" t="s">
        <v>210</v>
      </c>
      <c r="J394" s="26" t="str">
        <f t="shared" si="128"/>
        <v/>
      </c>
      <c r="K394" s="18"/>
      <c r="L394" s="18"/>
      <c r="M394" s="18"/>
      <c r="N394" s="48" t="str">
        <f t="shared" si="118"/>
        <v/>
      </c>
      <c r="O394" s="21"/>
      <c r="P394" s="18"/>
      <c r="Q394" s="275" t="str">
        <f t="shared" si="119"/>
        <v/>
      </c>
      <c r="R394" s="71" t="str">
        <f t="shared" si="120"/>
        <v/>
      </c>
      <c r="S394" s="22"/>
      <c r="T394" s="49" t="str">
        <f t="shared" si="121"/>
        <v/>
      </c>
      <c r="U394" s="276">
        <v>0</v>
      </c>
      <c r="V394" s="50" t="str">
        <f t="shared" si="129"/>
        <v/>
      </c>
      <c r="W394" s="277" t="str">
        <f t="shared" si="122"/>
        <v/>
      </c>
      <c r="X394" s="17"/>
      <c r="Y394" s="434"/>
      <c r="Z394" s="397"/>
      <c r="AA394" s="282"/>
    </row>
    <row r="395" spans="1:27" ht="15.6" x14ac:dyDescent="0.3">
      <c r="A395" s="23">
        <v>390</v>
      </c>
      <c r="B395" s="19"/>
      <c r="C395" s="20"/>
      <c r="D395" s="55"/>
      <c r="E395" s="24" t="str">
        <f t="shared" si="115"/>
        <v/>
      </c>
      <c r="F395" s="232" t="str">
        <f t="shared" si="116"/>
        <v/>
      </c>
      <c r="G395" s="52" t="str">
        <f t="shared" si="117"/>
        <v/>
      </c>
      <c r="H395" s="52" t="str">
        <f t="shared" si="123"/>
        <v/>
      </c>
      <c r="I395" s="51" t="s">
        <v>210</v>
      </c>
      <c r="J395" s="26" t="str">
        <f t="shared" si="128"/>
        <v/>
      </c>
      <c r="K395" s="18"/>
      <c r="L395" s="18"/>
      <c r="M395" s="18"/>
      <c r="N395" s="48" t="str">
        <f t="shared" si="118"/>
        <v/>
      </c>
      <c r="O395" s="21"/>
      <c r="P395" s="18"/>
      <c r="Q395" s="275" t="str">
        <f t="shared" si="119"/>
        <v/>
      </c>
      <c r="R395" s="71" t="str">
        <f t="shared" si="120"/>
        <v/>
      </c>
      <c r="S395" s="22"/>
      <c r="T395" s="49" t="str">
        <f t="shared" si="121"/>
        <v/>
      </c>
      <c r="U395" s="276">
        <v>0</v>
      </c>
      <c r="V395" s="50" t="str">
        <f t="shared" si="129"/>
        <v/>
      </c>
      <c r="W395" s="277" t="str">
        <f>IF(E395="","",T395-U395-V395)</f>
        <v/>
      </c>
      <c r="X395" s="17"/>
      <c r="Y395" s="434"/>
      <c r="Z395" s="397"/>
      <c r="AA395" s="282"/>
    </row>
    <row r="396" spans="1:27" ht="15.6" x14ac:dyDescent="0.3">
      <c r="A396" s="23">
        <v>391</v>
      </c>
      <c r="B396" s="19"/>
      <c r="C396" s="20"/>
      <c r="D396" s="55"/>
      <c r="E396" s="24" t="str">
        <f t="shared" si="115"/>
        <v/>
      </c>
      <c r="F396" s="232" t="str">
        <f t="shared" si="116"/>
        <v/>
      </c>
      <c r="G396" s="52" t="str">
        <f t="shared" si="117"/>
        <v/>
      </c>
      <c r="H396" s="52" t="str">
        <f t="shared" si="123"/>
        <v/>
      </c>
      <c r="I396" s="51" t="s">
        <v>210</v>
      </c>
      <c r="J396" s="26" t="str">
        <f t="shared" si="128"/>
        <v/>
      </c>
      <c r="K396" s="18"/>
      <c r="L396" s="18"/>
      <c r="M396" s="18"/>
      <c r="N396" s="48" t="str">
        <f t="shared" si="118"/>
        <v/>
      </c>
      <c r="O396" s="21"/>
      <c r="P396" s="18"/>
      <c r="Q396" s="275" t="str">
        <f t="shared" si="119"/>
        <v/>
      </c>
      <c r="R396" s="71" t="str">
        <f t="shared" si="120"/>
        <v/>
      </c>
      <c r="S396" s="22"/>
      <c r="T396" s="49" t="str">
        <f t="shared" si="121"/>
        <v/>
      </c>
      <c r="U396" s="276">
        <v>0</v>
      </c>
      <c r="V396" s="50" t="str">
        <f t="shared" si="129"/>
        <v/>
      </c>
      <c r="W396" s="277" t="str">
        <f t="shared" si="122"/>
        <v/>
      </c>
      <c r="X396" s="17"/>
      <c r="Y396" s="434"/>
      <c r="Z396" s="397"/>
      <c r="AA396" s="282"/>
    </row>
    <row r="397" spans="1:27" ht="15.6" x14ac:dyDescent="0.3">
      <c r="A397" s="23">
        <v>392</v>
      </c>
      <c r="B397" s="19"/>
      <c r="C397" s="20"/>
      <c r="D397" s="55"/>
      <c r="E397" s="24" t="str">
        <f t="shared" si="115"/>
        <v/>
      </c>
      <c r="F397" s="232" t="str">
        <f t="shared" si="116"/>
        <v/>
      </c>
      <c r="G397" s="52" t="str">
        <f t="shared" si="117"/>
        <v/>
      </c>
      <c r="H397" s="52" t="str">
        <f t="shared" si="123"/>
        <v/>
      </c>
      <c r="I397" s="51" t="s">
        <v>210</v>
      </c>
      <c r="J397" s="26" t="str">
        <f t="shared" si="128"/>
        <v/>
      </c>
      <c r="K397" s="18"/>
      <c r="L397" s="18"/>
      <c r="M397" s="18"/>
      <c r="N397" s="48" t="str">
        <f t="shared" si="118"/>
        <v/>
      </c>
      <c r="O397" s="21"/>
      <c r="P397" s="18"/>
      <c r="Q397" s="275" t="str">
        <f t="shared" si="119"/>
        <v/>
      </c>
      <c r="R397" s="71" t="str">
        <f t="shared" si="120"/>
        <v/>
      </c>
      <c r="S397" s="22"/>
      <c r="T397" s="49" t="str">
        <f t="shared" si="121"/>
        <v/>
      </c>
      <c r="U397" s="276">
        <v>0</v>
      </c>
      <c r="V397" s="50" t="str">
        <f t="shared" si="129"/>
        <v/>
      </c>
      <c r="W397" s="277" t="str">
        <f t="shared" si="122"/>
        <v/>
      </c>
      <c r="X397" s="17"/>
      <c r="Y397" s="434"/>
      <c r="Z397" s="397"/>
      <c r="AA397" s="282"/>
    </row>
    <row r="398" spans="1:27" ht="15.6" x14ac:dyDescent="0.3">
      <c r="A398" s="23">
        <v>393</v>
      </c>
      <c r="B398" s="19"/>
      <c r="C398" s="20"/>
      <c r="D398" s="55"/>
      <c r="E398" s="24" t="str">
        <f t="shared" si="115"/>
        <v/>
      </c>
      <c r="F398" s="232" t="str">
        <f t="shared" si="116"/>
        <v/>
      </c>
      <c r="G398" s="52" t="str">
        <f t="shared" si="117"/>
        <v/>
      </c>
      <c r="H398" s="52" t="str">
        <f t="shared" si="123"/>
        <v/>
      </c>
      <c r="I398" s="51" t="s">
        <v>210</v>
      </c>
      <c r="J398" s="26" t="str">
        <f t="shared" si="128"/>
        <v/>
      </c>
      <c r="K398" s="18"/>
      <c r="L398" s="18"/>
      <c r="M398" s="18"/>
      <c r="N398" s="48" t="str">
        <f t="shared" si="118"/>
        <v/>
      </c>
      <c r="O398" s="21"/>
      <c r="P398" s="18"/>
      <c r="Q398" s="275" t="str">
        <f t="shared" si="119"/>
        <v/>
      </c>
      <c r="R398" s="71" t="str">
        <f t="shared" si="120"/>
        <v/>
      </c>
      <c r="S398" s="22"/>
      <c r="T398" s="49" t="str">
        <f t="shared" si="121"/>
        <v/>
      </c>
      <c r="U398" s="276">
        <v>0</v>
      </c>
      <c r="V398" s="50" t="str">
        <f t="shared" si="129"/>
        <v/>
      </c>
      <c r="W398" s="277" t="str">
        <f t="shared" si="122"/>
        <v/>
      </c>
      <c r="X398" s="17"/>
      <c r="Y398" s="434"/>
      <c r="Z398" s="397"/>
      <c r="AA398" s="282"/>
    </row>
    <row r="399" spans="1:27" ht="15.6" x14ac:dyDescent="0.3">
      <c r="A399" s="23">
        <v>394</v>
      </c>
      <c r="B399" s="19"/>
      <c r="C399" s="20"/>
      <c r="D399" s="55"/>
      <c r="E399" s="24" t="str">
        <f t="shared" si="115"/>
        <v/>
      </c>
      <c r="F399" s="232" t="str">
        <f t="shared" si="116"/>
        <v/>
      </c>
      <c r="G399" s="52" t="str">
        <f t="shared" si="117"/>
        <v/>
      </c>
      <c r="H399" s="52" t="str">
        <f t="shared" si="123"/>
        <v/>
      </c>
      <c r="I399" s="51" t="s">
        <v>210</v>
      </c>
      <c r="J399" s="26" t="str">
        <f t="shared" si="128"/>
        <v/>
      </c>
      <c r="K399" s="18"/>
      <c r="L399" s="18"/>
      <c r="M399" s="18"/>
      <c r="N399" s="48" t="str">
        <f t="shared" si="118"/>
        <v/>
      </c>
      <c r="O399" s="21"/>
      <c r="P399" s="18"/>
      <c r="Q399" s="275" t="str">
        <f t="shared" si="119"/>
        <v/>
      </c>
      <c r="R399" s="71" t="str">
        <f t="shared" si="120"/>
        <v/>
      </c>
      <c r="S399" s="22"/>
      <c r="T399" s="49" t="str">
        <f t="shared" si="121"/>
        <v/>
      </c>
      <c r="U399" s="276">
        <v>0</v>
      </c>
      <c r="V399" s="50" t="str">
        <f t="shared" si="129"/>
        <v/>
      </c>
      <c r="W399" s="277" t="str">
        <f t="shared" si="122"/>
        <v/>
      </c>
      <c r="X399" s="17"/>
      <c r="Y399" s="434"/>
      <c r="Z399" s="397"/>
      <c r="AA399" s="282"/>
    </row>
    <row r="400" spans="1:27" ht="15.6" x14ac:dyDescent="0.3">
      <c r="A400" s="23">
        <v>395</v>
      </c>
      <c r="B400" s="19"/>
      <c r="C400" s="20"/>
      <c r="D400" s="55"/>
      <c r="E400" s="24" t="str">
        <f t="shared" si="115"/>
        <v/>
      </c>
      <c r="F400" s="232" t="str">
        <f t="shared" si="116"/>
        <v/>
      </c>
      <c r="G400" s="52" t="str">
        <f t="shared" si="117"/>
        <v/>
      </c>
      <c r="H400" s="52" t="str">
        <f t="shared" si="123"/>
        <v/>
      </c>
      <c r="I400" s="51" t="s">
        <v>210</v>
      </c>
      <c r="J400" s="26" t="str">
        <f t="shared" si="128"/>
        <v/>
      </c>
      <c r="K400" s="18"/>
      <c r="L400" s="18"/>
      <c r="M400" s="18"/>
      <c r="N400" s="48" t="str">
        <f t="shared" si="118"/>
        <v/>
      </c>
      <c r="O400" s="21"/>
      <c r="P400" s="18"/>
      <c r="Q400" s="275" t="str">
        <f t="shared" si="119"/>
        <v/>
      </c>
      <c r="R400" s="71" t="str">
        <f t="shared" si="120"/>
        <v/>
      </c>
      <c r="S400" s="22"/>
      <c r="T400" s="49" t="str">
        <f t="shared" si="121"/>
        <v/>
      </c>
      <c r="U400" s="276">
        <v>0</v>
      </c>
      <c r="V400" s="50" t="str">
        <f t="shared" si="129"/>
        <v/>
      </c>
      <c r="W400" s="277" t="str">
        <f t="shared" si="122"/>
        <v/>
      </c>
      <c r="X400" s="17"/>
      <c r="Y400" s="434"/>
      <c r="Z400" s="397"/>
      <c r="AA400" s="282"/>
    </row>
    <row r="401" spans="1:27" ht="15.6" x14ac:dyDescent="0.3">
      <c r="A401" s="23">
        <v>396</v>
      </c>
      <c r="B401" s="19"/>
      <c r="C401" s="20"/>
      <c r="D401" s="55"/>
      <c r="E401" s="24" t="str">
        <f t="shared" si="115"/>
        <v/>
      </c>
      <c r="F401" s="232" t="str">
        <f t="shared" si="116"/>
        <v/>
      </c>
      <c r="G401" s="52" t="str">
        <f t="shared" si="117"/>
        <v/>
      </c>
      <c r="H401" s="52" t="str">
        <f t="shared" si="123"/>
        <v/>
      </c>
      <c r="I401" s="51" t="s">
        <v>210</v>
      </c>
      <c r="J401" s="26" t="str">
        <f t="shared" si="128"/>
        <v/>
      </c>
      <c r="K401" s="18"/>
      <c r="L401" s="18"/>
      <c r="M401" s="18"/>
      <c r="N401" s="48" t="str">
        <f t="shared" si="118"/>
        <v/>
      </c>
      <c r="O401" s="21"/>
      <c r="P401" s="18"/>
      <c r="Q401" s="275" t="str">
        <f t="shared" si="119"/>
        <v/>
      </c>
      <c r="R401" s="71" t="str">
        <f t="shared" si="120"/>
        <v/>
      </c>
      <c r="S401" s="22"/>
      <c r="T401" s="49" t="str">
        <f t="shared" si="121"/>
        <v/>
      </c>
      <c r="U401" s="276">
        <v>0</v>
      </c>
      <c r="V401" s="50" t="str">
        <f t="shared" si="129"/>
        <v/>
      </c>
      <c r="W401" s="277" t="str">
        <f t="shared" si="122"/>
        <v/>
      </c>
      <c r="X401" s="17"/>
      <c r="Y401" s="434"/>
      <c r="Z401" s="397"/>
      <c r="AA401" s="282"/>
    </row>
    <row r="402" spans="1:27" ht="15.6" x14ac:dyDescent="0.3">
      <c r="A402" s="23">
        <v>397</v>
      </c>
      <c r="B402" s="19"/>
      <c r="C402" s="20"/>
      <c r="D402" s="55"/>
      <c r="E402" s="24" t="str">
        <f t="shared" si="115"/>
        <v/>
      </c>
      <c r="F402" s="232" t="str">
        <f t="shared" si="116"/>
        <v/>
      </c>
      <c r="G402" s="52" t="str">
        <f t="shared" si="117"/>
        <v/>
      </c>
      <c r="H402" s="52" t="str">
        <f t="shared" si="123"/>
        <v/>
      </c>
      <c r="I402" s="51" t="s">
        <v>210</v>
      </c>
      <c r="J402" s="26" t="str">
        <f t="shared" si="128"/>
        <v/>
      </c>
      <c r="K402" s="18"/>
      <c r="L402" s="18"/>
      <c r="M402" s="18"/>
      <c r="N402" s="48" t="str">
        <f t="shared" si="118"/>
        <v/>
      </c>
      <c r="O402" s="21"/>
      <c r="P402" s="18"/>
      <c r="Q402" s="275" t="str">
        <f t="shared" si="119"/>
        <v/>
      </c>
      <c r="R402" s="71" t="str">
        <f t="shared" si="120"/>
        <v/>
      </c>
      <c r="S402" s="22"/>
      <c r="T402" s="49" t="str">
        <f t="shared" si="121"/>
        <v/>
      </c>
      <c r="U402" s="276">
        <v>0</v>
      </c>
      <c r="V402" s="50" t="str">
        <f t="shared" si="129"/>
        <v/>
      </c>
      <c r="W402" s="277" t="str">
        <f t="shared" si="122"/>
        <v/>
      </c>
      <c r="X402" s="17"/>
      <c r="Y402" s="434"/>
      <c r="Z402" s="397"/>
      <c r="AA402" s="282"/>
    </row>
    <row r="403" spans="1:27" ht="15.6" x14ac:dyDescent="0.3">
      <c r="A403" s="23">
        <v>398</v>
      </c>
      <c r="B403" s="19"/>
      <c r="C403" s="20"/>
      <c r="D403" s="55"/>
      <c r="E403" s="24" t="str">
        <f t="shared" si="115"/>
        <v/>
      </c>
      <c r="F403" s="232" t="str">
        <f t="shared" si="116"/>
        <v/>
      </c>
      <c r="G403" s="52" t="str">
        <f t="shared" si="117"/>
        <v/>
      </c>
      <c r="H403" s="52" t="str">
        <f t="shared" si="123"/>
        <v/>
      </c>
      <c r="I403" s="51" t="s">
        <v>210</v>
      </c>
      <c r="J403" s="26" t="str">
        <f t="shared" si="128"/>
        <v/>
      </c>
      <c r="K403" s="18"/>
      <c r="L403" s="18"/>
      <c r="M403" s="18"/>
      <c r="N403" s="48" t="str">
        <f t="shared" si="118"/>
        <v/>
      </c>
      <c r="O403" s="21"/>
      <c r="P403" s="18"/>
      <c r="Q403" s="275" t="str">
        <f t="shared" si="119"/>
        <v/>
      </c>
      <c r="R403" s="71" t="str">
        <f t="shared" si="120"/>
        <v/>
      </c>
      <c r="S403" s="22"/>
      <c r="T403" s="49" t="str">
        <f t="shared" si="121"/>
        <v/>
      </c>
      <c r="U403" s="276">
        <v>0</v>
      </c>
      <c r="V403" s="50" t="str">
        <f t="shared" si="129"/>
        <v/>
      </c>
      <c r="W403" s="277" t="str">
        <f t="shared" si="122"/>
        <v/>
      </c>
      <c r="X403" s="17"/>
      <c r="Y403" s="434"/>
      <c r="Z403" s="397"/>
      <c r="AA403" s="282"/>
    </row>
    <row r="404" spans="1:27" ht="15.6" x14ac:dyDescent="0.3">
      <c r="A404" s="23">
        <v>399</v>
      </c>
      <c r="B404" s="19"/>
      <c r="C404" s="20"/>
      <c r="D404" s="55"/>
      <c r="E404" s="24" t="str">
        <f t="shared" si="115"/>
        <v/>
      </c>
      <c r="F404" s="232" t="str">
        <f t="shared" si="116"/>
        <v/>
      </c>
      <c r="G404" s="52" t="str">
        <f t="shared" si="117"/>
        <v/>
      </c>
      <c r="H404" s="52" t="str">
        <f t="shared" si="123"/>
        <v/>
      </c>
      <c r="I404" s="51" t="s">
        <v>210</v>
      </c>
      <c r="J404" s="26" t="str">
        <f t="shared" si="128"/>
        <v/>
      </c>
      <c r="K404" s="18"/>
      <c r="L404" s="18"/>
      <c r="M404" s="18"/>
      <c r="N404" s="48" t="str">
        <f t="shared" si="118"/>
        <v/>
      </c>
      <c r="O404" s="21"/>
      <c r="P404" s="18"/>
      <c r="Q404" s="275" t="str">
        <f t="shared" si="119"/>
        <v/>
      </c>
      <c r="R404" s="71" t="str">
        <f t="shared" si="120"/>
        <v/>
      </c>
      <c r="S404" s="22"/>
      <c r="T404" s="49" t="str">
        <f t="shared" si="121"/>
        <v/>
      </c>
      <c r="U404" s="276">
        <v>0</v>
      </c>
      <c r="V404" s="50" t="str">
        <f t="shared" si="129"/>
        <v/>
      </c>
      <c r="W404" s="277" t="str">
        <f t="shared" si="122"/>
        <v/>
      </c>
      <c r="X404" s="17"/>
      <c r="Y404" s="434"/>
      <c r="Z404" s="397"/>
      <c r="AA404" s="282"/>
    </row>
    <row r="405" spans="1:27" ht="15.6" x14ac:dyDescent="0.3">
      <c r="A405" s="23">
        <v>400</v>
      </c>
      <c r="B405" s="19"/>
      <c r="C405" s="20"/>
      <c r="D405" s="55"/>
      <c r="E405" s="24" t="str">
        <f t="shared" si="115"/>
        <v/>
      </c>
      <c r="F405" s="232" t="str">
        <f t="shared" si="116"/>
        <v/>
      </c>
      <c r="G405" s="52" t="str">
        <f t="shared" si="117"/>
        <v/>
      </c>
      <c r="H405" s="52" t="str">
        <f t="shared" si="123"/>
        <v/>
      </c>
      <c r="I405" s="51" t="s">
        <v>210</v>
      </c>
      <c r="J405" s="26" t="str">
        <f t="shared" si="128"/>
        <v/>
      </c>
      <c r="K405" s="18"/>
      <c r="L405" s="18"/>
      <c r="M405" s="18"/>
      <c r="N405" s="48" t="str">
        <f t="shared" si="118"/>
        <v/>
      </c>
      <c r="O405" s="21"/>
      <c r="P405" s="18"/>
      <c r="Q405" s="275" t="str">
        <f t="shared" si="119"/>
        <v/>
      </c>
      <c r="R405" s="71" t="str">
        <f t="shared" si="120"/>
        <v/>
      </c>
      <c r="S405" s="22"/>
      <c r="T405" s="49" t="str">
        <f t="shared" si="121"/>
        <v/>
      </c>
      <c r="U405" s="276">
        <v>0</v>
      </c>
      <c r="V405" s="50" t="str">
        <f t="shared" si="129"/>
        <v/>
      </c>
      <c r="W405" s="277" t="str">
        <f t="shared" si="122"/>
        <v/>
      </c>
      <c r="X405" s="17"/>
      <c r="Y405" s="434"/>
      <c r="Z405" s="397"/>
      <c r="AA405" s="282"/>
    </row>
    <row r="406" spans="1:27" ht="15.6" x14ac:dyDescent="0.3">
      <c r="A406" s="23">
        <v>401</v>
      </c>
      <c r="B406" s="19"/>
      <c r="C406" s="20"/>
      <c r="D406" s="55"/>
      <c r="E406" s="24" t="str">
        <f t="shared" si="115"/>
        <v/>
      </c>
      <c r="F406" s="232" t="str">
        <f t="shared" si="116"/>
        <v/>
      </c>
      <c r="G406" s="52" t="str">
        <f t="shared" si="117"/>
        <v/>
      </c>
      <c r="H406" s="52" t="str">
        <f t="shared" si="123"/>
        <v/>
      </c>
      <c r="I406" s="51" t="s">
        <v>210</v>
      </c>
      <c r="J406" s="26" t="str">
        <f t="shared" si="128"/>
        <v/>
      </c>
      <c r="K406" s="18"/>
      <c r="L406" s="18"/>
      <c r="M406" s="18"/>
      <c r="N406" s="48" t="str">
        <f t="shared" si="118"/>
        <v/>
      </c>
      <c r="O406" s="21"/>
      <c r="P406" s="18"/>
      <c r="Q406" s="275" t="str">
        <f t="shared" si="119"/>
        <v/>
      </c>
      <c r="R406" s="71" t="str">
        <f t="shared" si="120"/>
        <v/>
      </c>
      <c r="S406" s="22"/>
      <c r="T406" s="49" t="str">
        <f t="shared" si="121"/>
        <v/>
      </c>
      <c r="U406" s="276">
        <v>0</v>
      </c>
      <c r="V406" s="50" t="str">
        <f t="shared" si="129"/>
        <v/>
      </c>
      <c r="W406" s="277" t="str">
        <f t="shared" si="122"/>
        <v/>
      </c>
      <c r="X406" s="17"/>
      <c r="Y406" s="434"/>
      <c r="Z406" s="397"/>
      <c r="AA406" s="282"/>
    </row>
    <row r="407" spans="1:27" ht="15.6" x14ac:dyDescent="0.3">
      <c r="A407" s="23">
        <v>402</v>
      </c>
      <c r="B407" s="19"/>
      <c r="C407" s="20"/>
      <c r="D407" s="55"/>
      <c r="E407" s="24" t="str">
        <f t="shared" si="115"/>
        <v/>
      </c>
      <c r="F407" s="232" t="str">
        <f t="shared" si="116"/>
        <v/>
      </c>
      <c r="G407" s="52" t="str">
        <f t="shared" si="117"/>
        <v/>
      </c>
      <c r="H407" s="52" t="str">
        <f t="shared" si="123"/>
        <v/>
      </c>
      <c r="I407" s="51" t="s">
        <v>210</v>
      </c>
      <c r="J407" s="26" t="str">
        <f t="shared" si="128"/>
        <v/>
      </c>
      <c r="K407" s="18"/>
      <c r="L407" s="18"/>
      <c r="M407" s="18"/>
      <c r="N407" s="48" t="str">
        <f t="shared" si="118"/>
        <v/>
      </c>
      <c r="O407" s="21"/>
      <c r="P407" s="18"/>
      <c r="Q407" s="275" t="str">
        <f t="shared" si="119"/>
        <v/>
      </c>
      <c r="R407" s="71" t="str">
        <f t="shared" si="120"/>
        <v/>
      </c>
      <c r="S407" s="22"/>
      <c r="T407" s="49" t="str">
        <f t="shared" si="121"/>
        <v/>
      </c>
      <c r="U407" s="276">
        <v>0</v>
      </c>
      <c r="V407" s="50" t="str">
        <f t="shared" si="129"/>
        <v/>
      </c>
      <c r="W407" s="277" t="str">
        <f t="shared" si="122"/>
        <v/>
      </c>
      <c r="X407" s="17"/>
      <c r="Y407" s="434"/>
      <c r="Z407" s="397"/>
      <c r="AA407" s="282"/>
    </row>
    <row r="408" spans="1:27" ht="15.6" x14ac:dyDescent="0.3">
      <c r="A408" s="23">
        <v>403</v>
      </c>
      <c r="B408" s="19"/>
      <c r="C408" s="20"/>
      <c r="D408" s="55"/>
      <c r="E408" s="24" t="str">
        <f t="shared" si="115"/>
        <v/>
      </c>
      <c r="F408" s="232" t="str">
        <f t="shared" si="116"/>
        <v/>
      </c>
      <c r="G408" s="52" t="str">
        <f t="shared" si="117"/>
        <v/>
      </c>
      <c r="H408" s="52" t="str">
        <f t="shared" si="123"/>
        <v/>
      </c>
      <c r="I408" s="51" t="s">
        <v>210</v>
      </c>
      <c r="J408" s="26" t="str">
        <f t="shared" si="128"/>
        <v/>
      </c>
      <c r="K408" s="18"/>
      <c r="L408" s="18"/>
      <c r="M408" s="18"/>
      <c r="N408" s="48" t="str">
        <f t="shared" si="118"/>
        <v/>
      </c>
      <c r="O408" s="21"/>
      <c r="P408" s="18"/>
      <c r="Q408" s="275" t="str">
        <f t="shared" si="119"/>
        <v/>
      </c>
      <c r="R408" s="71" t="str">
        <f t="shared" si="120"/>
        <v/>
      </c>
      <c r="S408" s="22"/>
      <c r="T408" s="49" t="str">
        <f t="shared" si="121"/>
        <v/>
      </c>
      <c r="U408" s="276">
        <v>0</v>
      </c>
      <c r="V408" s="50" t="str">
        <f t="shared" si="129"/>
        <v/>
      </c>
      <c r="W408" s="277" t="str">
        <f t="shared" si="122"/>
        <v/>
      </c>
      <c r="X408" s="17"/>
      <c r="Y408" s="434"/>
      <c r="Z408" s="397"/>
      <c r="AA408" s="282"/>
    </row>
    <row r="409" spans="1:27" ht="15.6" x14ac:dyDescent="0.3">
      <c r="A409" s="23">
        <v>404</v>
      </c>
      <c r="B409" s="19"/>
      <c r="C409" s="20"/>
      <c r="D409" s="55"/>
      <c r="E409" s="24" t="str">
        <f t="shared" si="115"/>
        <v/>
      </c>
      <c r="F409" s="232" t="str">
        <f t="shared" si="116"/>
        <v/>
      </c>
      <c r="G409" s="52" t="str">
        <f t="shared" si="117"/>
        <v/>
      </c>
      <c r="H409" s="52" t="str">
        <f t="shared" si="123"/>
        <v/>
      </c>
      <c r="I409" s="51" t="s">
        <v>210</v>
      </c>
      <c r="J409" s="26" t="str">
        <f t="shared" si="128"/>
        <v/>
      </c>
      <c r="K409" s="18"/>
      <c r="L409" s="18"/>
      <c r="M409" s="18"/>
      <c r="N409" s="48" t="str">
        <f t="shared" si="118"/>
        <v/>
      </c>
      <c r="O409" s="21"/>
      <c r="P409" s="18"/>
      <c r="Q409" s="275" t="str">
        <f t="shared" si="119"/>
        <v/>
      </c>
      <c r="R409" s="71" t="str">
        <f t="shared" si="120"/>
        <v/>
      </c>
      <c r="S409" s="22"/>
      <c r="T409" s="49" t="str">
        <f t="shared" si="121"/>
        <v/>
      </c>
      <c r="U409" s="276">
        <v>0</v>
      </c>
      <c r="V409" s="50" t="str">
        <f t="shared" si="129"/>
        <v/>
      </c>
      <c r="W409" s="277" t="str">
        <f t="shared" si="122"/>
        <v/>
      </c>
      <c r="X409" s="17"/>
      <c r="Y409" s="434"/>
      <c r="Z409" s="397"/>
      <c r="AA409" s="282"/>
    </row>
    <row r="410" spans="1:27" ht="15.6" x14ac:dyDescent="0.3">
      <c r="A410" s="23">
        <v>405</v>
      </c>
      <c r="B410" s="19"/>
      <c r="C410" s="20"/>
      <c r="D410" s="55"/>
      <c r="E410" s="24" t="str">
        <f t="shared" si="115"/>
        <v/>
      </c>
      <c r="F410" s="119" t="str">
        <f t="shared" si="116"/>
        <v/>
      </c>
      <c r="G410" s="52" t="str">
        <f t="shared" si="117"/>
        <v/>
      </c>
      <c r="H410" s="88" t="str">
        <f t="shared" si="123"/>
        <v/>
      </c>
      <c r="I410" s="51" t="s">
        <v>210</v>
      </c>
      <c r="J410" s="26" t="str">
        <f t="shared" si="128"/>
        <v/>
      </c>
      <c r="K410" s="18"/>
      <c r="L410" s="18"/>
      <c r="M410" s="18"/>
      <c r="N410" s="48" t="str">
        <f t="shared" si="118"/>
        <v/>
      </c>
      <c r="O410" s="21"/>
      <c r="P410" s="18"/>
      <c r="Q410" s="275" t="str">
        <f t="shared" si="119"/>
        <v/>
      </c>
      <c r="R410" s="71" t="str">
        <f t="shared" si="120"/>
        <v/>
      </c>
      <c r="S410" s="22"/>
      <c r="T410" s="49" t="str">
        <f t="shared" si="121"/>
        <v/>
      </c>
      <c r="U410" s="49" t="str">
        <f t="shared" ref="U410:U473" si="130">IF(E410="","",0.3*R410)</f>
        <v/>
      </c>
      <c r="V410" s="50" t="str">
        <f>IF(E410="","",R410*0.3)</f>
        <v/>
      </c>
      <c r="W410" s="115" t="str">
        <f>IF(E410="","",T410-U410-V410-O410)</f>
        <v/>
      </c>
      <c r="X410" s="388"/>
      <c r="Y410" s="431"/>
      <c r="Z410" s="398"/>
      <c r="AA410" s="282"/>
    </row>
    <row r="411" spans="1:27" ht="15.6" x14ac:dyDescent="0.3">
      <c r="A411" s="23">
        <v>406</v>
      </c>
      <c r="B411" s="19"/>
      <c r="C411" s="20"/>
      <c r="D411" s="55"/>
      <c r="E411" s="24" t="str">
        <f t="shared" si="115"/>
        <v/>
      </c>
      <c r="F411" s="119" t="str">
        <f t="shared" si="116"/>
        <v/>
      </c>
      <c r="G411" s="52" t="str">
        <f t="shared" si="117"/>
        <v/>
      </c>
      <c r="H411" s="88" t="str">
        <f t="shared" si="123"/>
        <v/>
      </c>
      <c r="I411" s="51" t="s">
        <v>210</v>
      </c>
      <c r="J411" s="26" t="str">
        <f t="shared" si="128"/>
        <v/>
      </c>
      <c r="K411" s="18"/>
      <c r="L411" s="18"/>
      <c r="M411" s="18"/>
      <c r="N411" s="48" t="str">
        <f>IF(E411="","",K411+L411+M411)</f>
        <v/>
      </c>
      <c r="O411" s="21"/>
      <c r="P411" s="18"/>
      <c r="Q411" s="48" t="str">
        <f t="shared" si="119"/>
        <v/>
      </c>
      <c r="R411" s="71" t="str">
        <f t="shared" si="120"/>
        <v/>
      </c>
      <c r="S411" s="22"/>
      <c r="T411" s="49" t="str">
        <f t="shared" si="121"/>
        <v/>
      </c>
      <c r="U411" s="49" t="str">
        <f t="shared" si="130"/>
        <v/>
      </c>
      <c r="V411" s="50" t="str">
        <f t="shared" ref="V411:V428" si="131">IF(E411="","",R411*0.3)</f>
        <v/>
      </c>
      <c r="W411" s="115" t="str">
        <f>IF(E411="","",T411-U411-V411-O411)</f>
        <v/>
      </c>
      <c r="X411" s="389"/>
      <c r="Y411" s="431"/>
      <c r="Z411" s="397"/>
      <c r="AA411" s="282"/>
    </row>
    <row r="412" spans="1:27" ht="15.6" x14ac:dyDescent="0.3">
      <c r="A412" s="23">
        <v>407</v>
      </c>
      <c r="B412" s="19"/>
      <c r="C412" s="20"/>
      <c r="D412" s="182"/>
      <c r="E412" s="24" t="str">
        <f t="shared" si="115"/>
        <v/>
      </c>
      <c r="F412" s="119" t="str">
        <f t="shared" si="116"/>
        <v/>
      </c>
      <c r="G412" s="52" t="str">
        <f t="shared" si="117"/>
        <v/>
      </c>
      <c r="H412" s="88" t="str">
        <f t="shared" si="123"/>
        <v/>
      </c>
      <c r="I412" s="51" t="s">
        <v>210</v>
      </c>
      <c r="J412" s="26" t="str">
        <f t="shared" si="128"/>
        <v/>
      </c>
      <c r="K412" s="18"/>
      <c r="L412" s="18"/>
      <c r="M412" s="18"/>
      <c r="N412" s="48" t="str">
        <f t="shared" si="118"/>
        <v/>
      </c>
      <c r="O412" s="21"/>
      <c r="P412" s="18"/>
      <c r="Q412" s="48" t="str">
        <f t="shared" si="119"/>
        <v/>
      </c>
      <c r="R412" s="71" t="str">
        <f t="shared" si="120"/>
        <v/>
      </c>
      <c r="S412" s="22"/>
      <c r="T412" s="49" t="str">
        <f t="shared" si="121"/>
        <v/>
      </c>
      <c r="U412" s="49" t="str">
        <f t="shared" si="130"/>
        <v/>
      </c>
      <c r="V412" s="50" t="str">
        <f t="shared" si="131"/>
        <v/>
      </c>
      <c r="W412" s="115" t="str">
        <f t="shared" ref="W412:W475" si="132">IF(E412="","",T412-U412-V412-O412)</f>
        <v/>
      </c>
      <c r="X412" s="389"/>
      <c r="Y412" s="431"/>
      <c r="Z412" s="397"/>
      <c r="AA412" s="282"/>
    </row>
    <row r="413" spans="1:27" ht="15.6" x14ac:dyDescent="0.3">
      <c r="A413" s="23">
        <v>408</v>
      </c>
      <c r="B413" s="19"/>
      <c r="C413" s="20"/>
      <c r="D413" s="55"/>
      <c r="E413" s="24" t="str">
        <f t="shared" si="115"/>
        <v/>
      </c>
      <c r="F413" s="119" t="str">
        <f t="shared" si="116"/>
        <v/>
      </c>
      <c r="G413" s="52" t="str">
        <f t="shared" si="117"/>
        <v/>
      </c>
      <c r="H413" s="88" t="str">
        <f t="shared" si="123"/>
        <v/>
      </c>
      <c r="I413" s="51" t="s">
        <v>210</v>
      </c>
      <c r="J413" s="26" t="str">
        <f t="shared" si="128"/>
        <v/>
      </c>
      <c r="K413" s="18"/>
      <c r="L413" s="18"/>
      <c r="M413" s="18"/>
      <c r="N413" s="48" t="str">
        <f t="shared" si="118"/>
        <v/>
      </c>
      <c r="O413" s="21"/>
      <c r="P413" s="18"/>
      <c r="Q413" s="48" t="str">
        <f t="shared" si="119"/>
        <v/>
      </c>
      <c r="R413" s="71" t="str">
        <f t="shared" si="120"/>
        <v/>
      </c>
      <c r="S413" s="22"/>
      <c r="T413" s="49" t="str">
        <f t="shared" si="121"/>
        <v/>
      </c>
      <c r="U413" s="49" t="str">
        <f t="shared" si="130"/>
        <v/>
      </c>
      <c r="V413" s="50" t="str">
        <f t="shared" si="131"/>
        <v/>
      </c>
      <c r="W413" s="115" t="str">
        <f t="shared" si="132"/>
        <v/>
      </c>
      <c r="X413" s="389"/>
      <c r="Y413" s="431"/>
      <c r="Z413" s="397"/>
      <c r="AA413" s="282"/>
    </row>
    <row r="414" spans="1:27" ht="15.6" x14ac:dyDescent="0.3">
      <c r="A414" s="23">
        <v>409</v>
      </c>
      <c r="B414" s="19"/>
      <c r="C414" s="20"/>
      <c r="D414" s="55"/>
      <c r="E414" s="24" t="str">
        <f t="shared" si="115"/>
        <v/>
      </c>
      <c r="F414" s="119" t="str">
        <f t="shared" si="116"/>
        <v/>
      </c>
      <c r="G414" s="52" t="str">
        <f t="shared" si="117"/>
        <v/>
      </c>
      <c r="H414" s="88" t="str">
        <f t="shared" si="123"/>
        <v/>
      </c>
      <c r="I414" s="51" t="s">
        <v>210</v>
      </c>
      <c r="J414" s="26" t="str">
        <f t="shared" si="128"/>
        <v/>
      </c>
      <c r="K414" s="18"/>
      <c r="L414" s="18"/>
      <c r="M414" s="18"/>
      <c r="N414" s="48" t="str">
        <f t="shared" si="118"/>
        <v/>
      </c>
      <c r="O414" s="21"/>
      <c r="P414" s="18"/>
      <c r="Q414" s="48" t="str">
        <f t="shared" si="119"/>
        <v/>
      </c>
      <c r="R414" s="71" t="str">
        <f t="shared" si="120"/>
        <v/>
      </c>
      <c r="S414" s="22"/>
      <c r="T414" s="49" t="str">
        <f t="shared" si="121"/>
        <v/>
      </c>
      <c r="U414" s="49" t="str">
        <f t="shared" si="130"/>
        <v/>
      </c>
      <c r="V414" s="50" t="str">
        <f t="shared" si="131"/>
        <v/>
      </c>
      <c r="W414" s="115" t="str">
        <f t="shared" si="132"/>
        <v/>
      </c>
      <c r="X414" s="389"/>
      <c r="Y414" s="431"/>
      <c r="Z414" s="397"/>
      <c r="AA414" s="282"/>
    </row>
    <row r="415" spans="1:27" ht="15.6" x14ac:dyDescent="0.3">
      <c r="A415" s="23">
        <v>410</v>
      </c>
      <c r="B415" s="19"/>
      <c r="C415" s="20"/>
      <c r="D415" s="55"/>
      <c r="E415" s="24" t="str">
        <f t="shared" si="115"/>
        <v/>
      </c>
      <c r="F415" s="119" t="str">
        <f t="shared" si="116"/>
        <v/>
      </c>
      <c r="G415" s="52" t="str">
        <f t="shared" si="117"/>
        <v/>
      </c>
      <c r="H415" s="88" t="str">
        <f t="shared" si="123"/>
        <v/>
      </c>
      <c r="I415" s="51" t="s">
        <v>210</v>
      </c>
      <c r="J415" s="26" t="str">
        <f t="shared" si="128"/>
        <v/>
      </c>
      <c r="K415" s="18"/>
      <c r="L415" s="18"/>
      <c r="M415" s="18"/>
      <c r="N415" s="48" t="str">
        <f t="shared" si="118"/>
        <v/>
      </c>
      <c r="O415" s="21"/>
      <c r="P415" s="18"/>
      <c r="Q415" s="48" t="str">
        <f t="shared" si="119"/>
        <v/>
      </c>
      <c r="R415" s="71" t="str">
        <f t="shared" si="120"/>
        <v/>
      </c>
      <c r="S415" s="22"/>
      <c r="T415" s="49" t="str">
        <f t="shared" si="121"/>
        <v/>
      </c>
      <c r="U415" s="49" t="str">
        <f t="shared" si="130"/>
        <v/>
      </c>
      <c r="V415" s="50" t="str">
        <f t="shared" si="131"/>
        <v/>
      </c>
      <c r="W415" s="115" t="str">
        <f>IF(E415="","",T415-U415-V415-O415)</f>
        <v/>
      </c>
      <c r="X415" s="389"/>
      <c r="Y415" s="431"/>
      <c r="Z415" s="397"/>
      <c r="AA415" s="282"/>
    </row>
    <row r="416" spans="1:27" ht="15.6" x14ac:dyDescent="0.3">
      <c r="A416" s="23">
        <v>411</v>
      </c>
      <c r="B416" s="19"/>
      <c r="C416" s="20"/>
      <c r="D416" s="55"/>
      <c r="E416" s="24" t="str">
        <f t="shared" si="115"/>
        <v/>
      </c>
      <c r="F416" s="119" t="str">
        <f t="shared" si="116"/>
        <v/>
      </c>
      <c r="G416" s="52" t="str">
        <f t="shared" si="117"/>
        <v/>
      </c>
      <c r="H416" s="88" t="str">
        <f t="shared" si="123"/>
        <v/>
      </c>
      <c r="I416" s="51" t="s">
        <v>210</v>
      </c>
      <c r="J416" s="26" t="str">
        <f t="shared" si="128"/>
        <v/>
      </c>
      <c r="K416" s="18"/>
      <c r="L416" s="18"/>
      <c r="M416" s="18"/>
      <c r="N416" s="48" t="str">
        <f t="shared" si="118"/>
        <v/>
      </c>
      <c r="O416" s="21"/>
      <c r="P416" s="18"/>
      <c r="Q416" s="48" t="str">
        <f t="shared" si="119"/>
        <v/>
      </c>
      <c r="R416" s="71" t="str">
        <f t="shared" si="120"/>
        <v/>
      </c>
      <c r="S416" s="22"/>
      <c r="T416" s="49" t="str">
        <f t="shared" si="121"/>
        <v/>
      </c>
      <c r="U416" s="49" t="str">
        <f t="shared" si="130"/>
        <v/>
      </c>
      <c r="V416" s="50" t="str">
        <f t="shared" si="131"/>
        <v/>
      </c>
      <c r="W416" s="115" t="str">
        <f>IF(E416="","",T416-U416-V416-O416)</f>
        <v/>
      </c>
      <c r="X416" s="389"/>
      <c r="Y416" s="431"/>
      <c r="Z416" s="397"/>
      <c r="AA416" s="282"/>
    </row>
    <row r="417" spans="1:27" ht="15.6" x14ac:dyDescent="0.3">
      <c r="A417" s="23">
        <v>412</v>
      </c>
      <c r="B417" s="19"/>
      <c r="C417" s="20"/>
      <c r="D417" s="55"/>
      <c r="E417" s="24" t="str">
        <f t="shared" ref="E417:E421" si="133">IF(C417="","",VLOOKUP(C417,bdsocios,2,FALSE))</f>
        <v/>
      </c>
      <c r="F417" s="119" t="str">
        <f t="shared" ref="F417:F418" si="134">IF(C417="","",VLOOKUP(C417,bdsocios,3,FALSE))</f>
        <v/>
      </c>
      <c r="G417" s="52" t="str">
        <f t="shared" ref="G417:G452" si="135">IF(C417="","",VLOOKUP(C417,bdsocios,4,FALSE))</f>
        <v/>
      </c>
      <c r="H417" s="88" t="str">
        <f t="shared" si="123"/>
        <v/>
      </c>
      <c r="I417" s="51" t="s">
        <v>210</v>
      </c>
      <c r="J417" s="26" t="str">
        <f t="shared" si="128"/>
        <v/>
      </c>
      <c r="K417" s="18"/>
      <c r="L417" s="18"/>
      <c r="M417" s="18"/>
      <c r="N417" s="48" t="str">
        <f t="shared" ref="N417:N457" si="136">IF(E417="","",K417+L417+M417)</f>
        <v/>
      </c>
      <c r="O417" s="21"/>
      <c r="P417" s="18"/>
      <c r="Q417" s="48" t="str">
        <f t="shared" ref="Q417:Q452" si="137">IF(E417="","",2*O417)</f>
        <v/>
      </c>
      <c r="R417" s="71" t="str">
        <f t="shared" ref="R417:R425" si="138">IF(E417="","",N417-P417-Q417)</f>
        <v/>
      </c>
      <c r="S417" s="22"/>
      <c r="T417" s="49" t="str">
        <f t="shared" ref="T417:T480" si="139">IF(N417="","",R417*S417)</f>
        <v/>
      </c>
      <c r="U417" s="49" t="str">
        <f t="shared" si="130"/>
        <v/>
      </c>
      <c r="V417" s="50" t="str">
        <f t="shared" si="131"/>
        <v/>
      </c>
      <c r="W417" s="115" t="str">
        <f t="shared" si="132"/>
        <v/>
      </c>
      <c r="X417" s="389"/>
      <c r="Y417" s="431"/>
      <c r="Z417" s="397"/>
      <c r="AA417" s="282"/>
    </row>
    <row r="418" spans="1:27" ht="15.6" x14ac:dyDescent="0.3">
      <c r="A418" s="23">
        <v>413</v>
      </c>
      <c r="B418" s="19"/>
      <c r="C418" s="20"/>
      <c r="D418" s="55"/>
      <c r="E418" s="24" t="str">
        <f t="shared" si="133"/>
        <v/>
      </c>
      <c r="F418" s="119" t="str">
        <f t="shared" si="134"/>
        <v/>
      </c>
      <c r="G418" s="52" t="str">
        <f t="shared" si="135"/>
        <v/>
      </c>
      <c r="H418" s="88" t="str">
        <f t="shared" si="123"/>
        <v/>
      </c>
      <c r="I418" s="51" t="s">
        <v>210</v>
      </c>
      <c r="J418" s="26" t="str">
        <f t="shared" si="128"/>
        <v/>
      </c>
      <c r="K418" s="18"/>
      <c r="L418" s="18"/>
      <c r="M418" s="18"/>
      <c r="N418" s="48" t="str">
        <f t="shared" si="136"/>
        <v/>
      </c>
      <c r="O418" s="21"/>
      <c r="P418" s="18"/>
      <c r="Q418" s="48" t="str">
        <f t="shared" si="137"/>
        <v/>
      </c>
      <c r="R418" s="71" t="str">
        <f t="shared" si="138"/>
        <v/>
      </c>
      <c r="S418" s="22"/>
      <c r="T418" s="49" t="str">
        <f t="shared" si="139"/>
        <v/>
      </c>
      <c r="U418" s="49" t="str">
        <f t="shared" si="130"/>
        <v/>
      </c>
      <c r="V418" s="50" t="str">
        <f t="shared" si="131"/>
        <v/>
      </c>
      <c r="W418" s="115" t="str">
        <f t="shared" si="132"/>
        <v/>
      </c>
      <c r="X418" s="389"/>
      <c r="Y418" s="431"/>
      <c r="Z418" s="397"/>
      <c r="AA418" s="282"/>
    </row>
    <row r="419" spans="1:27" ht="15.6" x14ac:dyDescent="0.3">
      <c r="A419" s="23">
        <v>414</v>
      </c>
      <c r="B419" s="19"/>
      <c r="C419" s="20"/>
      <c r="D419" s="55"/>
      <c r="E419" s="24" t="str">
        <f t="shared" si="133"/>
        <v/>
      </c>
      <c r="F419" s="25" t="str">
        <f t="shared" ref="F419:F456" si="140">IF(C419="","",VLOOKUP(C419,bdsocios,3,FALSE))</f>
        <v/>
      </c>
      <c r="G419" s="52" t="str">
        <f t="shared" si="135"/>
        <v/>
      </c>
      <c r="H419" s="88" t="str">
        <f t="shared" ref="H419:H443" si="141">IF(C419="","",VLOOKUP(C419,bdsocios,5,FALSE))</f>
        <v/>
      </c>
      <c r="I419" s="51" t="s">
        <v>210</v>
      </c>
      <c r="J419" s="26" t="str">
        <f t="shared" si="128"/>
        <v/>
      </c>
      <c r="K419" s="18"/>
      <c r="L419" s="18"/>
      <c r="M419" s="18"/>
      <c r="N419" s="48" t="str">
        <f>IF(E419="","",K419+L419+M419)</f>
        <v/>
      </c>
      <c r="O419" s="21"/>
      <c r="P419" s="18"/>
      <c r="Q419" s="48" t="str">
        <f t="shared" si="137"/>
        <v/>
      </c>
      <c r="R419" s="71" t="str">
        <f t="shared" si="138"/>
        <v/>
      </c>
      <c r="S419" s="22"/>
      <c r="T419" s="49" t="str">
        <f t="shared" si="139"/>
        <v/>
      </c>
      <c r="U419" s="49" t="str">
        <f t="shared" si="130"/>
        <v/>
      </c>
      <c r="V419" s="50" t="str">
        <f t="shared" si="131"/>
        <v/>
      </c>
      <c r="W419" s="115" t="str">
        <f t="shared" si="132"/>
        <v/>
      </c>
      <c r="X419" s="389"/>
      <c r="Y419" s="431"/>
      <c r="Z419" s="397"/>
      <c r="AA419" s="282"/>
    </row>
    <row r="420" spans="1:27" ht="15.6" x14ac:dyDescent="0.3">
      <c r="A420" s="23">
        <v>415</v>
      </c>
      <c r="B420" s="19"/>
      <c r="C420" s="20"/>
      <c r="D420" s="55"/>
      <c r="E420" s="24" t="str">
        <f t="shared" si="133"/>
        <v/>
      </c>
      <c r="F420" s="119" t="str">
        <f t="shared" si="140"/>
        <v/>
      </c>
      <c r="G420" s="52" t="str">
        <f t="shared" si="135"/>
        <v/>
      </c>
      <c r="H420" s="88" t="str">
        <f t="shared" si="141"/>
        <v/>
      </c>
      <c r="I420" s="51" t="s">
        <v>210</v>
      </c>
      <c r="J420" s="26" t="str">
        <f t="shared" si="128"/>
        <v/>
      </c>
      <c r="K420" s="18"/>
      <c r="L420" s="18"/>
      <c r="M420" s="18"/>
      <c r="N420" s="48" t="str">
        <f t="shared" si="136"/>
        <v/>
      </c>
      <c r="O420" s="21"/>
      <c r="P420" s="18"/>
      <c r="Q420" s="48" t="str">
        <f t="shared" si="137"/>
        <v/>
      </c>
      <c r="R420" s="71" t="str">
        <f t="shared" si="138"/>
        <v/>
      </c>
      <c r="S420" s="22"/>
      <c r="T420" s="49" t="str">
        <f t="shared" si="139"/>
        <v/>
      </c>
      <c r="U420" s="49" t="str">
        <f t="shared" si="130"/>
        <v/>
      </c>
      <c r="V420" s="50" t="str">
        <f t="shared" si="131"/>
        <v/>
      </c>
      <c r="W420" s="115" t="str">
        <f t="shared" si="132"/>
        <v/>
      </c>
      <c r="X420" s="389"/>
      <c r="Y420" s="431"/>
      <c r="Z420" s="397"/>
      <c r="AA420" s="282"/>
    </row>
    <row r="421" spans="1:27" ht="15.6" x14ac:dyDescent="0.3">
      <c r="A421" s="23">
        <v>416</v>
      </c>
      <c r="B421" s="19"/>
      <c r="C421" s="20"/>
      <c r="D421" s="55"/>
      <c r="E421" s="24" t="str">
        <f t="shared" si="133"/>
        <v/>
      </c>
      <c r="F421" s="119" t="str">
        <f t="shared" si="140"/>
        <v/>
      </c>
      <c r="G421" s="52" t="str">
        <f t="shared" si="135"/>
        <v/>
      </c>
      <c r="H421" s="88" t="str">
        <f t="shared" si="141"/>
        <v/>
      </c>
      <c r="I421" s="51" t="s">
        <v>210</v>
      </c>
      <c r="J421" s="26" t="str">
        <f t="shared" si="128"/>
        <v/>
      </c>
      <c r="K421" s="18"/>
      <c r="L421" s="18"/>
      <c r="M421" s="18"/>
      <c r="N421" s="48" t="str">
        <f t="shared" si="136"/>
        <v/>
      </c>
      <c r="O421" s="21"/>
      <c r="P421" s="18"/>
      <c r="Q421" s="48" t="str">
        <f t="shared" si="137"/>
        <v/>
      </c>
      <c r="R421" s="71" t="str">
        <f>IF(E421="","",N421-P421-Q421)</f>
        <v/>
      </c>
      <c r="S421" s="22"/>
      <c r="T421" s="49" t="str">
        <f t="shared" si="139"/>
        <v/>
      </c>
      <c r="U421" s="49" t="str">
        <f t="shared" si="130"/>
        <v/>
      </c>
      <c r="V421" s="50" t="str">
        <f t="shared" si="131"/>
        <v/>
      </c>
      <c r="W421" s="115" t="str">
        <f t="shared" si="132"/>
        <v/>
      </c>
      <c r="X421" s="389"/>
      <c r="Y421" s="431"/>
      <c r="Z421" s="397"/>
      <c r="AA421" s="282"/>
    </row>
    <row r="422" spans="1:27" ht="15.6" x14ac:dyDescent="0.3">
      <c r="A422" s="23">
        <v>417</v>
      </c>
      <c r="B422" s="19"/>
      <c r="C422" s="20"/>
      <c r="D422" s="55"/>
      <c r="E422" s="24" t="str">
        <f t="shared" ref="E422:E456" si="142">IF(C422="","",VLOOKUP(C422,bdsocios,2,FALSE))</f>
        <v/>
      </c>
      <c r="F422" s="119" t="str">
        <f t="shared" si="140"/>
        <v/>
      </c>
      <c r="G422" s="52" t="str">
        <f t="shared" si="135"/>
        <v/>
      </c>
      <c r="H422" s="88" t="str">
        <f t="shared" si="141"/>
        <v/>
      </c>
      <c r="I422" s="51" t="s">
        <v>210</v>
      </c>
      <c r="J422" s="26" t="str">
        <f t="shared" ref="J422:J463" si="143">IF(E422="","","KGS")</f>
        <v/>
      </c>
      <c r="K422" s="18"/>
      <c r="L422" s="18"/>
      <c r="M422" s="18"/>
      <c r="N422" s="48" t="str">
        <f t="shared" si="136"/>
        <v/>
      </c>
      <c r="O422" s="21"/>
      <c r="P422" s="18"/>
      <c r="Q422" s="48" t="str">
        <f t="shared" si="137"/>
        <v/>
      </c>
      <c r="R422" s="71" t="str">
        <f>IF(E422="","",N422-P422-Q422)</f>
        <v/>
      </c>
      <c r="S422" s="22"/>
      <c r="T422" s="49" t="str">
        <f t="shared" si="139"/>
        <v/>
      </c>
      <c r="U422" s="49" t="str">
        <f t="shared" si="130"/>
        <v/>
      </c>
      <c r="V422" s="50" t="str">
        <f t="shared" si="131"/>
        <v/>
      </c>
      <c r="W422" s="115" t="str">
        <f t="shared" si="132"/>
        <v/>
      </c>
      <c r="X422" s="389"/>
      <c r="Y422" s="431"/>
      <c r="Z422" s="397"/>
      <c r="AA422" s="282"/>
    </row>
    <row r="423" spans="1:27" ht="15.6" x14ac:dyDescent="0.3">
      <c r="A423" s="23">
        <v>418</v>
      </c>
      <c r="B423" s="19"/>
      <c r="C423" s="20"/>
      <c r="D423" s="55"/>
      <c r="E423" s="24" t="str">
        <f t="shared" si="142"/>
        <v/>
      </c>
      <c r="F423" s="119" t="str">
        <f t="shared" si="140"/>
        <v/>
      </c>
      <c r="G423" s="52" t="str">
        <f t="shared" si="135"/>
        <v/>
      </c>
      <c r="H423" s="88" t="str">
        <f t="shared" si="141"/>
        <v/>
      </c>
      <c r="I423" s="51" t="s">
        <v>210</v>
      </c>
      <c r="J423" s="26" t="str">
        <f t="shared" si="143"/>
        <v/>
      </c>
      <c r="K423" s="18"/>
      <c r="L423" s="18"/>
      <c r="M423" s="18"/>
      <c r="N423" s="48" t="str">
        <f>IF(E423="","",K423+L423+M423)</f>
        <v/>
      </c>
      <c r="O423" s="21"/>
      <c r="P423" s="18"/>
      <c r="Q423" s="48" t="str">
        <f t="shared" si="137"/>
        <v/>
      </c>
      <c r="R423" s="71" t="str">
        <f t="shared" si="138"/>
        <v/>
      </c>
      <c r="S423" s="22"/>
      <c r="T423" s="49" t="str">
        <f t="shared" si="139"/>
        <v/>
      </c>
      <c r="U423" s="49" t="str">
        <f t="shared" si="130"/>
        <v/>
      </c>
      <c r="V423" s="50" t="str">
        <f t="shared" si="131"/>
        <v/>
      </c>
      <c r="W423" s="115" t="str">
        <f t="shared" si="132"/>
        <v/>
      </c>
      <c r="X423" s="389"/>
      <c r="Y423" s="431"/>
      <c r="Z423" s="397"/>
      <c r="AA423" s="282"/>
    </row>
    <row r="424" spans="1:27" ht="15.6" x14ac:dyDescent="0.3">
      <c r="A424" s="23">
        <v>419</v>
      </c>
      <c r="B424" s="19"/>
      <c r="C424" s="20"/>
      <c r="D424" s="55"/>
      <c r="E424" s="24" t="str">
        <f t="shared" si="142"/>
        <v/>
      </c>
      <c r="F424" s="119" t="str">
        <f t="shared" si="140"/>
        <v/>
      </c>
      <c r="G424" s="52" t="str">
        <f t="shared" si="135"/>
        <v/>
      </c>
      <c r="H424" s="88" t="str">
        <f t="shared" si="141"/>
        <v/>
      </c>
      <c r="I424" s="51" t="s">
        <v>210</v>
      </c>
      <c r="J424" s="26" t="str">
        <f t="shared" si="143"/>
        <v/>
      </c>
      <c r="K424" s="18"/>
      <c r="L424" s="18"/>
      <c r="M424" s="18"/>
      <c r="N424" s="48" t="str">
        <f t="shared" si="136"/>
        <v/>
      </c>
      <c r="O424" s="21"/>
      <c r="P424" s="18"/>
      <c r="Q424" s="48" t="str">
        <f t="shared" si="137"/>
        <v/>
      </c>
      <c r="R424" s="71" t="str">
        <f>IF(E424="","",N424-P424-Q424)</f>
        <v/>
      </c>
      <c r="S424" s="22"/>
      <c r="T424" s="49" t="str">
        <f t="shared" si="139"/>
        <v/>
      </c>
      <c r="U424" s="49" t="str">
        <f t="shared" si="130"/>
        <v/>
      </c>
      <c r="V424" s="50" t="str">
        <f t="shared" si="131"/>
        <v/>
      </c>
      <c r="W424" s="115" t="str">
        <f t="shared" si="132"/>
        <v/>
      </c>
      <c r="X424" s="389"/>
      <c r="Y424" s="431"/>
      <c r="Z424" s="397"/>
      <c r="AA424" s="282"/>
    </row>
    <row r="425" spans="1:27" ht="15.6" x14ac:dyDescent="0.3">
      <c r="A425" s="23">
        <v>420</v>
      </c>
      <c r="B425" s="19"/>
      <c r="C425" s="20"/>
      <c r="D425" s="55"/>
      <c r="E425" s="24" t="str">
        <f t="shared" si="142"/>
        <v/>
      </c>
      <c r="F425" s="119" t="str">
        <f t="shared" si="140"/>
        <v/>
      </c>
      <c r="G425" s="52" t="str">
        <f t="shared" si="135"/>
        <v/>
      </c>
      <c r="H425" s="88" t="str">
        <f t="shared" si="141"/>
        <v/>
      </c>
      <c r="I425" s="51" t="s">
        <v>210</v>
      </c>
      <c r="J425" s="26" t="str">
        <f t="shared" si="143"/>
        <v/>
      </c>
      <c r="K425" s="18"/>
      <c r="L425" s="18"/>
      <c r="M425" s="18"/>
      <c r="N425" s="48" t="str">
        <f t="shared" si="136"/>
        <v/>
      </c>
      <c r="O425" s="21"/>
      <c r="P425" s="18"/>
      <c r="Q425" s="48" t="str">
        <f t="shared" si="137"/>
        <v/>
      </c>
      <c r="R425" s="71" t="str">
        <f t="shared" si="138"/>
        <v/>
      </c>
      <c r="S425" s="22"/>
      <c r="T425" s="49" t="str">
        <f t="shared" si="139"/>
        <v/>
      </c>
      <c r="U425" s="49" t="str">
        <f t="shared" si="130"/>
        <v/>
      </c>
      <c r="V425" s="50" t="str">
        <f t="shared" si="131"/>
        <v/>
      </c>
      <c r="W425" s="115" t="str">
        <f t="shared" si="132"/>
        <v/>
      </c>
      <c r="X425" s="389"/>
      <c r="Y425" s="431"/>
      <c r="Z425" s="397"/>
      <c r="AA425" s="282"/>
    </row>
    <row r="426" spans="1:27" ht="15.6" x14ac:dyDescent="0.3">
      <c r="A426" s="23">
        <v>421</v>
      </c>
      <c r="B426" s="19"/>
      <c r="C426" s="20"/>
      <c r="D426" s="55"/>
      <c r="E426" s="24" t="str">
        <f t="shared" si="142"/>
        <v/>
      </c>
      <c r="F426" s="25" t="str">
        <f t="shared" si="140"/>
        <v/>
      </c>
      <c r="G426" s="52" t="str">
        <f t="shared" si="135"/>
        <v/>
      </c>
      <c r="H426" s="88" t="str">
        <f t="shared" si="141"/>
        <v/>
      </c>
      <c r="I426" s="51" t="s">
        <v>210</v>
      </c>
      <c r="J426" s="26" t="str">
        <f t="shared" si="143"/>
        <v/>
      </c>
      <c r="K426" s="18"/>
      <c r="L426" s="18"/>
      <c r="M426" s="18"/>
      <c r="N426" s="48" t="str">
        <f t="shared" si="136"/>
        <v/>
      </c>
      <c r="O426" s="21"/>
      <c r="P426" s="18"/>
      <c r="Q426" s="48" t="str">
        <f t="shared" si="137"/>
        <v/>
      </c>
      <c r="R426" s="71" t="str">
        <f>IF(E426="","",N426-P426-Q426)</f>
        <v/>
      </c>
      <c r="S426" s="22"/>
      <c r="T426" s="49" t="str">
        <f t="shared" si="139"/>
        <v/>
      </c>
      <c r="U426" s="49" t="str">
        <f t="shared" si="130"/>
        <v/>
      </c>
      <c r="V426" s="50" t="str">
        <f t="shared" si="131"/>
        <v/>
      </c>
      <c r="W426" s="115" t="str">
        <f t="shared" si="132"/>
        <v/>
      </c>
      <c r="X426" s="389"/>
      <c r="Y426" s="431"/>
      <c r="Z426" s="397"/>
      <c r="AA426" s="282"/>
    </row>
    <row r="427" spans="1:27" ht="15.6" x14ac:dyDescent="0.3">
      <c r="A427" s="23">
        <v>422</v>
      </c>
      <c r="B427" s="19"/>
      <c r="C427" s="20"/>
      <c r="D427" s="55"/>
      <c r="E427" s="24" t="str">
        <f t="shared" si="142"/>
        <v/>
      </c>
      <c r="F427" s="25" t="str">
        <f t="shared" si="140"/>
        <v/>
      </c>
      <c r="G427" s="52" t="str">
        <f t="shared" si="135"/>
        <v/>
      </c>
      <c r="H427" s="88" t="str">
        <f t="shared" si="141"/>
        <v/>
      </c>
      <c r="I427" s="51" t="s">
        <v>210</v>
      </c>
      <c r="J427" s="26" t="str">
        <f t="shared" si="143"/>
        <v/>
      </c>
      <c r="K427" s="18"/>
      <c r="L427" s="18"/>
      <c r="M427" s="18"/>
      <c r="N427" s="48" t="str">
        <f t="shared" si="136"/>
        <v/>
      </c>
      <c r="O427" s="21"/>
      <c r="P427" s="18"/>
      <c r="Q427" s="48" t="str">
        <f t="shared" si="137"/>
        <v/>
      </c>
      <c r="R427" s="71" t="str">
        <f>IF(E427="","",N427-P427-Q427)</f>
        <v/>
      </c>
      <c r="S427" s="22"/>
      <c r="T427" s="49" t="str">
        <f t="shared" si="139"/>
        <v/>
      </c>
      <c r="U427" s="49" t="str">
        <f t="shared" si="130"/>
        <v/>
      </c>
      <c r="V427" s="50" t="str">
        <f t="shared" si="131"/>
        <v/>
      </c>
      <c r="W427" s="115" t="str">
        <f t="shared" si="132"/>
        <v/>
      </c>
      <c r="X427" s="389"/>
      <c r="Y427" s="431"/>
      <c r="Z427" s="397"/>
      <c r="AA427" s="282"/>
    </row>
    <row r="428" spans="1:27" ht="15.6" x14ac:dyDescent="0.3">
      <c r="A428" s="23">
        <v>423</v>
      </c>
      <c r="B428" s="19"/>
      <c r="C428" s="20"/>
      <c r="D428" s="55"/>
      <c r="E428" s="24" t="str">
        <f t="shared" si="142"/>
        <v/>
      </c>
      <c r="F428" s="25" t="str">
        <f t="shared" si="140"/>
        <v/>
      </c>
      <c r="G428" s="52" t="str">
        <f t="shared" si="135"/>
        <v/>
      </c>
      <c r="H428" s="88" t="str">
        <f t="shared" si="141"/>
        <v/>
      </c>
      <c r="I428" s="51" t="s">
        <v>210</v>
      </c>
      <c r="J428" s="26" t="str">
        <f t="shared" si="143"/>
        <v/>
      </c>
      <c r="K428" s="18"/>
      <c r="L428" s="18"/>
      <c r="M428" s="18"/>
      <c r="N428" s="48" t="str">
        <f t="shared" si="136"/>
        <v/>
      </c>
      <c r="O428" s="21"/>
      <c r="P428" s="18"/>
      <c r="Q428" s="48" t="str">
        <f t="shared" si="137"/>
        <v/>
      </c>
      <c r="R428" s="71" t="str">
        <f>IF(E428="","",N428-P428-Q428)</f>
        <v/>
      </c>
      <c r="S428" s="22"/>
      <c r="T428" s="49" t="str">
        <f t="shared" si="139"/>
        <v/>
      </c>
      <c r="U428" s="49" t="str">
        <f t="shared" si="130"/>
        <v/>
      </c>
      <c r="V428" s="50" t="str">
        <f t="shared" si="131"/>
        <v/>
      </c>
      <c r="W428" s="115" t="str">
        <f t="shared" si="132"/>
        <v/>
      </c>
      <c r="X428" s="390"/>
      <c r="Y428" s="431"/>
      <c r="Z428" s="397"/>
      <c r="AA428" s="282"/>
    </row>
    <row r="429" spans="1:27" ht="15.6" x14ac:dyDescent="0.3">
      <c r="A429" s="23">
        <v>424</v>
      </c>
      <c r="B429" s="19"/>
      <c r="C429" s="20"/>
      <c r="D429" s="55"/>
      <c r="E429" s="24" t="str">
        <f t="shared" si="142"/>
        <v/>
      </c>
      <c r="F429" s="232" t="str">
        <f t="shared" si="140"/>
        <v/>
      </c>
      <c r="G429" s="52" t="str">
        <f t="shared" si="135"/>
        <v/>
      </c>
      <c r="H429" s="88" t="str">
        <f t="shared" si="141"/>
        <v/>
      </c>
      <c r="I429" s="51" t="s">
        <v>210</v>
      </c>
      <c r="J429" s="26" t="str">
        <f t="shared" si="143"/>
        <v/>
      </c>
      <c r="K429" s="18"/>
      <c r="L429" s="18"/>
      <c r="M429" s="18"/>
      <c r="N429" s="48" t="str">
        <f t="shared" si="136"/>
        <v/>
      </c>
      <c r="O429" s="21"/>
      <c r="P429" s="18"/>
      <c r="Q429" s="48" t="str">
        <f t="shared" si="137"/>
        <v/>
      </c>
      <c r="R429" s="71" t="str">
        <f>IF(E429="","",N429-P429-Q429)</f>
        <v/>
      </c>
      <c r="S429" s="22"/>
      <c r="T429" s="49" t="str">
        <f t="shared" si="139"/>
        <v/>
      </c>
      <c r="U429" s="49" t="str">
        <f t="shared" si="130"/>
        <v/>
      </c>
      <c r="V429" s="50" t="str">
        <f t="shared" ref="V429:V492" si="144">IF(E429="","",R429*0.3)</f>
        <v/>
      </c>
      <c r="W429" s="115" t="str">
        <f t="shared" si="132"/>
        <v/>
      </c>
      <c r="X429" s="98"/>
      <c r="Y429" s="432"/>
      <c r="Z429" s="436"/>
      <c r="AA429" s="282"/>
    </row>
    <row r="430" spans="1:27" ht="15.6" x14ac:dyDescent="0.3">
      <c r="A430" s="23">
        <v>425</v>
      </c>
      <c r="B430" s="19"/>
      <c r="C430" s="20"/>
      <c r="D430" s="55"/>
      <c r="E430" s="24" t="str">
        <f t="shared" si="142"/>
        <v/>
      </c>
      <c r="F430" s="232" t="str">
        <f t="shared" si="140"/>
        <v/>
      </c>
      <c r="G430" s="52" t="str">
        <f t="shared" si="135"/>
        <v/>
      </c>
      <c r="H430" s="88" t="str">
        <f t="shared" si="141"/>
        <v/>
      </c>
      <c r="I430" s="51" t="s">
        <v>210</v>
      </c>
      <c r="J430" s="26" t="str">
        <f t="shared" si="143"/>
        <v/>
      </c>
      <c r="K430" s="18"/>
      <c r="L430" s="18"/>
      <c r="M430" s="18"/>
      <c r="N430" s="48" t="str">
        <f t="shared" si="136"/>
        <v/>
      </c>
      <c r="O430" s="21"/>
      <c r="P430" s="18"/>
      <c r="Q430" s="48" t="str">
        <f t="shared" si="137"/>
        <v/>
      </c>
      <c r="R430" s="71" t="str">
        <f>IF(E430="","",N430-P430-Q430)</f>
        <v/>
      </c>
      <c r="S430" s="22"/>
      <c r="T430" s="49" t="str">
        <f t="shared" si="139"/>
        <v/>
      </c>
      <c r="U430" s="49" t="str">
        <f t="shared" si="130"/>
        <v/>
      </c>
      <c r="V430" s="50" t="str">
        <f t="shared" si="144"/>
        <v/>
      </c>
      <c r="W430" s="115" t="str">
        <f t="shared" si="132"/>
        <v/>
      </c>
      <c r="X430" s="98"/>
      <c r="Y430" s="432"/>
      <c r="Z430" s="437"/>
      <c r="AA430" s="282"/>
    </row>
    <row r="431" spans="1:27" ht="15.6" x14ac:dyDescent="0.3">
      <c r="A431" s="23">
        <v>426</v>
      </c>
      <c r="B431" s="19"/>
      <c r="C431" s="20"/>
      <c r="D431" s="55"/>
      <c r="E431" s="24" t="str">
        <f t="shared" si="142"/>
        <v/>
      </c>
      <c r="F431" s="232" t="str">
        <f t="shared" si="140"/>
        <v/>
      </c>
      <c r="G431" s="52" t="str">
        <f t="shared" si="135"/>
        <v/>
      </c>
      <c r="H431" s="88" t="str">
        <f t="shared" si="141"/>
        <v/>
      </c>
      <c r="I431" s="51" t="s">
        <v>210</v>
      </c>
      <c r="J431" s="26" t="str">
        <f t="shared" si="143"/>
        <v/>
      </c>
      <c r="K431" s="18"/>
      <c r="L431" s="18"/>
      <c r="M431" s="18"/>
      <c r="N431" s="48" t="str">
        <f t="shared" si="136"/>
        <v/>
      </c>
      <c r="O431" s="21"/>
      <c r="P431" s="18"/>
      <c r="Q431" s="48" t="str">
        <f t="shared" si="137"/>
        <v/>
      </c>
      <c r="R431" s="71" t="str">
        <f t="shared" ref="R431:R463" si="145">IF(E431="","",N431-P431-Q431)</f>
        <v/>
      </c>
      <c r="S431" s="22"/>
      <c r="T431" s="49" t="str">
        <f t="shared" si="139"/>
        <v/>
      </c>
      <c r="U431" s="49" t="str">
        <f t="shared" si="130"/>
        <v/>
      </c>
      <c r="V431" s="50" t="str">
        <f t="shared" si="144"/>
        <v/>
      </c>
      <c r="W431" s="115" t="str">
        <f t="shared" si="132"/>
        <v/>
      </c>
      <c r="X431" s="98"/>
      <c r="Y431" s="432"/>
      <c r="Z431" s="437"/>
      <c r="AA431" s="282"/>
    </row>
    <row r="432" spans="1:27" ht="15.6" x14ac:dyDescent="0.3">
      <c r="A432" s="23">
        <v>427</v>
      </c>
      <c r="B432" s="19"/>
      <c r="C432" s="20"/>
      <c r="D432" s="55"/>
      <c r="E432" s="24" t="str">
        <f t="shared" si="142"/>
        <v/>
      </c>
      <c r="F432" s="232" t="str">
        <f t="shared" si="140"/>
        <v/>
      </c>
      <c r="G432" s="52" t="str">
        <f t="shared" si="135"/>
        <v/>
      </c>
      <c r="H432" s="88" t="str">
        <f t="shared" si="141"/>
        <v/>
      </c>
      <c r="I432" s="51" t="s">
        <v>210</v>
      </c>
      <c r="J432" s="26" t="str">
        <f t="shared" si="143"/>
        <v/>
      </c>
      <c r="K432" s="18"/>
      <c r="L432" s="18"/>
      <c r="M432" s="18"/>
      <c r="N432" s="48" t="str">
        <f t="shared" si="136"/>
        <v/>
      </c>
      <c r="O432" s="21"/>
      <c r="P432" s="18"/>
      <c r="Q432" s="48" t="str">
        <f t="shared" si="137"/>
        <v/>
      </c>
      <c r="R432" s="71" t="str">
        <f t="shared" si="145"/>
        <v/>
      </c>
      <c r="S432" s="22"/>
      <c r="T432" s="49" t="str">
        <f t="shared" si="139"/>
        <v/>
      </c>
      <c r="U432" s="49" t="str">
        <f t="shared" si="130"/>
        <v/>
      </c>
      <c r="V432" s="50" t="str">
        <f t="shared" si="144"/>
        <v/>
      </c>
      <c r="W432" s="115" t="str">
        <f t="shared" si="132"/>
        <v/>
      </c>
      <c r="X432" s="116"/>
      <c r="Y432" s="432"/>
      <c r="Z432" s="437"/>
      <c r="AA432" s="282"/>
    </row>
    <row r="433" spans="1:27" ht="15.6" x14ac:dyDescent="0.3">
      <c r="A433" s="23">
        <v>428</v>
      </c>
      <c r="B433" s="19"/>
      <c r="C433" s="20"/>
      <c r="D433" s="55"/>
      <c r="E433" s="24" t="str">
        <f t="shared" si="142"/>
        <v/>
      </c>
      <c r="F433" s="232" t="str">
        <f t="shared" si="140"/>
        <v/>
      </c>
      <c r="G433" s="52" t="str">
        <f t="shared" si="135"/>
        <v/>
      </c>
      <c r="H433" s="88" t="str">
        <f t="shared" si="141"/>
        <v/>
      </c>
      <c r="I433" s="51" t="s">
        <v>210</v>
      </c>
      <c r="J433" s="26" t="str">
        <f t="shared" si="143"/>
        <v/>
      </c>
      <c r="K433" s="18"/>
      <c r="L433" s="18"/>
      <c r="M433" s="18"/>
      <c r="N433" s="48" t="str">
        <f t="shared" si="136"/>
        <v/>
      </c>
      <c r="O433" s="21"/>
      <c r="P433" s="18"/>
      <c r="Q433" s="48" t="str">
        <f t="shared" si="137"/>
        <v/>
      </c>
      <c r="R433" s="71" t="str">
        <f>IF(E433="","",N433-P433-Q433)</f>
        <v/>
      </c>
      <c r="S433" s="22"/>
      <c r="T433" s="49" t="str">
        <f t="shared" si="139"/>
        <v/>
      </c>
      <c r="U433" s="49" t="str">
        <f t="shared" si="130"/>
        <v/>
      </c>
      <c r="V433" s="50" t="str">
        <f t="shared" si="144"/>
        <v/>
      </c>
      <c r="W433" s="115" t="str">
        <f t="shared" si="132"/>
        <v/>
      </c>
      <c r="X433" s="98"/>
      <c r="Y433" s="432"/>
      <c r="Z433" s="437"/>
      <c r="AA433" s="282"/>
    </row>
    <row r="434" spans="1:27" ht="15.6" x14ac:dyDescent="0.3">
      <c r="A434" s="23">
        <v>429</v>
      </c>
      <c r="B434" s="19"/>
      <c r="C434" s="20"/>
      <c r="D434" s="55"/>
      <c r="E434" s="24" t="str">
        <f t="shared" si="142"/>
        <v/>
      </c>
      <c r="F434" s="232" t="str">
        <f t="shared" si="140"/>
        <v/>
      </c>
      <c r="G434" s="52" t="str">
        <f t="shared" si="135"/>
        <v/>
      </c>
      <c r="H434" s="88" t="str">
        <f t="shared" si="141"/>
        <v/>
      </c>
      <c r="I434" s="51" t="s">
        <v>210</v>
      </c>
      <c r="J434" s="26" t="str">
        <f t="shared" si="143"/>
        <v/>
      </c>
      <c r="K434" s="18"/>
      <c r="L434" s="18"/>
      <c r="M434" s="18"/>
      <c r="N434" s="48" t="str">
        <f t="shared" si="136"/>
        <v/>
      </c>
      <c r="O434" s="21"/>
      <c r="P434" s="18"/>
      <c r="Q434" s="48" t="str">
        <f t="shared" si="137"/>
        <v/>
      </c>
      <c r="R434" s="71" t="str">
        <f t="shared" si="145"/>
        <v/>
      </c>
      <c r="S434" s="22"/>
      <c r="T434" s="49" t="str">
        <f t="shared" si="139"/>
        <v/>
      </c>
      <c r="U434" s="49" t="str">
        <f t="shared" si="130"/>
        <v/>
      </c>
      <c r="V434" s="50" t="str">
        <f t="shared" si="144"/>
        <v/>
      </c>
      <c r="W434" s="115" t="str">
        <f t="shared" si="132"/>
        <v/>
      </c>
      <c r="X434" s="17"/>
      <c r="Y434" s="432"/>
      <c r="Z434" s="437"/>
      <c r="AA434" s="282"/>
    </row>
    <row r="435" spans="1:27" ht="15.6" x14ac:dyDescent="0.3">
      <c r="A435" s="23">
        <v>430</v>
      </c>
      <c r="B435" s="19"/>
      <c r="C435" s="20"/>
      <c r="D435" s="55"/>
      <c r="E435" s="24" t="str">
        <f t="shared" si="142"/>
        <v/>
      </c>
      <c r="F435" s="232" t="str">
        <f t="shared" si="140"/>
        <v/>
      </c>
      <c r="G435" s="52" t="str">
        <f t="shared" si="135"/>
        <v/>
      </c>
      <c r="H435" s="88" t="str">
        <f t="shared" si="141"/>
        <v/>
      </c>
      <c r="I435" s="51" t="s">
        <v>210</v>
      </c>
      <c r="J435" s="26" t="str">
        <f t="shared" si="143"/>
        <v/>
      </c>
      <c r="K435" s="18"/>
      <c r="L435" s="18"/>
      <c r="M435" s="18"/>
      <c r="N435" s="48" t="str">
        <f t="shared" si="136"/>
        <v/>
      </c>
      <c r="O435" s="21"/>
      <c r="P435" s="18"/>
      <c r="Q435" s="48" t="str">
        <f t="shared" si="137"/>
        <v/>
      </c>
      <c r="R435" s="71" t="str">
        <f>IF(E435="","",N435-P435-Q435)</f>
        <v/>
      </c>
      <c r="S435" s="22"/>
      <c r="T435" s="49" t="str">
        <f t="shared" si="139"/>
        <v/>
      </c>
      <c r="U435" s="49" t="str">
        <f t="shared" si="130"/>
        <v/>
      </c>
      <c r="V435" s="50" t="str">
        <f t="shared" si="144"/>
        <v/>
      </c>
      <c r="W435" s="115" t="str">
        <f t="shared" si="132"/>
        <v/>
      </c>
      <c r="X435" s="17"/>
      <c r="Y435" s="432"/>
      <c r="Z435" s="437"/>
      <c r="AA435" s="282"/>
    </row>
    <row r="436" spans="1:27" ht="15.6" x14ac:dyDescent="0.3">
      <c r="A436" s="23">
        <v>431</v>
      </c>
      <c r="B436" s="19"/>
      <c r="C436" s="20"/>
      <c r="D436" s="55"/>
      <c r="E436" s="24" t="str">
        <f t="shared" si="142"/>
        <v/>
      </c>
      <c r="F436" s="232" t="str">
        <f t="shared" si="140"/>
        <v/>
      </c>
      <c r="G436" s="52" t="str">
        <f t="shared" si="135"/>
        <v/>
      </c>
      <c r="H436" s="88" t="str">
        <f t="shared" si="141"/>
        <v/>
      </c>
      <c r="I436" s="51" t="s">
        <v>210</v>
      </c>
      <c r="J436" s="26" t="str">
        <f t="shared" si="143"/>
        <v/>
      </c>
      <c r="K436" s="18"/>
      <c r="L436" s="18"/>
      <c r="M436" s="18"/>
      <c r="N436" s="48" t="str">
        <f t="shared" si="136"/>
        <v/>
      </c>
      <c r="O436" s="21"/>
      <c r="P436" s="18"/>
      <c r="Q436" s="48" t="str">
        <f t="shared" si="137"/>
        <v/>
      </c>
      <c r="R436" s="71" t="str">
        <f t="shared" si="145"/>
        <v/>
      </c>
      <c r="S436" s="22"/>
      <c r="T436" s="49" t="str">
        <f t="shared" si="139"/>
        <v/>
      </c>
      <c r="U436" s="49" t="str">
        <f t="shared" si="130"/>
        <v/>
      </c>
      <c r="V436" s="50" t="str">
        <f t="shared" si="144"/>
        <v/>
      </c>
      <c r="W436" s="115" t="str">
        <f t="shared" si="132"/>
        <v/>
      </c>
      <c r="X436" s="116"/>
      <c r="Y436" s="432"/>
      <c r="Z436" s="437"/>
      <c r="AA436" s="282"/>
    </row>
    <row r="437" spans="1:27" ht="15.6" x14ac:dyDescent="0.3">
      <c r="A437" s="23">
        <v>432</v>
      </c>
      <c r="B437" s="19"/>
      <c r="C437" s="20"/>
      <c r="D437" s="55"/>
      <c r="E437" s="24" t="str">
        <f t="shared" si="142"/>
        <v/>
      </c>
      <c r="F437" s="232" t="str">
        <f t="shared" si="140"/>
        <v/>
      </c>
      <c r="G437" s="52" t="str">
        <f t="shared" si="135"/>
        <v/>
      </c>
      <c r="H437" s="88" t="str">
        <f t="shared" si="141"/>
        <v/>
      </c>
      <c r="I437" s="51" t="s">
        <v>210</v>
      </c>
      <c r="J437" s="26" t="str">
        <f t="shared" si="143"/>
        <v/>
      </c>
      <c r="K437" s="18"/>
      <c r="L437" s="18"/>
      <c r="M437" s="18"/>
      <c r="N437" s="48" t="str">
        <f t="shared" si="136"/>
        <v/>
      </c>
      <c r="O437" s="21"/>
      <c r="P437" s="18"/>
      <c r="Q437" s="48" t="str">
        <f t="shared" si="137"/>
        <v/>
      </c>
      <c r="R437" s="71" t="str">
        <f t="shared" si="145"/>
        <v/>
      </c>
      <c r="S437" s="22"/>
      <c r="T437" s="49" t="str">
        <f t="shared" si="139"/>
        <v/>
      </c>
      <c r="U437" s="49" t="str">
        <f t="shared" si="130"/>
        <v/>
      </c>
      <c r="V437" s="50" t="str">
        <f t="shared" si="144"/>
        <v/>
      </c>
      <c r="W437" s="115" t="str">
        <f t="shared" si="132"/>
        <v/>
      </c>
      <c r="X437" s="17"/>
      <c r="Y437" s="432"/>
      <c r="Z437" s="437"/>
      <c r="AA437" s="282"/>
    </row>
    <row r="438" spans="1:27" ht="15.6" x14ac:dyDescent="0.3">
      <c r="A438" s="23">
        <v>433</v>
      </c>
      <c r="B438" s="19"/>
      <c r="C438" s="20"/>
      <c r="D438" s="55"/>
      <c r="E438" s="24" t="str">
        <f t="shared" si="142"/>
        <v/>
      </c>
      <c r="F438" s="232" t="str">
        <f t="shared" si="140"/>
        <v/>
      </c>
      <c r="G438" s="52" t="str">
        <f t="shared" si="135"/>
        <v/>
      </c>
      <c r="H438" s="88" t="str">
        <f t="shared" si="141"/>
        <v/>
      </c>
      <c r="I438" s="51" t="s">
        <v>210</v>
      </c>
      <c r="J438" s="26" t="str">
        <f t="shared" si="143"/>
        <v/>
      </c>
      <c r="K438" s="18"/>
      <c r="L438" s="18"/>
      <c r="M438" s="18"/>
      <c r="N438" s="48" t="str">
        <f t="shared" si="136"/>
        <v/>
      </c>
      <c r="O438" s="21"/>
      <c r="P438" s="18"/>
      <c r="Q438" s="48" t="str">
        <f t="shared" si="137"/>
        <v/>
      </c>
      <c r="R438" s="71" t="str">
        <f t="shared" si="145"/>
        <v/>
      </c>
      <c r="S438" s="22"/>
      <c r="T438" s="49" t="str">
        <f t="shared" si="139"/>
        <v/>
      </c>
      <c r="U438" s="49" t="str">
        <f t="shared" si="130"/>
        <v/>
      </c>
      <c r="V438" s="50" t="str">
        <f t="shared" si="144"/>
        <v/>
      </c>
      <c r="W438" s="115" t="str">
        <f t="shared" si="132"/>
        <v/>
      </c>
      <c r="X438" s="116"/>
      <c r="Y438" s="432"/>
      <c r="Z438" s="437"/>
      <c r="AA438" s="282"/>
    </row>
    <row r="439" spans="1:27" ht="15.6" x14ac:dyDescent="0.3">
      <c r="A439" s="23">
        <v>434</v>
      </c>
      <c r="B439" s="19"/>
      <c r="C439" s="20"/>
      <c r="D439" s="55"/>
      <c r="E439" s="24" t="str">
        <f t="shared" si="142"/>
        <v/>
      </c>
      <c r="F439" s="232" t="str">
        <f t="shared" si="140"/>
        <v/>
      </c>
      <c r="G439" s="52" t="str">
        <f t="shared" si="135"/>
        <v/>
      </c>
      <c r="H439" s="88" t="str">
        <f t="shared" si="141"/>
        <v/>
      </c>
      <c r="I439" s="51" t="s">
        <v>210</v>
      </c>
      <c r="J439" s="26" t="str">
        <f t="shared" si="143"/>
        <v/>
      </c>
      <c r="K439" s="18"/>
      <c r="L439" s="18"/>
      <c r="M439" s="18"/>
      <c r="N439" s="48" t="str">
        <f t="shared" si="136"/>
        <v/>
      </c>
      <c r="O439" s="21"/>
      <c r="P439" s="18"/>
      <c r="Q439" s="48" t="str">
        <f t="shared" si="137"/>
        <v/>
      </c>
      <c r="R439" s="71" t="str">
        <f t="shared" si="145"/>
        <v/>
      </c>
      <c r="S439" s="22"/>
      <c r="T439" s="49" t="str">
        <f t="shared" si="139"/>
        <v/>
      </c>
      <c r="U439" s="49" t="str">
        <f t="shared" si="130"/>
        <v/>
      </c>
      <c r="V439" s="50" t="str">
        <f t="shared" si="144"/>
        <v/>
      </c>
      <c r="W439" s="115" t="str">
        <f t="shared" si="132"/>
        <v/>
      </c>
      <c r="X439" s="17"/>
      <c r="Y439" s="432"/>
      <c r="Z439" s="437"/>
      <c r="AA439" s="282"/>
    </row>
    <row r="440" spans="1:27" ht="15.6" x14ac:dyDescent="0.3">
      <c r="A440" s="23">
        <v>435</v>
      </c>
      <c r="B440" s="19"/>
      <c r="C440" s="20"/>
      <c r="D440" s="55"/>
      <c r="E440" s="24" t="str">
        <f t="shared" si="142"/>
        <v/>
      </c>
      <c r="F440" s="232" t="str">
        <f t="shared" si="140"/>
        <v/>
      </c>
      <c r="G440" s="52" t="str">
        <f t="shared" si="135"/>
        <v/>
      </c>
      <c r="H440" s="88" t="str">
        <f t="shared" si="141"/>
        <v/>
      </c>
      <c r="I440" s="51" t="s">
        <v>210</v>
      </c>
      <c r="J440" s="26" t="str">
        <f t="shared" si="143"/>
        <v/>
      </c>
      <c r="K440" s="18"/>
      <c r="L440" s="18"/>
      <c r="M440" s="18"/>
      <c r="N440" s="48" t="str">
        <f t="shared" si="136"/>
        <v/>
      </c>
      <c r="O440" s="21"/>
      <c r="P440" s="18"/>
      <c r="Q440" s="48" t="str">
        <f t="shared" si="137"/>
        <v/>
      </c>
      <c r="R440" s="71" t="str">
        <f t="shared" si="145"/>
        <v/>
      </c>
      <c r="S440" s="22"/>
      <c r="T440" s="49" t="str">
        <f t="shared" si="139"/>
        <v/>
      </c>
      <c r="U440" s="49" t="str">
        <f t="shared" si="130"/>
        <v/>
      </c>
      <c r="V440" s="50" t="str">
        <f t="shared" si="144"/>
        <v/>
      </c>
      <c r="W440" s="115" t="str">
        <f t="shared" si="132"/>
        <v/>
      </c>
      <c r="X440" s="17"/>
      <c r="Y440" s="432"/>
      <c r="Z440" s="437"/>
      <c r="AA440" s="282"/>
    </row>
    <row r="441" spans="1:27" ht="15.6" x14ac:dyDescent="0.3">
      <c r="A441" s="23">
        <v>436</v>
      </c>
      <c r="B441" s="19"/>
      <c r="C441" s="20"/>
      <c r="D441" s="55"/>
      <c r="E441" s="24" t="str">
        <f t="shared" si="142"/>
        <v/>
      </c>
      <c r="F441" s="232" t="str">
        <f t="shared" si="140"/>
        <v/>
      </c>
      <c r="G441" s="52" t="str">
        <f t="shared" si="135"/>
        <v/>
      </c>
      <c r="H441" s="88" t="str">
        <f t="shared" si="141"/>
        <v/>
      </c>
      <c r="I441" s="51" t="s">
        <v>210</v>
      </c>
      <c r="J441" s="26" t="str">
        <f t="shared" si="143"/>
        <v/>
      </c>
      <c r="K441" s="18"/>
      <c r="L441" s="18"/>
      <c r="M441" s="18"/>
      <c r="N441" s="48" t="str">
        <f t="shared" si="136"/>
        <v/>
      </c>
      <c r="O441" s="21"/>
      <c r="P441" s="18"/>
      <c r="Q441" s="48" t="str">
        <f t="shared" si="137"/>
        <v/>
      </c>
      <c r="R441" s="71" t="str">
        <f t="shared" si="145"/>
        <v/>
      </c>
      <c r="S441" s="22"/>
      <c r="T441" s="49" t="str">
        <f t="shared" si="139"/>
        <v/>
      </c>
      <c r="U441" s="49" t="str">
        <f t="shared" si="130"/>
        <v/>
      </c>
      <c r="V441" s="50" t="str">
        <f t="shared" si="144"/>
        <v/>
      </c>
      <c r="W441" s="115" t="str">
        <f t="shared" si="132"/>
        <v/>
      </c>
      <c r="X441" s="98"/>
      <c r="Y441" s="432"/>
      <c r="Z441" s="437"/>
      <c r="AA441" s="282"/>
    </row>
    <row r="442" spans="1:27" ht="15.6" x14ac:dyDescent="0.3">
      <c r="A442" s="23">
        <v>437</v>
      </c>
      <c r="B442" s="19"/>
      <c r="C442" s="20"/>
      <c r="D442" s="55"/>
      <c r="E442" s="24" t="str">
        <f t="shared" si="142"/>
        <v/>
      </c>
      <c r="F442" s="232" t="str">
        <f t="shared" si="140"/>
        <v/>
      </c>
      <c r="G442" s="52" t="str">
        <f t="shared" si="135"/>
        <v/>
      </c>
      <c r="H442" s="88" t="str">
        <f t="shared" si="141"/>
        <v/>
      </c>
      <c r="I442" s="51" t="s">
        <v>210</v>
      </c>
      <c r="J442" s="26" t="str">
        <f t="shared" si="143"/>
        <v/>
      </c>
      <c r="K442" s="18"/>
      <c r="L442" s="18"/>
      <c r="M442" s="18"/>
      <c r="N442" s="48" t="str">
        <f t="shared" si="136"/>
        <v/>
      </c>
      <c r="O442" s="21"/>
      <c r="P442" s="18"/>
      <c r="Q442" s="48" t="str">
        <f t="shared" si="137"/>
        <v/>
      </c>
      <c r="R442" s="71" t="str">
        <f t="shared" si="145"/>
        <v/>
      </c>
      <c r="S442" s="22"/>
      <c r="T442" s="49" t="str">
        <f t="shared" si="139"/>
        <v/>
      </c>
      <c r="U442" s="49" t="str">
        <f t="shared" si="130"/>
        <v/>
      </c>
      <c r="V442" s="50" t="str">
        <f t="shared" si="144"/>
        <v/>
      </c>
      <c r="W442" s="115" t="str">
        <f t="shared" si="132"/>
        <v/>
      </c>
      <c r="X442" s="98"/>
      <c r="Y442" s="432"/>
      <c r="Z442" s="437"/>
      <c r="AA442" s="282"/>
    </row>
    <row r="443" spans="1:27" ht="15.6" x14ac:dyDescent="0.3">
      <c r="A443" s="23">
        <v>438</v>
      </c>
      <c r="B443" s="19"/>
      <c r="C443" s="20"/>
      <c r="D443" s="55"/>
      <c r="E443" s="24" t="str">
        <f t="shared" si="142"/>
        <v/>
      </c>
      <c r="F443" s="232" t="str">
        <f t="shared" si="140"/>
        <v/>
      </c>
      <c r="G443" s="52" t="str">
        <f t="shared" si="135"/>
        <v/>
      </c>
      <c r="H443" s="88" t="str">
        <f t="shared" si="141"/>
        <v/>
      </c>
      <c r="I443" s="51" t="s">
        <v>210</v>
      </c>
      <c r="J443" s="26" t="str">
        <f t="shared" si="143"/>
        <v/>
      </c>
      <c r="K443" s="18"/>
      <c r="L443" s="18"/>
      <c r="M443" s="18"/>
      <c r="N443" s="48" t="str">
        <f t="shared" si="136"/>
        <v/>
      </c>
      <c r="O443" s="21"/>
      <c r="P443" s="18"/>
      <c r="Q443" s="48" t="str">
        <f t="shared" si="137"/>
        <v/>
      </c>
      <c r="R443" s="71" t="str">
        <f t="shared" si="145"/>
        <v/>
      </c>
      <c r="S443" s="22"/>
      <c r="T443" s="49" t="str">
        <f t="shared" si="139"/>
        <v/>
      </c>
      <c r="U443" s="49" t="str">
        <f t="shared" si="130"/>
        <v/>
      </c>
      <c r="V443" s="50" t="str">
        <f t="shared" si="144"/>
        <v/>
      </c>
      <c r="W443" s="115" t="str">
        <f t="shared" si="132"/>
        <v/>
      </c>
      <c r="X443" s="17"/>
      <c r="Y443" s="432"/>
      <c r="Z443" s="437"/>
      <c r="AA443" s="282"/>
    </row>
    <row r="444" spans="1:27" ht="15.6" x14ac:dyDescent="0.3">
      <c r="A444" s="23">
        <v>439</v>
      </c>
      <c r="B444" s="19"/>
      <c r="C444" s="20"/>
      <c r="D444" s="55"/>
      <c r="E444" s="75" t="str">
        <f>IF(C444="","",VLOOKUP(C444,bdsocios,2,FALSE))</f>
        <v/>
      </c>
      <c r="F444" s="232" t="str">
        <f t="shared" si="140"/>
        <v/>
      </c>
      <c r="G444" s="52" t="str">
        <f>IF(C444="","",VLOOKUP(C444,bdsocios,4,FALSE))</f>
        <v/>
      </c>
      <c r="H444" s="88" t="str">
        <f t="shared" ref="H444:H463" si="146">IF(C444="","",VLOOKUP(C444,bdsocios,5,FALSE))</f>
        <v/>
      </c>
      <c r="I444" s="51" t="s">
        <v>210</v>
      </c>
      <c r="J444" s="26" t="str">
        <f t="shared" si="143"/>
        <v/>
      </c>
      <c r="K444" s="18"/>
      <c r="L444" s="18"/>
      <c r="M444" s="18"/>
      <c r="N444" s="48" t="str">
        <f t="shared" si="136"/>
        <v/>
      </c>
      <c r="O444" s="21"/>
      <c r="P444" s="18"/>
      <c r="Q444" s="48" t="str">
        <f t="shared" si="137"/>
        <v/>
      </c>
      <c r="R444" s="71" t="str">
        <f t="shared" si="145"/>
        <v/>
      </c>
      <c r="S444" s="22"/>
      <c r="T444" s="49" t="str">
        <f t="shared" si="139"/>
        <v/>
      </c>
      <c r="U444" s="49" t="str">
        <f t="shared" si="130"/>
        <v/>
      </c>
      <c r="V444" s="50" t="str">
        <f t="shared" si="144"/>
        <v/>
      </c>
      <c r="W444" s="115" t="str">
        <f t="shared" si="132"/>
        <v/>
      </c>
      <c r="X444" s="98"/>
      <c r="Y444" s="432"/>
      <c r="Z444" s="437"/>
      <c r="AA444" s="282"/>
    </row>
    <row r="445" spans="1:27" ht="15.6" x14ac:dyDescent="0.3">
      <c r="A445" s="23">
        <v>440</v>
      </c>
      <c r="B445" s="19"/>
      <c r="C445" s="20"/>
      <c r="D445" s="55"/>
      <c r="E445" s="75" t="str">
        <f>IF(C445="","",VLOOKUP(C445,bdsocios,2,FALSE))</f>
        <v/>
      </c>
      <c r="F445" s="232" t="str">
        <f t="shared" si="140"/>
        <v/>
      </c>
      <c r="G445" s="52" t="str">
        <f>IF(C445="","",VLOOKUP(C445,bdsocios,4,FALSE))</f>
        <v/>
      </c>
      <c r="H445" s="88" t="str">
        <f t="shared" si="146"/>
        <v/>
      </c>
      <c r="I445" s="51" t="s">
        <v>210</v>
      </c>
      <c r="J445" s="26" t="str">
        <f t="shared" si="143"/>
        <v/>
      </c>
      <c r="K445" s="18"/>
      <c r="L445" s="18"/>
      <c r="M445" s="18"/>
      <c r="N445" s="48" t="str">
        <f t="shared" si="136"/>
        <v/>
      </c>
      <c r="O445" s="21"/>
      <c r="P445" s="18"/>
      <c r="Q445" s="48" t="str">
        <f t="shared" si="137"/>
        <v/>
      </c>
      <c r="R445" s="71" t="str">
        <f t="shared" si="145"/>
        <v/>
      </c>
      <c r="S445" s="22"/>
      <c r="T445" s="49" t="str">
        <f t="shared" si="139"/>
        <v/>
      </c>
      <c r="U445" s="49" t="str">
        <f t="shared" si="130"/>
        <v/>
      </c>
      <c r="V445" s="50" t="str">
        <f t="shared" si="144"/>
        <v/>
      </c>
      <c r="W445" s="115" t="str">
        <f t="shared" si="132"/>
        <v/>
      </c>
      <c r="X445" s="17"/>
      <c r="Y445" s="432"/>
      <c r="Z445" s="437"/>
      <c r="AA445" s="282"/>
    </row>
    <row r="446" spans="1:27" ht="15.6" x14ac:dyDescent="0.3">
      <c r="A446" s="23">
        <v>441</v>
      </c>
      <c r="B446" s="19"/>
      <c r="C446" s="20"/>
      <c r="D446" s="55"/>
      <c r="E446" s="75" t="str">
        <f t="shared" si="142"/>
        <v/>
      </c>
      <c r="F446" s="232" t="str">
        <f t="shared" si="140"/>
        <v/>
      </c>
      <c r="G446" s="52" t="str">
        <f>IF(C446="","",VLOOKUP(C446,bdsocios,4,FALSE))</f>
        <v/>
      </c>
      <c r="H446" s="88" t="str">
        <f t="shared" si="146"/>
        <v/>
      </c>
      <c r="I446" s="51" t="s">
        <v>210</v>
      </c>
      <c r="J446" s="26" t="str">
        <f t="shared" si="143"/>
        <v/>
      </c>
      <c r="K446" s="18"/>
      <c r="L446" s="18"/>
      <c r="M446" s="18"/>
      <c r="N446" s="48" t="str">
        <f t="shared" si="136"/>
        <v/>
      </c>
      <c r="O446" s="21"/>
      <c r="P446" s="18"/>
      <c r="Q446" s="48" t="str">
        <f t="shared" si="137"/>
        <v/>
      </c>
      <c r="R446" s="71" t="str">
        <f t="shared" si="145"/>
        <v/>
      </c>
      <c r="S446" s="22"/>
      <c r="T446" s="49" t="str">
        <f t="shared" si="139"/>
        <v/>
      </c>
      <c r="U446" s="49" t="str">
        <f>IF(E446="","",0.3*R446)</f>
        <v/>
      </c>
      <c r="V446" s="50" t="str">
        <f>IF(E446="","",R446*0.3)</f>
        <v/>
      </c>
      <c r="W446" s="115" t="str">
        <f t="shared" si="132"/>
        <v/>
      </c>
      <c r="X446" s="17"/>
      <c r="Y446" s="432"/>
      <c r="Z446" s="437"/>
      <c r="AA446" s="282"/>
    </row>
    <row r="447" spans="1:27" ht="15.6" x14ac:dyDescent="0.3">
      <c r="A447" s="23">
        <v>442</v>
      </c>
      <c r="B447" s="19"/>
      <c r="C447" s="20"/>
      <c r="D447" s="55"/>
      <c r="E447" s="75" t="str">
        <f t="shared" si="142"/>
        <v/>
      </c>
      <c r="F447" s="232" t="str">
        <f t="shared" si="140"/>
        <v/>
      </c>
      <c r="G447" s="52" t="str">
        <f>IF(C447="","",VLOOKUP(C447,bdsocios,4,FALSE))</f>
        <v/>
      </c>
      <c r="H447" s="88" t="str">
        <f t="shared" si="146"/>
        <v/>
      </c>
      <c r="I447" s="51" t="s">
        <v>210</v>
      </c>
      <c r="J447" s="26" t="str">
        <f t="shared" si="143"/>
        <v/>
      </c>
      <c r="K447" s="18"/>
      <c r="L447" s="18"/>
      <c r="M447" s="18"/>
      <c r="N447" s="48" t="str">
        <f t="shared" si="136"/>
        <v/>
      </c>
      <c r="O447" s="21"/>
      <c r="P447" s="18"/>
      <c r="Q447" s="48" t="str">
        <f t="shared" si="137"/>
        <v/>
      </c>
      <c r="R447" s="71" t="str">
        <f t="shared" si="145"/>
        <v/>
      </c>
      <c r="S447" s="22"/>
      <c r="T447" s="49" t="str">
        <f t="shared" si="139"/>
        <v/>
      </c>
      <c r="U447" s="49" t="str">
        <f t="shared" si="130"/>
        <v/>
      </c>
      <c r="V447" s="50" t="str">
        <f t="shared" si="144"/>
        <v/>
      </c>
      <c r="W447" s="115" t="str">
        <f t="shared" si="132"/>
        <v/>
      </c>
      <c r="X447" s="17"/>
      <c r="Y447" s="432"/>
      <c r="Z447" s="437"/>
      <c r="AA447" s="282"/>
    </row>
    <row r="448" spans="1:27" ht="15.6" x14ac:dyDescent="0.3">
      <c r="A448" s="23">
        <v>443</v>
      </c>
      <c r="B448" s="19"/>
      <c r="C448" s="20"/>
      <c r="D448" s="55"/>
      <c r="E448" s="75" t="str">
        <f t="shared" si="142"/>
        <v/>
      </c>
      <c r="F448" s="232" t="str">
        <f t="shared" si="140"/>
        <v/>
      </c>
      <c r="G448" s="52" t="str">
        <f>IF(C448="","",VLOOKUP(C448,bdsocios,4,FALSE))</f>
        <v/>
      </c>
      <c r="H448" s="88" t="str">
        <f t="shared" si="146"/>
        <v/>
      </c>
      <c r="I448" s="51" t="s">
        <v>210</v>
      </c>
      <c r="J448" s="26" t="str">
        <f t="shared" si="143"/>
        <v/>
      </c>
      <c r="K448" s="18"/>
      <c r="L448" s="18"/>
      <c r="M448" s="18"/>
      <c r="N448" s="48" t="str">
        <f t="shared" si="136"/>
        <v/>
      </c>
      <c r="O448" s="21"/>
      <c r="P448" s="18"/>
      <c r="Q448" s="48" t="str">
        <f t="shared" si="137"/>
        <v/>
      </c>
      <c r="R448" s="71" t="str">
        <f t="shared" si="145"/>
        <v/>
      </c>
      <c r="S448" s="22"/>
      <c r="T448" s="49" t="str">
        <f t="shared" si="139"/>
        <v/>
      </c>
      <c r="U448" s="49" t="str">
        <f t="shared" si="130"/>
        <v/>
      </c>
      <c r="V448" s="50" t="str">
        <f t="shared" si="144"/>
        <v/>
      </c>
      <c r="W448" s="115" t="str">
        <f t="shared" si="132"/>
        <v/>
      </c>
      <c r="X448" s="98"/>
      <c r="Y448" s="432"/>
      <c r="Z448" s="437"/>
      <c r="AA448" s="282"/>
    </row>
    <row r="449" spans="1:27" s="133" customFormat="1" ht="15.6" x14ac:dyDescent="0.3">
      <c r="A449" s="23">
        <v>444</v>
      </c>
      <c r="B449" s="19"/>
      <c r="C449" s="108"/>
      <c r="D449" s="55"/>
      <c r="E449" s="75" t="str">
        <f t="shared" si="142"/>
        <v/>
      </c>
      <c r="F449" s="232" t="str">
        <f t="shared" si="140"/>
        <v/>
      </c>
      <c r="G449" s="52" t="str">
        <f t="shared" si="135"/>
        <v/>
      </c>
      <c r="H449" s="88" t="str">
        <f t="shared" si="146"/>
        <v/>
      </c>
      <c r="I449" s="51" t="s">
        <v>210</v>
      </c>
      <c r="J449" s="26" t="str">
        <f t="shared" si="143"/>
        <v/>
      </c>
      <c r="K449" s="18"/>
      <c r="L449" s="18"/>
      <c r="M449" s="18"/>
      <c r="N449" s="48" t="str">
        <f t="shared" si="136"/>
        <v/>
      </c>
      <c r="O449" s="112"/>
      <c r="P449" s="18"/>
      <c r="Q449" s="48" t="str">
        <f t="shared" si="137"/>
        <v/>
      </c>
      <c r="R449" s="71" t="str">
        <f t="shared" si="145"/>
        <v/>
      </c>
      <c r="S449" s="22"/>
      <c r="T449" s="49" t="str">
        <f t="shared" si="139"/>
        <v/>
      </c>
      <c r="U449" s="49" t="str">
        <f t="shared" si="130"/>
        <v/>
      </c>
      <c r="V449" s="50" t="str">
        <f t="shared" si="144"/>
        <v/>
      </c>
      <c r="W449" s="115" t="str">
        <f t="shared" si="132"/>
        <v/>
      </c>
      <c r="X449" s="134"/>
      <c r="Y449" s="432"/>
      <c r="Z449" s="437"/>
      <c r="AA449" s="282"/>
    </row>
    <row r="450" spans="1:27" ht="15.6" x14ac:dyDescent="0.3">
      <c r="A450" s="23">
        <v>445</v>
      </c>
      <c r="B450" s="19"/>
      <c r="C450" s="20"/>
      <c r="D450" s="55"/>
      <c r="E450" s="75" t="str">
        <f t="shared" si="142"/>
        <v/>
      </c>
      <c r="F450" s="232" t="str">
        <f t="shared" si="140"/>
        <v/>
      </c>
      <c r="G450" s="52" t="str">
        <f t="shared" si="135"/>
        <v/>
      </c>
      <c r="H450" s="88" t="str">
        <f t="shared" si="146"/>
        <v/>
      </c>
      <c r="I450" s="51" t="s">
        <v>210</v>
      </c>
      <c r="J450" s="26" t="str">
        <f t="shared" si="143"/>
        <v/>
      </c>
      <c r="K450" s="18"/>
      <c r="L450" s="18"/>
      <c r="M450" s="18"/>
      <c r="N450" s="48" t="str">
        <f t="shared" si="136"/>
        <v/>
      </c>
      <c r="O450" s="21"/>
      <c r="P450" s="18"/>
      <c r="Q450" s="48" t="str">
        <f t="shared" si="137"/>
        <v/>
      </c>
      <c r="R450" s="71" t="str">
        <f t="shared" si="145"/>
        <v/>
      </c>
      <c r="S450" s="22"/>
      <c r="T450" s="49" t="str">
        <f t="shared" si="139"/>
        <v/>
      </c>
      <c r="U450" s="49" t="str">
        <f t="shared" si="130"/>
        <v/>
      </c>
      <c r="V450" s="50" t="str">
        <f t="shared" si="144"/>
        <v/>
      </c>
      <c r="W450" s="115" t="str">
        <f>IF(E450="","",T450-U450-V450-O450)</f>
        <v/>
      </c>
      <c r="X450" s="120"/>
      <c r="Y450" s="432"/>
      <c r="Z450" s="437"/>
      <c r="AA450" s="282"/>
    </row>
    <row r="451" spans="1:27" s="137" customFormat="1" ht="15.6" x14ac:dyDescent="0.3">
      <c r="A451" s="23">
        <v>446</v>
      </c>
      <c r="B451" s="19"/>
      <c r="C451" s="108"/>
      <c r="D451" s="55"/>
      <c r="E451" s="75" t="str">
        <f t="shared" si="142"/>
        <v/>
      </c>
      <c r="F451" s="232" t="str">
        <f t="shared" si="140"/>
        <v/>
      </c>
      <c r="G451" s="52" t="str">
        <f t="shared" si="135"/>
        <v/>
      </c>
      <c r="H451" s="88" t="str">
        <f t="shared" si="146"/>
        <v/>
      </c>
      <c r="I451" s="51" t="s">
        <v>210</v>
      </c>
      <c r="J451" s="26" t="str">
        <f t="shared" si="143"/>
        <v/>
      </c>
      <c r="K451" s="18"/>
      <c r="L451" s="18"/>
      <c r="M451" s="18"/>
      <c r="N451" s="48" t="str">
        <f t="shared" si="136"/>
        <v/>
      </c>
      <c r="O451" s="21"/>
      <c r="P451" s="18"/>
      <c r="Q451" s="48" t="str">
        <f t="shared" si="137"/>
        <v/>
      </c>
      <c r="R451" s="71" t="str">
        <f t="shared" si="145"/>
        <v/>
      </c>
      <c r="S451" s="22"/>
      <c r="T451" s="49" t="str">
        <f t="shared" si="139"/>
        <v/>
      </c>
      <c r="U451" s="49" t="str">
        <f t="shared" si="130"/>
        <v/>
      </c>
      <c r="V451" s="50" t="str">
        <f t="shared" si="144"/>
        <v/>
      </c>
      <c r="W451" s="115" t="str">
        <f t="shared" si="132"/>
        <v/>
      </c>
      <c r="X451" s="136"/>
      <c r="Y451" s="432"/>
      <c r="Z451" s="437"/>
      <c r="AA451" s="282"/>
    </row>
    <row r="452" spans="1:27" s="137" customFormat="1" ht="15.6" x14ac:dyDescent="0.3">
      <c r="A452" s="23">
        <v>447</v>
      </c>
      <c r="B452" s="19"/>
      <c r="C452" s="108"/>
      <c r="D452" s="55"/>
      <c r="E452" s="75" t="str">
        <f t="shared" si="142"/>
        <v/>
      </c>
      <c r="F452" s="232" t="str">
        <f t="shared" si="140"/>
        <v/>
      </c>
      <c r="G452" s="52" t="str">
        <f t="shared" si="135"/>
        <v/>
      </c>
      <c r="H452" s="88" t="str">
        <f t="shared" si="146"/>
        <v/>
      </c>
      <c r="I452" s="51" t="s">
        <v>210</v>
      </c>
      <c r="J452" s="26" t="str">
        <f t="shared" si="143"/>
        <v/>
      </c>
      <c r="K452" s="18"/>
      <c r="L452" s="18"/>
      <c r="M452" s="18"/>
      <c r="N452" s="48" t="str">
        <f t="shared" si="136"/>
        <v/>
      </c>
      <c r="O452" s="21"/>
      <c r="P452" s="18"/>
      <c r="Q452" s="48" t="str">
        <f t="shared" si="137"/>
        <v/>
      </c>
      <c r="R452" s="71" t="str">
        <f t="shared" si="145"/>
        <v/>
      </c>
      <c r="S452" s="22"/>
      <c r="T452" s="49" t="str">
        <f t="shared" si="139"/>
        <v/>
      </c>
      <c r="U452" s="49" t="str">
        <f t="shared" si="130"/>
        <v/>
      </c>
      <c r="V452" s="50" t="str">
        <f t="shared" si="144"/>
        <v/>
      </c>
      <c r="W452" s="115" t="str">
        <f t="shared" si="132"/>
        <v/>
      </c>
      <c r="X452" s="138"/>
      <c r="Y452" s="432"/>
      <c r="Z452" s="437"/>
      <c r="AA452" s="282"/>
    </row>
    <row r="453" spans="1:27" s="137" customFormat="1" ht="15.6" x14ac:dyDescent="0.3">
      <c r="A453" s="23">
        <v>448</v>
      </c>
      <c r="B453" s="19"/>
      <c r="C453" s="108"/>
      <c r="D453" s="55"/>
      <c r="E453" s="75" t="str">
        <f t="shared" si="142"/>
        <v/>
      </c>
      <c r="F453" s="232" t="str">
        <f t="shared" si="140"/>
        <v/>
      </c>
      <c r="G453" s="52" t="str">
        <f t="shared" ref="G453:G516" si="147">IF(C453="","",VLOOKUP(C453,bdsocios,4,FALSE))</f>
        <v/>
      </c>
      <c r="H453" s="88" t="str">
        <f t="shared" si="146"/>
        <v/>
      </c>
      <c r="I453" s="51" t="s">
        <v>210</v>
      </c>
      <c r="J453" s="26" t="str">
        <f t="shared" si="143"/>
        <v/>
      </c>
      <c r="K453" s="18"/>
      <c r="L453" s="18"/>
      <c r="M453" s="18"/>
      <c r="N453" s="48" t="str">
        <f t="shared" si="136"/>
        <v/>
      </c>
      <c r="O453" s="21"/>
      <c r="P453" s="18"/>
      <c r="Q453" s="48" t="str">
        <f t="shared" ref="Q453:Q516" si="148">IF(E453="","",2*O453)</f>
        <v/>
      </c>
      <c r="R453" s="71" t="str">
        <f t="shared" si="145"/>
        <v/>
      </c>
      <c r="S453" s="22"/>
      <c r="T453" s="49" t="str">
        <f t="shared" si="139"/>
        <v/>
      </c>
      <c r="U453" s="49" t="str">
        <f t="shared" si="130"/>
        <v/>
      </c>
      <c r="V453" s="50" t="str">
        <f t="shared" si="144"/>
        <v/>
      </c>
      <c r="W453" s="115" t="str">
        <f t="shared" si="132"/>
        <v/>
      </c>
      <c r="X453" s="139"/>
      <c r="Y453" s="432"/>
      <c r="Z453" s="437"/>
      <c r="AA453" s="282"/>
    </row>
    <row r="454" spans="1:27" s="133" customFormat="1" ht="15.6" x14ac:dyDescent="0.3">
      <c r="A454" s="23">
        <v>449</v>
      </c>
      <c r="B454" s="19"/>
      <c r="C454" s="108"/>
      <c r="D454" s="55"/>
      <c r="E454" s="75" t="str">
        <f t="shared" si="142"/>
        <v/>
      </c>
      <c r="F454" s="232" t="str">
        <f t="shared" si="140"/>
        <v/>
      </c>
      <c r="G454" s="52" t="str">
        <f t="shared" si="147"/>
        <v/>
      </c>
      <c r="H454" s="88" t="str">
        <f t="shared" si="146"/>
        <v/>
      </c>
      <c r="I454" s="51" t="s">
        <v>210</v>
      </c>
      <c r="J454" s="26" t="str">
        <f t="shared" si="143"/>
        <v/>
      </c>
      <c r="K454" s="18"/>
      <c r="L454" s="18"/>
      <c r="M454" s="18"/>
      <c r="N454" s="48" t="str">
        <f t="shared" si="136"/>
        <v/>
      </c>
      <c r="O454" s="112"/>
      <c r="P454" s="18"/>
      <c r="Q454" s="48" t="str">
        <f t="shared" si="148"/>
        <v/>
      </c>
      <c r="R454" s="71" t="str">
        <f t="shared" si="145"/>
        <v/>
      </c>
      <c r="S454" s="22"/>
      <c r="T454" s="49" t="str">
        <f t="shared" si="139"/>
        <v/>
      </c>
      <c r="U454" s="49" t="str">
        <f t="shared" si="130"/>
        <v/>
      </c>
      <c r="V454" s="50" t="str">
        <f t="shared" si="144"/>
        <v/>
      </c>
      <c r="W454" s="115" t="str">
        <f t="shared" si="132"/>
        <v/>
      </c>
      <c r="X454" s="134"/>
      <c r="Y454" s="432"/>
      <c r="Z454" s="437"/>
      <c r="AA454" s="282"/>
    </row>
    <row r="455" spans="1:27" s="137" customFormat="1" ht="15.6" x14ac:dyDescent="0.3">
      <c r="A455" s="23">
        <v>450</v>
      </c>
      <c r="B455" s="19"/>
      <c r="C455" s="108"/>
      <c r="D455" s="55"/>
      <c r="E455" s="75" t="str">
        <f t="shared" si="142"/>
        <v/>
      </c>
      <c r="F455" s="232" t="str">
        <f t="shared" si="140"/>
        <v/>
      </c>
      <c r="G455" s="52" t="str">
        <f t="shared" si="147"/>
        <v/>
      </c>
      <c r="H455" s="88" t="str">
        <f t="shared" si="146"/>
        <v/>
      </c>
      <c r="I455" s="51" t="s">
        <v>210</v>
      </c>
      <c r="J455" s="26" t="str">
        <f t="shared" si="143"/>
        <v/>
      </c>
      <c r="K455" s="18"/>
      <c r="L455" s="18"/>
      <c r="M455" s="18"/>
      <c r="N455" s="48" t="str">
        <f t="shared" si="136"/>
        <v/>
      </c>
      <c r="O455" s="21"/>
      <c r="P455" s="18"/>
      <c r="Q455" s="48" t="str">
        <f t="shared" si="148"/>
        <v/>
      </c>
      <c r="R455" s="71" t="str">
        <f t="shared" si="145"/>
        <v/>
      </c>
      <c r="S455" s="22"/>
      <c r="T455" s="49" t="str">
        <f t="shared" si="139"/>
        <v/>
      </c>
      <c r="U455" s="49" t="str">
        <f t="shared" si="130"/>
        <v/>
      </c>
      <c r="V455" s="50" t="str">
        <f t="shared" si="144"/>
        <v/>
      </c>
      <c r="W455" s="115" t="str">
        <f t="shared" si="132"/>
        <v/>
      </c>
      <c r="X455" s="139"/>
      <c r="Y455" s="432"/>
      <c r="Z455" s="437"/>
      <c r="AA455" s="282"/>
    </row>
    <row r="456" spans="1:27" s="137" customFormat="1" ht="15.6" x14ac:dyDescent="0.3">
      <c r="A456" s="23">
        <v>451</v>
      </c>
      <c r="B456" s="19"/>
      <c r="C456" s="108"/>
      <c r="D456" s="55"/>
      <c r="E456" s="75" t="str">
        <f t="shared" si="142"/>
        <v/>
      </c>
      <c r="F456" s="232" t="str">
        <f t="shared" si="140"/>
        <v/>
      </c>
      <c r="G456" s="52" t="str">
        <f t="shared" si="147"/>
        <v/>
      </c>
      <c r="H456" s="88" t="str">
        <f t="shared" si="146"/>
        <v/>
      </c>
      <c r="I456" s="51" t="s">
        <v>210</v>
      </c>
      <c r="J456" s="26" t="str">
        <f t="shared" si="143"/>
        <v/>
      </c>
      <c r="K456" s="18"/>
      <c r="L456" s="18"/>
      <c r="M456" s="18"/>
      <c r="N456" s="48" t="str">
        <f t="shared" si="136"/>
        <v/>
      </c>
      <c r="O456" s="21"/>
      <c r="P456" s="18"/>
      <c r="Q456" s="48" t="str">
        <f t="shared" si="148"/>
        <v/>
      </c>
      <c r="R456" s="71" t="str">
        <f t="shared" si="145"/>
        <v/>
      </c>
      <c r="S456" s="22"/>
      <c r="T456" s="49" t="str">
        <f t="shared" si="139"/>
        <v/>
      </c>
      <c r="U456" s="49" t="str">
        <f t="shared" si="130"/>
        <v/>
      </c>
      <c r="V456" s="50" t="str">
        <f t="shared" si="144"/>
        <v/>
      </c>
      <c r="W456" s="115" t="str">
        <f t="shared" si="132"/>
        <v/>
      </c>
      <c r="X456" s="138"/>
      <c r="Y456" s="432"/>
      <c r="Z456" s="437"/>
      <c r="AA456" s="282"/>
    </row>
    <row r="457" spans="1:27" s="137" customFormat="1" ht="15.6" x14ac:dyDescent="0.3">
      <c r="A457" s="23">
        <v>452</v>
      </c>
      <c r="B457" s="19"/>
      <c r="C457" s="108"/>
      <c r="D457" s="55"/>
      <c r="E457" s="75" t="str">
        <f t="shared" ref="E457:E516" si="149">IF(C457="","",VLOOKUP(C457,bdsocios,2,FALSE))</f>
        <v/>
      </c>
      <c r="F457" s="232" t="str">
        <f t="shared" ref="F457:F516" si="150">IF(C457="","",VLOOKUP(C457,bdsocios,3,FALSE))</f>
        <v/>
      </c>
      <c r="G457" s="52" t="str">
        <f t="shared" si="147"/>
        <v/>
      </c>
      <c r="H457" s="88" t="str">
        <f t="shared" si="146"/>
        <v/>
      </c>
      <c r="I457" s="51" t="s">
        <v>210</v>
      </c>
      <c r="J457" s="26" t="str">
        <f t="shared" si="143"/>
        <v/>
      </c>
      <c r="K457" s="18"/>
      <c r="L457" s="18"/>
      <c r="M457" s="18"/>
      <c r="N457" s="48" t="str">
        <f t="shared" si="136"/>
        <v/>
      </c>
      <c r="O457" s="112"/>
      <c r="P457" s="18"/>
      <c r="Q457" s="48" t="str">
        <f t="shared" si="148"/>
        <v/>
      </c>
      <c r="R457" s="71" t="str">
        <f t="shared" si="145"/>
        <v/>
      </c>
      <c r="S457" s="22"/>
      <c r="T457" s="49" t="str">
        <f t="shared" si="139"/>
        <v/>
      </c>
      <c r="U457" s="49" t="str">
        <f t="shared" si="130"/>
        <v/>
      </c>
      <c r="V457" s="50" t="str">
        <f t="shared" si="144"/>
        <v/>
      </c>
      <c r="W457" s="115" t="str">
        <f t="shared" si="132"/>
        <v/>
      </c>
      <c r="X457" s="138"/>
      <c r="Y457" s="432"/>
      <c r="Z457" s="437"/>
      <c r="AA457" s="282"/>
    </row>
    <row r="458" spans="1:27" s="137" customFormat="1" ht="15.6" x14ac:dyDescent="0.3">
      <c r="A458" s="23">
        <v>453</v>
      </c>
      <c r="B458" s="19"/>
      <c r="C458" s="108"/>
      <c r="D458" s="55"/>
      <c r="E458" s="75" t="str">
        <f t="shared" si="149"/>
        <v/>
      </c>
      <c r="F458" s="232" t="str">
        <f t="shared" si="150"/>
        <v/>
      </c>
      <c r="G458" s="52" t="str">
        <f t="shared" si="147"/>
        <v/>
      </c>
      <c r="H458" s="88" t="str">
        <f t="shared" si="146"/>
        <v/>
      </c>
      <c r="I458" s="51" t="s">
        <v>210</v>
      </c>
      <c r="J458" s="26" t="str">
        <f t="shared" si="143"/>
        <v/>
      </c>
      <c r="K458" s="18"/>
      <c r="L458" s="18"/>
      <c r="M458" s="18"/>
      <c r="N458" s="48" t="str">
        <f t="shared" ref="N458:N516" si="151">IF(E458="","",K458+L458+M458)</f>
        <v/>
      </c>
      <c r="O458" s="112"/>
      <c r="P458" s="18"/>
      <c r="Q458" s="48" t="str">
        <f t="shared" si="148"/>
        <v/>
      </c>
      <c r="R458" s="71" t="str">
        <f t="shared" si="145"/>
        <v/>
      </c>
      <c r="S458" s="22"/>
      <c r="T458" s="49" t="str">
        <f t="shared" si="139"/>
        <v/>
      </c>
      <c r="U458" s="49" t="str">
        <f t="shared" si="130"/>
        <v/>
      </c>
      <c r="V458" s="50" t="str">
        <f t="shared" si="144"/>
        <v/>
      </c>
      <c r="W458" s="115" t="str">
        <f t="shared" si="132"/>
        <v/>
      </c>
      <c r="X458" s="138"/>
      <c r="Y458" s="432"/>
      <c r="Z458" s="437"/>
      <c r="AA458" s="282"/>
    </row>
    <row r="459" spans="1:27" s="133" customFormat="1" ht="15.6" x14ac:dyDescent="0.3">
      <c r="A459" s="23">
        <v>454</v>
      </c>
      <c r="B459" s="19"/>
      <c r="C459" s="108"/>
      <c r="D459" s="55"/>
      <c r="E459" s="75" t="str">
        <f t="shared" si="149"/>
        <v/>
      </c>
      <c r="F459" s="232" t="str">
        <f t="shared" si="150"/>
        <v/>
      </c>
      <c r="G459" s="52" t="str">
        <f t="shared" si="147"/>
        <v/>
      </c>
      <c r="H459" s="88" t="str">
        <f t="shared" si="146"/>
        <v/>
      </c>
      <c r="I459" s="51" t="s">
        <v>210</v>
      </c>
      <c r="J459" s="26" t="str">
        <f t="shared" si="143"/>
        <v/>
      </c>
      <c r="K459" s="18"/>
      <c r="L459" s="18"/>
      <c r="M459" s="18"/>
      <c r="N459" s="48" t="str">
        <f t="shared" si="151"/>
        <v/>
      </c>
      <c r="O459" s="112"/>
      <c r="P459" s="18"/>
      <c r="Q459" s="48" t="str">
        <f t="shared" si="148"/>
        <v/>
      </c>
      <c r="R459" s="71" t="str">
        <f t="shared" si="145"/>
        <v/>
      </c>
      <c r="S459" s="22"/>
      <c r="T459" s="49" t="str">
        <f t="shared" si="139"/>
        <v/>
      </c>
      <c r="U459" s="49" t="str">
        <f t="shared" si="130"/>
        <v/>
      </c>
      <c r="V459" s="50" t="str">
        <f t="shared" si="144"/>
        <v/>
      </c>
      <c r="W459" s="115" t="str">
        <f t="shared" si="132"/>
        <v/>
      </c>
      <c r="X459" s="135"/>
      <c r="Y459" s="432"/>
      <c r="Z459" s="437"/>
      <c r="AA459" s="282"/>
    </row>
    <row r="460" spans="1:27" s="137" customFormat="1" ht="15.6" x14ac:dyDescent="0.3">
      <c r="A460" s="23">
        <v>455</v>
      </c>
      <c r="B460" s="19"/>
      <c r="C460" s="108"/>
      <c r="D460" s="55"/>
      <c r="E460" s="75" t="str">
        <f t="shared" si="149"/>
        <v/>
      </c>
      <c r="F460" s="232" t="str">
        <f t="shared" si="150"/>
        <v/>
      </c>
      <c r="G460" s="52" t="str">
        <f t="shared" si="147"/>
        <v/>
      </c>
      <c r="H460" s="88" t="str">
        <f t="shared" si="146"/>
        <v/>
      </c>
      <c r="I460" s="51" t="s">
        <v>210</v>
      </c>
      <c r="J460" s="26" t="str">
        <f t="shared" si="143"/>
        <v/>
      </c>
      <c r="K460" s="18"/>
      <c r="L460" s="18"/>
      <c r="M460" s="18"/>
      <c r="N460" s="48" t="str">
        <f>IF(E460="","",K460+L460+M460)</f>
        <v/>
      </c>
      <c r="O460" s="112"/>
      <c r="P460" s="18"/>
      <c r="Q460" s="48" t="str">
        <f t="shared" si="148"/>
        <v/>
      </c>
      <c r="R460" s="71" t="str">
        <f t="shared" si="145"/>
        <v/>
      </c>
      <c r="S460" s="22"/>
      <c r="T460" s="49" t="str">
        <f t="shared" si="139"/>
        <v/>
      </c>
      <c r="U460" s="49" t="str">
        <f t="shared" si="130"/>
        <v/>
      </c>
      <c r="V460" s="50" t="str">
        <f t="shared" si="144"/>
        <v/>
      </c>
      <c r="W460" s="115" t="str">
        <f t="shared" si="132"/>
        <v/>
      </c>
      <c r="X460" s="138"/>
      <c r="Y460" s="432"/>
      <c r="Z460" s="437"/>
      <c r="AA460" s="282"/>
    </row>
    <row r="461" spans="1:27" s="133" customFormat="1" ht="15.6" x14ac:dyDescent="0.3">
      <c r="A461" s="23">
        <v>456</v>
      </c>
      <c r="B461" s="19"/>
      <c r="C461" s="108"/>
      <c r="D461" s="55"/>
      <c r="E461" s="75" t="str">
        <f t="shared" si="149"/>
        <v/>
      </c>
      <c r="F461" s="232" t="str">
        <f t="shared" si="150"/>
        <v/>
      </c>
      <c r="G461" s="52" t="str">
        <f t="shared" si="147"/>
        <v/>
      </c>
      <c r="H461" s="88" t="str">
        <f t="shared" si="146"/>
        <v/>
      </c>
      <c r="I461" s="51" t="s">
        <v>210</v>
      </c>
      <c r="J461" s="26" t="str">
        <f t="shared" si="143"/>
        <v/>
      </c>
      <c r="K461" s="18"/>
      <c r="L461" s="18"/>
      <c r="M461" s="18"/>
      <c r="N461" s="48" t="str">
        <f t="shared" si="151"/>
        <v/>
      </c>
      <c r="O461" s="112"/>
      <c r="P461" s="18"/>
      <c r="Q461" s="48" t="str">
        <f t="shared" si="148"/>
        <v/>
      </c>
      <c r="R461" s="71" t="str">
        <f t="shared" si="145"/>
        <v/>
      </c>
      <c r="S461" s="22"/>
      <c r="T461" s="49" t="str">
        <f t="shared" si="139"/>
        <v/>
      </c>
      <c r="U461" s="49" t="str">
        <f t="shared" si="130"/>
        <v/>
      </c>
      <c r="V461" s="50" t="str">
        <f t="shared" si="144"/>
        <v/>
      </c>
      <c r="W461" s="115" t="str">
        <f t="shared" si="132"/>
        <v/>
      </c>
      <c r="X461" s="134"/>
      <c r="Y461" s="432"/>
      <c r="Z461" s="437"/>
      <c r="AA461" s="282"/>
    </row>
    <row r="462" spans="1:27" s="137" customFormat="1" ht="15.6" x14ac:dyDescent="0.3">
      <c r="A462" s="181">
        <v>457</v>
      </c>
      <c r="B462" s="19"/>
      <c r="C462" s="108"/>
      <c r="D462" s="55"/>
      <c r="E462" s="75" t="str">
        <f t="shared" si="149"/>
        <v/>
      </c>
      <c r="F462" s="232" t="str">
        <f t="shared" si="150"/>
        <v/>
      </c>
      <c r="G462" s="281" t="str">
        <f t="shared" si="147"/>
        <v/>
      </c>
      <c r="H462" s="88" t="str">
        <f t="shared" si="146"/>
        <v/>
      </c>
      <c r="I462" s="185" t="s">
        <v>210</v>
      </c>
      <c r="J462" s="26" t="str">
        <f t="shared" si="143"/>
        <v/>
      </c>
      <c r="K462" s="110"/>
      <c r="L462" s="110"/>
      <c r="M462" s="110"/>
      <c r="N462" s="48" t="str">
        <f t="shared" si="151"/>
        <v/>
      </c>
      <c r="O462" s="112"/>
      <c r="P462" s="18"/>
      <c r="Q462" s="111" t="str">
        <f t="shared" si="148"/>
        <v/>
      </c>
      <c r="R462" s="71" t="str">
        <f t="shared" si="145"/>
        <v/>
      </c>
      <c r="S462" s="22"/>
      <c r="T462" s="49" t="str">
        <f t="shared" si="139"/>
        <v/>
      </c>
      <c r="U462" s="49" t="str">
        <f t="shared" si="130"/>
        <v/>
      </c>
      <c r="V462" s="50" t="str">
        <f t="shared" si="144"/>
        <v/>
      </c>
      <c r="W462" s="115" t="str">
        <f t="shared" si="132"/>
        <v/>
      </c>
      <c r="X462" s="138"/>
      <c r="Y462" s="432"/>
      <c r="Z462" s="437"/>
      <c r="AA462" s="282"/>
    </row>
    <row r="463" spans="1:27" s="133" customFormat="1" ht="15.6" x14ac:dyDescent="0.3">
      <c r="A463" s="181">
        <v>458</v>
      </c>
      <c r="B463" s="19"/>
      <c r="C463" s="108"/>
      <c r="D463" s="55"/>
      <c r="E463" s="75" t="str">
        <f t="shared" si="149"/>
        <v/>
      </c>
      <c r="F463" s="232" t="str">
        <f t="shared" si="150"/>
        <v/>
      </c>
      <c r="G463" s="281" t="str">
        <f t="shared" si="147"/>
        <v/>
      </c>
      <c r="H463" s="88" t="str">
        <f t="shared" si="146"/>
        <v/>
      </c>
      <c r="I463" s="185" t="s">
        <v>210</v>
      </c>
      <c r="J463" s="26" t="str">
        <f t="shared" si="143"/>
        <v/>
      </c>
      <c r="K463" s="110"/>
      <c r="L463" s="110"/>
      <c r="M463" s="110"/>
      <c r="N463" s="48" t="str">
        <f t="shared" si="151"/>
        <v/>
      </c>
      <c r="O463" s="112"/>
      <c r="P463" s="18"/>
      <c r="Q463" s="111" t="str">
        <f t="shared" si="148"/>
        <v/>
      </c>
      <c r="R463" s="71" t="str">
        <f t="shared" si="145"/>
        <v/>
      </c>
      <c r="S463" s="22"/>
      <c r="T463" s="49" t="str">
        <f t="shared" si="139"/>
        <v/>
      </c>
      <c r="U463" s="49" t="str">
        <f t="shared" si="130"/>
        <v/>
      </c>
      <c r="V463" s="50" t="str">
        <f t="shared" si="144"/>
        <v/>
      </c>
      <c r="W463" s="115" t="str">
        <f t="shared" si="132"/>
        <v/>
      </c>
      <c r="X463" s="134"/>
      <c r="Y463" s="432"/>
      <c r="Z463" s="437"/>
      <c r="AA463" s="282"/>
    </row>
    <row r="464" spans="1:27" s="133" customFormat="1" ht="15.6" x14ac:dyDescent="0.3">
      <c r="A464" s="181">
        <v>459</v>
      </c>
      <c r="B464" s="107"/>
      <c r="C464" s="108"/>
      <c r="D464" s="182"/>
      <c r="E464" s="75" t="str">
        <f t="shared" si="149"/>
        <v/>
      </c>
      <c r="F464" s="197" t="str">
        <f t="shared" si="150"/>
        <v/>
      </c>
      <c r="G464" s="281" t="str">
        <f t="shared" si="147"/>
        <v/>
      </c>
      <c r="H464" s="109" t="str">
        <f t="shared" ref="H464:H529" si="152">IF(C464="","",VLOOKUP(C464,bdsocios,5,FALSE))</f>
        <v/>
      </c>
      <c r="I464" s="185" t="s">
        <v>210</v>
      </c>
      <c r="J464" s="186" t="str">
        <f t="shared" ref="J464:J527" si="153">IF(E464="","","KGS")</f>
        <v/>
      </c>
      <c r="K464" s="110"/>
      <c r="L464" s="110"/>
      <c r="M464" s="110"/>
      <c r="N464" s="48" t="str">
        <f t="shared" si="151"/>
        <v/>
      </c>
      <c r="O464" s="112"/>
      <c r="P464" s="18"/>
      <c r="Q464" s="111" t="str">
        <f t="shared" si="148"/>
        <v/>
      </c>
      <c r="R464" s="113" t="str">
        <f t="shared" ref="R464:R516" si="154">IF(E464="","",N464-P464-Q464)</f>
        <v/>
      </c>
      <c r="S464" s="22"/>
      <c r="T464" s="49" t="str">
        <f t="shared" si="139"/>
        <v/>
      </c>
      <c r="U464" s="49" t="str">
        <f t="shared" si="130"/>
        <v/>
      </c>
      <c r="V464" s="50" t="str">
        <f t="shared" si="144"/>
        <v/>
      </c>
      <c r="W464" s="115" t="str">
        <f t="shared" si="132"/>
        <v/>
      </c>
      <c r="X464" s="134"/>
      <c r="Y464" s="404"/>
      <c r="Z464" s="438"/>
      <c r="AA464" s="282"/>
    </row>
    <row r="465" spans="1:27" ht="15.6" x14ac:dyDescent="0.3">
      <c r="A465" s="181">
        <v>460</v>
      </c>
      <c r="B465" s="107"/>
      <c r="C465" s="108"/>
      <c r="D465" s="182"/>
      <c r="E465" s="75" t="str">
        <f t="shared" si="149"/>
        <v/>
      </c>
      <c r="F465" s="197" t="str">
        <f t="shared" si="150"/>
        <v/>
      </c>
      <c r="G465" s="281" t="str">
        <f t="shared" si="147"/>
        <v/>
      </c>
      <c r="H465" s="109" t="str">
        <f t="shared" si="152"/>
        <v/>
      </c>
      <c r="I465" s="185" t="s">
        <v>210</v>
      </c>
      <c r="J465" s="186" t="str">
        <f t="shared" si="153"/>
        <v/>
      </c>
      <c r="K465" s="110"/>
      <c r="L465" s="110"/>
      <c r="M465" s="110"/>
      <c r="N465" s="48" t="str">
        <f t="shared" si="151"/>
        <v/>
      </c>
      <c r="O465" s="112"/>
      <c r="P465" s="18"/>
      <c r="Q465" s="111" t="str">
        <f t="shared" si="148"/>
        <v/>
      </c>
      <c r="R465" s="113" t="str">
        <f t="shared" si="154"/>
        <v/>
      </c>
      <c r="S465" s="22"/>
      <c r="T465" s="49" t="str">
        <f t="shared" si="139"/>
        <v/>
      </c>
      <c r="U465" s="49" t="str">
        <f t="shared" si="130"/>
        <v/>
      </c>
      <c r="V465" s="50" t="str">
        <f t="shared" si="144"/>
        <v/>
      </c>
      <c r="W465" s="115" t="str">
        <f t="shared" si="132"/>
        <v/>
      </c>
      <c r="X465" s="17"/>
      <c r="Y465" s="404"/>
      <c r="Z465" s="401"/>
      <c r="AA465" s="282"/>
    </row>
    <row r="466" spans="1:27" s="137" customFormat="1" ht="15.6" x14ac:dyDescent="0.3">
      <c r="A466" s="181">
        <v>461</v>
      </c>
      <c r="B466" s="107"/>
      <c r="C466" s="108"/>
      <c r="D466" s="182"/>
      <c r="E466" s="75" t="str">
        <f t="shared" si="149"/>
        <v/>
      </c>
      <c r="F466" s="197" t="str">
        <f t="shared" si="150"/>
        <v/>
      </c>
      <c r="G466" s="281" t="str">
        <f t="shared" si="147"/>
        <v/>
      </c>
      <c r="H466" s="109" t="str">
        <f t="shared" si="152"/>
        <v/>
      </c>
      <c r="I466" s="185" t="s">
        <v>210</v>
      </c>
      <c r="J466" s="186" t="str">
        <f t="shared" si="153"/>
        <v/>
      </c>
      <c r="K466" s="110"/>
      <c r="L466" s="110"/>
      <c r="M466" s="110"/>
      <c r="N466" s="48" t="str">
        <f t="shared" si="151"/>
        <v/>
      </c>
      <c r="O466" s="112"/>
      <c r="P466" s="18"/>
      <c r="Q466" s="111" t="str">
        <f t="shared" si="148"/>
        <v/>
      </c>
      <c r="R466" s="113" t="str">
        <f t="shared" si="154"/>
        <v/>
      </c>
      <c r="S466" s="22"/>
      <c r="T466" s="49" t="str">
        <f t="shared" si="139"/>
        <v/>
      </c>
      <c r="U466" s="49" t="str">
        <f t="shared" si="130"/>
        <v/>
      </c>
      <c r="V466" s="50" t="str">
        <f t="shared" si="144"/>
        <v/>
      </c>
      <c r="W466" s="115" t="str">
        <f t="shared" si="132"/>
        <v/>
      </c>
      <c r="X466" s="139"/>
      <c r="Y466" s="404"/>
      <c r="Z466" s="401"/>
      <c r="AA466" s="282"/>
    </row>
    <row r="467" spans="1:27" ht="15.6" x14ac:dyDescent="0.3">
      <c r="A467" s="181">
        <v>462</v>
      </c>
      <c r="B467" s="107"/>
      <c r="C467" s="108"/>
      <c r="D467" s="182"/>
      <c r="E467" s="75" t="str">
        <f t="shared" ref="E467:E477" si="155">IF(C467="","",VLOOKUP(C467,bdsocios,2,FALSE))</f>
        <v/>
      </c>
      <c r="F467" s="197" t="str">
        <f t="shared" si="150"/>
        <v/>
      </c>
      <c r="G467" s="281" t="str">
        <f t="shared" si="147"/>
        <v/>
      </c>
      <c r="H467" s="109" t="str">
        <f t="shared" si="152"/>
        <v/>
      </c>
      <c r="I467" s="185" t="s">
        <v>210</v>
      </c>
      <c r="J467" s="186" t="str">
        <f t="shared" si="153"/>
        <v/>
      </c>
      <c r="K467" s="110"/>
      <c r="L467" s="110"/>
      <c r="M467" s="110"/>
      <c r="N467" s="48" t="str">
        <f t="shared" si="151"/>
        <v/>
      </c>
      <c r="O467" s="112"/>
      <c r="P467" s="18"/>
      <c r="Q467" s="111" t="str">
        <f t="shared" si="148"/>
        <v/>
      </c>
      <c r="R467" s="113" t="str">
        <f>IF(E467="","",N467-P467-Q467)</f>
        <v/>
      </c>
      <c r="S467" s="22"/>
      <c r="T467" s="49" t="str">
        <f t="shared" si="139"/>
        <v/>
      </c>
      <c r="U467" s="49" t="str">
        <f t="shared" si="130"/>
        <v/>
      </c>
      <c r="V467" s="50" t="str">
        <f t="shared" si="144"/>
        <v/>
      </c>
      <c r="W467" s="115" t="str">
        <f t="shared" si="132"/>
        <v/>
      </c>
      <c r="X467" s="17"/>
      <c r="Y467" s="404"/>
      <c r="Z467" s="401"/>
      <c r="AA467" s="282"/>
    </row>
    <row r="468" spans="1:27" ht="15.6" x14ac:dyDescent="0.3">
      <c r="A468" s="181">
        <v>463</v>
      </c>
      <c r="B468" s="107"/>
      <c r="C468" s="108"/>
      <c r="D468" s="182"/>
      <c r="E468" s="75" t="str">
        <f t="shared" si="155"/>
        <v/>
      </c>
      <c r="F468" s="197" t="str">
        <f t="shared" ref="F468" si="156">IF(C468="","",VLOOKUP(C468,bdsocios,3,FALSE))</f>
        <v/>
      </c>
      <c r="G468" s="281" t="str">
        <f t="shared" ref="G468" si="157">IF(C468="","",VLOOKUP(C468,bdsocios,4,FALSE))</f>
        <v/>
      </c>
      <c r="H468" s="109" t="str">
        <f t="shared" si="152"/>
        <v/>
      </c>
      <c r="I468" s="185" t="s">
        <v>210</v>
      </c>
      <c r="J468" s="186" t="s">
        <v>241</v>
      </c>
      <c r="K468" s="110"/>
      <c r="L468" s="110"/>
      <c r="M468" s="110"/>
      <c r="N468" s="48" t="str">
        <f t="shared" si="151"/>
        <v/>
      </c>
      <c r="O468" s="112"/>
      <c r="P468" s="18"/>
      <c r="Q468" s="111" t="str">
        <f t="shared" ref="Q468" si="158">IF(E468="","",2*O468)</f>
        <v/>
      </c>
      <c r="R468" s="113" t="str">
        <f>IF(E468="","",N468-P468-Q468)</f>
        <v/>
      </c>
      <c r="S468" s="22"/>
      <c r="T468" s="49" t="str">
        <f t="shared" si="139"/>
        <v/>
      </c>
      <c r="U468" s="49" t="str">
        <f t="shared" si="130"/>
        <v/>
      </c>
      <c r="V468" s="50" t="str">
        <f t="shared" si="144"/>
        <v/>
      </c>
      <c r="W468" s="115" t="str">
        <f t="shared" si="132"/>
        <v/>
      </c>
      <c r="X468" s="17"/>
      <c r="Y468" s="404"/>
      <c r="Z468" s="401"/>
      <c r="AA468" s="282"/>
    </row>
    <row r="469" spans="1:27" s="133" customFormat="1" ht="15.6" x14ac:dyDescent="0.3">
      <c r="A469" s="181">
        <v>464</v>
      </c>
      <c r="B469" s="107"/>
      <c r="C469" s="108"/>
      <c r="D469" s="182"/>
      <c r="E469" s="75" t="str">
        <f t="shared" si="155"/>
        <v/>
      </c>
      <c r="F469" s="197" t="str">
        <f t="shared" si="150"/>
        <v/>
      </c>
      <c r="G469" s="281" t="str">
        <f t="shared" si="147"/>
        <v/>
      </c>
      <c r="H469" s="109" t="str">
        <f t="shared" si="152"/>
        <v/>
      </c>
      <c r="I469" s="185" t="s">
        <v>210</v>
      </c>
      <c r="J469" s="186" t="str">
        <f t="shared" si="153"/>
        <v/>
      </c>
      <c r="K469" s="110"/>
      <c r="L469" s="110"/>
      <c r="M469" s="110"/>
      <c r="N469" s="48" t="str">
        <f t="shared" si="151"/>
        <v/>
      </c>
      <c r="O469" s="112"/>
      <c r="P469" s="18"/>
      <c r="Q469" s="111" t="str">
        <f t="shared" si="148"/>
        <v/>
      </c>
      <c r="R469" s="113" t="str">
        <f t="shared" si="154"/>
        <v/>
      </c>
      <c r="S469" s="22"/>
      <c r="T469" s="49" t="str">
        <f t="shared" si="139"/>
        <v/>
      </c>
      <c r="U469" s="49" t="str">
        <f t="shared" si="130"/>
        <v/>
      </c>
      <c r="V469" s="50" t="str">
        <f t="shared" si="144"/>
        <v/>
      </c>
      <c r="W469" s="115" t="str">
        <f t="shared" si="132"/>
        <v/>
      </c>
      <c r="X469" s="134"/>
      <c r="Y469" s="404"/>
      <c r="Z469" s="401"/>
      <c r="AA469" s="282"/>
    </row>
    <row r="470" spans="1:27" s="137" customFormat="1" ht="15.6" x14ac:dyDescent="0.3">
      <c r="A470" s="181">
        <v>465</v>
      </c>
      <c r="B470" s="107"/>
      <c r="C470" s="108"/>
      <c r="D470" s="182"/>
      <c r="E470" s="75" t="str">
        <f t="shared" si="155"/>
        <v/>
      </c>
      <c r="F470" s="197" t="str">
        <f t="shared" si="150"/>
        <v/>
      </c>
      <c r="G470" s="281" t="str">
        <f t="shared" si="147"/>
        <v/>
      </c>
      <c r="H470" s="109" t="str">
        <f t="shared" si="152"/>
        <v/>
      </c>
      <c r="I470" s="185" t="s">
        <v>210</v>
      </c>
      <c r="J470" s="186" t="str">
        <f t="shared" si="153"/>
        <v/>
      </c>
      <c r="K470" s="110"/>
      <c r="L470" s="110"/>
      <c r="M470" s="110"/>
      <c r="N470" s="48" t="str">
        <f t="shared" si="151"/>
        <v/>
      </c>
      <c r="O470" s="112"/>
      <c r="P470" s="18"/>
      <c r="Q470" s="111" t="str">
        <f t="shared" si="148"/>
        <v/>
      </c>
      <c r="R470" s="113" t="str">
        <f t="shared" si="154"/>
        <v/>
      </c>
      <c r="S470" s="22"/>
      <c r="T470" s="49" t="str">
        <f t="shared" si="139"/>
        <v/>
      </c>
      <c r="U470" s="49" t="str">
        <f t="shared" si="130"/>
        <v/>
      </c>
      <c r="V470" s="50" t="str">
        <f t="shared" si="144"/>
        <v/>
      </c>
      <c r="W470" s="115" t="str">
        <f t="shared" si="132"/>
        <v/>
      </c>
      <c r="X470" s="139"/>
      <c r="Y470" s="404"/>
      <c r="Z470" s="401"/>
      <c r="AA470" s="282"/>
    </row>
    <row r="471" spans="1:27" s="133" customFormat="1" ht="15.6" x14ac:dyDescent="0.3">
      <c r="A471" s="181">
        <v>466</v>
      </c>
      <c r="B471" s="107"/>
      <c r="C471" s="108"/>
      <c r="D471" s="182"/>
      <c r="E471" s="75" t="str">
        <f t="shared" si="155"/>
        <v/>
      </c>
      <c r="F471" s="197" t="str">
        <f t="shared" si="150"/>
        <v/>
      </c>
      <c r="G471" s="281" t="str">
        <f t="shared" si="147"/>
        <v/>
      </c>
      <c r="H471" s="109" t="str">
        <f t="shared" si="152"/>
        <v/>
      </c>
      <c r="I471" s="185" t="s">
        <v>210</v>
      </c>
      <c r="J471" s="186" t="str">
        <f t="shared" si="153"/>
        <v/>
      </c>
      <c r="K471" s="110"/>
      <c r="L471" s="110"/>
      <c r="M471" s="110"/>
      <c r="N471" s="48" t="str">
        <f t="shared" si="151"/>
        <v/>
      </c>
      <c r="O471" s="112"/>
      <c r="P471" s="18"/>
      <c r="Q471" s="111" t="str">
        <f t="shared" si="148"/>
        <v/>
      </c>
      <c r="R471" s="113" t="str">
        <f t="shared" si="154"/>
        <v/>
      </c>
      <c r="S471" s="22"/>
      <c r="T471" s="49" t="str">
        <f t="shared" si="139"/>
        <v/>
      </c>
      <c r="U471" s="49" t="str">
        <f t="shared" si="130"/>
        <v/>
      </c>
      <c r="V471" s="50" t="str">
        <f t="shared" si="144"/>
        <v/>
      </c>
      <c r="W471" s="115" t="str">
        <f t="shared" si="132"/>
        <v/>
      </c>
      <c r="X471" s="134"/>
      <c r="Y471" s="404"/>
      <c r="Z471" s="401"/>
      <c r="AA471" s="282"/>
    </row>
    <row r="472" spans="1:27" ht="15.6" x14ac:dyDescent="0.3">
      <c r="A472" s="181">
        <v>467</v>
      </c>
      <c r="B472" s="107"/>
      <c r="C472" s="108"/>
      <c r="D472" s="182"/>
      <c r="E472" s="75" t="str">
        <f t="shared" si="155"/>
        <v/>
      </c>
      <c r="F472" s="197" t="str">
        <f t="shared" si="150"/>
        <v/>
      </c>
      <c r="G472" s="281" t="str">
        <f t="shared" si="147"/>
        <v/>
      </c>
      <c r="H472" s="109" t="str">
        <f t="shared" si="152"/>
        <v/>
      </c>
      <c r="I472" s="185" t="s">
        <v>210</v>
      </c>
      <c r="J472" s="186" t="str">
        <f t="shared" si="153"/>
        <v/>
      </c>
      <c r="K472" s="110"/>
      <c r="L472" s="110"/>
      <c r="M472" s="110"/>
      <c r="N472" s="48" t="str">
        <f t="shared" si="151"/>
        <v/>
      </c>
      <c r="O472" s="112"/>
      <c r="P472" s="18"/>
      <c r="Q472" s="111" t="str">
        <f t="shared" si="148"/>
        <v/>
      </c>
      <c r="R472" s="113" t="str">
        <f t="shared" si="154"/>
        <v/>
      </c>
      <c r="S472" s="22"/>
      <c r="T472" s="49" t="str">
        <f t="shared" si="139"/>
        <v/>
      </c>
      <c r="U472" s="49" t="str">
        <f t="shared" si="130"/>
        <v/>
      </c>
      <c r="V472" s="50" t="str">
        <f t="shared" si="144"/>
        <v/>
      </c>
      <c r="W472" s="115" t="str">
        <f t="shared" si="132"/>
        <v/>
      </c>
      <c r="X472" s="17"/>
      <c r="Y472" s="404"/>
      <c r="Z472" s="401"/>
      <c r="AA472" s="282"/>
    </row>
    <row r="473" spans="1:27" ht="15.6" x14ac:dyDescent="0.3">
      <c r="A473" s="181">
        <v>468</v>
      </c>
      <c r="B473" s="107"/>
      <c r="C473" s="108"/>
      <c r="D473" s="182"/>
      <c r="E473" s="75" t="str">
        <f t="shared" si="155"/>
        <v/>
      </c>
      <c r="F473" s="197" t="str">
        <f t="shared" si="150"/>
        <v/>
      </c>
      <c r="G473" s="281" t="str">
        <f t="shared" si="147"/>
        <v/>
      </c>
      <c r="H473" s="109" t="str">
        <f t="shared" si="152"/>
        <v/>
      </c>
      <c r="I473" s="185" t="s">
        <v>210</v>
      </c>
      <c r="J473" s="186" t="str">
        <f t="shared" si="153"/>
        <v/>
      </c>
      <c r="K473" s="110"/>
      <c r="L473" s="110"/>
      <c r="M473" s="110"/>
      <c r="N473" s="48" t="str">
        <f t="shared" si="151"/>
        <v/>
      </c>
      <c r="O473" s="112"/>
      <c r="P473" s="18"/>
      <c r="Q473" s="111" t="str">
        <f t="shared" si="148"/>
        <v/>
      </c>
      <c r="R473" s="113" t="str">
        <f t="shared" si="154"/>
        <v/>
      </c>
      <c r="S473" s="22"/>
      <c r="T473" s="49" t="str">
        <f t="shared" si="139"/>
        <v/>
      </c>
      <c r="U473" s="49" t="str">
        <f t="shared" si="130"/>
        <v/>
      </c>
      <c r="V473" s="50" t="str">
        <f t="shared" si="144"/>
        <v/>
      </c>
      <c r="W473" s="115" t="str">
        <f t="shared" si="132"/>
        <v/>
      </c>
      <c r="X473" s="17"/>
      <c r="Y473" s="404"/>
      <c r="Z473" s="401"/>
      <c r="AA473" s="282"/>
    </row>
    <row r="474" spans="1:27" ht="15.6" x14ac:dyDescent="0.3">
      <c r="A474" s="181">
        <v>469</v>
      </c>
      <c r="B474" s="107"/>
      <c r="C474" s="108"/>
      <c r="D474" s="182"/>
      <c r="E474" s="75" t="str">
        <f t="shared" si="155"/>
        <v/>
      </c>
      <c r="F474" s="197" t="str">
        <f t="shared" si="150"/>
        <v/>
      </c>
      <c r="G474" s="281" t="str">
        <f t="shared" si="147"/>
        <v/>
      </c>
      <c r="H474" s="109" t="str">
        <f t="shared" si="152"/>
        <v/>
      </c>
      <c r="I474" s="185" t="s">
        <v>210</v>
      </c>
      <c r="J474" s="186" t="str">
        <f t="shared" si="153"/>
        <v/>
      </c>
      <c r="K474" s="110"/>
      <c r="L474" s="110"/>
      <c r="M474" s="110"/>
      <c r="N474" s="48" t="str">
        <f t="shared" si="151"/>
        <v/>
      </c>
      <c r="O474" s="112"/>
      <c r="P474" s="18"/>
      <c r="Q474" s="111" t="str">
        <f t="shared" si="148"/>
        <v/>
      </c>
      <c r="R474" s="113" t="str">
        <f t="shared" si="154"/>
        <v/>
      </c>
      <c r="S474" s="22"/>
      <c r="T474" s="49" t="str">
        <f t="shared" si="139"/>
        <v/>
      </c>
      <c r="U474" s="49" t="str">
        <f t="shared" ref="U474:U500" si="159">IF(E474="","",0.3*R474)</f>
        <v/>
      </c>
      <c r="V474" s="50" t="str">
        <f t="shared" si="144"/>
        <v/>
      </c>
      <c r="W474" s="115" t="str">
        <f t="shared" si="132"/>
        <v/>
      </c>
      <c r="X474" s="17"/>
      <c r="Y474" s="404"/>
      <c r="Z474" s="401"/>
      <c r="AA474" s="282"/>
    </row>
    <row r="475" spans="1:27" ht="15.6" x14ac:dyDescent="0.3">
      <c r="A475" s="181">
        <v>470</v>
      </c>
      <c r="B475" s="107"/>
      <c r="C475" s="108"/>
      <c r="D475" s="182"/>
      <c r="E475" s="75" t="str">
        <f t="shared" si="155"/>
        <v/>
      </c>
      <c r="F475" s="197" t="str">
        <f t="shared" si="150"/>
        <v/>
      </c>
      <c r="G475" s="281" t="str">
        <f t="shared" si="147"/>
        <v/>
      </c>
      <c r="H475" s="109" t="str">
        <f t="shared" si="152"/>
        <v/>
      </c>
      <c r="I475" s="185" t="s">
        <v>210</v>
      </c>
      <c r="J475" s="186" t="str">
        <f t="shared" si="153"/>
        <v/>
      </c>
      <c r="K475" s="110"/>
      <c r="L475" s="110"/>
      <c r="M475" s="110"/>
      <c r="N475" s="48" t="str">
        <f t="shared" si="151"/>
        <v/>
      </c>
      <c r="O475" s="112"/>
      <c r="P475" s="18"/>
      <c r="Q475" s="111" t="str">
        <f t="shared" si="148"/>
        <v/>
      </c>
      <c r="R475" s="113" t="str">
        <f t="shared" si="154"/>
        <v/>
      </c>
      <c r="S475" s="22"/>
      <c r="T475" s="49" t="str">
        <f t="shared" si="139"/>
        <v/>
      </c>
      <c r="U475" s="49" t="str">
        <f t="shared" si="159"/>
        <v/>
      </c>
      <c r="V475" s="50" t="str">
        <f t="shared" si="144"/>
        <v/>
      </c>
      <c r="W475" s="115" t="str">
        <f t="shared" si="132"/>
        <v/>
      </c>
      <c r="X475" s="17"/>
      <c r="Y475" s="404"/>
      <c r="Z475" s="401"/>
      <c r="AA475" s="282"/>
    </row>
    <row r="476" spans="1:27" ht="15.6" x14ac:dyDescent="0.3">
      <c r="A476" s="181">
        <v>471</v>
      </c>
      <c r="B476" s="107"/>
      <c r="C476" s="108"/>
      <c r="D476" s="182"/>
      <c r="E476" s="75" t="str">
        <f t="shared" si="155"/>
        <v/>
      </c>
      <c r="F476" s="197" t="str">
        <f t="shared" si="150"/>
        <v/>
      </c>
      <c r="G476" s="281" t="str">
        <f t="shared" si="147"/>
        <v/>
      </c>
      <c r="H476" s="109" t="str">
        <f t="shared" si="152"/>
        <v/>
      </c>
      <c r="I476" s="185" t="s">
        <v>210</v>
      </c>
      <c r="J476" s="186" t="str">
        <f t="shared" si="153"/>
        <v/>
      </c>
      <c r="K476" s="110"/>
      <c r="L476" s="110"/>
      <c r="M476" s="110"/>
      <c r="N476" s="48" t="str">
        <f t="shared" si="151"/>
        <v/>
      </c>
      <c r="O476" s="112"/>
      <c r="P476" s="18"/>
      <c r="Q476" s="111" t="str">
        <f t="shared" si="148"/>
        <v/>
      </c>
      <c r="R476" s="113" t="str">
        <f t="shared" si="154"/>
        <v/>
      </c>
      <c r="S476" s="22"/>
      <c r="T476" s="49" t="str">
        <f t="shared" si="139"/>
        <v/>
      </c>
      <c r="U476" s="49" t="str">
        <f t="shared" si="159"/>
        <v/>
      </c>
      <c r="V476" s="50" t="str">
        <f t="shared" si="144"/>
        <v/>
      </c>
      <c r="W476" s="115" t="str">
        <f t="shared" ref="W476:W500" si="160">IF(E476="","",T476-U476-V476-O476)</f>
        <v/>
      </c>
      <c r="X476" s="17"/>
      <c r="Y476" s="404"/>
      <c r="Z476" s="401"/>
      <c r="AA476" s="282"/>
    </row>
    <row r="477" spans="1:27" ht="15.6" x14ac:dyDescent="0.3">
      <c r="A477" s="181">
        <v>472</v>
      </c>
      <c r="B477" s="107"/>
      <c r="C477" s="108"/>
      <c r="D477" s="182"/>
      <c r="E477" s="75" t="str">
        <f t="shared" si="155"/>
        <v/>
      </c>
      <c r="F477" s="197" t="str">
        <f t="shared" si="150"/>
        <v/>
      </c>
      <c r="G477" s="281" t="str">
        <f t="shared" si="147"/>
        <v/>
      </c>
      <c r="H477" s="109" t="str">
        <f t="shared" si="152"/>
        <v/>
      </c>
      <c r="I477" s="185" t="s">
        <v>210</v>
      </c>
      <c r="J477" s="186" t="str">
        <f t="shared" si="153"/>
        <v/>
      </c>
      <c r="K477" s="110"/>
      <c r="L477" s="110"/>
      <c r="M477" s="110"/>
      <c r="N477" s="48" t="str">
        <f t="shared" si="151"/>
        <v/>
      </c>
      <c r="O477" s="112"/>
      <c r="P477" s="18"/>
      <c r="Q477" s="111" t="str">
        <f t="shared" si="148"/>
        <v/>
      </c>
      <c r="R477" s="113" t="str">
        <f t="shared" si="154"/>
        <v/>
      </c>
      <c r="S477" s="22"/>
      <c r="T477" s="49" t="str">
        <f t="shared" si="139"/>
        <v/>
      </c>
      <c r="U477" s="49" t="str">
        <f t="shared" si="159"/>
        <v/>
      </c>
      <c r="V477" s="50" t="str">
        <f t="shared" si="144"/>
        <v/>
      </c>
      <c r="W477" s="115" t="str">
        <f t="shared" si="160"/>
        <v/>
      </c>
      <c r="X477" s="17"/>
      <c r="Y477" s="404"/>
      <c r="Z477" s="401"/>
      <c r="AA477" s="282"/>
    </row>
    <row r="478" spans="1:27" ht="15.6" x14ac:dyDescent="0.3">
      <c r="A478" s="181">
        <v>473</v>
      </c>
      <c r="B478" s="107"/>
      <c r="C478" s="108"/>
      <c r="D478" s="182"/>
      <c r="E478" s="75" t="str">
        <f t="shared" si="149"/>
        <v/>
      </c>
      <c r="F478" s="197" t="str">
        <f t="shared" si="150"/>
        <v/>
      </c>
      <c r="G478" s="281" t="str">
        <f t="shared" si="147"/>
        <v/>
      </c>
      <c r="H478" s="109" t="str">
        <f t="shared" si="152"/>
        <v/>
      </c>
      <c r="I478" s="185" t="s">
        <v>210</v>
      </c>
      <c r="J478" s="186" t="str">
        <f t="shared" si="153"/>
        <v/>
      </c>
      <c r="K478" s="110"/>
      <c r="L478" s="110"/>
      <c r="M478" s="110"/>
      <c r="N478" s="48" t="str">
        <f t="shared" si="151"/>
        <v/>
      </c>
      <c r="O478" s="112"/>
      <c r="P478" s="18"/>
      <c r="Q478" s="111" t="str">
        <f t="shared" si="148"/>
        <v/>
      </c>
      <c r="R478" s="113" t="str">
        <f t="shared" si="154"/>
        <v/>
      </c>
      <c r="S478" s="22"/>
      <c r="T478" s="49" t="str">
        <f t="shared" si="139"/>
        <v/>
      </c>
      <c r="U478" s="49" t="str">
        <f t="shared" si="159"/>
        <v/>
      </c>
      <c r="V478" s="50" t="str">
        <f t="shared" si="144"/>
        <v/>
      </c>
      <c r="W478" s="115" t="str">
        <f t="shared" si="160"/>
        <v/>
      </c>
      <c r="X478" s="17"/>
      <c r="Y478" s="404"/>
      <c r="Z478" s="401"/>
      <c r="AA478" s="282"/>
    </row>
    <row r="479" spans="1:27" ht="15.6" x14ac:dyDescent="0.3">
      <c r="A479" s="181">
        <v>474</v>
      </c>
      <c r="B479" s="107"/>
      <c r="C479" s="108"/>
      <c r="D479" s="182"/>
      <c r="E479" s="75" t="str">
        <f t="shared" si="149"/>
        <v/>
      </c>
      <c r="F479" s="197" t="str">
        <f t="shared" si="150"/>
        <v/>
      </c>
      <c r="G479" s="281" t="str">
        <f t="shared" si="147"/>
        <v/>
      </c>
      <c r="H479" s="109" t="str">
        <f t="shared" si="152"/>
        <v/>
      </c>
      <c r="I479" s="185" t="s">
        <v>210</v>
      </c>
      <c r="J479" s="186" t="str">
        <f t="shared" si="153"/>
        <v/>
      </c>
      <c r="K479" s="110"/>
      <c r="L479" s="110"/>
      <c r="M479" s="110"/>
      <c r="N479" s="48" t="str">
        <f t="shared" si="151"/>
        <v/>
      </c>
      <c r="O479" s="112"/>
      <c r="P479" s="18"/>
      <c r="Q479" s="111" t="str">
        <f t="shared" si="148"/>
        <v/>
      </c>
      <c r="R479" s="113" t="str">
        <f t="shared" si="154"/>
        <v/>
      </c>
      <c r="S479" s="22"/>
      <c r="T479" s="49" t="str">
        <f t="shared" si="139"/>
        <v/>
      </c>
      <c r="U479" s="49" t="str">
        <f t="shared" si="159"/>
        <v/>
      </c>
      <c r="V479" s="50" t="str">
        <f t="shared" si="144"/>
        <v/>
      </c>
      <c r="W479" s="115" t="str">
        <f t="shared" si="160"/>
        <v/>
      </c>
      <c r="X479" s="17"/>
      <c r="Y479" s="404"/>
      <c r="Z479" s="401"/>
      <c r="AA479" s="282"/>
    </row>
    <row r="480" spans="1:27" ht="15.6" x14ac:dyDescent="0.3">
      <c r="A480" s="181">
        <v>475</v>
      </c>
      <c r="B480" s="107"/>
      <c r="C480" s="108"/>
      <c r="D480" s="182"/>
      <c r="E480" s="75" t="str">
        <f t="shared" si="149"/>
        <v/>
      </c>
      <c r="F480" s="197" t="str">
        <f t="shared" si="150"/>
        <v/>
      </c>
      <c r="G480" s="281" t="str">
        <f t="shared" si="147"/>
        <v/>
      </c>
      <c r="H480" s="109" t="str">
        <f t="shared" si="152"/>
        <v/>
      </c>
      <c r="I480" s="185" t="s">
        <v>210</v>
      </c>
      <c r="J480" s="186" t="str">
        <f t="shared" si="153"/>
        <v/>
      </c>
      <c r="K480" s="110"/>
      <c r="L480" s="110"/>
      <c r="M480" s="110"/>
      <c r="N480" s="48" t="str">
        <f t="shared" si="151"/>
        <v/>
      </c>
      <c r="O480" s="112"/>
      <c r="P480" s="18"/>
      <c r="Q480" s="111" t="str">
        <f t="shared" si="148"/>
        <v/>
      </c>
      <c r="R480" s="113" t="str">
        <f t="shared" si="154"/>
        <v/>
      </c>
      <c r="S480" s="22"/>
      <c r="T480" s="49" t="str">
        <f t="shared" si="139"/>
        <v/>
      </c>
      <c r="U480" s="49" t="str">
        <f t="shared" si="159"/>
        <v/>
      </c>
      <c r="V480" s="50" t="str">
        <f t="shared" si="144"/>
        <v/>
      </c>
      <c r="W480" s="115" t="str">
        <f t="shared" si="160"/>
        <v/>
      </c>
      <c r="X480" s="17"/>
      <c r="Y480" s="404"/>
      <c r="Z480" s="401"/>
      <c r="AA480" s="282"/>
    </row>
    <row r="481" spans="1:27" ht="15.6" x14ac:dyDescent="0.3">
      <c r="A481" s="181">
        <v>476</v>
      </c>
      <c r="B481" s="107"/>
      <c r="C481" s="108"/>
      <c r="D481" s="182"/>
      <c r="E481" s="75" t="str">
        <f t="shared" si="149"/>
        <v/>
      </c>
      <c r="F481" s="197" t="str">
        <f t="shared" si="150"/>
        <v/>
      </c>
      <c r="G481" s="281" t="str">
        <f t="shared" si="147"/>
        <v/>
      </c>
      <c r="H481" s="109" t="str">
        <f t="shared" si="152"/>
        <v/>
      </c>
      <c r="I481" s="185" t="s">
        <v>210</v>
      </c>
      <c r="J481" s="186" t="str">
        <f t="shared" si="153"/>
        <v/>
      </c>
      <c r="K481" s="110"/>
      <c r="L481" s="110"/>
      <c r="M481" s="110"/>
      <c r="N481" s="48" t="str">
        <f t="shared" si="151"/>
        <v/>
      </c>
      <c r="O481" s="112"/>
      <c r="P481" s="18"/>
      <c r="Q481" s="111" t="str">
        <f t="shared" si="148"/>
        <v/>
      </c>
      <c r="R481" s="113" t="str">
        <f t="shared" si="154"/>
        <v/>
      </c>
      <c r="S481" s="22"/>
      <c r="T481" s="49" t="str">
        <f t="shared" ref="T481:T501" si="161">IF(N481="","",R481*S481)</f>
        <v/>
      </c>
      <c r="U481" s="49" t="str">
        <f t="shared" si="159"/>
        <v/>
      </c>
      <c r="V481" s="50" t="str">
        <f t="shared" si="144"/>
        <v/>
      </c>
      <c r="W481" s="115" t="str">
        <f t="shared" si="160"/>
        <v/>
      </c>
      <c r="X481" s="17"/>
      <c r="Y481" s="404"/>
      <c r="Z481" s="401"/>
      <c r="AA481" s="282"/>
    </row>
    <row r="482" spans="1:27" ht="15.6" x14ac:dyDescent="0.3">
      <c r="A482" s="181">
        <v>477</v>
      </c>
      <c r="B482" s="107"/>
      <c r="C482" s="108"/>
      <c r="D482" s="182"/>
      <c r="E482" s="75" t="str">
        <f t="shared" si="149"/>
        <v/>
      </c>
      <c r="F482" s="197" t="str">
        <f t="shared" si="150"/>
        <v/>
      </c>
      <c r="G482" s="281" t="str">
        <f t="shared" si="147"/>
        <v/>
      </c>
      <c r="H482" s="109" t="str">
        <f t="shared" si="152"/>
        <v/>
      </c>
      <c r="I482" s="185" t="s">
        <v>210</v>
      </c>
      <c r="J482" s="186" t="str">
        <f t="shared" si="153"/>
        <v/>
      </c>
      <c r="K482" s="110"/>
      <c r="L482" s="110"/>
      <c r="M482" s="110"/>
      <c r="N482" s="48" t="str">
        <f t="shared" si="151"/>
        <v/>
      </c>
      <c r="O482" s="112"/>
      <c r="P482" s="18"/>
      <c r="Q482" s="111" t="str">
        <f t="shared" si="148"/>
        <v/>
      </c>
      <c r="R482" s="113" t="str">
        <f t="shared" si="154"/>
        <v/>
      </c>
      <c r="S482" s="22"/>
      <c r="T482" s="49" t="str">
        <f t="shared" si="161"/>
        <v/>
      </c>
      <c r="U482" s="49" t="str">
        <f t="shared" si="159"/>
        <v/>
      </c>
      <c r="V482" s="50" t="str">
        <f t="shared" si="144"/>
        <v/>
      </c>
      <c r="W482" s="115" t="str">
        <f t="shared" si="160"/>
        <v/>
      </c>
      <c r="X482" s="17"/>
      <c r="Y482" s="404"/>
      <c r="Z482" s="401"/>
      <c r="AA482" s="282"/>
    </row>
    <row r="483" spans="1:27" ht="15.6" x14ac:dyDescent="0.3">
      <c r="A483" s="181">
        <v>478</v>
      </c>
      <c r="B483" s="107"/>
      <c r="C483" s="108"/>
      <c r="D483" s="182"/>
      <c r="E483" s="75" t="str">
        <f>IF(C483="","",VLOOKUP(C483,bdsocios,2,FALSE))</f>
        <v/>
      </c>
      <c r="F483" s="197" t="str">
        <f t="shared" si="150"/>
        <v/>
      </c>
      <c r="G483" s="281" t="str">
        <f t="shared" si="147"/>
        <v/>
      </c>
      <c r="H483" s="109" t="str">
        <f t="shared" si="152"/>
        <v/>
      </c>
      <c r="I483" s="185" t="s">
        <v>210</v>
      </c>
      <c r="J483" s="186" t="s">
        <v>225</v>
      </c>
      <c r="K483" s="110"/>
      <c r="L483" s="110"/>
      <c r="M483" s="110"/>
      <c r="N483" s="48" t="str">
        <f t="shared" si="151"/>
        <v/>
      </c>
      <c r="O483" s="112"/>
      <c r="P483" s="18"/>
      <c r="Q483" s="111" t="str">
        <f t="shared" si="148"/>
        <v/>
      </c>
      <c r="R483" s="113" t="str">
        <f t="shared" si="154"/>
        <v/>
      </c>
      <c r="S483" s="22"/>
      <c r="T483" s="49" t="str">
        <f t="shared" si="161"/>
        <v/>
      </c>
      <c r="U483" s="49" t="str">
        <f>IF(E483="","",0.3*R483)</f>
        <v/>
      </c>
      <c r="V483" s="50" t="str">
        <f t="shared" si="144"/>
        <v/>
      </c>
      <c r="W483" s="115" t="str">
        <f t="shared" si="160"/>
        <v/>
      </c>
      <c r="X483" s="17"/>
      <c r="Y483" s="404"/>
      <c r="Z483" s="401"/>
      <c r="AA483" s="282"/>
    </row>
    <row r="484" spans="1:27" ht="15.6" x14ac:dyDescent="0.3">
      <c r="A484" s="181">
        <v>479</v>
      </c>
      <c r="B484" s="107"/>
      <c r="C484" s="108"/>
      <c r="D484" s="182"/>
      <c r="E484" s="75" t="str">
        <f t="shared" si="149"/>
        <v/>
      </c>
      <c r="F484" s="197" t="str">
        <f t="shared" si="150"/>
        <v/>
      </c>
      <c r="G484" s="281" t="str">
        <f t="shared" si="147"/>
        <v/>
      </c>
      <c r="H484" s="109" t="str">
        <f t="shared" si="152"/>
        <v/>
      </c>
      <c r="I484" s="185" t="s">
        <v>210</v>
      </c>
      <c r="J484" s="186" t="s">
        <v>225</v>
      </c>
      <c r="K484" s="110"/>
      <c r="L484" s="110"/>
      <c r="M484" s="110"/>
      <c r="N484" s="48" t="str">
        <f t="shared" si="151"/>
        <v/>
      </c>
      <c r="O484" s="112"/>
      <c r="P484" s="18"/>
      <c r="Q484" s="111" t="str">
        <f t="shared" si="148"/>
        <v/>
      </c>
      <c r="R484" s="113" t="str">
        <f t="shared" si="154"/>
        <v/>
      </c>
      <c r="S484" s="22"/>
      <c r="T484" s="49" t="str">
        <f t="shared" si="161"/>
        <v/>
      </c>
      <c r="U484" s="49" t="str">
        <f t="shared" si="159"/>
        <v/>
      </c>
      <c r="V484" s="50" t="str">
        <f t="shared" si="144"/>
        <v/>
      </c>
      <c r="W484" s="115" t="str">
        <f t="shared" si="160"/>
        <v/>
      </c>
      <c r="X484" s="17"/>
      <c r="Y484" s="404"/>
      <c r="Z484" s="401"/>
      <c r="AA484" s="282"/>
    </row>
    <row r="485" spans="1:27" ht="15.6" x14ac:dyDescent="0.3">
      <c r="A485" s="181">
        <v>480</v>
      </c>
      <c r="B485" s="107"/>
      <c r="C485" s="108"/>
      <c r="D485" s="182"/>
      <c r="E485" s="75" t="str">
        <f t="shared" si="149"/>
        <v/>
      </c>
      <c r="F485" s="197" t="str">
        <f t="shared" si="150"/>
        <v/>
      </c>
      <c r="G485" s="281" t="str">
        <f t="shared" si="147"/>
        <v/>
      </c>
      <c r="H485" s="109" t="str">
        <f t="shared" si="152"/>
        <v/>
      </c>
      <c r="I485" s="185" t="s">
        <v>210</v>
      </c>
      <c r="J485" s="186" t="s">
        <v>225</v>
      </c>
      <c r="K485" s="110"/>
      <c r="L485" s="110"/>
      <c r="M485" s="110"/>
      <c r="N485" s="48" t="str">
        <f>IF(E485="","",K485+L485+M485)</f>
        <v/>
      </c>
      <c r="O485" s="112"/>
      <c r="P485" s="18"/>
      <c r="Q485" s="111" t="str">
        <f t="shared" si="148"/>
        <v/>
      </c>
      <c r="R485" s="113" t="str">
        <f t="shared" si="154"/>
        <v/>
      </c>
      <c r="S485" s="22"/>
      <c r="T485" s="49" t="str">
        <f t="shared" si="161"/>
        <v/>
      </c>
      <c r="U485" s="49" t="str">
        <f t="shared" si="159"/>
        <v/>
      </c>
      <c r="V485" s="50" t="str">
        <f t="shared" si="144"/>
        <v/>
      </c>
      <c r="W485" s="115" t="str">
        <f t="shared" si="160"/>
        <v/>
      </c>
      <c r="X485" s="17"/>
      <c r="Y485" s="404"/>
      <c r="Z485" s="401"/>
      <c r="AA485" s="282"/>
    </row>
    <row r="486" spans="1:27" ht="15.6" x14ac:dyDescent="0.3">
      <c r="A486" s="181">
        <v>481</v>
      </c>
      <c r="B486" s="107"/>
      <c r="C486" s="108"/>
      <c r="D486" s="182"/>
      <c r="E486" s="75" t="str">
        <f t="shared" si="149"/>
        <v/>
      </c>
      <c r="F486" s="197" t="str">
        <f t="shared" si="150"/>
        <v/>
      </c>
      <c r="G486" s="281" t="str">
        <f t="shared" si="147"/>
        <v/>
      </c>
      <c r="H486" s="109" t="str">
        <f t="shared" si="152"/>
        <v/>
      </c>
      <c r="I486" s="185" t="s">
        <v>210</v>
      </c>
      <c r="J486" s="186" t="s">
        <v>225</v>
      </c>
      <c r="K486" s="110"/>
      <c r="L486" s="110"/>
      <c r="M486" s="110"/>
      <c r="N486" s="48" t="str">
        <f t="shared" si="151"/>
        <v/>
      </c>
      <c r="O486" s="112"/>
      <c r="P486" s="18"/>
      <c r="Q486" s="111" t="str">
        <f t="shared" si="148"/>
        <v/>
      </c>
      <c r="R486" s="113" t="str">
        <f t="shared" si="154"/>
        <v/>
      </c>
      <c r="S486" s="22"/>
      <c r="T486" s="49" t="str">
        <f t="shared" si="161"/>
        <v/>
      </c>
      <c r="U486" s="49" t="str">
        <f t="shared" si="159"/>
        <v/>
      </c>
      <c r="V486" s="50" t="str">
        <f t="shared" si="144"/>
        <v/>
      </c>
      <c r="W486" s="115" t="str">
        <f t="shared" si="160"/>
        <v/>
      </c>
      <c r="X486" s="17"/>
      <c r="Y486" s="404"/>
      <c r="Z486" s="401"/>
      <c r="AA486" s="282"/>
    </row>
    <row r="487" spans="1:27" ht="15.6" x14ac:dyDescent="0.3">
      <c r="A487" s="181">
        <v>482</v>
      </c>
      <c r="B487" s="107"/>
      <c r="C487" s="108"/>
      <c r="D487" s="182"/>
      <c r="E487" s="75" t="str">
        <f>IF(C487="","",VLOOKUP(C487,bdsocios,2,FALSE))</f>
        <v/>
      </c>
      <c r="F487" s="197" t="str">
        <f t="shared" si="150"/>
        <v/>
      </c>
      <c r="G487" s="281" t="str">
        <f t="shared" si="147"/>
        <v/>
      </c>
      <c r="H487" s="109" t="str">
        <f t="shared" si="152"/>
        <v/>
      </c>
      <c r="I487" s="185" t="s">
        <v>210</v>
      </c>
      <c r="J487" s="186" t="s">
        <v>225</v>
      </c>
      <c r="K487" s="110"/>
      <c r="L487" s="110"/>
      <c r="M487" s="110"/>
      <c r="N487" s="48" t="str">
        <f t="shared" si="151"/>
        <v/>
      </c>
      <c r="O487" s="112"/>
      <c r="P487" s="18"/>
      <c r="Q487" s="111" t="str">
        <f t="shared" si="148"/>
        <v/>
      </c>
      <c r="R487" s="113" t="str">
        <f t="shared" si="154"/>
        <v/>
      </c>
      <c r="S487" s="22"/>
      <c r="T487" s="49" t="str">
        <f t="shared" si="161"/>
        <v/>
      </c>
      <c r="U487" s="49" t="str">
        <f t="shared" si="159"/>
        <v/>
      </c>
      <c r="V487" s="50" t="str">
        <f t="shared" si="144"/>
        <v/>
      </c>
      <c r="W487" s="115" t="str">
        <f t="shared" si="160"/>
        <v/>
      </c>
      <c r="X487" s="17"/>
      <c r="Y487" s="404"/>
      <c r="Z487" s="401"/>
      <c r="AA487" s="282"/>
    </row>
    <row r="488" spans="1:27" ht="15.6" x14ac:dyDescent="0.3">
      <c r="A488" s="181">
        <v>483</v>
      </c>
      <c r="B488" s="107"/>
      <c r="C488" s="108"/>
      <c r="D488" s="182"/>
      <c r="E488" s="75" t="str">
        <f t="shared" si="149"/>
        <v/>
      </c>
      <c r="F488" s="197" t="str">
        <f t="shared" si="150"/>
        <v/>
      </c>
      <c r="G488" s="281" t="str">
        <f t="shared" si="147"/>
        <v/>
      </c>
      <c r="H488" s="109" t="str">
        <f t="shared" si="152"/>
        <v/>
      </c>
      <c r="I488" s="185" t="s">
        <v>210</v>
      </c>
      <c r="J488" s="186" t="s">
        <v>225</v>
      </c>
      <c r="K488" s="110"/>
      <c r="L488" s="110"/>
      <c r="M488" s="110"/>
      <c r="N488" s="48" t="str">
        <f t="shared" si="151"/>
        <v/>
      </c>
      <c r="O488" s="112"/>
      <c r="P488" s="18"/>
      <c r="Q488" s="111" t="str">
        <f t="shared" si="148"/>
        <v/>
      </c>
      <c r="R488" s="113" t="str">
        <f t="shared" si="154"/>
        <v/>
      </c>
      <c r="S488" s="22"/>
      <c r="T488" s="49" t="str">
        <f t="shared" si="161"/>
        <v/>
      </c>
      <c r="U488" s="49" t="str">
        <f t="shared" si="159"/>
        <v/>
      </c>
      <c r="V488" s="50" t="str">
        <f t="shared" si="144"/>
        <v/>
      </c>
      <c r="W488" s="115" t="str">
        <f t="shared" si="160"/>
        <v/>
      </c>
      <c r="X488" s="17"/>
      <c r="Y488" s="404"/>
      <c r="Z488" s="401"/>
      <c r="AA488" s="282"/>
    </row>
    <row r="489" spans="1:27" ht="15.6" x14ac:dyDescent="0.3">
      <c r="A489" s="181">
        <v>484</v>
      </c>
      <c r="B489" s="107"/>
      <c r="C489" s="108"/>
      <c r="D489" s="182"/>
      <c r="E489" s="75" t="str">
        <f t="shared" si="149"/>
        <v/>
      </c>
      <c r="F489" s="197" t="str">
        <f t="shared" si="150"/>
        <v/>
      </c>
      <c r="G489" s="281" t="str">
        <f t="shared" si="147"/>
        <v/>
      </c>
      <c r="H489" s="109" t="str">
        <f t="shared" si="152"/>
        <v/>
      </c>
      <c r="I489" s="185" t="s">
        <v>210</v>
      </c>
      <c r="J489" s="186" t="s">
        <v>225</v>
      </c>
      <c r="K489" s="110"/>
      <c r="L489" s="110"/>
      <c r="M489" s="110"/>
      <c r="N489" s="48" t="str">
        <f t="shared" si="151"/>
        <v/>
      </c>
      <c r="O489" s="112"/>
      <c r="P489" s="18"/>
      <c r="Q489" s="111" t="str">
        <f t="shared" si="148"/>
        <v/>
      </c>
      <c r="R489" s="113" t="str">
        <f t="shared" si="154"/>
        <v/>
      </c>
      <c r="S489" s="22"/>
      <c r="T489" s="49" t="str">
        <f t="shared" si="161"/>
        <v/>
      </c>
      <c r="U489" s="49" t="str">
        <f t="shared" si="159"/>
        <v/>
      </c>
      <c r="V489" s="50" t="str">
        <f t="shared" si="144"/>
        <v/>
      </c>
      <c r="W489" s="115" t="str">
        <f t="shared" si="160"/>
        <v/>
      </c>
      <c r="X489" s="17"/>
      <c r="Y489" s="404"/>
      <c r="Z489" s="401"/>
      <c r="AA489" s="282"/>
    </row>
    <row r="490" spans="1:27" ht="15.6" x14ac:dyDescent="0.3">
      <c r="A490" s="181">
        <v>485</v>
      </c>
      <c r="B490" s="107"/>
      <c r="C490" s="108"/>
      <c r="D490" s="182"/>
      <c r="E490" s="75" t="str">
        <f t="shared" si="149"/>
        <v/>
      </c>
      <c r="F490" s="197" t="str">
        <f t="shared" si="150"/>
        <v/>
      </c>
      <c r="G490" s="281" t="str">
        <f t="shared" si="147"/>
        <v/>
      </c>
      <c r="H490" s="109" t="str">
        <f t="shared" si="152"/>
        <v/>
      </c>
      <c r="I490" s="185" t="s">
        <v>210</v>
      </c>
      <c r="J490" s="186" t="s">
        <v>225</v>
      </c>
      <c r="K490" s="110"/>
      <c r="L490" s="110"/>
      <c r="M490" s="110"/>
      <c r="N490" s="48" t="str">
        <f t="shared" si="151"/>
        <v/>
      </c>
      <c r="O490" s="112"/>
      <c r="P490" s="18"/>
      <c r="Q490" s="111" t="str">
        <f t="shared" si="148"/>
        <v/>
      </c>
      <c r="R490" s="113" t="str">
        <f t="shared" si="154"/>
        <v/>
      </c>
      <c r="S490" s="22"/>
      <c r="T490" s="49" t="str">
        <f t="shared" si="161"/>
        <v/>
      </c>
      <c r="U490" s="49" t="str">
        <f t="shared" si="159"/>
        <v/>
      </c>
      <c r="V490" s="50" t="str">
        <f t="shared" si="144"/>
        <v/>
      </c>
      <c r="W490" s="115" t="str">
        <f t="shared" si="160"/>
        <v/>
      </c>
      <c r="X490" s="17"/>
      <c r="Y490" s="404"/>
      <c r="Z490" s="401"/>
      <c r="AA490" s="282"/>
    </row>
    <row r="491" spans="1:27" ht="15.6" x14ac:dyDescent="0.3">
      <c r="A491" s="23">
        <v>486</v>
      </c>
      <c r="B491" s="19"/>
      <c r="C491" s="20"/>
      <c r="D491" s="55"/>
      <c r="E491" s="24" t="str">
        <f t="shared" si="149"/>
        <v/>
      </c>
      <c r="F491" s="197" t="str">
        <f t="shared" si="150"/>
        <v/>
      </c>
      <c r="G491" s="52" t="str">
        <f t="shared" si="147"/>
        <v/>
      </c>
      <c r="H491" s="109" t="str">
        <f t="shared" si="152"/>
        <v/>
      </c>
      <c r="I491" s="185" t="s">
        <v>210</v>
      </c>
      <c r="J491" s="26" t="s">
        <v>225</v>
      </c>
      <c r="K491" s="18"/>
      <c r="L491" s="18"/>
      <c r="M491" s="18"/>
      <c r="N491" s="48" t="str">
        <f t="shared" si="151"/>
        <v/>
      </c>
      <c r="O491" s="21"/>
      <c r="P491" s="18"/>
      <c r="Q491" s="48" t="str">
        <f t="shared" si="148"/>
        <v/>
      </c>
      <c r="R491" s="113" t="str">
        <f t="shared" si="154"/>
        <v/>
      </c>
      <c r="S491" s="22"/>
      <c r="T491" s="49" t="str">
        <f t="shared" si="161"/>
        <v/>
      </c>
      <c r="U491" s="49" t="str">
        <f t="shared" si="159"/>
        <v/>
      </c>
      <c r="V491" s="50" t="str">
        <f t="shared" si="144"/>
        <v/>
      </c>
      <c r="W491" s="115" t="str">
        <f t="shared" si="160"/>
        <v/>
      </c>
      <c r="X491" s="17"/>
      <c r="Y491" s="404"/>
      <c r="Z491" s="401"/>
      <c r="AA491" s="282"/>
    </row>
    <row r="492" spans="1:27" ht="15.6" x14ac:dyDescent="0.3">
      <c r="A492" s="23">
        <v>487</v>
      </c>
      <c r="B492" s="19"/>
      <c r="C492" s="20"/>
      <c r="D492" s="55"/>
      <c r="E492" s="24" t="str">
        <f t="shared" si="149"/>
        <v/>
      </c>
      <c r="F492" s="197" t="str">
        <f t="shared" si="150"/>
        <v/>
      </c>
      <c r="G492" s="52" t="str">
        <f t="shared" si="147"/>
        <v/>
      </c>
      <c r="H492" s="109" t="str">
        <f t="shared" si="152"/>
        <v/>
      </c>
      <c r="I492" s="185" t="s">
        <v>210</v>
      </c>
      <c r="J492" s="26" t="s">
        <v>225</v>
      </c>
      <c r="K492" s="18"/>
      <c r="L492" s="18"/>
      <c r="M492" s="18"/>
      <c r="N492" s="48" t="str">
        <f t="shared" si="151"/>
        <v/>
      </c>
      <c r="O492" s="21"/>
      <c r="P492" s="18"/>
      <c r="Q492" s="48" t="str">
        <f t="shared" si="148"/>
        <v/>
      </c>
      <c r="R492" s="113" t="str">
        <f t="shared" si="154"/>
        <v/>
      </c>
      <c r="S492" s="22"/>
      <c r="T492" s="49" t="str">
        <f t="shared" si="161"/>
        <v/>
      </c>
      <c r="U492" s="49" t="str">
        <f t="shared" si="159"/>
        <v/>
      </c>
      <c r="V492" s="50" t="str">
        <f t="shared" si="144"/>
        <v/>
      </c>
      <c r="W492" s="115" t="str">
        <f t="shared" si="160"/>
        <v/>
      </c>
      <c r="X492" s="17"/>
      <c r="Y492" s="404"/>
      <c r="Z492" s="401"/>
      <c r="AA492" s="282"/>
    </row>
    <row r="493" spans="1:27" ht="15.6" x14ac:dyDescent="0.3">
      <c r="A493" s="23">
        <v>488</v>
      </c>
      <c r="B493" s="19"/>
      <c r="C493" s="20"/>
      <c r="D493" s="55"/>
      <c r="E493" s="24" t="str">
        <f t="shared" si="149"/>
        <v/>
      </c>
      <c r="F493" s="197" t="str">
        <f t="shared" si="150"/>
        <v/>
      </c>
      <c r="G493" s="52" t="str">
        <f t="shared" si="147"/>
        <v/>
      </c>
      <c r="H493" s="109" t="str">
        <f t="shared" si="152"/>
        <v/>
      </c>
      <c r="I493" s="185" t="s">
        <v>210</v>
      </c>
      <c r="J493" s="26" t="s">
        <v>225</v>
      </c>
      <c r="K493" s="18"/>
      <c r="L493" s="18"/>
      <c r="M493" s="18"/>
      <c r="N493" s="48" t="str">
        <f t="shared" si="151"/>
        <v/>
      </c>
      <c r="O493" s="21"/>
      <c r="P493" s="18"/>
      <c r="Q493" s="48" t="str">
        <f t="shared" si="148"/>
        <v/>
      </c>
      <c r="R493" s="113" t="str">
        <f t="shared" si="154"/>
        <v/>
      </c>
      <c r="S493" s="22"/>
      <c r="T493" s="49" t="str">
        <f t="shared" si="161"/>
        <v/>
      </c>
      <c r="U493" s="49" t="str">
        <f t="shared" si="159"/>
        <v/>
      </c>
      <c r="V493" s="50" t="str">
        <f t="shared" ref="V493:V500" si="162">IF(E493="","",R493*0.3)</f>
        <v/>
      </c>
      <c r="W493" s="115" t="str">
        <f t="shared" si="160"/>
        <v/>
      </c>
      <c r="X493" s="17"/>
      <c r="Y493" s="404"/>
      <c r="Z493" s="401"/>
      <c r="AA493" s="282"/>
    </row>
    <row r="494" spans="1:27" ht="15.6" x14ac:dyDescent="0.3">
      <c r="A494" s="23">
        <v>489</v>
      </c>
      <c r="B494" s="19"/>
      <c r="C494" s="20"/>
      <c r="D494" s="55"/>
      <c r="E494" s="24" t="str">
        <f t="shared" si="149"/>
        <v/>
      </c>
      <c r="F494" s="197" t="str">
        <f t="shared" si="150"/>
        <v/>
      </c>
      <c r="G494" s="52" t="str">
        <f t="shared" si="147"/>
        <v/>
      </c>
      <c r="H494" s="109" t="str">
        <f t="shared" si="152"/>
        <v/>
      </c>
      <c r="I494" s="185" t="s">
        <v>210</v>
      </c>
      <c r="J494" s="26" t="s">
        <v>225</v>
      </c>
      <c r="K494" s="18"/>
      <c r="L494" s="18"/>
      <c r="M494" s="18"/>
      <c r="N494" s="48" t="str">
        <f t="shared" si="151"/>
        <v/>
      </c>
      <c r="O494" s="21"/>
      <c r="P494" s="18"/>
      <c r="Q494" s="48" t="str">
        <f t="shared" si="148"/>
        <v/>
      </c>
      <c r="R494" s="113" t="str">
        <f t="shared" si="154"/>
        <v/>
      </c>
      <c r="S494" s="22"/>
      <c r="T494" s="49" t="str">
        <f t="shared" si="161"/>
        <v/>
      </c>
      <c r="U494" s="49" t="str">
        <f t="shared" si="159"/>
        <v/>
      </c>
      <c r="V494" s="50" t="str">
        <f t="shared" si="162"/>
        <v/>
      </c>
      <c r="W494" s="115" t="str">
        <f t="shared" si="160"/>
        <v/>
      </c>
      <c r="X494" s="17"/>
      <c r="Y494" s="404"/>
      <c r="Z494" s="401"/>
      <c r="AA494" s="282"/>
    </row>
    <row r="495" spans="1:27" ht="15.6" x14ac:dyDescent="0.3">
      <c r="A495" s="23">
        <v>490</v>
      </c>
      <c r="B495" s="19"/>
      <c r="C495" s="20"/>
      <c r="D495" s="55"/>
      <c r="E495" s="24" t="str">
        <f t="shared" si="149"/>
        <v/>
      </c>
      <c r="F495" s="197" t="str">
        <f t="shared" si="150"/>
        <v/>
      </c>
      <c r="G495" s="52" t="str">
        <f t="shared" si="147"/>
        <v/>
      </c>
      <c r="H495" s="109" t="str">
        <f t="shared" si="152"/>
        <v/>
      </c>
      <c r="I495" s="185" t="s">
        <v>210</v>
      </c>
      <c r="J495" s="26" t="s">
        <v>225</v>
      </c>
      <c r="K495" s="18"/>
      <c r="L495" s="18"/>
      <c r="M495" s="18"/>
      <c r="N495" s="48" t="str">
        <f t="shared" si="151"/>
        <v/>
      </c>
      <c r="O495" s="21"/>
      <c r="P495" s="18"/>
      <c r="Q495" s="48" t="str">
        <f t="shared" si="148"/>
        <v/>
      </c>
      <c r="R495" s="113" t="str">
        <f t="shared" si="154"/>
        <v/>
      </c>
      <c r="S495" s="22"/>
      <c r="T495" s="49" t="str">
        <f t="shared" si="161"/>
        <v/>
      </c>
      <c r="U495" s="49" t="str">
        <f t="shared" si="159"/>
        <v/>
      </c>
      <c r="V495" s="50" t="str">
        <f t="shared" si="162"/>
        <v/>
      </c>
      <c r="W495" s="115" t="str">
        <f t="shared" si="160"/>
        <v/>
      </c>
      <c r="X495" s="17"/>
      <c r="Y495" s="404"/>
      <c r="Z495" s="401"/>
      <c r="AA495" s="282"/>
    </row>
    <row r="496" spans="1:27" ht="15.6" x14ac:dyDescent="0.3">
      <c r="A496" s="23">
        <v>491</v>
      </c>
      <c r="B496" s="19"/>
      <c r="C496" s="20"/>
      <c r="D496" s="55"/>
      <c r="E496" s="24" t="str">
        <f t="shared" si="149"/>
        <v/>
      </c>
      <c r="F496" s="197" t="str">
        <f t="shared" si="150"/>
        <v/>
      </c>
      <c r="G496" s="52" t="str">
        <f t="shared" si="147"/>
        <v/>
      </c>
      <c r="H496" s="109" t="str">
        <f t="shared" si="152"/>
        <v/>
      </c>
      <c r="I496" s="185" t="s">
        <v>210</v>
      </c>
      <c r="J496" s="26" t="s">
        <v>225</v>
      </c>
      <c r="K496" s="18"/>
      <c r="L496" s="18"/>
      <c r="M496" s="18"/>
      <c r="N496" s="48" t="str">
        <f t="shared" si="151"/>
        <v/>
      </c>
      <c r="O496" s="21"/>
      <c r="P496" s="18"/>
      <c r="Q496" s="48" t="str">
        <f t="shared" si="148"/>
        <v/>
      </c>
      <c r="R496" s="113" t="str">
        <f t="shared" si="154"/>
        <v/>
      </c>
      <c r="S496" s="22"/>
      <c r="T496" s="49" t="str">
        <f t="shared" si="161"/>
        <v/>
      </c>
      <c r="U496" s="49" t="str">
        <f t="shared" si="159"/>
        <v/>
      </c>
      <c r="V496" s="50" t="str">
        <f t="shared" si="162"/>
        <v/>
      </c>
      <c r="W496" s="115" t="str">
        <f t="shared" si="160"/>
        <v/>
      </c>
      <c r="X496" s="17"/>
      <c r="Y496" s="404"/>
      <c r="Z496" s="401"/>
      <c r="AA496" s="282"/>
    </row>
    <row r="497" spans="1:27" ht="15.6" x14ac:dyDescent="0.3">
      <c r="A497" s="23">
        <v>492</v>
      </c>
      <c r="B497" s="19"/>
      <c r="C497" s="20"/>
      <c r="D497" s="55"/>
      <c r="E497" s="24" t="str">
        <f t="shared" si="149"/>
        <v/>
      </c>
      <c r="F497" s="197" t="str">
        <f t="shared" si="150"/>
        <v/>
      </c>
      <c r="G497" s="52" t="str">
        <f t="shared" si="147"/>
        <v/>
      </c>
      <c r="H497" s="109" t="str">
        <f t="shared" si="152"/>
        <v/>
      </c>
      <c r="I497" s="185" t="s">
        <v>210</v>
      </c>
      <c r="J497" s="26" t="s">
        <v>225</v>
      </c>
      <c r="K497" s="18"/>
      <c r="L497" s="18"/>
      <c r="M497" s="18"/>
      <c r="N497" s="48" t="str">
        <f t="shared" si="151"/>
        <v/>
      </c>
      <c r="O497" s="21"/>
      <c r="P497" s="18"/>
      <c r="Q497" s="48" t="str">
        <f t="shared" si="148"/>
        <v/>
      </c>
      <c r="R497" s="113" t="str">
        <f t="shared" si="154"/>
        <v/>
      </c>
      <c r="S497" s="22"/>
      <c r="T497" s="49" t="str">
        <f t="shared" si="161"/>
        <v/>
      </c>
      <c r="U497" s="49" t="str">
        <f t="shared" si="159"/>
        <v/>
      </c>
      <c r="V497" s="50" t="str">
        <f t="shared" si="162"/>
        <v/>
      </c>
      <c r="W497" s="115" t="str">
        <f t="shared" si="160"/>
        <v/>
      </c>
      <c r="X497" s="17"/>
      <c r="Y497" s="404"/>
      <c r="Z497" s="401"/>
      <c r="AA497" s="282"/>
    </row>
    <row r="498" spans="1:27" ht="15.6" x14ac:dyDescent="0.3">
      <c r="A498" s="23">
        <v>493</v>
      </c>
      <c r="B498" s="19"/>
      <c r="C498" s="20"/>
      <c r="D498" s="55"/>
      <c r="E498" s="24" t="str">
        <f t="shared" si="149"/>
        <v/>
      </c>
      <c r="F498" s="197" t="str">
        <f t="shared" si="150"/>
        <v/>
      </c>
      <c r="G498" s="52" t="str">
        <f t="shared" si="147"/>
        <v/>
      </c>
      <c r="H498" s="109" t="str">
        <f t="shared" si="152"/>
        <v/>
      </c>
      <c r="I498" s="185" t="s">
        <v>210</v>
      </c>
      <c r="J498" s="26" t="s">
        <v>225</v>
      </c>
      <c r="K498" s="18"/>
      <c r="L498" s="18"/>
      <c r="M498" s="18"/>
      <c r="N498" s="48" t="str">
        <f t="shared" si="151"/>
        <v/>
      </c>
      <c r="O498" s="21"/>
      <c r="P498" s="18"/>
      <c r="Q498" s="48" t="str">
        <f t="shared" si="148"/>
        <v/>
      </c>
      <c r="R498" s="113" t="str">
        <f t="shared" si="154"/>
        <v/>
      </c>
      <c r="S498" s="22"/>
      <c r="T498" s="49" t="str">
        <f t="shared" si="161"/>
        <v/>
      </c>
      <c r="U498" s="49" t="str">
        <f t="shared" si="159"/>
        <v/>
      </c>
      <c r="V498" s="50" t="str">
        <f t="shared" si="162"/>
        <v/>
      </c>
      <c r="W498" s="115" t="str">
        <f t="shared" si="160"/>
        <v/>
      </c>
      <c r="X498" s="17"/>
      <c r="Y498" s="404"/>
      <c r="Z498" s="401"/>
      <c r="AA498" s="282"/>
    </row>
    <row r="499" spans="1:27" ht="15.6" x14ac:dyDescent="0.3">
      <c r="A499" s="23">
        <v>494</v>
      </c>
      <c r="B499" s="19"/>
      <c r="C499" s="20"/>
      <c r="D499" s="55"/>
      <c r="E499" s="24" t="str">
        <f t="shared" si="149"/>
        <v/>
      </c>
      <c r="F499" s="197" t="str">
        <f t="shared" si="150"/>
        <v/>
      </c>
      <c r="G499" s="52" t="str">
        <f t="shared" si="147"/>
        <v/>
      </c>
      <c r="H499" s="109" t="str">
        <f t="shared" si="152"/>
        <v/>
      </c>
      <c r="I499" s="185" t="s">
        <v>210</v>
      </c>
      <c r="J499" s="26" t="s">
        <v>225</v>
      </c>
      <c r="K499" s="18"/>
      <c r="L499" s="18"/>
      <c r="M499" s="18"/>
      <c r="N499" s="48" t="str">
        <f t="shared" si="151"/>
        <v/>
      </c>
      <c r="O499" s="21"/>
      <c r="P499" s="18"/>
      <c r="Q499" s="48" t="str">
        <f t="shared" si="148"/>
        <v/>
      </c>
      <c r="R499" s="113" t="str">
        <f t="shared" si="154"/>
        <v/>
      </c>
      <c r="S499" s="22"/>
      <c r="T499" s="49" t="str">
        <f t="shared" si="161"/>
        <v/>
      </c>
      <c r="U499" s="49" t="str">
        <f t="shared" si="159"/>
        <v/>
      </c>
      <c r="V499" s="50" t="str">
        <f t="shared" si="162"/>
        <v/>
      </c>
      <c r="W499" s="115" t="str">
        <f>IF(E499="","",T499-U499-V499-O499)</f>
        <v/>
      </c>
      <c r="X499" s="17"/>
      <c r="Y499" s="404"/>
      <c r="Z499" s="401"/>
      <c r="AA499" s="282"/>
    </row>
    <row r="500" spans="1:27" ht="15.6" x14ac:dyDescent="0.3">
      <c r="A500" s="23">
        <v>495</v>
      </c>
      <c r="B500" s="19"/>
      <c r="C500" s="20"/>
      <c r="D500" s="55"/>
      <c r="E500" s="24" t="str">
        <f t="shared" si="149"/>
        <v/>
      </c>
      <c r="F500" s="197" t="str">
        <f t="shared" si="150"/>
        <v/>
      </c>
      <c r="G500" s="52" t="str">
        <f t="shared" si="147"/>
        <v/>
      </c>
      <c r="H500" s="109" t="str">
        <f t="shared" si="152"/>
        <v/>
      </c>
      <c r="I500" s="185" t="s">
        <v>210</v>
      </c>
      <c r="J500" s="26" t="s">
        <v>225</v>
      </c>
      <c r="K500" s="18"/>
      <c r="L500" s="18"/>
      <c r="M500" s="18"/>
      <c r="N500" s="48" t="str">
        <f t="shared" si="151"/>
        <v/>
      </c>
      <c r="O500" s="21"/>
      <c r="P500" s="18"/>
      <c r="Q500" s="48" t="str">
        <f t="shared" si="148"/>
        <v/>
      </c>
      <c r="R500" s="113" t="str">
        <f>IF(E500="","",N500-P500-Q500)</f>
        <v/>
      </c>
      <c r="S500" s="22"/>
      <c r="T500" s="49" t="str">
        <f t="shared" si="161"/>
        <v/>
      </c>
      <c r="U500" s="49" t="str">
        <f t="shared" si="159"/>
        <v/>
      </c>
      <c r="V500" s="50" t="str">
        <f t="shared" si="162"/>
        <v/>
      </c>
      <c r="W500" s="115" t="str">
        <f t="shared" si="160"/>
        <v/>
      </c>
      <c r="X500" s="17"/>
      <c r="Y500" s="404"/>
      <c r="Z500" s="401"/>
      <c r="AA500" s="282"/>
    </row>
    <row r="501" spans="1:27" ht="15.6" x14ac:dyDescent="0.3">
      <c r="A501" s="23">
        <v>496</v>
      </c>
      <c r="B501" s="19"/>
      <c r="C501" s="20"/>
      <c r="D501" s="55"/>
      <c r="E501" s="24" t="str">
        <f t="shared" si="149"/>
        <v/>
      </c>
      <c r="F501" s="197" t="str">
        <f t="shared" si="150"/>
        <v/>
      </c>
      <c r="G501" s="52" t="str">
        <f t="shared" si="147"/>
        <v/>
      </c>
      <c r="H501" s="109" t="str">
        <f t="shared" si="152"/>
        <v/>
      </c>
      <c r="I501" s="185" t="s">
        <v>210</v>
      </c>
      <c r="J501" s="26" t="s">
        <v>225</v>
      </c>
      <c r="K501" s="18"/>
      <c r="L501" s="18"/>
      <c r="M501" s="18"/>
      <c r="N501" s="48" t="str">
        <f t="shared" si="151"/>
        <v/>
      </c>
      <c r="O501" s="21"/>
      <c r="P501" s="18"/>
      <c r="Q501" s="48" t="str">
        <f t="shared" si="148"/>
        <v/>
      </c>
      <c r="R501" s="113" t="str">
        <f t="shared" si="154"/>
        <v/>
      </c>
      <c r="S501" s="22"/>
      <c r="T501" s="49" t="str">
        <f t="shared" si="161"/>
        <v/>
      </c>
      <c r="U501" s="49" t="str">
        <f t="shared" ref="U501" si="163">IF(E501="","",0.3*R501)</f>
        <v/>
      </c>
      <c r="V501" s="50" t="str">
        <f t="shared" ref="V501:V538" si="164">IF(E501="","",R501*0.3)</f>
        <v/>
      </c>
      <c r="W501" s="115" t="str">
        <f>IF(E501="","",T501-U501-V501-O501)</f>
        <v/>
      </c>
      <c r="X501" s="17"/>
      <c r="Y501" s="404"/>
      <c r="Z501" s="401"/>
      <c r="AA501" s="282"/>
    </row>
    <row r="502" spans="1:27" ht="15.6" x14ac:dyDescent="0.3">
      <c r="A502" s="23">
        <v>497</v>
      </c>
      <c r="B502" s="19"/>
      <c r="C502" s="108"/>
      <c r="D502" s="55"/>
      <c r="E502" s="24" t="str">
        <f t="shared" si="149"/>
        <v/>
      </c>
      <c r="F502" s="25" t="str">
        <f t="shared" si="150"/>
        <v/>
      </c>
      <c r="G502" s="52" t="str">
        <f t="shared" si="147"/>
        <v/>
      </c>
      <c r="H502" s="109" t="str">
        <f t="shared" si="152"/>
        <v/>
      </c>
      <c r="I502" s="185" t="s">
        <v>210</v>
      </c>
      <c r="J502" s="26" t="str">
        <f t="shared" si="153"/>
        <v/>
      </c>
      <c r="K502" s="18"/>
      <c r="L502" s="18"/>
      <c r="M502" s="18"/>
      <c r="N502" s="48" t="str">
        <f t="shared" si="151"/>
        <v/>
      </c>
      <c r="O502" s="21"/>
      <c r="P502" s="18"/>
      <c r="Q502" s="48" t="str">
        <f t="shared" si="148"/>
        <v/>
      </c>
      <c r="R502" s="113" t="str">
        <f t="shared" si="154"/>
        <v/>
      </c>
      <c r="S502" s="22"/>
      <c r="T502" s="49" t="str">
        <f t="shared" ref="T502:T523" si="165">IF(N502="","",R502*S502)</f>
        <v/>
      </c>
      <c r="U502" s="49" t="str">
        <f>IF(E502="","",0*R502)</f>
        <v/>
      </c>
      <c r="V502" s="50" t="str">
        <f t="shared" si="164"/>
        <v/>
      </c>
      <c r="W502" s="115" t="str">
        <f>IF(E502="","",T502-U502-V502-O502)</f>
        <v/>
      </c>
      <c r="X502" s="388"/>
      <c r="Y502" s="402"/>
      <c r="Z502" s="398"/>
      <c r="AA502" s="282"/>
    </row>
    <row r="503" spans="1:27" ht="15.6" x14ac:dyDescent="0.3">
      <c r="A503" s="23">
        <v>498</v>
      </c>
      <c r="B503" s="19"/>
      <c r="C503" s="20"/>
      <c r="D503" s="55"/>
      <c r="E503" s="24" t="str">
        <f t="shared" si="149"/>
        <v/>
      </c>
      <c r="F503" s="25" t="str">
        <f t="shared" si="150"/>
        <v/>
      </c>
      <c r="G503" s="52" t="str">
        <f t="shared" si="147"/>
        <v/>
      </c>
      <c r="H503" s="109" t="str">
        <f t="shared" si="152"/>
        <v/>
      </c>
      <c r="I503" s="185" t="s">
        <v>210</v>
      </c>
      <c r="J503" s="26" t="str">
        <f t="shared" si="153"/>
        <v/>
      </c>
      <c r="K503" s="18"/>
      <c r="L503" s="18"/>
      <c r="M503" s="18"/>
      <c r="N503" s="48" t="str">
        <f t="shared" si="151"/>
        <v/>
      </c>
      <c r="O503" s="21"/>
      <c r="P503" s="18"/>
      <c r="Q503" s="48" t="str">
        <f t="shared" si="148"/>
        <v/>
      </c>
      <c r="R503" s="71" t="str">
        <f t="shared" si="154"/>
        <v/>
      </c>
      <c r="S503" s="22"/>
      <c r="T503" s="49" t="str">
        <f t="shared" si="165"/>
        <v/>
      </c>
      <c r="U503" s="49" t="str">
        <f t="shared" ref="U503:U545" si="166">IF(E503="","",0*R503)</f>
        <v/>
      </c>
      <c r="V503" s="50" t="str">
        <f t="shared" si="164"/>
        <v/>
      </c>
      <c r="W503" s="115" t="str">
        <f>IF(E503="","",T503-U503-V503-O503)</f>
        <v/>
      </c>
      <c r="X503" s="389"/>
      <c r="Y503" s="402"/>
      <c r="Z503" s="397"/>
    </row>
    <row r="504" spans="1:27" ht="15.6" x14ac:dyDescent="0.3">
      <c r="A504" s="23">
        <v>499</v>
      </c>
      <c r="B504" s="19"/>
      <c r="C504" s="20"/>
      <c r="D504" s="55"/>
      <c r="E504" s="24" t="str">
        <f t="shared" si="149"/>
        <v/>
      </c>
      <c r="F504" s="25" t="str">
        <f t="shared" si="150"/>
        <v/>
      </c>
      <c r="G504" s="52" t="str">
        <f t="shared" si="147"/>
        <v/>
      </c>
      <c r="H504" s="109" t="str">
        <f t="shared" si="152"/>
        <v/>
      </c>
      <c r="I504" s="185" t="s">
        <v>210</v>
      </c>
      <c r="J504" s="26" t="str">
        <f t="shared" si="153"/>
        <v/>
      </c>
      <c r="K504" s="18"/>
      <c r="L504" s="18"/>
      <c r="M504" s="18"/>
      <c r="N504" s="48" t="str">
        <f t="shared" si="151"/>
        <v/>
      </c>
      <c r="O504" s="21"/>
      <c r="P504" s="18"/>
      <c r="Q504" s="48" t="str">
        <f t="shared" si="148"/>
        <v/>
      </c>
      <c r="R504" s="71" t="str">
        <f t="shared" si="154"/>
        <v/>
      </c>
      <c r="S504" s="22"/>
      <c r="T504" s="49" t="str">
        <f t="shared" si="165"/>
        <v/>
      </c>
      <c r="U504" s="49" t="str">
        <f t="shared" si="166"/>
        <v/>
      </c>
      <c r="V504" s="50" t="str">
        <f t="shared" si="164"/>
        <v/>
      </c>
      <c r="W504" s="115" t="str">
        <f t="shared" ref="W504:W539" si="167">IF(E504="","",T504-U504-V504-O504)</f>
        <v/>
      </c>
      <c r="X504" s="389"/>
      <c r="Y504" s="402"/>
      <c r="Z504" s="397"/>
    </row>
    <row r="505" spans="1:27" ht="15.6" x14ac:dyDescent="0.3">
      <c r="A505" s="23">
        <v>500</v>
      </c>
      <c r="B505" s="19"/>
      <c r="C505" s="20"/>
      <c r="D505" s="55"/>
      <c r="E505" s="24" t="str">
        <f t="shared" si="149"/>
        <v/>
      </c>
      <c r="F505" s="25" t="str">
        <f t="shared" si="150"/>
        <v/>
      </c>
      <c r="G505" s="52" t="str">
        <f t="shared" si="147"/>
        <v/>
      </c>
      <c r="H505" s="109" t="str">
        <f t="shared" si="152"/>
        <v/>
      </c>
      <c r="I505" s="185" t="s">
        <v>210</v>
      </c>
      <c r="J505" s="26" t="str">
        <f t="shared" si="153"/>
        <v/>
      </c>
      <c r="K505" s="18"/>
      <c r="L505" s="18"/>
      <c r="M505" s="18"/>
      <c r="N505" s="48" t="str">
        <f t="shared" si="151"/>
        <v/>
      </c>
      <c r="O505" s="21"/>
      <c r="P505" s="18"/>
      <c r="Q505" s="48" t="str">
        <f t="shared" si="148"/>
        <v/>
      </c>
      <c r="R505" s="71" t="str">
        <f t="shared" si="154"/>
        <v/>
      </c>
      <c r="S505" s="22"/>
      <c r="T505" s="49" t="str">
        <f t="shared" si="165"/>
        <v/>
      </c>
      <c r="U505" s="49" t="str">
        <f t="shared" si="166"/>
        <v/>
      </c>
      <c r="V505" s="50" t="str">
        <f t="shared" si="164"/>
        <v/>
      </c>
      <c r="W505" s="115" t="str">
        <f t="shared" si="167"/>
        <v/>
      </c>
      <c r="X505" s="389"/>
      <c r="Y505" s="402"/>
      <c r="Z505" s="397"/>
    </row>
    <row r="506" spans="1:27" ht="15.6" x14ac:dyDescent="0.3">
      <c r="A506" s="23">
        <v>501</v>
      </c>
      <c r="B506" s="19"/>
      <c r="C506" s="20"/>
      <c r="D506" s="55"/>
      <c r="E506" s="24" t="str">
        <f t="shared" si="149"/>
        <v/>
      </c>
      <c r="F506" s="25" t="str">
        <f t="shared" si="150"/>
        <v/>
      </c>
      <c r="G506" s="52" t="str">
        <f t="shared" si="147"/>
        <v/>
      </c>
      <c r="H506" s="109" t="str">
        <f t="shared" si="152"/>
        <v/>
      </c>
      <c r="I506" s="185" t="s">
        <v>210</v>
      </c>
      <c r="J506" s="26" t="str">
        <f t="shared" si="153"/>
        <v/>
      </c>
      <c r="K506" s="18"/>
      <c r="L506" s="18"/>
      <c r="M506" s="18"/>
      <c r="N506" s="48" t="str">
        <f t="shared" si="151"/>
        <v/>
      </c>
      <c r="O506" s="21"/>
      <c r="P506" s="18"/>
      <c r="Q506" s="48" t="str">
        <f t="shared" si="148"/>
        <v/>
      </c>
      <c r="R506" s="71" t="str">
        <f t="shared" si="154"/>
        <v/>
      </c>
      <c r="S506" s="22"/>
      <c r="T506" s="49" t="str">
        <f t="shared" si="165"/>
        <v/>
      </c>
      <c r="U506" s="49" t="str">
        <f t="shared" si="166"/>
        <v/>
      </c>
      <c r="V506" s="50" t="str">
        <f t="shared" si="164"/>
        <v/>
      </c>
      <c r="W506" s="115" t="str">
        <f t="shared" si="167"/>
        <v/>
      </c>
      <c r="X506" s="389"/>
      <c r="Y506" s="402"/>
      <c r="Z506" s="397"/>
    </row>
    <row r="507" spans="1:27" ht="15.6" x14ac:dyDescent="0.3">
      <c r="A507" s="23">
        <v>502</v>
      </c>
      <c r="B507" s="19"/>
      <c r="C507" s="20"/>
      <c r="D507" s="55"/>
      <c r="E507" s="24" t="str">
        <f t="shared" si="149"/>
        <v/>
      </c>
      <c r="F507" s="25" t="str">
        <f t="shared" si="150"/>
        <v/>
      </c>
      <c r="G507" s="52" t="str">
        <f t="shared" si="147"/>
        <v/>
      </c>
      <c r="H507" s="109" t="str">
        <f t="shared" si="152"/>
        <v/>
      </c>
      <c r="I507" s="185" t="s">
        <v>210</v>
      </c>
      <c r="J507" s="26" t="str">
        <f t="shared" si="153"/>
        <v/>
      </c>
      <c r="K507" s="18"/>
      <c r="L507" s="18"/>
      <c r="M507" s="18"/>
      <c r="N507" s="48" t="str">
        <f t="shared" si="151"/>
        <v/>
      </c>
      <c r="O507" s="21"/>
      <c r="P507" s="18"/>
      <c r="Q507" s="48" t="str">
        <f t="shared" si="148"/>
        <v/>
      </c>
      <c r="R507" s="71" t="str">
        <f t="shared" si="154"/>
        <v/>
      </c>
      <c r="S507" s="22"/>
      <c r="T507" s="49" t="str">
        <f t="shared" si="165"/>
        <v/>
      </c>
      <c r="U507" s="49" t="str">
        <f t="shared" si="166"/>
        <v/>
      </c>
      <c r="V507" s="50" t="str">
        <f t="shared" si="164"/>
        <v/>
      </c>
      <c r="W507" s="115" t="str">
        <f>IF(E507="","",T507-U507-V507-O507)</f>
        <v/>
      </c>
      <c r="X507" s="389"/>
      <c r="Y507" s="402"/>
      <c r="Z507" s="397"/>
    </row>
    <row r="508" spans="1:27" ht="15.6" x14ac:dyDescent="0.3">
      <c r="A508" s="23">
        <v>503</v>
      </c>
      <c r="B508" s="19"/>
      <c r="C508" s="20"/>
      <c r="D508" s="55"/>
      <c r="E508" s="24" t="str">
        <f t="shared" si="149"/>
        <v/>
      </c>
      <c r="F508" s="25" t="str">
        <f t="shared" si="150"/>
        <v/>
      </c>
      <c r="G508" s="52" t="str">
        <f t="shared" si="147"/>
        <v/>
      </c>
      <c r="H508" s="109" t="str">
        <f t="shared" si="152"/>
        <v/>
      </c>
      <c r="I508" s="185" t="s">
        <v>210</v>
      </c>
      <c r="J508" s="26" t="str">
        <f t="shared" si="153"/>
        <v/>
      </c>
      <c r="K508" s="18"/>
      <c r="L508" s="18"/>
      <c r="M508" s="18"/>
      <c r="N508" s="48" t="str">
        <f t="shared" si="151"/>
        <v/>
      </c>
      <c r="O508" s="21"/>
      <c r="P508" s="18"/>
      <c r="Q508" s="48" t="str">
        <f t="shared" si="148"/>
        <v/>
      </c>
      <c r="R508" s="71" t="str">
        <f t="shared" si="154"/>
        <v/>
      </c>
      <c r="S508" s="22"/>
      <c r="T508" s="49" t="str">
        <f t="shared" si="165"/>
        <v/>
      </c>
      <c r="U508" s="49" t="str">
        <f>IF(E508="","",0*R508)</f>
        <v/>
      </c>
      <c r="V508" s="50" t="str">
        <f t="shared" si="164"/>
        <v/>
      </c>
      <c r="W508" s="115" t="str">
        <f t="shared" si="167"/>
        <v/>
      </c>
      <c r="X508" s="389"/>
      <c r="Y508" s="402"/>
      <c r="Z508" s="397"/>
    </row>
    <row r="509" spans="1:27" ht="15.6" x14ac:dyDescent="0.3">
      <c r="A509" s="23">
        <v>504</v>
      </c>
      <c r="B509" s="19"/>
      <c r="C509" s="20"/>
      <c r="D509" s="55"/>
      <c r="E509" s="24" t="str">
        <f t="shared" si="149"/>
        <v/>
      </c>
      <c r="F509" s="25" t="str">
        <f t="shared" si="150"/>
        <v/>
      </c>
      <c r="G509" s="52" t="str">
        <f t="shared" si="147"/>
        <v/>
      </c>
      <c r="H509" s="109" t="str">
        <f t="shared" si="152"/>
        <v/>
      </c>
      <c r="I509" s="185" t="s">
        <v>210</v>
      </c>
      <c r="J509" s="26" t="str">
        <f t="shared" si="153"/>
        <v/>
      </c>
      <c r="K509" s="18"/>
      <c r="L509" s="18"/>
      <c r="M509" s="18"/>
      <c r="N509" s="48" t="str">
        <f t="shared" si="151"/>
        <v/>
      </c>
      <c r="O509" s="21"/>
      <c r="P509" s="18"/>
      <c r="Q509" s="48" t="str">
        <f t="shared" si="148"/>
        <v/>
      </c>
      <c r="R509" s="71" t="str">
        <f t="shared" si="154"/>
        <v/>
      </c>
      <c r="S509" s="22"/>
      <c r="T509" s="49" t="str">
        <f t="shared" si="165"/>
        <v/>
      </c>
      <c r="U509" s="49" t="str">
        <f t="shared" si="166"/>
        <v/>
      </c>
      <c r="V509" s="50" t="str">
        <f t="shared" si="164"/>
        <v/>
      </c>
      <c r="W509" s="115" t="str">
        <f t="shared" si="167"/>
        <v/>
      </c>
      <c r="X509" s="389"/>
      <c r="Y509" s="402"/>
      <c r="Z509" s="397"/>
    </row>
    <row r="510" spans="1:27" ht="15.6" x14ac:dyDescent="0.3">
      <c r="A510" s="23">
        <v>505</v>
      </c>
      <c r="B510" s="19"/>
      <c r="C510" s="20"/>
      <c r="D510" s="55"/>
      <c r="E510" s="24" t="str">
        <f t="shared" si="149"/>
        <v/>
      </c>
      <c r="F510" s="25" t="str">
        <f t="shared" si="150"/>
        <v/>
      </c>
      <c r="G510" s="52" t="str">
        <f t="shared" si="147"/>
        <v/>
      </c>
      <c r="H510" s="109" t="str">
        <f t="shared" si="152"/>
        <v/>
      </c>
      <c r="I510" s="185" t="s">
        <v>210</v>
      </c>
      <c r="J510" s="26" t="str">
        <f t="shared" si="153"/>
        <v/>
      </c>
      <c r="K510" s="18"/>
      <c r="L510" s="18"/>
      <c r="M510" s="18"/>
      <c r="N510" s="48" t="str">
        <f t="shared" si="151"/>
        <v/>
      </c>
      <c r="O510" s="21"/>
      <c r="P510" s="18"/>
      <c r="Q510" s="48" t="str">
        <f t="shared" si="148"/>
        <v/>
      </c>
      <c r="R510" s="71" t="str">
        <f t="shared" si="154"/>
        <v/>
      </c>
      <c r="S510" s="22"/>
      <c r="T510" s="49" t="str">
        <f t="shared" si="165"/>
        <v/>
      </c>
      <c r="U510" s="49" t="str">
        <f t="shared" si="166"/>
        <v/>
      </c>
      <c r="V510" s="50" t="str">
        <f t="shared" si="164"/>
        <v/>
      </c>
      <c r="W510" s="115" t="str">
        <f t="shared" si="167"/>
        <v/>
      </c>
      <c r="X510" s="389"/>
      <c r="Y510" s="402"/>
      <c r="Z510" s="397"/>
    </row>
    <row r="511" spans="1:27" ht="15.6" x14ac:dyDescent="0.3">
      <c r="A511" s="23">
        <v>506</v>
      </c>
      <c r="B511" s="19"/>
      <c r="C511" s="20"/>
      <c r="D511" s="55"/>
      <c r="E511" s="24" t="str">
        <f t="shared" si="149"/>
        <v/>
      </c>
      <c r="F511" s="25" t="str">
        <f t="shared" si="150"/>
        <v/>
      </c>
      <c r="G511" s="52" t="str">
        <f t="shared" si="147"/>
        <v/>
      </c>
      <c r="H511" s="109" t="str">
        <f t="shared" si="152"/>
        <v/>
      </c>
      <c r="I511" s="185" t="s">
        <v>210</v>
      </c>
      <c r="J511" s="26" t="str">
        <f t="shared" si="153"/>
        <v/>
      </c>
      <c r="K511" s="18"/>
      <c r="L511" s="18"/>
      <c r="M511" s="18"/>
      <c r="N511" s="48" t="str">
        <f t="shared" si="151"/>
        <v/>
      </c>
      <c r="O511" s="21"/>
      <c r="P511" s="18"/>
      <c r="Q511" s="48" t="str">
        <f t="shared" si="148"/>
        <v/>
      </c>
      <c r="R511" s="71" t="str">
        <f t="shared" si="154"/>
        <v/>
      </c>
      <c r="S511" s="22"/>
      <c r="T511" s="49" t="str">
        <f t="shared" si="165"/>
        <v/>
      </c>
      <c r="U511" s="49" t="str">
        <f t="shared" si="166"/>
        <v/>
      </c>
      <c r="V511" s="50" t="str">
        <f t="shared" si="164"/>
        <v/>
      </c>
      <c r="W511" s="115" t="str">
        <f t="shared" si="167"/>
        <v/>
      </c>
      <c r="X511" s="389"/>
      <c r="Y511" s="402"/>
      <c r="Z511" s="397"/>
    </row>
    <row r="512" spans="1:27" ht="15.6" x14ac:dyDescent="0.3">
      <c r="A512" s="23">
        <v>507</v>
      </c>
      <c r="B512" s="19"/>
      <c r="C512" s="20"/>
      <c r="D512" s="55"/>
      <c r="E512" s="24" t="str">
        <f t="shared" si="149"/>
        <v/>
      </c>
      <c r="F512" s="25" t="str">
        <f t="shared" si="150"/>
        <v/>
      </c>
      <c r="G512" s="52" t="str">
        <f t="shared" si="147"/>
        <v/>
      </c>
      <c r="H512" s="109" t="str">
        <f t="shared" si="152"/>
        <v/>
      </c>
      <c r="I512" s="185" t="s">
        <v>210</v>
      </c>
      <c r="J512" s="26" t="str">
        <f t="shared" si="153"/>
        <v/>
      </c>
      <c r="K512" s="18"/>
      <c r="L512" s="18"/>
      <c r="M512" s="18"/>
      <c r="N512" s="48" t="str">
        <f t="shared" si="151"/>
        <v/>
      </c>
      <c r="O512" s="21"/>
      <c r="P512" s="18"/>
      <c r="Q512" s="48" t="str">
        <f t="shared" si="148"/>
        <v/>
      </c>
      <c r="R512" s="71" t="str">
        <f t="shared" si="154"/>
        <v/>
      </c>
      <c r="S512" s="22"/>
      <c r="T512" s="49" t="str">
        <f t="shared" si="165"/>
        <v/>
      </c>
      <c r="U512" s="49" t="str">
        <f t="shared" si="166"/>
        <v/>
      </c>
      <c r="V512" s="50" t="str">
        <f t="shared" si="164"/>
        <v/>
      </c>
      <c r="W512" s="115" t="str">
        <f>IF(E512="","",T512-U512-V512-O512)</f>
        <v/>
      </c>
      <c r="X512" s="389"/>
      <c r="Y512" s="402"/>
      <c r="Z512" s="397"/>
    </row>
    <row r="513" spans="1:27" ht="15.6" x14ac:dyDescent="0.3">
      <c r="A513" s="23">
        <v>508</v>
      </c>
      <c r="B513" s="19"/>
      <c r="C513" s="20"/>
      <c r="D513" s="55"/>
      <c r="E513" s="24" t="str">
        <f t="shared" si="149"/>
        <v/>
      </c>
      <c r="F513" s="25" t="str">
        <f t="shared" si="150"/>
        <v/>
      </c>
      <c r="G513" s="52" t="str">
        <f t="shared" si="147"/>
        <v/>
      </c>
      <c r="H513" s="109" t="str">
        <f t="shared" si="152"/>
        <v/>
      </c>
      <c r="I513" s="185" t="s">
        <v>210</v>
      </c>
      <c r="J513" s="26" t="str">
        <f t="shared" si="153"/>
        <v/>
      </c>
      <c r="K513" s="18"/>
      <c r="L513" s="18"/>
      <c r="M513" s="18"/>
      <c r="N513" s="48" t="str">
        <f t="shared" si="151"/>
        <v/>
      </c>
      <c r="O513" s="21"/>
      <c r="P513" s="18"/>
      <c r="Q513" s="48" t="str">
        <f t="shared" si="148"/>
        <v/>
      </c>
      <c r="R513" s="71" t="str">
        <f t="shared" si="154"/>
        <v/>
      </c>
      <c r="S513" s="22"/>
      <c r="T513" s="49" t="str">
        <f t="shared" si="165"/>
        <v/>
      </c>
      <c r="U513" s="49" t="str">
        <f t="shared" si="166"/>
        <v/>
      </c>
      <c r="V513" s="50" t="str">
        <f t="shared" si="164"/>
        <v/>
      </c>
      <c r="W513" s="115" t="str">
        <f t="shared" si="167"/>
        <v/>
      </c>
      <c r="X513" s="389"/>
      <c r="Y513" s="402"/>
      <c r="Z513" s="397"/>
      <c r="AA513" s="74"/>
    </row>
    <row r="514" spans="1:27" ht="15.6" x14ac:dyDescent="0.3">
      <c r="A514" s="23">
        <v>509</v>
      </c>
      <c r="B514" s="19"/>
      <c r="C514" s="20"/>
      <c r="D514" s="55"/>
      <c r="E514" s="24" t="str">
        <f t="shared" si="149"/>
        <v/>
      </c>
      <c r="F514" s="25" t="str">
        <f t="shared" si="150"/>
        <v/>
      </c>
      <c r="G514" s="52" t="str">
        <f t="shared" si="147"/>
        <v/>
      </c>
      <c r="H514" s="109" t="str">
        <f t="shared" si="152"/>
        <v/>
      </c>
      <c r="I514" s="185" t="s">
        <v>210</v>
      </c>
      <c r="J514" s="26" t="str">
        <f t="shared" si="153"/>
        <v/>
      </c>
      <c r="K514" s="18"/>
      <c r="L514" s="18"/>
      <c r="M514" s="18"/>
      <c r="N514" s="48" t="str">
        <f t="shared" si="151"/>
        <v/>
      </c>
      <c r="O514" s="21"/>
      <c r="P514" s="18"/>
      <c r="Q514" s="48" t="str">
        <f t="shared" si="148"/>
        <v/>
      </c>
      <c r="R514" s="71" t="str">
        <f t="shared" si="154"/>
        <v/>
      </c>
      <c r="S514" s="22"/>
      <c r="T514" s="49" t="str">
        <f t="shared" si="165"/>
        <v/>
      </c>
      <c r="U514" s="49" t="str">
        <f t="shared" si="166"/>
        <v/>
      </c>
      <c r="V514" s="50" t="str">
        <f t="shared" si="164"/>
        <v/>
      </c>
      <c r="W514" s="115" t="str">
        <f t="shared" si="167"/>
        <v/>
      </c>
      <c r="X514" s="389"/>
      <c r="Y514" s="402"/>
      <c r="Z514" s="397"/>
    </row>
    <row r="515" spans="1:27" ht="15.6" x14ac:dyDescent="0.3">
      <c r="A515" s="23">
        <v>510</v>
      </c>
      <c r="B515" s="19"/>
      <c r="C515" s="20"/>
      <c r="D515" s="55"/>
      <c r="E515" s="24" t="str">
        <f t="shared" si="149"/>
        <v/>
      </c>
      <c r="F515" s="25" t="str">
        <f t="shared" si="150"/>
        <v/>
      </c>
      <c r="G515" s="52" t="str">
        <f t="shared" si="147"/>
        <v/>
      </c>
      <c r="H515" s="109" t="str">
        <f t="shared" si="152"/>
        <v/>
      </c>
      <c r="I515" s="185" t="s">
        <v>210</v>
      </c>
      <c r="J515" s="26" t="str">
        <f t="shared" si="153"/>
        <v/>
      </c>
      <c r="K515" s="18"/>
      <c r="L515" s="18"/>
      <c r="M515" s="18"/>
      <c r="N515" s="48" t="str">
        <f t="shared" si="151"/>
        <v/>
      </c>
      <c r="O515" s="21"/>
      <c r="P515" s="18"/>
      <c r="Q515" s="48" t="str">
        <f t="shared" si="148"/>
        <v/>
      </c>
      <c r="R515" s="71" t="str">
        <f t="shared" si="154"/>
        <v/>
      </c>
      <c r="S515" s="22"/>
      <c r="T515" s="49" t="str">
        <f t="shared" si="165"/>
        <v/>
      </c>
      <c r="U515" s="49" t="str">
        <f t="shared" si="166"/>
        <v/>
      </c>
      <c r="V515" s="50" t="str">
        <f t="shared" si="164"/>
        <v/>
      </c>
      <c r="W515" s="115" t="str">
        <f>IF(E515="","",T515-U515-V515-O515)</f>
        <v/>
      </c>
      <c r="X515" s="389"/>
      <c r="Y515" s="402"/>
      <c r="Z515" s="397"/>
      <c r="AA515" s="74"/>
    </row>
    <row r="516" spans="1:27" ht="15.6" x14ac:dyDescent="0.3">
      <c r="A516" s="23">
        <v>511</v>
      </c>
      <c r="B516" s="19"/>
      <c r="C516" s="20"/>
      <c r="D516" s="55"/>
      <c r="E516" s="24" t="str">
        <f t="shared" si="149"/>
        <v/>
      </c>
      <c r="F516" s="25" t="str">
        <f t="shared" si="150"/>
        <v/>
      </c>
      <c r="G516" s="52" t="str">
        <f t="shared" si="147"/>
        <v/>
      </c>
      <c r="H516" s="109" t="str">
        <f t="shared" si="152"/>
        <v/>
      </c>
      <c r="I516" s="185" t="s">
        <v>210</v>
      </c>
      <c r="J516" s="26" t="str">
        <f t="shared" si="153"/>
        <v/>
      </c>
      <c r="K516" s="18"/>
      <c r="L516" s="18"/>
      <c r="M516" s="18"/>
      <c r="N516" s="48" t="str">
        <f t="shared" si="151"/>
        <v/>
      </c>
      <c r="O516" s="21"/>
      <c r="P516" s="18"/>
      <c r="Q516" s="48" t="str">
        <f t="shared" si="148"/>
        <v/>
      </c>
      <c r="R516" s="71" t="str">
        <f t="shared" si="154"/>
        <v/>
      </c>
      <c r="S516" s="22"/>
      <c r="T516" s="49" t="str">
        <f t="shared" si="165"/>
        <v/>
      </c>
      <c r="U516" s="49" t="str">
        <f>IF(E516="","",0*R516)</f>
        <v/>
      </c>
      <c r="V516" s="50" t="str">
        <f t="shared" si="164"/>
        <v/>
      </c>
      <c r="W516" s="115" t="str">
        <f>IF(E516="","",T516-U516-V516-O516)</f>
        <v/>
      </c>
      <c r="X516" s="390"/>
      <c r="Y516" s="402"/>
      <c r="Z516" s="397"/>
    </row>
    <row r="517" spans="1:27" ht="15.6" x14ac:dyDescent="0.3">
      <c r="A517" s="23">
        <v>512</v>
      </c>
      <c r="B517" s="19"/>
      <c r="C517" s="20"/>
      <c r="D517" s="55"/>
      <c r="E517" s="24" t="str">
        <f t="shared" ref="E517:E580" si="168">IF(C517="","",VLOOKUP(C517,bdsocios,2,FALSE))</f>
        <v/>
      </c>
      <c r="F517" s="25" t="str">
        <f t="shared" ref="F517:F580" si="169">IF(C517="","",VLOOKUP(C517,bdsocios,3,FALSE))</f>
        <v/>
      </c>
      <c r="G517" s="52" t="str">
        <f t="shared" ref="G517:G580" si="170">IF(C517="","",VLOOKUP(C517,bdsocios,4,FALSE))</f>
        <v/>
      </c>
      <c r="H517" s="109" t="str">
        <f t="shared" si="152"/>
        <v/>
      </c>
      <c r="I517" s="185" t="s">
        <v>210</v>
      </c>
      <c r="J517" s="26" t="str">
        <f t="shared" si="153"/>
        <v/>
      </c>
      <c r="K517" s="18"/>
      <c r="L517" s="18"/>
      <c r="M517" s="18"/>
      <c r="N517" s="48" t="str">
        <f t="shared" ref="N517:N580" si="171">IF(E517="","",K517+L517+M517)</f>
        <v/>
      </c>
      <c r="O517" s="21"/>
      <c r="P517" s="18"/>
      <c r="Q517" s="48" t="str">
        <f t="shared" ref="Q517:Q580" si="172">IF(E517="","",2*O517)</f>
        <v/>
      </c>
      <c r="R517" s="71" t="str">
        <f t="shared" ref="R517:R580" si="173">IF(E517="","",N517-P517-Q517)</f>
        <v/>
      </c>
      <c r="S517" s="22"/>
      <c r="T517" s="49" t="str">
        <f t="shared" si="165"/>
        <v/>
      </c>
      <c r="U517" s="49" t="str">
        <f t="shared" si="166"/>
        <v/>
      </c>
      <c r="V517" s="50" t="str">
        <f t="shared" si="164"/>
        <v/>
      </c>
      <c r="W517" s="115" t="str">
        <f t="shared" si="167"/>
        <v/>
      </c>
      <c r="X517" s="388"/>
      <c r="Y517" s="439"/>
      <c r="Z517" s="398"/>
    </row>
    <row r="518" spans="1:27" ht="15.6" x14ac:dyDescent="0.3">
      <c r="A518" s="23">
        <v>513</v>
      </c>
      <c r="B518" s="19"/>
      <c r="C518" s="20"/>
      <c r="D518" s="55"/>
      <c r="E518" s="24" t="str">
        <f t="shared" si="168"/>
        <v/>
      </c>
      <c r="F518" s="25" t="str">
        <f t="shared" si="169"/>
        <v/>
      </c>
      <c r="G518" s="52" t="str">
        <f t="shared" si="170"/>
        <v/>
      </c>
      <c r="H518" s="109" t="str">
        <f t="shared" si="152"/>
        <v/>
      </c>
      <c r="I518" s="185" t="s">
        <v>210</v>
      </c>
      <c r="J518" s="26" t="str">
        <f t="shared" si="153"/>
        <v/>
      </c>
      <c r="K518" s="18"/>
      <c r="L518" s="18"/>
      <c r="M518" s="18"/>
      <c r="N518" s="48" t="str">
        <f t="shared" si="171"/>
        <v/>
      </c>
      <c r="O518" s="21"/>
      <c r="P518" s="18"/>
      <c r="Q518" s="48" t="str">
        <f t="shared" si="172"/>
        <v/>
      </c>
      <c r="R518" s="71" t="str">
        <f t="shared" si="173"/>
        <v/>
      </c>
      <c r="S518" s="22"/>
      <c r="T518" s="49" t="str">
        <f t="shared" si="165"/>
        <v/>
      </c>
      <c r="U518" s="49" t="str">
        <f t="shared" si="166"/>
        <v/>
      </c>
      <c r="V518" s="50" t="str">
        <f t="shared" si="164"/>
        <v/>
      </c>
      <c r="W518" s="115" t="str">
        <f t="shared" si="167"/>
        <v/>
      </c>
      <c r="X518" s="389"/>
      <c r="Y518" s="439"/>
      <c r="Z518" s="397"/>
    </row>
    <row r="519" spans="1:27" ht="15.6" x14ac:dyDescent="0.3">
      <c r="A519" s="23">
        <v>514</v>
      </c>
      <c r="B519" s="19"/>
      <c r="C519" s="20"/>
      <c r="D519" s="55"/>
      <c r="E519" s="24" t="str">
        <f t="shared" si="168"/>
        <v/>
      </c>
      <c r="F519" s="25" t="str">
        <f t="shared" si="169"/>
        <v/>
      </c>
      <c r="G519" s="52" t="str">
        <f t="shared" si="170"/>
        <v/>
      </c>
      <c r="H519" s="109" t="str">
        <f t="shared" si="152"/>
        <v/>
      </c>
      <c r="I519" s="185" t="s">
        <v>210</v>
      </c>
      <c r="J519" s="26" t="str">
        <f t="shared" si="153"/>
        <v/>
      </c>
      <c r="K519" s="18"/>
      <c r="L519" s="18"/>
      <c r="M519" s="18"/>
      <c r="N519" s="48" t="str">
        <f t="shared" si="171"/>
        <v/>
      </c>
      <c r="O519" s="21"/>
      <c r="P519" s="18"/>
      <c r="Q519" s="48" t="str">
        <f t="shared" si="172"/>
        <v/>
      </c>
      <c r="R519" s="71" t="str">
        <f t="shared" si="173"/>
        <v/>
      </c>
      <c r="S519" s="22"/>
      <c r="T519" s="49" t="str">
        <f t="shared" si="165"/>
        <v/>
      </c>
      <c r="U519" s="49" t="str">
        <f t="shared" si="166"/>
        <v/>
      </c>
      <c r="V519" s="50" t="str">
        <f t="shared" si="164"/>
        <v/>
      </c>
      <c r="W519" s="115" t="str">
        <f t="shared" si="167"/>
        <v/>
      </c>
      <c r="X519" s="389"/>
      <c r="Y519" s="439"/>
      <c r="Z519" s="397"/>
    </row>
    <row r="520" spans="1:27" ht="15.6" x14ac:dyDescent="0.3">
      <c r="A520" s="23">
        <v>515</v>
      </c>
      <c r="B520" s="19"/>
      <c r="C520" s="20"/>
      <c r="D520" s="55"/>
      <c r="E520" s="24" t="str">
        <f t="shared" si="168"/>
        <v/>
      </c>
      <c r="F520" s="197" t="str">
        <f t="shared" si="169"/>
        <v/>
      </c>
      <c r="G520" s="52" t="str">
        <f t="shared" si="170"/>
        <v/>
      </c>
      <c r="H520" s="109" t="str">
        <f t="shared" si="152"/>
        <v/>
      </c>
      <c r="I520" s="185" t="s">
        <v>210</v>
      </c>
      <c r="J520" s="26" t="str">
        <f t="shared" si="153"/>
        <v/>
      </c>
      <c r="K520" s="18"/>
      <c r="L520" s="18"/>
      <c r="M520" s="18"/>
      <c r="N520" s="48" t="str">
        <f t="shared" si="171"/>
        <v/>
      </c>
      <c r="O520" s="21"/>
      <c r="P520" s="18"/>
      <c r="Q520" s="48" t="str">
        <f t="shared" si="172"/>
        <v/>
      </c>
      <c r="R520" s="71" t="str">
        <f t="shared" si="173"/>
        <v/>
      </c>
      <c r="S520" s="22"/>
      <c r="T520" s="49" t="str">
        <f t="shared" si="165"/>
        <v/>
      </c>
      <c r="U520" s="49" t="str">
        <f t="shared" si="166"/>
        <v/>
      </c>
      <c r="V520" s="50" t="str">
        <f t="shared" si="164"/>
        <v/>
      </c>
      <c r="W520" s="115" t="str">
        <f t="shared" si="167"/>
        <v/>
      </c>
      <c r="X520" s="389"/>
      <c r="Y520" s="439"/>
      <c r="Z520" s="397"/>
    </row>
    <row r="521" spans="1:27" ht="15.6" x14ac:dyDescent="0.3">
      <c r="A521" s="23">
        <v>516</v>
      </c>
      <c r="B521" s="19"/>
      <c r="C521" s="20"/>
      <c r="D521" s="55"/>
      <c r="E521" s="24" t="str">
        <f t="shared" si="168"/>
        <v/>
      </c>
      <c r="F521" s="25" t="str">
        <f t="shared" si="169"/>
        <v/>
      </c>
      <c r="G521" s="52" t="str">
        <f t="shared" si="170"/>
        <v/>
      </c>
      <c r="H521" s="109" t="str">
        <f t="shared" si="152"/>
        <v/>
      </c>
      <c r="I521" s="185" t="s">
        <v>210</v>
      </c>
      <c r="J521" s="26" t="str">
        <f t="shared" si="153"/>
        <v/>
      </c>
      <c r="K521" s="18"/>
      <c r="L521" s="18"/>
      <c r="M521" s="18"/>
      <c r="N521" s="48" t="str">
        <f t="shared" si="171"/>
        <v/>
      </c>
      <c r="O521" s="21"/>
      <c r="P521" s="18"/>
      <c r="Q521" s="48" t="str">
        <f t="shared" si="172"/>
        <v/>
      </c>
      <c r="R521" s="71" t="str">
        <f t="shared" si="173"/>
        <v/>
      </c>
      <c r="S521" s="22"/>
      <c r="T521" s="49" t="str">
        <f t="shared" si="165"/>
        <v/>
      </c>
      <c r="U521" s="49" t="str">
        <f t="shared" si="166"/>
        <v/>
      </c>
      <c r="V521" s="50" t="str">
        <f t="shared" si="164"/>
        <v/>
      </c>
      <c r="W521" s="115" t="str">
        <f>IF(E521="","",T521-U521-V521-O521)</f>
        <v/>
      </c>
      <c r="X521" s="389"/>
      <c r="Y521" s="439"/>
      <c r="Z521" s="397"/>
    </row>
    <row r="522" spans="1:27" ht="15.6" x14ac:dyDescent="0.3">
      <c r="A522" s="23">
        <v>517</v>
      </c>
      <c r="B522" s="19"/>
      <c r="C522" s="20"/>
      <c r="D522" s="55"/>
      <c r="E522" s="24" t="str">
        <f t="shared" si="168"/>
        <v/>
      </c>
      <c r="F522" s="25" t="str">
        <f t="shared" si="169"/>
        <v/>
      </c>
      <c r="G522" s="52" t="str">
        <f t="shared" si="170"/>
        <v/>
      </c>
      <c r="H522" s="109" t="str">
        <f t="shared" si="152"/>
        <v/>
      </c>
      <c r="I522" s="185" t="s">
        <v>210</v>
      </c>
      <c r="J522" s="26" t="str">
        <f t="shared" si="153"/>
        <v/>
      </c>
      <c r="K522" s="18"/>
      <c r="L522" s="18"/>
      <c r="M522" s="18"/>
      <c r="N522" s="48" t="str">
        <f t="shared" si="171"/>
        <v/>
      </c>
      <c r="O522" s="21"/>
      <c r="P522" s="18"/>
      <c r="Q522" s="48" t="str">
        <f t="shared" si="172"/>
        <v/>
      </c>
      <c r="R522" s="71" t="str">
        <f t="shared" si="173"/>
        <v/>
      </c>
      <c r="S522" s="22"/>
      <c r="T522" s="49" t="str">
        <f t="shared" si="165"/>
        <v/>
      </c>
      <c r="U522" s="49" t="str">
        <f t="shared" si="166"/>
        <v/>
      </c>
      <c r="V522" s="50" t="str">
        <f t="shared" si="164"/>
        <v/>
      </c>
      <c r="W522" s="115" t="str">
        <f t="shared" si="167"/>
        <v/>
      </c>
      <c r="X522" s="389"/>
      <c r="Y522" s="439"/>
      <c r="Z522" s="397"/>
    </row>
    <row r="523" spans="1:27" ht="15.6" x14ac:dyDescent="0.3">
      <c r="A523" s="23">
        <v>518</v>
      </c>
      <c r="B523" s="19"/>
      <c r="C523" s="20"/>
      <c r="D523" s="55"/>
      <c r="E523" s="24" t="str">
        <f t="shared" si="168"/>
        <v/>
      </c>
      <c r="F523" s="25" t="str">
        <f t="shared" si="169"/>
        <v/>
      </c>
      <c r="G523" s="52" t="str">
        <f t="shared" si="170"/>
        <v/>
      </c>
      <c r="H523" s="109" t="str">
        <f t="shared" si="152"/>
        <v/>
      </c>
      <c r="I523" s="185" t="s">
        <v>210</v>
      </c>
      <c r="J523" s="26" t="str">
        <f t="shared" si="153"/>
        <v/>
      </c>
      <c r="K523" s="18"/>
      <c r="L523" s="18"/>
      <c r="M523" s="18"/>
      <c r="N523" s="48" t="str">
        <f t="shared" si="171"/>
        <v/>
      </c>
      <c r="O523" s="21"/>
      <c r="P523" s="18"/>
      <c r="Q523" s="48" t="str">
        <f t="shared" si="172"/>
        <v/>
      </c>
      <c r="R523" s="71" t="str">
        <f t="shared" si="173"/>
        <v/>
      </c>
      <c r="S523" s="22"/>
      <c r="T523" s="49" t="str">
        <f t="shared" si="165"/>
        <v/>
      </c>
      <c r="U523" s="49" t="str">
        <f t="shared" si="166"/>
        <v/>
      </c>
      <c r="V523" s="50" t="str">
        <f t="shared" si="164"/>
        <v/>
      </c>
      <c r="W523" s="115" t="str">
        <f>IF(E523="","",T523-U523-V523-O523)</f>
        <v/>
      </c>
      <c r="X523" s="389"/>
      <c r="Y523" s="439"/>
      <c r="Z523" s="397"/>
      <c r="AA523" s="86"/>
    </row>
    <row r="524" spans="1:27" ht="15.6" x14ac:dyDescent="0.3">
      <c r="A524" s="23">
        <v>519</v>
      </c>
      <c r="B524" s="19"/>
      <c r="C524" s="20"/>
      <c r="D524" s="55"/>
      <c r="E524" s="24" t="str">
        <f t="shared" si="168"/>
        <v/>
      </c>
      <c r="F524" s="25" t="str">
        <f t="shared" si="169"/>
        <v/>
      </c>
      <c r="G524" s="52" t="str">
        <f t="shared" si="170"/>
        <v/>
      </c>
      <c r="H524" s="109" t="str">
        <f t="shared" si="152"/>
        <v/>
      </c>
      <c r="I524" s="185" t="s">
        <v>210</v>
      </c>
      <c r="J524" s="26" t="str">
        <f t="shared" si="153"/>
        <v/>
      </c>
      <c r="K524" s="18"/>
      <c r="L524" s="18"/>
      <c r="M524" s="18"/>
      <c r="N524" s="48" t="str">
        <f t="shared" si="171"/>
        <v/>
      </c>
      <c r="O524" s="21"/>
      <c r="P524" s="18"/>
      <c r="Q524" s="48" t="str">
        <f t="shared" si="172"/>
        <v/>
      </c>
      <c r="R524" s="71" t="str">
        <f>IF(E524="","",N524-P524-Q524)</f>
        <v/>
      </c>
      <c r="S524" s="22"/>
      <c r="T524" s="49" t="str">
        <f>IF(N524="","",R524*S524)</f>
        <v/>
      </c>
      <c r="U524" s="49" t="str">
        <f t="shared" si="166"/>
        <v/>
      </c>
      <c r="V524" s="50" t="str">
        <f>IF(E524="","",R524*0.3)</f>
        <v/>
      </c>
      <c r="W524" s="115" t="str">
        <f>IF(E524="","",T524-U524-V524-O524)</f>
        <v/>
      </c>
      <c r="X524" s="389"/>
      <c r="Y524" s="439"/>
      <c r="Z524" s="397"/>
      <c r="AA524" s="86"/>
    </row>
    <row r="525" spans="1:27" ht="15.6" x14ac:dyDescent="0.3">
      <c r="A525" s="23">
        <v>520</v>
      </c>
      <c r="B525" s="19"/>
      <c r="C525" s="20"/>
      <c r="D525" s="55"/>
      <c r="E525" s="24" t="str">
        <f t="shared" si="168"/>
        <v/>
      </c>
      <c r="F525" s="25" t="str">
        <f t="shared" si="169"/>
        <v/>
      </c>
      <c r="G525" s="52" t="str">
        <f t="shared" si="170"/>
        <v/>
      </c>
      <c r="H525" s="109" t="str">
        <f t="shared" si="152"/>
        <v/>
      </c>
      <c r="I525" s="185" t="s">
        <v>210</v>
      </c>
      <c r="J525" s="26" t="str">
        <f t="shared" si="153"/>
        <v/>
      </c>
      <c r="K525" s="18"/>
      <c r="L525" s="18"/>
      <c r="M525" s="18"/>
      <c r="N525" s="48" t="str">
        <f t="shared" si="171"/>
        <v/>
      </c>
      <c r="O525" s="21"/>
      <c r="P525" s="18"/>
      <c r="Q525" s="48" t="str">
        <f t="shared" si="172"/>
        <v/>
      </c>
      <c r="R525" s="71" t="str">
        <f t="shared" si="173"/>
        <v/>
      </c>
      <c r="S525" s="22"/>
      <c r="T525" s="49" t="str">
        <f t="shared" ref="T525:T580" si="174">IF(N525="","",R525*S525)</f>
        <v/>
      </c>
      <c r="U525" s="49" t="str">
        <f t="shared" si="166"/>
        <v/>
      </c>
      <c r="V525" s="50" t="str">
        <f t="shared" si="164"/>
        <v/>
      </c>
      <c r="W525" s="115" t="str">
        <f t="shared" si="167"/>
        <v/>
      </c>
      <c r="X525" s="389"/>
      <c r="Y525" s="439"/>
      <c r="Z525" s="397"/>
    </row>
    <row r="526" spans="1:27" ht="15.6" x14ac:dyDescent="0.3">
      <c r="A526" s="23">
        <v>521</v>
      </c>
      <c r="B526" s="19"/>
      <c r="C526" s="20"/>
      <c r="D526" s="55"/>
      <c r="E526" s="24" t="str">
        <f t="shared" si="168"/>
        <v/>
      </c>
      <c r="F526" s="25" t="str">
        <f t="shared" si="169"/>
        <v/>
      </c>
      <c r="G526" s="52" t="str">
        <f t="shared" si="170"/>
        <v/>
      </c>
      <c r="H526" s="109" t="str">
        <f t="shared" si="152"/>
        <v/>
      </c>
      <c r="I526" s="185" t="s">
        <v>210</v>
      </c>
      <c r="J526" s="26" t="str">
        <f t="shared" si="153"/>
        <v/>
      </c>
      <c r="K526" s="18"/>
      <c r="L526" s="18"/>
      <c r="M526" s="18"/>
      <c r="N526" s="48" t="str">
        <f t="shared" si="171"/>
        <v/>
      </c>
      <c r="O526" s="21"/>
      <c r="P526" s="18"/>
      <c r="Q526" s="48" t="str">
        <f t="shared" si="172"/>
        <v/>
      </c>
      <c r="R526" s="71" t="str">
        <f t="shared" si="173"/>
        <v/>
      </c>
      <c r="S526" s="22"/>
      <c r="T526" s="49" t="str">
        <f t="shared" si="174"/>
        <v/>
      </c>
      <c r="U526" s="49" t="str">
        <f t="shared" si="166"/>
        <v/>
      </c>
      <c r="V526" s="50" t="str">
        <f t="shared" si="164"/>
        <v/>
      </c>
      <c r="W526" s="115" t="str">
        <f t="shared" si="167"/>
        <v/>
      </c>
      <c r="X526" s="389"/>
      <c r="Y526" s="439"/>
      <c r="Z526" s="397"/>
    </row>
    <row r="527" spans="1:27" ht="15.6" x14ac:dyDescent="0.3">
      <c r="A527" s="23">
        <v>522</v>
      </c>
      <c r="B527" s="19"/>
      <c r="C527" s="20"/>
      <c r="D527" s="55"/>
      <c r="E527" s="24" t="str">
        <f t="shared" si="168"/>
        <v/>
      </c>
      <c r="F527" s="25" t="str">
        <f t="shared" si="169"/>
        <v/>
      </c>
      <c r="G527" s="52" t="str">
        <f t="shared" si="170"/>
        <v/>
      </c>
      <c r="H527" s="109" t="str">
        <f t="shared" si="152"/>
        <v/>
      </c>
      <c r="I527" s="185" t="s">
        <v>210</v>
      </c>
      <c r="J527" s="26" t="str">
        <f t="shared" si="153"/>
        <v/>
      </c>
      <c r="K527" s="18"/>
      <c r="L527" s="18"/>
      <c r="M527" s="18"/>
      <c r="N527" s="48" t="str">
        <f t="shared" si="171"/>
        <v/>
      </c>
      <c r="O527" s="21"/>
      <c r="P527" s="18"/>
      <c r="Q527" s="48" t="str">
        <f t="shared" si="172"/>
        <v/>
      </c>
      <c r="R527" s="71" t="str">
        <f t="shared" si="173"/>
        <v/>
      </c>
      <c r="S527" s="22"/>
      <c r="T527" s="49" t="str">
        <f t="shared" si="174"/>
        <v/>
      </c>
      <c r="U527" s="49" t="str">
        <f t="shared" si="166"/>
        <v/>
      </c>
      <c r="V527" s="50" t="str">
        <f t="shared" si="164"/>
        <v/>
      </c>
      <c r="W527" s="115" t="str">
        <f t="shared" si="167"/>
        <v/>
      </c>
      <c r="X527" s="389"/>
      <c r="Y527" s="439"/>
      <c r="Z527" s="397"/>
    </row>
    <row r="528" spans="1:27" ht="15.6" x14ac:dyDescent="0.3">
      <c r="A528" s="23">
        <v>523</v>
      </c>
      <c r="B528" s="19"/>
      <c r="C528" s="20"/>
      <c r="D528" s="55"/>
      <c r="E528" s="24" t="str">
        <f t="shared" si="168"/>
        <v/>
      </c>
      <c r="F528" s="25" t="str">
        <f t="shared" si="169"/>
        <v/>
      </c>
      <c r="G528" s="52" t="str">
        <f t="shared" si="170"/>
        <v/>
      </c>
      <c r="H528" s="109" t="str">
        <f t="shared" si="152"/>
        <v/>
      </c>
      <c r="I528" s="185" t="s">
        <v>210</v>
      </c>
      <c r="J528" s="26" t="str">
        <f t="shared" ref="J528" si="175">IF(E528="","","KGS")</f>
        <v/>
      </c>
      <c r="K528" s="18"/>
      <c r="L528" s="18"/>
      <c r="M528" s="18"/>
      <c r="N528" s="48" t="str">
        <f t="shared" si="171"/>
        <v/>
      </c>
      <c r="O528" s="21"/>
      <c r="P528" s="18"/>
      <c r="Q528" s="48" t="str">
        <f t="shared" si="172"/>
        <v/>
      </c>
      <c r="R528" s="71" t="str">
        <f t="shared" si="173"/>
        <v/>
      </c>
      <c r="S528" s="22"/>
      <c r="T528" s="49" t="str">
        <f t="shared" si="174"/>
        <v/>
      </c>
      <c r="U528" s="49" t="str">
        <f t="shared" si="166"/>
        <v/>
      </c>
      <c r="V528" s="50" t="str">
        <f t="shared" si="164"/>
        <v/>
      </c>
      <c r="W528" s="115" t="str">
        <f t="shared" si="167"/>
        <v/>
      </c>
      <c r="X528" s="389"/>
      <c r="Y528" s="439"/>
      <c r="Z528" s="397"/>
    </row>
    <row r="529" spans="1:27" ht="15.6" x14ac:dyDescent="0.3">
      <c r="A529" s="23">
        <v>524</v>
      </c>
      <c r="B529" s="19"/>
      <c r="C529" s="20"/>
      <c r="D529" s="55"/>
      <c r="E529" s="24" t="str">
        <f t="shared" si="168"/>
        <v/>
      </c>
      <c r="F529" s="25" t="str">
        <f t="shared" si="169"/>
        <v/>
      </c>
      <c r="G529" s="52" t="str">
        <f t="shared" si="170"/>
        <v/>
      </c>
      <c r="H529" s="109" t="str">
        <f t="shared" si="152"/>
        <v/>
      </c>
      <c r="I529" s="185" t="s">
        <v>210</v>
      </c>
      <c r="J529" s="26" t="str">
        <f t="shared" ref="J529:J592" si="176">IF(E529="","","KGS")</f>
        <v/>
      </c>
      <c r="K529" s="18"/>
      <c r="L529" s="18"/>
      <c r="M529" s="18"/>
      <c r="N529" s="48" t="str">
        <f t="shared" si="171"/>
        <v/>
      </c>
      <c r="O529" s="21"/>
      <c r="P529" s="18"/>
      <c r="Q529" s="48" t="str">
        <f t="shared" si="172"/>
        <v/>
      </c>
      <c r="R529" s="71" t="str">
        <f t="shared" si="173"/>
        <v/>
      </c>
      <c r="S529" s="22"/>
      <c r="T529" s="49" t="str">
        <f t="shared" si="174"/>
        <v/>
      </c>
      <c r="U529" s="49" t="str">
        <f>IF(E529="","",0*R529)</f>
        <v/>
      </c>
      <c r="V529" s="50" t="str">
        <f t="shared" si="164"/>
        <v/>
      </c>
      <c r="W529" s="115" t="str">
        <f t="shared" si="167"/>
        <v/>
      </c>
      <c r="X529" s="389"/>
      <c r="Y529" s="439"/>
      <c r="Z529" s="397"/>
    </row>
    <row r="530" spans="1:27" ht="15.6" x14ac:dyDescent="0.3">
      <c r="A530" s="23">
        <v>525</v>
      </c>
      <c r="B530" s="19"/>
      <c r="C530" s="20"/>
      <c r="D530" s="55"/>
      <c r="E530" s="24" t="str">
        <f t="shared" si="168"/>
        <v/>
      </c>
      <c r="F530" s="25" t="str">
        <f t="shared" si="169"/>
        <v/>
      </c>
      <c r="G530" s="52" t="str">
        <f t="shared" si="170"/>
        <v/>
      </c>
      <c r="H530" s="109" t="str">
        <f t="shared" ref="H530:H532" si="177">IF(C530="","",VLOOKUP(C530,bdsocios,5,FALSE))</f>
        <v/>
      </c>
      <c r="I530" s="185" t="s">
        <v>210</v>
      </c>
      <c r="J530" s="26" t="str">
        <f t="shared" si="176"/>
        <v/>
      </c>
      <c r="K530" s="18"/>
      <c r="L530" s="18"/>
      <c r="M530" s="18"/>
      <c r="N530" s="48" t="str">
        <f t="shared" si="171"/>
        <v/>
      </c>
      <c r="O530" s="21"/>
      <c r="P530" s="18"/>
      <c r="Q530" s="48" t="str">
        <f t="shared" si="172"/>
        <v/>
      </c>
      <c r="R530" s="71" t="str">
        <f t="shared" si="173"/>
        <v/>
      </c>
      <c r="S530" s="22"/>
      <c r="T530" s="49" t="str">
        <f t="shared" si="174"/>
        <v/>
      </c>
      <c r="U530" s="49" t="str">
        <f t="shared" si="166"/>
        <v/>
      </c>
      <c r="V530" s="50" t="str">
        <f t="shared" si="164"/>
        <v/>
      </c>
      <c r="W530" s="115" t="str">
        <f t="shared" si="167"/>
        <v/>
      </c>
      <c r="X530" s="389"/>
      <c r="Y530" s="439"/>
      <c r="Z530" s="397"/>
    </row>
    <row r="531" spans="1:27" ht="15.6" x14ac:dyDescent="0.3">
      <c r="A531" s="23">
        <v>526</v>
      </c>
      <c r="B531" s="19"/>
      <c r="C531" s="20"/>
      <c r="D531" s="55"/>
      <c r="E531" s="24" t="str">
        <f t="shared" si="168"/>
        <v/>
      </c>
      <c r="F531" s="25" t="str">
        <f t="shared" si="169"/>
        <v/>
      </c>
      <c r="G531" s="52" t="str">
        <f t="shared" si="170"/>
        <v/>
      </c>
      <c r="H531" s="109" t="str">
        <f t="shared" si="177"/>
        <v/>
      </c>
      <c r="I531" s="185" t="s">
        <v>210</v>
      </c>
      <c r="J531" s="26" t="str">
        <f t="shared" si="176"/>
        <v/>
      </c>
      <c r="K531" s="18"/>
      <c r="L531" s="18"/>
      <c r="M531" s="18"/>
      <c r="N531" s="48" t="str">
        <f t="shared" si="171"/>
        <v/>
      </c>
      <c r="O531" s="21"/>
      <c r="P531" s="18"/>
      <c r="Q531" s="48" t="str">
        <f t="shared" si="172"/>
        <v/>
      </c>
      <c r="R531" s="71" t="str">
        <f t="shared" si="173"/>
        <v/>
      </c>
      <c r="S531" s="22"/>
      <c r="T531" s="49" t="str">
        <f t="shared" si="174"/>
        <v/>
      </c>
      <c r="U531" s="49" t="str">
        <f t="shared" si="166"/>
        <v/>
      </c>
      <c r="V531" s="50" t="str">
        <f t="shared" si="164"/>
        <v/>
      </c>
      <c r="W531" s="115" t="str">
        <f t="shared" si="167"/>
        <v/>
      </c>
      <c r="X531" s="389"/>
      <c r="Y531" s="439"/>
      <c r="Z531" s="397"/>
    </row>
    <row r="532" spans="1:27" ht="15.6" x14ac:dyDescent="0.3">
      <c r="A532" s="23">
        <v>527</v>
      </c>
      <c r="B532" s="19"/>
      <c r="C532" s="20"/>
      <c r="D532" s="55"/>
      <c r="E532" s="24" t="str">
        <f t="shared" si="168"/>
        <v/>
      </c>
      <c r="F532" s="25" t="str">
        <f t="shared" si="169"/>
        <v/>
      </c>
      <c r="G532" s="52" t="str">
        <f t="shared" si="170"/>
        <v/>
      </c>
      <c r="H532" s="109" t="str">
        <f t="shared" si="177"/>
        <v/>
      </c>
      <c r="I532" s="185" t="s">
        <v>210</v>
      </c>
      <c r="J532" s="26" t="str">
        <f t="shared" si="176"/>
        <v/>
      </c>
      <c r="K532" s="18"/>
      <c r="L532" s="18"/>
      <c r="M532" s="18"/>
      <c r="N532" s="48" t="str">
        <f t="shared" si="171"/>
        <v/>
      </c>
      <c r="O532" s="21"/>
      <c r="P532" s="18"/>
      <c r="Q532" s="48" t="str">
        <f t="shared" si="172"/>
        <v/>
      </c>
      <c r="R532" s="71" t="str">
        <f t="shared" si="173"/>
        <v/>
      </c>
      <c r="S532" s="22"/>
      <c r="T532" s="49" t="str">
        <f t="shared" si="174"/>
        <v/>
      </c>
      <c r="U532" s="49" t="str">
        <f t="shared" si="166"/>
        <v/>
      </c>
      <c r="V532" s="50" t="str">
        <f t="shared" si="164"/>
        <v/>
      </c>
      <c r="W532" s="115" t="str">
        <f t="shared" si="167"/>
        <v/>
      </c>
      <c r="X532" s="389"/>
      <c r="Y532" s="439"/>
      <c r="Z532" s="397"/>
    </row>
    <row r="533" spans="1:27" ht="15.6" x14ac:dyDescent="0.3">
      <c r="A533" s="23">
        <v>528</v>
      </c>
      <c r="B533" s="19"/>
      <c r="C533" s="20"/>
      <c r="D533" s="55"/>
      <c r="E533" s="24" t="str">
        <f t="shared" si="168"/>
        <v/>
      </c>
      <c r="F533" s="25" t="str">
        <f t="shared" si="169"/>
        <v/>
      </c>
      <c r="G533" s="52" t="str">
        <f t="shared" si="170"/>
        <v/>
      </c>
      <c r="H533" s="109" t="str">
        <f t="shared" ref="H533:H596" si="178">IF(C533="","",VLOOKUP(C533,bdsocios,5,FALSE))</f>
        <v/>
      </c>
      <c r="I533" s="185" t="s">
        <v>210</v>
      </c>
      <c r="J533" s="26" t="str">
        <f t="shared" si="176"/>
        <v/>
      </c>
      <c r="K533" s="18"/>
      <c r="L533" s="18"/>
      <c r="M533" s="18"/>
      <c r="N533" s="48" t="str">
        <f t="shared" si="171"/>
        <v/>
      </c>
      <c r="O533" s="21"/>
      <c r="P533" s="18"/>
      <c r="Q533" s="48" t="str">
        <f t="shared" si="172"/>
        <v/>
      </c>
      <c r="R533" s="71" t="str">
        <f t="shared" si="173"/>
        <v/>
      </c>
      <c r="S533" s="22"/>
      <c r="T533" s="49" t="str">
        <f t="shared" si="174"/>
        <v/>
      </c>
      <c r="U533" s="49" t="str">
        <f t="shared" si="166"/>
        <v/>
      </c>
      <c r="V533" s="50" t="str">
        <f t="shared" si="164"/>
        <v/>
      </c>
      <c r="W533" s="115" t="str">
        <f t="shared" si="167"/>
        <v/>
      </c>
      <c r="X533" s="389"/>
      <c r="Y533" s="439"/>
      <c r="Z533" s="397"/>
      <c r="AA533" s="303"/>
    </row>
    <row r="534" spans="1:27" ht="15.6" x14ac:dyDescent="0.3">
      <c r="A534" s="23">
        <v>529</v>
      </c>
      <c r="B534" s="19"/>
      <c r="C534" s="20"/>
      <c r="D534" s="55"/>
      <c r="E534" s="24" t="str">
        <f t="shared" si="168"/>
        <v/>
      </c>
      <c r="F534" s="25" t="str">
        <f t="shared" si="169"/>
        <v/>
      </c>
      <c r="G534" s="52" t="str">
        <f t="shared" si="170"/>
        <v/>
      </c>
      <c r="H534" s="109" t="str">
        <f t="shared" si="178"/>
        <v/>
      </c>
      <c r="I534" s="185" t="s">
        <v>210</v>
      </c>
      <c r="J534" s="26" t="str">
        <f t="shared" si="176"/>
        <v/>
      </c>
      <c r="K534" s="18"/>
      <c r="L534" s="18"/>
      <c r="M534" s="18"/>
      <c r="N534" s="48" t="str">
        <f t="shared" si="171"/>
        <v/>
      </c>
      <c r="O534" s="21"/>
      <c r="P534" s="18"/>
      <c r="Q534" s="48" t="str">
        <f t="shared" si="172"/>
        <v/>
      </c>
      <c r="R534" s="71" t="str">
        <f t="shared" si="173"/>
        <v/>
      </c>
      <c r="S534" s="22"/>
      <c r="T534" s="49" t="str">
        <f t="shared" si="174"/>
        <v/>
      </c>
      <c r="U534" s="49" t="str">
        <f t="shared" si="166"/>
        <v/>
      </c>
      <c r="V534" s="50" t="str">
        <f t="shared" si="164"/>
        <v/>
      </c>
      <c r="W534" s="115" t="str">
        <f t="shared" si="167"/>
        <v/>
      </c>
      <c r="X534" s="389"/>
      <c r="Y534" s="439"/>
      <c r="Z534" s="397"/>
    </row>
    <row r="535" spans="1:27" ht="15.6" x14ac:dyDescent="0.3">
      <c r="A535" s="23">
        <v>530</v>
      </c>
      <c r="B535" s="19"/>
      <c r="C535" s="20"/>
      <c r="D535" s="55"/>
      <c r="E535" s="24" t="str">
        <f t="shared" si="168"/>
        <v/>
      </c>
      <c r="F535" s="25" t="str">
        <f t="shared" si="169"/>
        <v/>
      </c>
      <c r="G535" s="52" t="str">
        <f t="shared" si="170"/>
        <v/>
      </c>
      <c r="H535" s="109" t="str">
        <f t="shared" si="178"/>
        <v/>
      </c>
      <c r="I535" s="185" t="s">
        <v>210</v>
      </c>
      <c r="J535" s="26" t="str">
        <f t="shared" si="176"/>
        <v/>
      </c>
      <c r="K535" s="18"/>
      <c r="L535" s="18"/>
      <c r="M535" s="18"/>
      <c r="N535" s="48" t="str">
        <f t="shared" si="171"/>
        <v/>
      </c>
      <c r="O535" s="21"/>
      <c r="P535" s="18"/>
      <c r="Q535" s="48" t="str">
        <f t="shared" si="172"/>
        <v/>
      </c>
      <c r="R535" s="71" t="str">
        <f t="shared" si="173"/>
        <v/>
      </c>
      <c r="S535" s="22"/>
      <c r="T535" s="49" t="str">
        <f t="shared" si="174"/>
        <v/>
      </c>
      <c r="U535" s="49" t="str">
        <f t="shared" si="166"/>
        <v/>
      </c>
      <c r="V535" s="50" t="str">
        <f t="shared" si="164"/>
        <v/>
      </c>
      <c r="W535" s="115" t="str">
        <f t="shared" si="167"/>
        <v/>
      </c>
      <c r="X535" s="389"/>
      <c r="Y535" s="439"/>
      <c r="Z535" s="397"/>
    </row>
    <row r="536" spans="1:27" ht="15.6" x14ac:dyDescent="0.3">
      <c r="A536" s="23">
        <v>531</v>
      </c>
      <c r="B536" s="19"/>
      <c r="C536" s="20"/>
      <c r="D536" s="55"/>
      <c r="E536" s="24" t="str">
        <f t="shared" si="168"/>
        <v/>
      </c>
      <c r="F536" s="25" t="str">
        <f t="shared" si="169"/>
        <v/>
      </c>
      <c r="G536" s="52" t="str">
        <f t="shared" si="170"/>
        <v/>
      </c>
      <c r="H536" s="109" t="str">
        <f t="shared" si="178"/>
        <v/>
      </c>
      <c r="I536" s="185" t="s">
        <v>210</v>
      </c>
      <c r="J536" s="26" t="str">
        <f t="shared" si="176"/>
        <v/>
      </c>
      <c r="K536" s="18"/>
      <c r="L536" s="18"/>
      <c r="M536" s="18"/>
      <c r="N536" s="48" t="str">
        <f t="shared" si="171"/>
        <v/>
      </c>
      <c r="O536" s="21"/>
      <c r="P536" s="18"/>
      <c r="Q536" s="48" t="str">
        <f t="shared" si="172"/>
        <v/>
      </c>
      <c r="R536" s="71" t="str">
        <f t="shared" si="173"/>
        <v/>
      </c>
      <c r="S536" s="22"/>
      <c r="T536" s="49" t="str">
        <f t="shared" si="174"/>
        <v/>
      </c>
      <c r="U536" s="49" t="str">
        <f t="shared" si="166"/>
        <v/>
      </c>
      <c r="V536" s="50" t="str">
        <f t="shared" si="164"/>
        <v/>
      </c>
      <c r="W536" s="115" t="str">
        <f t="shared" si="167"/>
        <v/>
      </c>
      <c r="X536" s="389"/>
      <c r="Y536" s="439"/>
      <c r="Z536" s="397"/>
    </row>
    <row r="537" spans="1:27" ht="15.6" x14ac:dyDescent="0.3">
      <c r="A537" s="23">
        <v>532</v>
      </c>
      <c r="B537" s="19"/>
      <c r="C537" s="20"/>
      <c r="D537" s="55"/>
      <c r="E537" s="24" t="str">
        <f t="shared" si="168"/>
        <v/>
      </c>
      <c r="F537" s="25" t="str">
        <f t="shared" si="169"/>
        <v/>
      </c>
      <c r="G537" s="52" t="str">
        <f t="shared" si="170"/>
        <v/>
      </c>
      <c r="H537" s="109" t="str">
        <f t="shared" si="178"/>
        <v/>
      </c>
      <c r="I537" s="185" t="s">
        <v>210</v>
      </c>
      <c r="J537" s="26" t="str">
        <f t="shared" si="176"/>
        <v/>
      </c>
      <c r="K537" s="18"/>
      <c r="L537" s="18"/>
      <c r="M537" s="18"/>
      <c r="N537" s="48" t="str">
        <f t="shared" si="171"/>
        <v/>
      </c>
      <c r="O537" s="21"/>
      <c r="P537" s="18"/>
      <c r="Q537" s="48" t="str">
        <f t="shared" si="172"/>
        <v/>
      </c>
      <c r="R537" s="71" t="str">
        <f t="shared" si="173"/>
        <v/>
      </c>
      <c r="S537" s="22"/>
      <c r="T537" s="49" t="str">
        <f t="shared" si="174"/>
        <v/>
      </c>
      <c r="U537" s="49" t="str">
        <f t="shared" si="166"/>
        <v/>
      </c>
      <c r="V537" s="50" t="str">
        <f t="shared" si="164"/>
        <v/>
      </c>
      <c r="W537" s="115" t="str">
        <f t="shared" si="167"/>
        <v/>
      </c>
      <c r="X537" s="389"/>
      <c r="Y537" s="439"/>
      <c r="Z537" s="397"/>
    </row>
    <row r="538" spans="1:27" ht="15.6" x14ac:dyDescent="0.3">
      <c r="A538" s="23">
        <v>533</v>
      </c>
      <c r="B538" s="19"/>
      <c r="C538" s="20"/>
      <c r="D538" s="55"/>
      <c r="E538" s="24" t="str">
        <f t="shared" si="168"/>
        <v/>
      </c>
      <c r="F538" s="25" t="str">
        <f t="shared" si="169"/>
        <v/>
      </c>
      <c r="G538" s="52" t="str">
        <f t="shared" si="170"/>
        <v/>
      </c>
      <c r="H538" s="109" t="str">
        <f t="shared" si="178"/>
        <v/>
      </c>
      <c r="I538" s="185" t="s">
        <v>210</v>
      </c>
      <c r="J538" s="26" t="str">
        <f t="shared" si="176"/>
        <v/>
      </c>
      <c r="K538" s="18"/>
      <c r="L538" s="18"/>
      <c r="M538" s="18"/>
      <c r="N538" s="48" t="str">
        <f t="shared" si="171"/>
        <v/>
      </c>
      <c r="O538" s="21"/>
      <c r="P538" s="18"/>
      <c r="Q538" s="48" t="str">
        <f t="shared" si="172"/>
        <v/>
      </c>
      <c r="R538" s="71" t="str">
        <f t="shared" si="173"/>
        <v/>
      </c>
      <c r="S538" s="22"/>
      <c r="T538" s="49" t="str">
        <f t="shared" si="174"/>
        <v/>
      </c>
      <c r="U538" s="49" t="str">
        <f t="shared" si="166"/>
        <v/>
      </c>
      <c r="V538" s="50" t="str">
        <f t="shared" si="164"/>
        <v/>
      </c>
      <c r="W538" s="115" t="str">
        <f t="shared" si="167"/>
        <v/>
      </c>
      <c r="X538" s="389"/>
      <c r="Y538" s="439"/>
      <c r="Z538" s="397"/>
    </row>
    <row r="539" spans="1:27" ht="15.6" x14ac:dyDescent="0.3">
      <c r="A539" s="23">
        <v>534</v>
      </c>
      <c r="B539" s="19"/>
      <c r="C539" s="20"/>
      <c r="D539" s="55"/>
      <c r="E539" s="24" t="str">
        <f t="shared" si="168"/>
        <v/>
      </c>
      <c r="F539" s="25" t="str">
        <f t="shared" si="169"/>
        <v/>
      </c>
      <c r="G539" s="52" t="str">
        <f t="shared" si="170"/>
        <v/>
      </c>
      <c r="H539" s="109" t="str">
        <f t="shared" si="178"/>
        <v/>
      </c>
      <c r="I539" s="185" t="s">
        <v>210</v>
      </c>
      <c r="J539" s="26" t="str">
        <f t="shared" si="176"/>
        <v/>
      </c>
      <c r="K539" s="18"/>
      <c r="L539" s="18"/>
      <c r="M539" s="18"/>
      <c r="N539" s="48" t="str">
        <f t="shared" si="171"/>
        <v/>
      </c>
      <c r="O539" s="21"/>
      <c r="P539" s="18"/>
      <c r="Q539" s="48" t="str">
        <f t="shared" si="172"/>
        <v/>
      </c>
      <c r="R539" s="71" t="str">
        <f t="shared" si="173"/>
        <v/>
      </c>
      <c r="S539" s="22"/>
      <c r="T539" s="49" t="str">
        <f t="shared" si="174"/>
        <v/>
      </c>
      <c r="U539" s="49" t="str">
        <f t="shared" si="166"/>
        <v/>
      </c>
      <c r="V539" s="50" t="str">
        <f t="shared" ref="V539:V602" si="179">IF(E539="","",R539*0.3)</f>
        <v/>
      </c>
      <c r="W539" s="115" t="str">
        <f t="shared" si="167"/>
        <v/>
      </c>
      <c r="X539" s="389"/>
      <c r="Y539" s="439"/>
      <c r="Z539" s="397"/>
    </row>
    <row r="540" spans="1:27" ht="15.6" x14ac:dyDescent="0.3">
      <c r="A540" s="23">
        <v>535</v>
      </c>
      <c r="B540" s="19"/>
      <c r="C540" s="20"/>
      <c r="D540" s="55"/>
      <c r="E540" s="24" t="str">
        <f t="shared" si="168"/>
        <v/>
      </c>
      <c r="F540" s="25" t="str">
        <f t="shared" si="169"/>
        <v/>
      </c>
      <c r="G540" s="52" t="str">
        <f t="shared" si="170"/>
        <v/>
      </c>
      <c r="H540" s="109" t="str">
        <f t="shared" si="178"/>
        <v/>
      </c>
      <c r="I540" s="185" t="s">
        <v>210</v>
      </c>
      <c r="J540" s="26" t="str">
        <f t="shared" si="176"/>
        <v/>
      </c>
      <c r="K540" s="18"/>
      <c r="L540" s="18"/>
      <c r="M540" s="18"/>
      <c r="N540" s="48" t="str">
        <f t="shared" si="171"/>
        <v/>
      </c>
      <c r="O540" s="21"/>
      <c r="P540" s="18"/>
      <c r="Q540" s="48" t="str">
        <f t="shared" si="172"/>
        <v/>
      </c>
      <c r="R540" s="71" t="str">
        <f t="shared" si="173"/>
        <v/>
      </c>
      <c r="S540" s="22"/>
      <c r="T540" s="49" t="str">
        <f t="shared" si="174"/>
        <v/>
      </c>
      <c r="U540" s="49" t="str">
        <f t="shared" si="166"/>
        <v/>
      </c>
      <c r="V540" s="50" t="str">
        <f t="shared" si="179"/>
        <v/>
      </c>
      <c r="W540" s="115" t="str">
        <f t="shared" ref="W540:W603" si="180">IF(E540="","",T540-U540-V540-O540)</f>
        <v/>
      </c>
      <c r="X540" s="389"/>
      <c r="Y540" s="439"/>
      <c r="Z540" s="397"/>
    </row>
    <row r="541" spans="1:27" ht="15.6" x14ac:dyDescent="0.3">
      <c r="A541" s="23">
        <v>536</v>
      </c>
      <c r="B541" s="19"/>
      <c r="C541" s="20"/>
      <c r="D541" s="55"/>
      <c r="E541" s="24" t="str">
        <f t="shared" si="168"/>
        <v/>
      </c>
      <c r="F541" s="25" t="str">
        <f t="shared" si="169"/>
        <v/>
      </c>
      <c r="G541" s="52" t="str">
        <f t="shared" si="170"/>
        <v/>
      </c>
      <c r="H541" s="109" t="str">
        <f t="shared" si="178"/>
        <v/>
      </c>
      <c r="I541" s="185" t="s">
        <v>210</v>
      </c>
      <c r="J541" s="26" t="str">
        <f t="shared" si="176"/>
        <v/>
      </c>
      <c r="K541" s="18"/>
      <c r="L541" s="18"/>
      <c r="M541" s="18"/>
      <c r="N541" s="48" t="str">
        <f t="shared" si="171"/>
        <v/>
      </c>
      <c r="O541" s="21"/>
      <c r="P541" s="18"/>
      <c r="Q541" s="48" t="str">
        <f t="shared" si="172"/>
        <v/>
      </c>
      <c r="R541" s="71" t="str">
        <f t="shared" si="173"/>
        <v/>
      </c>
      <c r="S541" s="22"/>
      <c r="T541" s="49" t="str">
        <f t="shared" si="174"/>
        <v/>
      </c>
      <c r="U541" s="49" t="str">
        <f t="shared" si="166"/>
        <v/>
      </c>
      <c r="V541" s="50" t="str">
        <f t="shared" si="179"/>
        <v/>
      </c>
      <c r="W541" s="115" t="str">
        <f t="shared" si="180"/>
        <v/>
      </c>
      <c r="X541" s="389"/>
      <c r="Y541" s="439"/>
      <c r="Z541" s="397"/>
    </row>
    <row r="542" spans="1:27" ht="15.6" x14ac:dyDescent="0.3">
      <c r="A542" s="23">
        <v>537</v>
      </c>
      <c r="B542" s="19"/>
      <c r="C542" s="20"/>
      <c r="D542" s="55"/>
      <c r="E542" s="24" t="str">
        <f t="shared" si="168"/>
        <v/>
      </c>
      <c r="F542" s="25" t="str">
        <f t="shared" si="169"/>
        <v/>
      </c>
      <c r="G542" s="52" t="str">
        <f t="shared" si="170"/>
        <v/>
      </c>
      <c r="H542" s="109" t="str">
        <f t="shared" si="178"/>
        <v/>
      </c>
      <c r="I542" s="185" t="s">
        <v>210</v>
      </c>
      <c r="J542" s="26" t="str">
        <f t="shared" si="176"/>
        <v/>
      </c>
      <c r="K542" s="18"/>
      <c r="L542" s="18"/>
      <c r="M542" s="18"/>
      <c r="N542" s="48" t="str">
        <f t="shared" si="171"/>
        <v/>
      </c>
      <c r="O542" s="21"/>
      <c r="P542" s="18"/>
      <c r="Q542" s="48" t="str">
        <f t="shared" si="172"/>
        <v/>
      </c>
      <c r="R542" s="71" t="str">
        <f t="shared" si="173"/>
        <v/>
      </c>
      <c r="S542" s="22"/>
      <c r="T542" s="49" t="str">
        <f t="shared" si="174"/>
        <v/>
      </c>
      <c r="U542" s="49" t="str">
        <f t="shared" si="166"/>
        <v/>
      </c>
      <c r="V542" s="50" t="str">
        <f t="shared" si="179"/>
        <v/>
      </c>
      <c r="W542" s="115" t="str">
        <f t="shared" si="180"/>
        <v/>
      </c>
      <c r="X542" s="389"/>
      <c r="Y542" s="439"/>
      <c r="Z542" s="397"/>
    </row>
    <row r="543" spans="1:27" ht="15.6" x14ac:dyDescent="0.3">
      <c r="A543" s="23">
        <v>538</v>
      </c>
      <c r="B543" s="19"/>
      <c r="C543" s="20"/>
      <c r="D543" s="55"/>
      <c r="E543" s="24" t="str">
        <f t="shared" si="168"/>
        <v/>
      </c>
      <c r="F543" s="25" t="str">
        <f t="shared" si="169"/>
        <v/>
      </c>
      <c r="G543" s="52" t="str">
        <f t="shared" si="170"/>
        <v/>
      </c>
      <c r="H543" s="109" t="str">
        <f t="shared" si="178"/>
        <v/>
      </c>
      <c r="I543" s="185" t="s">
        <v>210</v>
      </c>
      <c r="J543" s="26" t="str">
        <f t="shared" si="176"/>
        <v/>
      </c>
      <c r="K543" s="18"/>
      <c r="L543" s="18"/>
      <c r="M543" s="18"/>
      <c r="N543" s="48" t="str">
        <f t="shared" si="171"/>
        <v/>
      </c>
      <c r="O543" s="21"/>
      <c r="P543" s="18"/>
      <c r="Q543" s="48" t="str">
        <f t="shared" si="172"/>
        <v/>
      </c>
      <c r="R543" s="71" t="str">
        <f>IF(E543="","",N543-P543-Q543)</f>
        <v/>
      </c>
      <c r="S543" s="22"/>
      <c r="T543" s="49" t="str">
        <f t="shared" si="174"/>
        <v/>
      </c>
      <c r="U543" s="49" t="str">
        <f t="shared" si="166"/>
        <v/>
      </c>
      <c r="V543" s="50" t="str">
        <f t="shared" si="179"/>
        <v/>
      </c>
      <c r="W543" s="115" t="str">
        <f t="shared" si="180"/>
        <v/>
      </c>
      <c r="X543" s="389"/>
      <c r="Y543" s="439"/>
      <c r="Z543" s="397"/>
    </row>
    <row r="544" spans="1:27" ht="15.6" x14ac:dyDescent="0.3">
      <c r="A544" s="23">
        <v>539</v>
      </c>
      <c r="B544" s="19"/>
      <c r="C544" s="20"/>
      <c r="D544" s="55"/>
      <c r="E544" s="24" t="str">
        <f t="shared" si="168"/>
        <v/>
      </c>
      <c r="F544" s="25" t="str">
        <f t="shared" si="169"/>
        <v/>
      </c>
      <c r="G544" s="52" t="str">
        <f t="shared" si="170"/>
        <v/>
      </c>
      <c r="H544" s="109" t="str">
        <f t="shared" si="178"/>
        <v/>
      </c>
      <c r="I544" s="185" t="s">
        <v>210</v>
      </c>
      <c r="J544" s="26" t="str">
        <f t="shared" si="176"/>
        <v/>
      </c>
      <c r="K544" s="18"/>
      <c r="L544" s="18"/>
      <c r="M544" s="18"/>
      <c r="N544" s="48" t="str">
        <f t="shared" si="171"/>
        <v/>
      </c>
      <c r="O544" s="21"/>
      <c r="P544" s="18"/>
      <c r="Q544" s="48" t="str">
        <f t="shared" si="172"/>
        <v/>
      </c>
      <c r="R544" s="71" t="str">
        <f t="shared" si="173"/>
        <v/>
      </c>
      <c r="S544" s="22"/>
      <c r="T544" s="49" t="str">
        <f t="shared" si="174"/>
        <v/>
      </c>
      <c r="U544" s="49" t="str">
        <f t="shared" si="166"/>
        <v/>
      </c>
      <c r="V544" s="50" t="str">
        <f t="shared" si="179"/>
        <v/>
      </c>
      <c r="W544" s="115" t="str">
        <f t="shared" si="180"/>
        <v/>
      </c>
      <c r="X544" s="389"/>
      <c r="Y544" s="439"/>
      <c r="Z544" s="397"/>
    </row>
    <row r="545" spans="1:27" ht="15.6" x14ac:dyDescent="0.3">
      <c r="A545" s="23">
        <v>540</v>
      </c>
      <c r="B545" s="19"/>
      <c r="C545" s="20"/>
      <c r="D545" s="55"/>
      <c r="E545" s="24" t="str">
        <f t="shared" si="168"/>
        <v/>
      </c>
      <c r="F545" s="25" t="str">
        <f t="shared" si="169"/>
        <v/>
      </c>
      <c r="G545" s="52" t="str">
        <f t="shared" si="170"/>
        <v/>
      </c>
      <c r="H545" s="109" t="str">
        <f t="shared" si="178"/>
        <v/>
      </c>
      <c r="I545" s="185" t="s">
        <v>210</v>
      </c>
      <c r="J545" s="26" t="str">
        <f t="shared" si="176"/>
        <v/>
      </c>
      <c r="K545" s="18"/>
      <c r="L545" s="18"/>
      <c r="M545" s="18"/>
      <c r="N545" s="48" t="str">
        <f t="shared" si="171"/>
        <v/>
      </c>
      <c r="O545" s="21"/>
      <c r="P545" s="18"/>
      <c r="Q545" s="48" t="str">
        <f t="shared" si="172"/>
        <v/>
      </c>
      <c r="R545" s="71" t="str">
        <f t="shared" si="173"/>
        <v/>
      </c>
      <c r="S545" s="22"/>
      <c r="T545" s="49" t="str">
        <f t="shared" si="174"/>
        <v/>
      </c>
      <c r="U545" s="49" t="str">
        <f t="shared" si="166"/>
        <v/>
      </c>
      <c r="V545" s="50" t="str">
        <f t="shared" si="179"/>
        <v/>
      </c>
      <c r="W545" s="115" t="str">
        <f t="shared" si="180"/>
        <v/>
      </c>
      <c r="X545" s="389"/>
      <c r="Y545" s="439"/>
      <c r="Z545" s="397"/>
    </row>
    <row r="546" spans="1:27" ht="15.6" x14ac:dyDescent="0.3">
      <c r="A546" s="23">
        <v>541</v>
      </c>
      <c r="B546" s="19"/>
      <c r="C546" s="20"/>
      <c r="D546" s="55"/>
      <c r="E546" s="24" t="str">
        <f t="shared" si="168"/>
        <v/>
      </c>
      <c r="F546" s="25" t="str">
        <f t="shared" si="169"/>
        <v/>
      </c>
      <c r="G546" s="52" t="str">
        <f t="shared" si="170"/>
        <v/>
      </c>
      <c r="H546" s="109" t="str">
        <f t="shared" si="178"/>
        <v/>
      </c>
      <c r="I546" s="185" t="s">
        <v>210</v>
      </c>
      <c r="J546" s="26" t="str">
        <f t="shared" si="176"/>
        <v/>
      </c>
      <c r="K546" s="18"/>
      <c r="L546" s="18"/>
      <c r="M546" s="18"/>
      <c r="N546" s="48" t="str">
        <f t="shared" si="171"/>
        <v/>
      </c>
      <c r="O546" s="21"/>
      <c r="P546" s="18"/>
      <c r="Q546" s="48" t="str">
        <f t="shared" si="172"/>
        <v/>
      </c>
      <c r="R546" s="71" t="str">
        <f t="shared" si="173"/>
        <v/>
      </c>
      <c r="S546" s="22"/>
      <c r="T546" s="49" t="str">
        <f t="shared" si="174"/>
        <v/>
      </c>
      <c r="U546" s="49" t="str">
        <f>IF(E546="","",0*R546)</f>
        <v/>
      </c>
      <c r="V546" s="50" t="str">
        <f t="shared" si="179"/>
        <v/>
      </c>
      <c r="W546" s="115" t="str">
        <f t="shared" si="180"/>
        <v/>
      </c>
      <c r="X546" s="389"/>
      <c r="Y546" s="439"/>
      <c r="Z546" s="397"/>
    </row>
    <row r="547" spans="1:27" ht="15.6" x14ac:dyDescent="0.3">
      <c r="A547" s="23">
        <v>542</v>
      </c>
      <c r="B547" s="19"/>
      <c r="C547" s="20"/>
      <c r="D547" s="55"/>
      <c r="E547" s="24" t="str">
        <f t="shared" si="168"/>
        <v/>
      </c>
      <c r="F547" s="25" t="str">
        <f t="shared" si="169"/>
        <v/>
      </c>
      <c r="G547" s="52" t="str">
        <f t="shared" si="170"/>
        <v/>
      </c>
      <c r="H547" s="109" t="str">
        <f t="shared" si="178"/>
        <v/>
      </c>
      <c r="I547" s="185" t="s">
        <v>210</v>
      </c>
      <c r="J547" s="26" t="str">
        <f t="shared" si="176"/>
        <v/>
      </c>
      <c r="K547" s="18"/>
      <c r="L547" s="18"/>
      <c r="M547" s="18"/>
      <c r="N547" s="48" t="str">
        <f t="shared" si="171"/>
        <v/>
      </c>
      <c r="O547" s="21"/>
      <c r="P547" s="18"/>
      <c r="Q547" s="48" t="str">
        <f t="shared" si="172"/>
        <v/>
      </c>
      <c r="R547" s="71" t="str">
        <f t="shared" si="173"/>
        <v/>
      </c>
      <c r="S547" s="22"/>
      <c r="T547" s="49" t="str">
        <f t="shared" si="174"/>
        <v/>
      </c>
      <c r="U547" s="49" t="str">
        <f>IF(E547="","",0*R547)</f>
        <v/>
      </c>
      <c r="V547" s="50" t="str">
        <f t="shared" si="179"/>
        <v/>
      </c>
      <c r="W547" s="115" t="str">
        <f t="shared" si="180"/>
        <v/>
      </c>
      <c r="X547" s="389"/>
      <c r="Y547" s="439"/>
      <c r="Z547" s="397"/>
    </row>
    <row r="548" spans="1:27" ht="15.6" x14ac:dyDescent="0.3">
      <c r="A548" s="23">
        <v>543</v>
      </c>
      <c r="B548" s="19"/>
      <c r="C548" s="20"/>
      <c r="D548" s="55"/>
      <c r="E548" s="24" t="str">
        <f t="shared" si="168"/>
        <v/>
      </c>
      <c r="F548" s="25" t="str">
        <f t="shared" si="169"/>
        <v/>
      </c>
      <c r="G548" s="52" t="str">
        <f t="shared" si="170"/>
        <v/>
      </c>
      <c r="H548" s="109" t="str">
        <f t="shared" si="178"/>
        <v/>
      </c>
      <c r="I548" s="185" t="s">
        <v>210</v>
      </c>
      <c r="J548" s="26" t="str">
        <f t="shared" si="176"/>
        <v/>
      </c>
      <c r="K548" s="18"/>
      <c r="L548" s="18"/>
      <c r="M548" s="18"/>
      <c r="N548" s="48" t="str">
        <f t="shared" si="171"/>
        <v/>
      </c>
      <c r="O548" s="21"/>
      <c r="P548" s="18"/>
      <c r="Q548" s="48" t="str">
        <f t="shared" si="172"/>
        <v/>
      </c>
      <c r="R548" s="71" t="str">
        <f t="shared" si="173"/>
        <v/>
      </c>
      <c r="S548" s="22"/>
      <c r="T548" s="49" t="str">
        <f t="shared" si="174"/>
        <v/>
      </c>
      <c r="U548" s="49" t="str">
        <f>IF(E548="","",0*R548)</f>
        <v/>
      </c>
      <c r="V548" s="50" t="str">
        <f t="shared" si="179"/>
        <v/>
      </c>
      <c r="W548" s="115" t="str">
        <f t="shared" si="180"/>
        <v/>
      </c>
      <c r="X548" s="389"/>
      <c r="Y548" s="439"/>
      <c r="Z548" s="397"/>
    </row>
    <row r="549" spans="1:27" ht="15.6" x14ac:dyDescent="0.3">
      <c r="A549" s="23">
        <v>544</v>
      </c>
      <c r="B549" s="19"/>
      <c r="C549" s="20"/>
      <c r="D549" s="55"/>
      <c r="E549" s="24" t="str">
        <f t="shared" si="168"/>
        <v/>
      </c>
      <c r="F549" s="25" t="str">
        <f t="shared" si="169"/>
        <v/>
      </c>
      <c r="G549" s="52" t="str">
        <f t="shared" si="170"/>
        <v/>
      </c>
      <c r="H549" s="109" t="str">
        <f t="shared" si="178"/>
        <v/>
      </c>
      <c r="I549" s="185" t="s">
        <v>210</v>
      </c>
      <c r="J549" s="26" t="str">
        <f t="shared" si="176"/>
        <v/>
      </c>
      <c r="K549" s="18"/>
      <c r="L549" s="18"/>
      <c r="M549" s="18"/>
      <c r="N549" s="48" t="str">
        <f t="shared" si="171"/>
        <v/>
      </c>
      <c r="O549" s="21"/>
      <c r="P549" s="18"/>
      <c r="Q549" s="48" t="str">
        <f t="shared" si="172"/>
        <v/>
      </c>
      <c r="R549" s="71" t="str">
        <f t="shared" si="173"/>
        <v/>
      </c>
      <c r="S549" s="22"/>
      <c r="T549" s="49" t="str">
        <f t="shared" si="174"/>
        <v/>
      </c>
      <c r="U549" s="49" t="str">
        <f>IF(E549="","",0*R549)</f>
        <v/>
      </c>
      <c r="V549" s="50" t="str">
        <f t="shared" si="179"/>
        <v/>
      </c>
      <c r="W549" s="115" t="str">
        <f t="shared" si="180"/>
        <v/>
      </c>
      <c r="X549" s="390"/>
      <c r="Y549" s="439"/>
      <c r="Z549" s="397"/>
    </row>
    <row r="550" spans="1:27" ht="15.6" x14ac:dyDescent="0.3">
      <c r="A550" s="23">
        <v>545</v>
      </c>
      <c r="B550" s="19"/>
      <c r="C550" s="20"/>
      <c r="D550" s="55"/>
      <c r="E550" s="24" t="str">
        <f t="shared" si="168"/>
        <v/>
      </c>
      <c r="F550" s="25" t="str">
        <f t="shared" si="169"/>
        <v/>
      </c>
      <c r="G550" s="52" t="str">
        <f t="shared" si="170"/>
        <v/>
      </c>
      <c r="H550" s="109" t="str">
        <f t="shared" si="178"/>
        <v/>
      </c>
      <c r="I550" s="185" t="s">
        <v>210</v>
      </c>
      <c r="J550" s="26" t="str">
        <f t="shared" si="176"/>
        <v/>
      </c>
      <c r="K550" s="18"/>
      <c r="L550" s="18"/>
      <c r="M550" s="18"/>
      <c r="N550" s="48" t="str">
        <f t="shared" si="171"/>
        <v/>
      </c>
      <c r="O550" s="21"/>
      <c r="P550" s="18"/>
      <c r="Q550" s="48" t="str">
        <f t="shared" si="172"/>
        <v/>
      </c>
      <c r="R550" s="71" t="str">
        <f>IF(E550="","",N550-P550-Q550)</f>
        <v/>
      </c>
      <c r="S550" s="22"/>
      <c r="T550" s="49" t="str">
        <f t="shared" si="174"/>
        <v/>
      </c>
      <c r="U550" s="49" t="str">
        <f t="shared" ref="U550:U582" si="181">IF(E550="","",0*R550)</f>
        <v/>
      </c>
      <c r="V550" s="50" t="str">
        <f t="shared" si="179"/>
        <v/>
      </c>
      <c r="W550" s="115" t="str">
        <f>IF(E550="","",T550-U550-V550-O550)</f>
        <v/>
      </c>
      <c r="X550" s="388"/>
      <c r="Y550" s="394"/>
      <c r="Z550" s="397"/>
      <c r="AA550" s="74"/>
    </row>
    <row r="551" spans="1:27" ht="15.6" x14ac:dyDescent="0.3">
      <c r="A551" s="23">
        <v>546</v>
      </c>
      <c r="B551" s="19"/>
      <c r="C551" s="20"/>
      <c r="D551" s="55"/>
      <c r="E551" s="24" t="str">
        <f t="shared" si="168"/>
        <v/>
      </c>
      <c r="F551" s="25" t="str">
        <f t="shared" si="169"/>
        <v/>
      </c>
      <c r="G551" s="52" t="str">
        <f t="shared" si="170"/>
        <v/>
      </c>
      <c r="H551" s="109" t="str">
        <f t="shared" si="178"/>
        <v/>
      </c>
      <c r="I551" s="185" t="s">
        <v>210</v>
      </c>
      <c r="J551" s="26" t="str">
        <f t="shared" si="176"/>
        <v/>
      </c>
      <c r="K551" s="18"/>
      <c r="L551" s="18"/>
      <c r="M551" s="18"/>
      <c r="N551" s="48" t="str">
        <f t="shared" si="171"/>
        <v/>
      </c>
      <c r="O551" s="21"/>
      <c r="P551" s="18"/>
      <c r="Q551" s="48" t="str">
        <f t="shared" si="172"/>
        <v/>
      </c>
      <c r="R551" s="71" t="str">
        <f>IF(E551="","",N551-P551-Q551)</f>
        <v/>
      </c>
      <c r="S551" s="22"/>
      <c r="T551" s="49" t="str">
        <f t="shared" si="174"/>
        <v/>
      </c>
      <c r="U551" s="49" t="str">
        <f t="shared" si="181"/>
        <v/>
      </c>
      <c r="V551" s="50" t="str">
        <f t="shared" si="179"/>
        <v/>
      </c>
      <c r="W551" s="115" t="str">
        <f t="shared" ref="W551:W582" si="182">IF(E551="","",T551-U551-V551-O551)</f>
        <v/>
      </c>
      <c r="X551" s="389"/>
      <c r="Y551" s="394"/>
      <c r="Z551" s="397"/>
    </row>
    <row r="552" spans="1:27" ht="15.6" x14ac:dyDescent="0.3">
      <c r="A552" s="23">
        <v>547</v>
      </c>
      <c r="B552" s="19"/>
      <c r="C552" s="20"/>
      <c r="D552" s="55"/>
      <c r="E552" s="24" t="str">
        <f t="shared" si="168"/>
        <v/>
      </c>
      <c r="F552" s="25" t="str">
        <f t="shared" si="169"/>
        <v/>
      </c>
      <c r="G552" s="52" t="str">
        <f t="shared" si="170"/>
        <v/>
      </c>
      <c r="H552" s="109" t="str">
        <f t="shared" si="178"/>
        <v/>
      </c>
      <c r="I552" s="185" t="s">
        <v>210</v>
      </c>
      <c r="J552" s="26" t="str">
        <f t="shared" si="176"/>
        <v/>
      </c>
      <c r="K552" s="18"/>
      <c r="L552" s="18"/>
      <c r="M552" s="18"/>
      <c r="N552" s="48" t="str">
        <f t="shared" si="171"/>
        <v/>
      </c>
      <c r="O552" s="21"/>
      <c r="P552" s="18"/>
      <c r="Q552" s="48" t="str">
        <f t="shared" si="172"/>
        <v/>
      </c>
      <c r="R552" s="71" t="str">
        <f t="shared" si="173"/>
        <v/>
      </c>
      <c r="S552" s="22"/>
      <c r="T552" s="49" t="str">
        <f t="shared" si="174"/>
        <v/>
      </c>
      <c r="U552" s="49" t="str">
        <f t="shared" si="181"/>
        <v/>
      </c>
      <c r="V552" s="50" t="str">
        <f t="shared" si="179"/>
        <v/>
      </c>
      <c r="W552" s="115" t="str">
        <f t="shared" si="182"/>
        <v/>
      </c>
      <c r="X552" s="389"/>
      <c r="Y552" s="394"/>
      <c r="Z552" s="397"/>
      <c r="AA552" s="86"/>
    </row>
    <row r="553" spans="1:27" ht="15.6" x14ac:dyDescent="0.3">
      <c r="A553" s="23">
        <v>548</v>
      </c>
      <c r="B553" s="19"/>
      <c r="C553" s="20"/>
      <c r="D553" s="55"/>
      <c r="E553" s="24" t="str">
        <f t="shared" si="168"/>
        <v/>
      </c>
      <c r="F553" s="25" t="str">
        <f t="shared" si="169"/>
        <v/>
      </c>
      <c r="G553" s="52" t="str">
        <f t="shared" si="170"/>
        <v/>
      </c>
      <c r="H553" s="109" t="str">
        <f t="shared" si="178"/>
        <v/>
      </c>
      <c r="I553" s="185" t="s">
        <v>210</v>
      </c>
      <c r="J553" s="26" t="str">
        <f t="shared" si="176"/>
        <v/>
      </c>
      <c r="K553" s="18"/>
      <c r="L553" s="18"/>
      <c r="M553" s="18"/>
      <c r="N553" s="48" t="str">
        <f t="shared" si="171"/>
        <v/>
      </c>
      <c r="O553" s="21"/>
      <c r="P553" s="18"/>
      <c r="Q553" s="48" t="str">
        <f t="shared" si="172"/>
        <v/>
      </c>
      <c r="R553" s="71" t="str">
        <f t="shared" si="173"/>
        <v/>
      </c>
      <c r="S553" s="22"/>
      <c r="T553" s="49" t="str">
        <f t="shared" si="174"/>
        <v/>
      </c>
      <c r="U553" s="49" t="str">
        <f t="shared" si="181"/>
        <v/>
      </c>
      <c r="V553" s="50" t="str">
        <f t="shared" si="179"/>
        <v/>
      </c>
      <c r="W553" s="115" t="str">
        <f t="shared" si="182"/>
        <v/>
      </c>
      <c r="X553" s="389"/>
      <c r="Y553" s="394"/>
      <c r="Z553" s="397"/>
      <c r="AA553" s="86"/>
    </row>
    <row r="554" spans="1:27" ht="15.6" x14ac:dyDescent="0.3">
      <c r="A554" s="23">
        <v>549</v>
      </c>
      <c r="B554" s="19"/>
      <c r="C554" s="20"/>
      <c r="D554" s="55"/>
      <c r="E554" s="24" t="str">
        <f t="shared" si="168"/>
        <v/>
      </c>
      <c r="F554" s="25" t="str">
        <f t="shared" si="169"/>
        <v/>
      </c>
      <c r="G554" s="52" t="str">
        <f t="shared" si="170"/>
        <v/>
      </c>
      <c r="H554" s="109" t="str">
        <f t="shared" si="178"/>
        <v/>
      </c>
      <c r="I554" s="185" t="s">
        <v>210</v>
      </c>
      <c r="J554" s="26" t="str">
        <f t="shared" si="176"/>
        <v/>
      </c>
      <c r="K554" s="18"/>
      <c r="L554" s="18"/>
      <c r="M554" s="18"/>
      <c r="N554" s="48" t="str">
        <f t="shared" si="171"/>
        <v/>
      </c>
      <c r="O554" s="21"/>
      <c r="P554" s="18"/>
      <c r="Q554" s="48" t="str">
        <f t="shared" si="172"/>
        <v/>
      </c>
      <c r="R554" s="71" t="str">
        <f t="shared" si="173"/>
        <v/>
      </c>
      <c r="S554" s="22"/>
      <c r="T554" s="49" t="str">
        <f t="shared" si="174"/>
        <v/>
      </c>
      <c r="U554" s="49" t="str">
        <f t="shared" si="181"/>
        <v/>
      </c>
      <c r="V554" s="50" t="str">
        <f t="shared" si="179"/>
        <v/>
      </c>
      <c r="W554" s="115" t="str">
        <f t="shared" si="182"/>
        <v/>
      </c>
      <c r="X554" s="389"/>
      <c r="Y554" s="394"/>
      <c r="Z554" s="397"/>
      <c r="AA554" s="86"/>
    </row>
    <row r="555" spans="1:27" ht="15.6" x14ac:dyDescent="0.3">
      <c r="A555" s="23">
        <v>550</v>
      </c>
      <c r="B555" s="19"/>
      <c r="C555" s="20"/>
      <c r="D555" s="55"/>
      <c r="E555" s="24" t="str">
        <f t="shared" si="168"/>
        <v/>
      </c>
      <c r="F555" s="25" t="str">
        <f t="shared" si="169"/>
        <v/>
      </c>
      <c r="G555" s="52" t="str">
        <f t="shared" si="170"/>
        <v/>
      </c>
      <c r="H555" s="109" t="str">
        <f t="shared" si="178"/>
        <v/>
      </c>
      <c r="I555" s="185" t="s">
        <v>210</v>
      </c>
      <c r="J555" s="26" t="str">
        <f t="shared" si="176"/>
        <v/>
      </c>
      <c r="K555" s="18"/>
      <c r="L555" s="18"/>
      <c r="M555" s="18"/>
      <c r="N555" s="48" t="str">
        <f t="shared" si="171"/>
        <v/>
      </c>
      <c r="O555" s="21"/>
      <c r="P555" s="18"/>
      <c r="Q555" s="48" t="str">
        <f t="shared" si="172"/>
        <v/>
      </c>
      <c r="R555" s="71" t="str">
        <f t="shared" si="173"/>
        <v/>
      </c>
      <c r="S555" s="22"/>
      <c r="T555" s="49" t="str">
        <f t="shared" si="174"/>
        <v/>
      </c>
      <c r="U555" s="49" t="str">
        <f t="shared" si="181"/>
        <v/>
      </c>
      <c r="V555" s="50" t="str">
        <f t="shared" si="179"/>
        <v/>
      </c>
      <c r="W555" s="115" t="str">
        <f t="shared" si="182"/>
        <v/>
      </c>
      <c r="X555" s="389"/>
      <c r="Y555" s="394"/>
      <c r="Z555" s="397"/>
      <c r="AA555" s="86"/>
    </row>
    <row r="556" spans="1:27" ht="15.6" x14ac:dyDescent="0.3">
      <c r="A556" s="23">
        <v>551</v>
      </c>
      <c r="B556" s="19"/>
      <c r="C556" s="20"/>
      <c r="D556" s="55"/>
      <c r="E556" s="24" t="str">
        <f t="shared" si="168"/>
        <v/>
      </c>
      <c r="F556" s="25" t="str">
        <f t="shared" si="169"/>
        <v/>
      </c>
      <c r="G556" s="52" t="str">
        <f t="shared" si="170"/>
        <v/>
      </c>
      <c r="H556" s="109" t="str">
        <f t="shared" si="178"/>
        <v/>
      </c>
      <c r="I556" s="185" t="s">
        <v>210</v>
      </c>
      <c r="J556" s="26" t="str">
        <f t="shared" si="176"/>
        <v/>
      </c>
      <c r="K556" s="18"/>
      <c r="L556" s="18"/>
      <c r="M556" s="18"/>
      <c r="N556" s="48" t="str">
        <f t="shared" si="171"/>
        <v/>
      </c>
      <c r="O556" s="21"/>
      <c r="P556" s="18"/>
      <c r="Q556" s="48" t="str">
        <f t="shared" si="172"/>
        <v/>
      </c>
      <c r="R556" s="71" t="str">
        <f t="shared" si="173"/>
        <v/>
      </c>
      <c r="S556" s="22"/>
      <c r="T556" s="49" t="str">
        <f t="shared" si="174"/>
        <v/>
      </c>
      <c r="U556" s="49" t="str">
        <f t="shared" si="181"/>
        <v/>
      </c>
      <c r="V556" s="50" t="str">
        <f t="shared" si="179"/>
        <v/>
      </c>
      <c r="W556" s="115" t="str">
        <f t="shared" si="182"/>
        <v/>
      </c>
      <c r="X556" s="389"/>
      <c r="Y556" s="394"/>
      <c r="Z556" s="397"/>
      <c r="AA556" s="74"/>
    </row>
    <row r="557" spans="1:27" ht="15.6" x14ac:dyDescent="0.3">
      <c r="A557" s="23">
        <v>552</v>
      </c>
      <c r="B557" s="19"/>
      <c r="C557" s="20"/>
      <c r="D557" s="55"/>
      <c r="E557" s="24" t="str">
        <f t="shared" si="168"/>
        <v/>
      </c>
      <c r="F557" s="25" t="str">
        <f t="shared" si="169"/>
        <v/>
      </c>
      <c r="G557" s="52" t="str">
        <f t="shared" si="170"/>
        <v/>
      </c>
      <c r="H557" s="109" t="str">
        <f t="shared" si="178"/>
        <v/>
      </c>
      <c r="I557" s="185" t="s">
        <v>210</v>
      </c>
      <c r="J557" s="26" t="str">
        <f t="shared" si="176"/>
        <v/>
      </c>
      <c r="K557" s="18"/>
      <c r="L557" s="18"/>
      <c r="M557" s="18"/>
      <c r="N557" s="48" t="str">
        <f t="shared" si="171"/>
        <v/>
      </c>
      <c r="O557" s="21"/>
      <c r="P557" s="18"/>
      <c r="Q557" s="48" t="str">
        <f t="shared" si="172"/>
        <v/>
      </c>
      <c r="R557" s="71" t="str">
        <f t="shared" si="173"/>
        <v/>
      </c>
      <c r="S557" s="22"/>
      <c r="T557" s="49" t="str">
        <f t="shared" si="174"/>
        <v/>
      </c>
      <c r="U557" s="49" t="str">
        <f t="shared" si="181"/>
        <v/>
      </c>
      <c r="V557" s="50" t="str">
        <f t="shared" si="179"/>
        <v/>
      </c>
      <c r="W557" s="115" t="str">
        <f t="shared" si="182"/>
        <v/>
      </c>
      <c r="X557" s="389"/>
      <c r="Y557" s="394"/>
      <c r="Z557" s="397"/>
    </row>
    <row r="558" spans="1:27" ht="15.6" x14ac:dyDescent="0.3">
      <c r="A558" s="23">
        <v>553</v>
      </c>
      <c r="B558" s="19"/>
      <c r="C558" s="20"/>
      <c r="D558" s="55"/>
      <c r="E558" s="24" t="str">
        <f t="shared" si="168"/>
        <v/>
      </c>
      <c r="F558" s="25" t="str">
        <f t="shared" si="169"/>
        <v/>
      </c>
      <c r="G558" s="52" t="str">
        <f t="shared" si="170"/>
        <v/>
      </c>
      <c r="H558" s="109" t="str">
        <f t="shared" si="178"/>
        <v/>
      </c>
      <c r="I558" s="185" t="s">
        <v>210</v>
      </c>
      <c r="J558" s="26" t="str">
        <f t="shared" si="176"/>
        <v/>
      </c>
      <c r="K558" s="18"/>
      <c r="L558" s="18"/>
      <c r="M558" s="18"/>
      <c r="N558" s="48" t="str">
        <f t="shared" si="171"/>
        <v/>
      </c>
      <c r="O558" s="21"/>
      <c r="P558" s="18"/>
      <c r="Q558" s="48" t="str">
        <f t="shared" si="172"/>
        <v/>
      </c>
      <c r="R558" s="71" t="str">
        <f>IF(E558="","",N558-P558-Q558)</f>
        <v/>
      </c>
      <c r="S558" s="22"/>
      <c r="T558" s="49" t="str">
        <f t="shared" si="174"/>
        <v/>
      </c>
      <c r="U558" s="49" t="str">
        <f t="shared" si="181"/>
        <v/>
      </c>
      <c r="V558" s="50" t="str">
        <f t="shared" si="179"/>
        <v/>
      </c>
      <c r="W558" s="115" t="str">
        <f t="shared" si="182"/>
        <v/>
      </c>
      <c r="X558" s="389"/>
      <c r="Y558" s="394"/>
      <c r="Z558" s="397"/>
      <c r="AA558" s="86"/>
    </row>
    <row r="559" spans="1:27" ht="15.6" x14ac:dyDescent="0.3">
      <c r="A559" s="23">
        <v>554</v>
      </c>
      <c r="B559" s="19"/>
      <c r="C559" s="20"/>
      <c r="D559" s="55"/>
      <c r="E559" s="24" t="str">
        <f t="shared" si="168"/>
        <v/>
      </c>
      <c r="F559" s="25" t="str">
        <f t="shared" si="169"/>
        <v/>
      </c>
      <c r="G559" s="52" t="str">
        <f t="shared" si="170"/>
        <v/>
      </c>
      <c r="H559" s="109" t="str">
        <f t="shared" si="178"/>
        <v/>
      </c>
      <c r="I559" s="185" t="s">
        <v>210</v>
      </c>
      <c r="J559" s="26" t="str">
        <f t="shared" si="176"/>
        <v/>
      </c>
      <c r="K559" s="18"/>
      <c r="L559" s="18"/>
      <c r="M559" s="18"/>
      <c r="N559" s="48" t="str">
        <f t="shared" si="171"/>
        <v/>
      </c>
      <c r="O559" s="21"/>
      <c r="P559" s="18"/>
      <c r="Q559" s="48" t="str">
        <f t="shared" si="172"/>
        <v/>
      </c>
      <c r="R559" s="71" t="str">
        <f t="shared" si="173"/>
        <v/>
      </c>
      <c r="S559" s="22"/>
      <c r="T559" s="49" t="str">
        <f t="shared" si="174"/>
        <v/>
      </c>
      <c r="U559" s="49" t="str">
        <f t="shared" si="181"/>
        <v/>
      </c>
      <c r="V559" s="50" t="str">
        <f t="shared" si="179"/>
        <v/>
      </c>
      <c r="W559" s="115" t="str">
        <f t="shared" si="182"/>
        <v/>
      </c>
      <c r="X559" s="389"/>
      <c r="Y559" s="394"/>
      <c r="Z559" s="397"/>
      <c r="AA559" s="86"/>
    </row>
    <row r="560" spans="1:27" ht="15.6" x14ac:dyDescent="0.3">
      <c r="A560" s="23">
        <v>555</v>
      </c>
      <c r="B560" s="19"/>
      <c r="C560" s="20"/>
      <c r="D560" s="55"/>
      <c r="E560" s="24" t="str">
        <f t="shared" si="168"/>
        <v/>
      </c>
      <c r="F560" s="25" t="str">
        <f t="shared" si="169"/>
        <v/>
      </c>
      <c r="G560" s="52" t="str">
        <f t="shared" si="170"/>
        <v/>
      </c>
      <c r="H560" s="109" t="str">
        <f t="shared" si="178"/>
        <v/>
      </c>
      <c r="I560" s="185" t="s">
        <v>210</v>
      </c>
      <c r="J560" s="26" t="str">
        <f t="shared" si="176"/>
        <v/>
      </c>
      <c r="K560" s="18"/>
      <c r="L560" s="18"/>
      <c r="M560" s="18"/>
      <c r="N560" s="48" t="str">
        <f t="shared" si="171"/>
        <v/>
      </c>
      <c r="O560" s="21"/>
      <c r="P560" s="18"/>
      <c r="Q560" s="48" t="str">
        <f t="shared" si="172"/>
        <v/>
      </c>
      <c r="R560" s="71" t="str">
        <f t="shared" si="173"/>
        <v/>
      </c>
      <c r="S560" s="22"/>
      <c r="T560" s="49" t="str">
        <f t="shared" si="174"/>
        <v/>
      </c>
      <c r="U560" s="49" t="str">
        <f t="shared" si="181"/>
        <v/>
      </c>
      <c r="V560" s="50" t="str">
        <f t="shared" si="179"/>
        <v/>
      </c>
      <c r="W560" s="115" t="str">
        <f t="shared" si="182"/>
        <v/>
      </c>
      <c r="X560" s="389"/>
      <c r="Y560" s="394"/>
      <c r="Z560" s="397"/>
      <c r="AA560" s="86"/>
    </row>
    <row r="561" spans="1:27" ht="15.6" x14ac:dyDescent="0.3">
      <c r="A561" s="23">
        <v>556</v>
      </c>
      <c r="B561" s="19"/>
      <c r="C561" s="20"/>
      <c r="D561" s="55"/>
      <c r="E561" s="24" t="str">
        <f t="shared" si="168"/>
        <v/>
      </c>
      <c r="F561" s="25" t="str">
        <f t="shared" si="169"/>
        <v/>
      </c>
      <c r="G561" s="52" t="str">
        <f t="shared" si="170"/>
        <v/>
      </c>
      <c r="H561" s="109" t="str">
        <f t="shared" si="178"/>
        <v/>
      </c>
      <c r="I561" s="185" t="s">
        <v>210</v>
      </c>
      <c r="J561" s="26" t="str">
        <f t="shared" si="176"/>
        <v/>
      </c>
      <c r="K561" s="18"/>
      <c r="L561" s="18"/>
      <c r="M561" s="18"/>
      <c r="N561" s="48" t="str">
        <f t="shared" si="171"/>
        <v/>
      </c>
      <c r="O561" s="21"/>
      <c r="P561" s="18"/>
      <c r="Q561" s="48" t="str">
        <f t="shared" si="172"/>
        <v/>
      </c>
      <c r="R561" s="71" t="str">
        <f t="shared" si="173"/>
        <v/>
      </c>
      <c r="S561" s="22"/>
      <c r="T561" s="49" t="str">
        <f t="shared" si="174"/>
        <v/>
      </c>
      <c r="U561" s="49" t="str">
        <f t="shared" si="181"/>
        <v/>
      </c>
      <c r="V561" s="50" t="str">
        <f t="shared" si="179"/>
        <v/>
      </c>
      <c r="W561" s="115" t="str">
        <f t="shared" si="182"/>
        <v/>
      </c>
      <c r="X561" s="389"/>
      <c r="Y561" s="394"/>
      <c r="Z561" s="397"/>
      <c r="AA561" s="86"/>
    </row>
    <row r="562" spans="1:27" ht="15.6" x14ac:dyDescent="0.3">
      <c r="A562" s="23">
        <v>557</v>
      </c>
      <c r="B562" s="19"/>
      <c r="C562" s="20"/>
      <c r="D562" s="55"/>
      <c r="E562" s="24" t="str">
        <f t="shared" si="168"/>
        <v/>
      </c>
      <c r="F562" s="25" t="str">
        <f t="shared" si="169"/>
        <v/>
      </c>
      <c r="G562" s="52" t="str">
        <f t="shared" si="170"/>
        <v/>
      </c>
      <c r="H562" s="109" t="str">
        <f t="shared" si="178"/>
        <v/>
      </c>
      <c r="I562" s="185" t="s">
        <v>210</v>
      </c>
      <c r="J562" s="26" t="str">
        <f t="shared" si="176"/>
        <v/>
      </c>
      <c r="K562" s="18"/>
      <c r="L562" s="18"/>
      <c r="M562" s="18"/>
      <c r="N562" s="48" t="str">
        <f t="shared" si="171"/>
        <v/>
      </c>
      <c r="O562" s="21"/>
      <c r="P562" s="18"/>
      <c r="Q562" s="48" t="str">
        <f t="shared" si="172"/>
        <v/>
      </c>
      <c r="R562" s="71" t="str">
        <f t="shared" si="173"/>
        <v/>
      </c>
      <c r="S562" s="22"/>
      <c r="T562" s="49" t="str">
        <f t="shared" si="174"/>
        <v/>
      </c>
      <c r="U562" s="49" t="str">
        <f t="shared" si="181"/>
        <v/>
      </c>
      <c r="V562" s="50" t="str">
        <f t="shared" si="179"/>
        <v/>
      </c>
      <c r="W562" s="115" t="str">
        <f t="shared" si="182"/>
        <v/>
      </c>
      <c r="X562" s="389"/>
      <c r="Y562" s="394"/>
      <c r="Z562" s="397"/>
    </row>
    <row r="563" spans="1:27" ht="15.6" x14ac:dyDescent="0.3">
      <c r="A563" s="23">
        <v>558</v>
      </c>
      <c r="B563" s="19"/>
      <c r="C563" s="20"/>
      <c r="D563" s="55"/>
      <c r="E563" s="24" t="str">
        <f t="shared" si="168"/>
        <v/>
      </c>
      <c r="F563" s="25" t="str">
        <f t="shared" si="169"/>
        <v/>
      </c>
      <c r="G563" s="52" t="str">
        <f t="shared" si="170"/>
        <v/>
      </c>
      <c r="H563" s="109" t="str">
        <f t="shared" si="178"/>
        <v/>
      </c>
      <c r="I563" s="185" t="s">
        <v>210</v>
      </c>
      <c r="J563" s="26" t="str">
        <f t="shared" si="176"/>
        <v/>
      </c>
      <c r="K563" s="18"/>
      <c r="L563" s="18"/>
      <c r="M563" s="18"/>
      <c r="N563" s="48" t="str">
        <f t="shared" si="171"/>
        <v/>
      </c>
      <c r="O563" s="21"/>
      <c r="P563" s="18"/>
      <c r="Q563" s="48" t="str">
        <f t="shared" si="172"/>
        <v/>
      </c>
      <c r="R563" s="71" t="str">
        <f t="shared" si="173"/>
        <v/>
      </c>
      <c r="S563" s="22"/>
      <c r="T563" s="49" t="str">
        <f t="shared" si="174"/>
        <v/>
      </c>
      <c r="U563" s="49" t="str">
        <f t="shared" si="181"/>
        <v/>
      </c>
      <c r="V563" s="50" t="str">
        <f t="shared" si="179"/>
        <v/>
      </c>
      <c r="W563" s="115" t="str">
        <f t="shared" si="182"/>
        <v/>
      </c>
      <c r="X563" s="389"/>
      <c r="Y563" s="394"/>
      <c r="Z563" s="397"/>
      <c r="AA563" s="86"/>
    </row>
    <row r="564" spans="1:27" ht="15.6" x14ac:dyDescent="0.3">
      <c r="A564" s="23">
        <v>559</v>
      </c>
      <c r="B564" s="19"/>
      <c r="C564" s="20"/>
      <c r="D564" s="55"/>
      <c r="E564" s="24" t="str">
        <f t="shared" si="168"/>
        <v/>
      </c>
      <c r="F564" s="25" t="str">
        <f t="shared" si="169"/>
        <v/>
      </c>
      <c r="G564" s="52" t="str">
        <f t="shared" si="170"/>
        <v/>
      </c>
      <c r="H564" s="109" t="str">
        <f t="shared" si="178"/>
        <v/>
      </c>
      <c r="I564" s="185" t="s">
        <v>210</v>
      </c>
      <c r="J564" s="26" t="str">
        <f t="shared" si="176"/>
        <v/>
      </c>
      <c r="K564" s="18"/>
      <c r="L564" s="18"/>
      <c r="M564" s="18"/>
      <c r="N564" s="48" t="str">
        <f t="shared" si="171"/>
        <v/>
      </c>
      <c r="O564" s="21"/>
      <c r="P564" s="18"/>
      <c r="Q564" s="48" t="str">
        <f t="shared" si="172"/>
        <v/>
      </c>
      <c r="R564" s="71" t="str">
        <f t="shared" si="173"/>
        <v/>
      </c>
      <c r="S564" s="22"/>
      <c r="T564" s="49" t="str">
        <f t="shared" si="174"/>
        <v/>
      </c>
      <c r="U564" s="49" t="str">
        <f t="shared" si="181"/>
        <v/>
      </c>
      <c r="V564" s="50" t="str">
        <f t="shared" si="179"/>
        <v/>
      </c>
      <c r="W564" s="115" t="str">
        <f t="shared" si="182"/>
        <v/>
      </c>
      <c r="X564" s="389"/>
      <c r="Y564" s="394"/>
      <c r="Z564" s="397"/>
    </row>
    <row r="565" spans="1:27" ht="15.6" x14ac:dyDescent="0.3">
      <c r="A565" s="23">
        <v>560</v>
      </c>
      <c r="B565" s="19"/>
      <c r="C565" s="20"/>
      <c r="D565" s="55"/>
      <c r="E565" s="24" t="str">
        <f t="shared" si="168"/>
        <v/>
      </c>
      <c r="F565" s="25" t="str">
        <f t="shared" si="169"/>
        <v/>
      </c>
      <c r="G565" s="52" t="str">
        <f t="shared" si="170"/>
        <v/>
      </c>
      <c r="H565" s="109" t="str">
        <f t="shared" si="178"/>
        <v/>
      </c>
      <c r="I565" s="185" t="s">
        <v>210</v>
      </c>
      <c r="J565" s="26" t="str">
        <f t="shared" si="176"/>
        <v/>
      </c>
      <c r="K565" s="18"/>
      <c r="L565" s="18"/>
      <c r="M565" s="18"/>
      <c r="N565" s="48" t="str">
        <f t="shared" si="171"/>
        <v/>
      </c>
      <c r="O565" s="21"/>
      <c r="P565" s="18"/>
      <c r="Q565" s="48" t="str">
        <f t="shared" si="172"/>
        <v/>
      </c>
      <c r="R565" s="71" t="str">
        <f t="shared" si="173"/>
        <v/>
      </c>
      <c r="S565" s="22"/>
      <c r="T565" s="49" t="str">
        <f t="shared" si="174"/>
        <v/>
      </c>
      <c r="U565" s="49" t="str">
        <f t="shared" si="181"/>
        <v/>
      </c>
      <c r="V565" s="50" t="str">
        <f t="shared" si="179"/>
        <v/>
      </c>
      <c r="W565" s="115" t="str">
        <f t="shared" si="182"/>
        <v/>
      </c>
      <c r="X565" s="389"/>
      <c r="Y565" s="394"/>
      <c r="Z565" s="397"/>
    </row>
    <row r="566" spans="1:27" ht="15.6" x14ac:dyDescent="0.3">
      <c r="A566" s="23">
        <v>561</v>
      </c>
      <c r="B566" s="19"/>
      <c r="C566" s="20"/>
      <c r="D566" s="55"/>
      <c r="E566" s="24" t="str">
        <f t="shared" si="168"/>
        <v/>
      </c>
      <c r="F566" s="25" t="str">
        <f t="shared" si="169"/>
        <v/>
      </c>
      <c r="G566" s="52" t="str">
        <f t="shared" si="170"/>
        <v/>
      </c>
      <c r="H566" s="109" t="str">
        <f t="shared" si="178"/>
        <v/>
      </c>
      <c r="I566" s="185" t="s">
        <v>210</v>
      </c>
      <c r="J566" s="26" t="str">
        <f t="shared" si="176"/>
        <v/>
      </c>
      <c r="K566" s="18"/>
      <c r="L566" s="18"/>
      <c r="M566" s="18"/>
      <c r="N566" s="48" t="str">
        <f t="shared" si="171"/>
        <v/>
      </c>
      <c r="O566" s="21"/>
      <c r="P566" s="18"/>
      <c r="Q566" s="48" t="str">
        <f t="shared" si="172"/>
        <v/>
      </c>
      <c r="R566" s="71" t="str">
        <f t="shared" si="173"/>
        <v/>
      </c>
      <c r="S566" s="22"/>
      <c r="T566" s="49" t="str">
        <f t="shared" si="174"/>
        <v/>
      </c>
      <c r="U566" s="49" t="str">
        <f t="shared" si="181"/>
        <v/>
      </c>
      <c r="V566" s="50" t="str">
        <f t="shared" si="179"/>
        <v/>
      </c>
      <c r="W566" s="115" t="str">
        <f t="shared" si="182"/>
        <v/>
      </c>
      <c r="X566" s="389"/>
      <c r="Y566" s="394"/>
      <c r="Z566" s="397"/>
    </row>
    <row r="567" spans="1:27" ht="15.6" x14ac:dyDescent="0.3">
      <c r="A567" s="23">
        <v>562</v>
      </c>
      <c r="B567" s="19"/>
      <c r="C567" s="20"/>
      <c r="D567" s="55"/>
      <c r="E567" s="24" t="str">
        <f t="shared" si="168"/>
        <v/>
      </c>
      <c r="F567" s="25" t="str">
        <f t="shared" si="169"/>
        <v/>
      </c>
      <c r="G567" s="52" t="str">
        <f t="shared" si="170"/>
        <v/>
      </c>
      <c r="H567" s="109" t="str">
        <f t="shared" si="178"/>
        <v/>
      </c>
      <c r="I567" s="185" t="s">
        <v>210</v>
      </c>
      <c r="J567" s="26" t="str">
        <f t="shared" si="176"/>
        <v/>
      </c>
      <c r="K567" s="18"/>
      <c r="L567" s="18"/>
      <c r="M567" s="18"/>
      <c r="N567" s="48" t="str">
        <f t="shared" si="171"/>
        <v/>
      </c>
      <c r="O567" s="21"/>
      <c r="P567" s="18"/>
      <c r="Q567" s="48" t="str">
        <f t="shared" si="172"/>
        <v/>
      </c>
      <c r="R567" s="71" t="str">
        <f t="shared" si="173"/>
        <v/>
      </c>
      <c r="S567" s="22"/>
      <c r="T567" s="49" t="str">
        <f t="shared" si="174"/>
        <v/>
      </c>
      <c r="U567" s="49" t="str">
        <f t="shared" si="181"/>
        <v/>
      </c>
      <c r="V567" s="50" t="str">
        <f t="shared" si="179"/>
        <v/>
      </c>
      <c r="W567" s="115" t="str">
        <f t="shared" si="182"/>
        <v/>
      </c>
      <c r="X567" s="389"/>
      <c r="Y567" s="394"/>
      <c r="Z567" s="397"/>
    </row>
    <row r="568" spans="1:27" ht="15.6" x14ac:dyDescent="0.3">
      <c r="A568" s="23">
        <v>563</v>
      </c>
      <c r="B568" s="19"/>
      <c r="C568" s="20"/>
      <c r="D568" s="55"/>
      <c r="E568" s="24" t="str">
        <f t="shared" si="168"/>
        <v/>
      </c>
      <c r="F568" s="25" t="str">
        <f t="shared" si="169"/>
        <v/>
      </c>
      <c r="G568" s="52" t="str">
        <f t="shared" si="170"/>
        <v/>
      </c>
      <c r="H568" s="109" t="str">
        <f t="shared" si="178"/>
        <v/>
      </c>
      <c r="I568" s="185" t="s">
        <v>210</v>
      </c>
      <c r="J568" s="26" t="str">
        <f t="shared" si="176"/>
        <v/>
      </c>
      <c r="K568" s="18"/>
      <c r="L568" s="18"/>
      <c r="M568" s="18"/>
      <c r="N568" s="48" t="str">
        <f t="shared" si="171"/>
        <v/>
      </c>
      <c r="O568" s="21"/>
      <c r="P568" s="18"/>
      <c r="Q568" s="48" t="str">
        <f t="shared" si="172"/>
        <v/>
      </c>
      <c r="R568" s="71" t="str">
        <f t="shared" si="173"/>
        <v/>
      </c>
      <c r="S568" s="22"/>
      <c r="T568" s="49" t="str">
        <f t="shared" si="174"/>
        <v/>
      </c>
      <c r="U568" s="49" t="str">
        <f t="shared" si="181"/>
        <v/>
      </c>
      <c r="V568" s="50" t="str">
        <f t="shared" si="179"/>
        <v/>
      </c>
      <c r="W568" s="115" t="str">
        <f t="shared" si="182"/>
        <v/>
      </c>
      <c r="X568" s="389"/>
      <c r="Y568" s="394"/>
      <c r="Z568" s="397"/>
    </row>
    <row r="569" spans="1:27" ht="15.6" x14ac:dyDescent="0.3">
      <c r="A569" s="23">
        <v>564</v>
      </c>
      <c r="B569" s="19"/>
      <c r="C569" s="20"/>
      <c r="D569" s="55"/>
      <c r="E569" s="24" t="str">
        <f t="shared" si="168"/>
        <v/>
      </c>
      <c r="F569" s="25" t="str">
        <f t="shared" si="169"/>
        <v/>
      </c>
      <c r="G569" s="52" t="str">
        <f t="shared" si="170"/>
        <v/>
      </c>
      <c r="H569" s="109" t="str">
        <f t="shared" si="178"/>
        <v/>
      </c>
      <c r="I569" s="185" t="s">
        <v>210</v>
      </c>
      <c r="J569" s="26" t="str">
        <f t="shared" si="176"/>
        <v/>
      </c>
      <c r="K569" s="18"/>
      <c r="L569" s="18"/>
      <c r="M569" s="18"/>
      <c r="N569" s="48" t="str">
        <f t="shared" si="171"/>
        <v/>
      </c>
      <c r="O569" s="21"/>
      <c r="P569" s="18"/>
      <c r="Q569" s="48" t="str">
        <f t="shared" si="172"/>
        <v/>
      </c>
      <c r="R569" s="71" t="str">
        <f t="shared" si="173"/>
        <v/>
      </c>
      <c r="S569" s="22"/>
      <c r="T569" s="49" t="str">
        <f t="shared" si="174"/>
        <v/>
      </c>
      <c r="U569" s="49" t="str">
        <f t="shared" si="181"/>
        <v/>
      </c>
      <c r="V569" s="50" t="str">
        <f t="shared" si="179"/>
        <v/>
      </c>
      <c r="W569" s="115" t="str">
        <f t="shared" si="182"/>
        <v/>
      </c>
      <c r="X569" s="389"/>
      <c r="Y569" s="394"/>
      <c r="Z569" s="397"/>
    </row>
    <row r="570" spans="1:27" ht="15.6" x14ac:dyDescent="0.3">
      <c r="A570" s="23">
        <v>565</v>
      </c>
      <c r="B570" s="19"/>
      <c r="C570" s="20"/>
      <c r="D570" s="55"/>
      <c r="E570" s="24" t="str">
        <f t="shared" si="168"/>
        <v/>
      </c>
      <c r="F570" s="25" t="str">
        <f t="shared" si="169"/>
        <v/>
      </c>
      <c r="G570" s="52" t="str">
        <f t="shared" si="170"/>
        <v/>
      </c>
      <c r="H570" s="109" t="str">
        <f t="shared" si="178"/>
        <v/>
      </c>
      <c r="I570" s="185" t="s">
        <v>210</v>
      </c>
      <c r="J570" s="26" t="str">
        <f t="shared" si="176"/>
        <v/>
      </c>
      <c r="K570" s="18"/>
      <c r="L570" s="18"/>
      <c r="M570" s="18"/>
      <c r="N570" s="48" t="str">
        <f t="shared" si="171"/>
        <v/>
      </c>
      <c r="O570" s="21"/>
      <c r="P570" s="18"/>
      <c r="Q570" s="48" t="str">
        <f t="shared" si="172"/>
        <v/>
      </c>
      <c r="R570" s="71" t="str">
        <f t="shared" si="173"/>
        <v/>
      </c>
      <c r="S570" s="22"/>
      <c r="T570" s="49" t="str">
        <f t="shared" si="174"/>
        <v/>
      </c>
      <c r="U570" s="49" t="str">
        <f t="shared" si="181"/>
        <v/>
      </c>
      <c r="V570" s="50" t="str">
        <f t="shared" si="179"/>
        <v/>
      </c>
      <c r="W570" s="115" t="str">
        <f t="shared" si="182"/>
        <v/>
      </c>
      <c r="X570" s="389"/>
      <c r="Y570" s="394"/>
      <c r="Z570" s="397"/>
    </row>
    <row r="571" spans="1:27" ht="15.6" x14ac:dyDescent="0.3">
      <c r="A571" s="23">
        <v>566</v>
      </c>
      <c r="B571" s="19"/>
      <c r="C571" s="20"/>
      <c r="D571" s="55"/>
      <c r="E571" s="24" t="str">
        <f t="shared" si="168"/>
        <v/>
      </c>
      <c r="F571" s="25" t="str">
        <f t="shared" si="169"/>
        <v/>
      </c>
      <c r="G571" s="52" t="str">
        <f t="shared" si="170"/>
        <v/>
      </c>
      <c r="H571" s="109" t="str">
        <f t="shared" si="178"/>
        <v/>
      </c>
      <c r="I571" s="185" t="s">
        <v>210</v>
      </c>
      <c r="J571" s="26" t="str">
        <f t="shared" si="176"/>
        <v/>
      </c>
      <c r="K571" s="18"/>
      <c r="L571" s="18"/>
      <c r="M571" s="18"/>
      <c r="N571" s="48" t="str">
        <f t="shared" si="171"/>
        <v/>
      </c>
      <c r="O571" s="21"/>
      <c r="P571" s="18"/>
      <c r="Q571" s="48" t="str">
        <f t="shared" si="172"/>
        <v/>
      </c>
      <c r="R571" s="71" t="str">
        <f t="shared" si="173"/>
        <v/>
      </c>
      <c r="S571" s="22"/>
      <c r="T571" s="49" t="str">
        <f t="shared" si="174"/>
        <v/>
      </c>
      <c r="U571" s="49" t="str">
        <f t="shared" si="181"/>
        <v/>
      </c>
      <c r="V571" s="50" t="str">
        <f t="shared" si="179"/>
        <v/>
      </c>
      <c r="W571" s="115" t="str">
        <f t="shared" si="182"/>
        <v/>
      </c>
      <c r="X571" s="389"/>
      <c r="Y571" s="394"/>
      <c r="Z571" s="397"/>
    </row>
    <row r="572" spans="1:27" ht="15.6" x14ac:dyDescent="0.3">
      <c r="A572" s="23">
        <v>567</v>
      </c>
      <c r="B572" s="19"/>
      <c r="C572" s="20"/>
      <c r="D572" s="55"/>
      <c r="E572" s="24" t="str">
        <f t="shared" si="168"/>
        <v/>
      </c>
      <c r="F572" s="25" t="str">
        <f t="shared" si="169"/>
        <v/>
      </c>
      <c r="G572" s="52" t="str">
        <f t="shared" si="170"/>
        <v/>
      </c>
      <c r="H572" s="109" t="str">
        <f t="shared" si="178"/>
        <v/>
      </c>
      <c r="I572" s="185" t="s">
        <v>210</v>
      </c>
      <c r="J572" s="26" t="str">
        <f t="shared" si="176"/>
        <v/>
      </c>
      <c r="K572" s="18"/>
      <c r="L572" s="18"/>
      <c r="M572" s="18"/>
      <c r="N572" s="48" t="str">
        <f t="shared" si="171"/>
        <v/>
      </c>
      <c r="O572" s="21"/>
      <c r="P572" s="18"/>
      <c r="Q572" s="48" t="str">
        <f t="shared" si="172"/>
        <v/>
      </c>
      <c r="R572" s="71" t="str">
        <f t="shared" si="173"/>
        <v/>
      </c>
      <c r="S572" s="22"/>
      <c r="T572" s="49" t="str">
        <f t="shared" si="174"/>
        <v/>
      </c>
      <c r="U572" s="49" t="str">
        <f t="shared" si="181"/>
        <v/>
      </c>
      <c r="V572" s="50" t="str">
        <f t="shared" si="179"/>
        <v/>
      </c>
      <c r="W572" s="115" t="str">
        <f t="shared" si="182"/>
        <v/>
      </c>
      <c r="X572" s="389"/>
      <c r="Y572" s="394"/>
      <c r="Z572" s="397"/>
    </row>
    <row r="573" spans="1:27" ht="15.6" x14ac:dyDescent="0.3">
      <c r="A573" s="23">
        <v>568</v>
      </c>
      <c r="B573" s="19"/>
      <c r="C573" s="20"/>
      <c r="D573" s="55"/>
      <c r="E573" s="24" t="str">
        <f t="shared" si="168"/>
        <v/>
      </c>
      <c r="F573" s="25" t="str">
        <f t="shared" si="169"/>
        <v/>
      </c>
      <c r="G573" s="52" t="str">
        <f t="shared" si="170"/>
        <v/>
      </c>
      <c r="H573" s="109" t="str">
        <f t="shared" si="178"/>
        <v/>
      </c>
      <c r="I573" s="185" t="s">
        <v>210</v>
      </c>
      <c r="J573" s="26" t="str">
        <f t="shared" si="176"/>
        <v/>
      </c>
      <c r="K573" s="18"/>
      <c r="L573" s="18"/>
      <c r="M573" s="18"/>
      <c r="N573" s="48" t="str">
        <f t="shared" si="171"/>
        <v/>
      </c>
      <c r="O573" s="21"/>
      <c r="P573" s="18"/>
      <c r="Q573" s="48" t="str">
        <f t="shared" si="172"/>
        <v/>
      </c>
      <c r="R573" s="71" t="str">
        <f t="shared" si="173"/>
        <v/>
      </c>
      <c r="S573" s="22"/>
      <c r="T573" s="49" t="str">
        <f t="shared" si="174"/>
        <v/>
      </c>
      <c r="U573" s="49" t="str">
        <f t="shared" si="181"/>
        <v/>
      </c>
      <c r="V573" s="50" t="str">
        <f t="shared" si="179"/>
        <v/>
      </c>
      <c r="W573" s="115" t="str">
        <f t="shared" si="182"/>
        <v/>
      </c>
      <c r="X573" s="389"/>
      <c r="Y573" s="394"/>
      <c r="Z573" s="397"/>
    </row>
    <row r="574" spans="1:27" ht="15.6" x14ac:dyDescent="0.3">
      <c r="A574" s="23">
        <v>569</v>
      </c>
      <c r="B574" s="19"/>
      <c r="C574" s="20"/>
      <c r="D574" s="55"/>
      <c r="E574" s="24" t="str">
        <f t="shared" si="168"/>
        <v/>
      </c>
      <c r="F574" s="25" t="str">
        <f t="shared" si="169"/>
        <v/>
      </c>
      <c r="G574" s="52" t="str">
        <f t="shared" si="170"/>
        <v/>
      </c>
      <c r="H574" s="109" t="str">
        <f t="shared" si="178"/>
        <v/>
      </c>
      <c r="I574" s="185" t="s">
        <v>210</v>
      </c>
      <c r="J574" s="26" t="str">
        <f t="shared" si="176"/>
        <v/>
      </c>
      <c r="K574" s="18"/>
      <c r="L574" s="18"/>
      <c r="M574" s="18"/>
      <c r="N574" s="48" t="str">
        <f t="shared" si="171"/>
        <v/>
      </c>
      <c r="O574" s="21"/>
      <c r="P574" s="18"/>
      <c r="Q574" s="48" t="str">
        <f t="shared" si="172"/>
        <v/>
      </c>
      <c r="R574" s="71" t="str">
        <f t="shared" si="173"/>
        <v/>
      </c>
      <c r="S574" s="22"/>
      <c r="T574" s="49" t="str">
        <f t="shared" si="174"/>
        <v/>
      </c>
      <c r="U574" s="49" t="str">
        <f t="shared" si="181"/>
        <v/>
      </c>
      <c r="V574" s="50" t="str">
        <f t="shared" si="179"/>
        <v/>
      </c>
      <c r="W574" s="115" t="str">
        <f t="shared" si="182"/>
        <v/>
      </c>
      <c r="X574" s="389"/>
      <c r="Y574" s="394"/>
      <c r="Z574" s="397"/>
      <c r="AA574" s="86"/>
    </row>
    <row r="575" spans="1:27" ht="15.6" x14ac:dyDescent="0.3">
      <c r="A575" s="23">
        <v>570</v>
      </c>
      <c r="B575" s="19"/>
      <c r="C575" s="20"/>
      <c r="D575" s="55"/>
      <c r="E575" s="24" t="str">
        <f t="shared" si="168"/>
        <v/>
      </c>
      <c r="F575" s="25" t="str">
        <f t="shared" si="169"/>
        <v/>
      </c>
      <c r="G575" s="52" t="str">
        <f t="shared" si="170"/>
        <v/>
      </c>
      <c r="H575" s="109" t="str">
        <f t="shared" si="178"/>
        <v/>
      </c>
      <c r="I575" s="185" t="s">
        <v>210</v>
      </c>
      <c r="J575" s="26" t="str">
        <f t="shared" si="176"/>
        <v/>
      </c>
      <c r="K575" s="18"/>
      <c r="L575" s="18"/>
      <c r="M575" s="18"/>
      <c r="N575" s="48" t="str">
        <f t="shared" si="171"/>
        <v/>
      </c>
      <c r="O575" s="21"/>
      <c r="P575" s="18"/>
      <c r="Q575" s="48" t="str">
        <f t="shared" si="172"/>
        <v/>
      </c>
      <c r="R575" s="71" t="str">
        <f t="shared" si="173"/>
        <v/>
      </c>
      <c r="S575" s="22"/>
      <c r="T575" s="49" t="str">
        <f t="shared" si="174"/>
        <v/>
      </c>
      <c r="U575" s="49" t="str">
        <f t="shared" si="181"/>
        <v/>
      </c>
      <c r="V575" s="50" t="str">
        <f t="shared" si="179"/>
        <v/>
      </c>
      <c r="W575" s="115" t="str">
        <f t="shared" si="182"/>
        <v/>
      </c>
      <c r="X575" s="389"/>
      <c r="Y575" s="394"/>
      <c r="Z575" s="397"/>
    </row>
    <row r="576" spans="1:27" ht="15.6" x14ac:dyDescent="0.3">
      <c r="A576" s="23">
        <v>571</v>
      </c>
      <c r="B576" s="19"/>
      <c r="C576" s="20"/>
      <c r="D576" s="55"/>
      <c r="E576" s="24" t="str">
        <f t="shared" si="168"/>
        <v/>
      </c>
      <c r="F576" s="25" t="str">
        <f t="shared" si="169"/>
        <v/>
      </c>
      <c r="G576" s="52" t="str">
        <f t="shared" si="170"/>
        <v/>
      </c>
      <c r="H576" s="109" t="str">
        <f t="shared" si="178"/>
        <v/>
      </c>
      <c r="I576" s="185" t="s">
        <v>210</v>
      </c>
      <c r="J576" s="26" t="str">
        <f t="shared" si="176"/>
        <v/>
      </c>
      <c r="K576" s="18"/>
      <c r="L576" s="18"/>
      <c r="M576" s="18"/>
      <c r="N576" s="48" t="str">
        <f t="shared" si="171"/>
        <v/>
      </c>
      <c r="O576" s="21"/>
      <c r="P576" s="18"/>
      <c r="Q576" s="48" t="str">
        <f t="shared" si="172"/>
        <v/>
      </c>
      <c r="R576" s="71" t="str">
        <f t="shared" si="173"/>
        <v/>
      </c>
      <c r="S576" s="22"/>
      <c r="T576" s="49" t="str">
        <f t="shared" si="174"/>
        <v/>
      </c>
      <c r="U576" s="49" t="str">
        <f t="shared" si="181"/>
        <v/>
      </c>
      <c r="V576" s="50" t="str">
        <f t="shared" si="179"/>
        <v/>
      </c>
      <c r="W576" s="115" t="str">
        <f t="shared" si="182"/>
        <v/>
      </c>
      <c r="X576" s="389"/>
      <c r="Y576" s="394"/>
      <c r="Z576" s="397"/>
      <c r="AA576" s="86"/>
    </row>
    <row r="577" spans="1:27" ht="15.6" x14ac:dyDescent="0.3">
      <c r="A577" s="23">
        <v>572</v>
      </c>
      <c r="B577" s="19"/>
      <c r="C577" s="20"/>
      <c r="D577" s="55"/>
      <c r="E577" s="24" t="str">
        <f t="shared" si="168"/>
        <v/>
      </c>
      <c r="F577" s="25" t="str">
        <f t="shared" si="169"/>
        <v/>
      </c>
      <c r="G577" s="52" t="str">
        <f t="shared" si="170"/>
        <v/>
      </c>
      <c r="H577" s="109" t="str">
        <f t="shared" si="178"/>
        <v/>
      </c>
      <c r="I577" s="185" t="s">
        <v>210</v>
      </c>
      <c r="J577" s="26" t="str">
        <f t="shared" si="176"/>
        <v/>
      </c>
      <c r="K577" s="18"/>
      <c r="L577" s="18"/>
      <c r="M577" s="18"/>
      <c r="N577" s="48" t="str">
        <f t="shared" si="171"/>
        <v/>
      </c>
      <c r="O577" s="21"/>
      <c r="P577" s="18"/>
      <c r="Q577" s="48" t="str">
        <f t="shared" si="172"/>
        <v/>
      </c>
      <c r="R577" s="71" t="str">
        <f t="shared" si="173"/>
        <v/>
      </c>
      <c r="S577" s="22"/>
      <c r="T577" s="49" t="str">
        <f t="shared" si="174"/>
        <v/>
      </c>
      <c r="U577" s="49" t="str">
        <f t="shared" si="181"/>
        <v/>
      </c>
      <c r="V577" s="50" t="str">
        <f t="shared" si="179"/>
        <v/>
      </c>
      <c r="W577" s="115" t="str">
        <f t="shared" si="182"/>
        <v/>
      </c>
      <c r="X577" s="389"/>
      <c r="Y577" s="394"/>
      <c r="Z577" s="397"/>
    </row>
    <row r="578" spans="1:27" ht="15.6" x14ac:dyDescent="0.3">
      <c r="A578" s="23">
        <v>573</v>
      </c>
      <c r="B578" s="19"/>
      <c r="C578" s="20"/>
      <c r="D578" s="55"/>
      <c r="E578" s="24" t="str">
        <f t="shared" si="168"/>
        <v/>
      </c>
      <c r="F578" s="25" t="str">
        <f t="shared" si="169"/>
        <v/>
      </c>
      <c r="G578" s="52" t="str">
        <f t="shared" si="170"/>
        <v/>
      </c>
      <c r="H578" s="109" t="str">
        <f t="shared" si="178"/>
        <v/>
      </c>
      <c r="I578" s="185" t="s">
        <v>210</v>
      </c>
      <c r="J578" s="26" t="str">
        <f t="shared" si="176"/>
        <v/>
      </c>
      <c r="K578" s="18"/>
      <c r="L578" s="18"/>
      <c r="M578" s="18"/>
      <c r="N578" s="48" t="str">
        <f t="shared" si="171"/>
        <v/>
      </c>
      <c r="O578" s="21"/>
      <c r="P578" s="18"/>
      <c r="Q578" s="48" t="str">
        <f t="shared" si="172"/>
        <v/>
      </c>
      <c r="R578" s="71" t="str">
        <f>IF(E578="","",N578-P578-Q578)</f>
        <v/>
      </c>
      <c r="S578" s="22"/>
      <c r="T578" s="49" t="str">
        <f t="shared" si="174"/>
        <v/>
      </c>
      <c r="U578" s="49" t="str">
        <f t="shared" si="181"/>
        <v/>
      </c>
      <c r="V578" s="50" t="str">
        <f t="shared" si="179"/>
        <v/>
      </c>
      <c r="W578" s="115" t="str">
        <f t="shared" si="182"/>
        <v/>
      </c>
      <c r="X578" s="389"/>
      <c r="Y578" s="394"/>
      <c r="Z578" s="397"/>
    </row>
    <row r="579" spans="1:27" ht="15.6" x14ac:dyDescent="0.3">
      <c r="A579" s="23">
        <v>574</v>
      </c>
      <c r="B579" s="19"/>
      <c r="C579" s="20"/>
      <c r="D579" s="55"/>
      <c r="E579" s="24" t="str">
        <f t="shared" si="168"/>
        <v/>
      </c>
      <c r="F579" s="25" t="str">
        <f t="shared" si="169"/>
        <v/>
      </c>
      <c r="G579" s="52" t="str">
        <f t="shared" si="170"/>
        <v/>
      </c>
      <c r="H579" s="109" t="str">
        <f t="shared" si="178"/>
        <v/>
      </c>
      <c r="I579" s="185" t="s">
        <v>210</v>
      </c>
      <c r="J579" s="26" t="str">
        <f t="shared" si="176"/>
        <v/>
      </c>
      <c r="K579" s="18"/>
      <c r="L579" s="18"/>
      <c r="M579" s="18"/>
      <c r="N579" s="48" t="str">
        <f t="shared" si="171"/>
        <v/>
      </c>
      <c r="O579" s="21"/>
      <c r="P579" s="18"/>
      <c r="Q579" s="48" t="str">
        <f t="shared" si="172"/>
        <v/>
      </c>
      <c r="R579" s="71" t="str">
        <f t="shared" si="173"/>
        <v/>
      </c>
      <c r="S579" s="22"/>
      <c r="T579" s="49" t="str">
        <f t="shared" si="174"/>
        <v/>
      </c>
      <c r="U579" s="49" t="str">
        <f t="shared" si="181"/>
        <v/>
      </c>
      <c r="V579" s="50" t="str">
        <f t="shared" si="179"/>
        <v/>
      </c>
      <c r="W579" s="115" t="str">
        <f t="shared" si="182"/>
        <v/>
      </c>
      <c r="X579" s="389"/>
      <c r="Y579" s="394"/>
      <c r="Z579" s="397"/>
    </row>
    <row r="580" spans="1:27" ht="15.6" x14ac:dyDescent="0.3">
      <c r="A580" s="23">
        <v>575</v>
      </c>
      <c r="B580" s="19"/>
      <c r="C580" s="20"/>
      <c r="D580" s="55"/>
      <c r="E580" s="24" t="str">
        <f t="shared" si="168"/>
        <v/>
      </c>
      <c r="F580" s="25" t="str">
        <f t="shared" si="169"/>
        <v/>
      </c>
      <c r="G580" s="52" t="str">
        <f t="shared" si="170"/>
        <v/>
      </c>
      <c r="H580" s="109" t="str">
        <f t="shared" si="178"/>
        <v/>
      </c>
      <c r="I580" s="185" t="s">
        <v>210</v>
      </c>
      <c r="J580" s="26" t="str">
        <f t="shared" si="176"/>
        <v/>
      </c>
      <c r="K580" s="18"/>
      <c r="L580" s="18"/>
      <c r="M580" s="18"/>
      <c r="N580" s="48" t="str">
        <f t="shared" si="171"/>
        <v/>
      </c>
      <c r="O580" s="21"/>
      <c r="P580" s="18"/>
      <c r="Q580" s="48" t="str">
        <f t="shared" si="172"/>
        <v/>
      </c>
      <c r="R580" s="71" t="str">
        <f t="shared" si="173"/>
        <v/>
      </c>
      <c r="S580" s="22"/>
      <c r="T580" s="49" t="str">
        <f t="shared" si="174"/>
        <v/>
      </c>
      <c r="U580" s="49" t="str">
        <f t="shared" si="181"/>
        <v/>
      </c>
      <c r="V580" s="50" t="str">
        <f t="shared" si="179"/>
        <v/>
      </c>
      <c r="W580" s="115" t="str">
        <f t="shared" si="182"/>
        <v/>
      </c>
      <c r="X580" s="389"/>
      <c r="Y580" s="394"/>
      <c r="Z580" s="397"/>
    </row>
    <row r="581" spans="1:27" ht="15.6" x14ac:dyDescent="0.3">
      <c r="A581" s="23">
        <v>576</v>
      </c>
      <c r="B581" s="19"/>
      <c r="C581" s="20"/>
      <c r="D581" s="55"/>
      <c r="E581" s="24" t="str">
        <f t="shared" ref="E581:E644" si="183">IF(C581="","",VLOOKUP(C581,bdsocios,2,FALSE))</f>
        <v/>
      </c>
      <c r="F581" s="25" t="str">
        <f t="shared" ref="F581:F644" si="184">IF(C581="","",VLOOKUP(C581,bdsocios,3,FALSE))</f>
        <v/>
      </c>
      <c r="G581" s="52" t="str">
        <f t="shared" ref="G581:G644" si="185">IF(C581="","",VLOOKUP(C581,bdsocios,4,FALSE))</f>
        <v/>
      </c>
      <c r="H581" s="109" t="str">
        <f t="shared" si="178"/>
        <v/>
      </c>
      <c r="I581" s="185" t="s">
        <v>210</v>
      </c>
      <c r="J581" s="26" t="str">
        <f t="shared" si="176"/>
        <v/>
      </c>
      <c r="K581" s="18"/>
      <c r="L581" s="18"/>
      <c r="M581" s="18"/>
      <c r="N581" s="48" t="str">
        <f t="shared" ref="N581:N644" si="186">IF(E581="","",K581+L581+M581)</f>
        <v/>
      </c>
      <c r="O581" s="21"/>
      <c r="P581" s="18"/>
      <c r="Q581" s="48" t="str">
        <f t="shared" ref="Q581:Q584" si="187">IF(E581="","",2*O581)</f>
        <v/>
      </c>
      <c r="R581" s="71" t="str">
        <f t="shared" ref="R581:R644" si="188">IF(E581="","",N581-P581-Q581)</f>
        <v/>
      </c>
      <c r="S581" s="22"/>
      <c r="T581" s="49" t="str">
        <f t="shared" ref="T581:T644" si="189">IF(N581="","",R581*S581)</f>
        <v/>
      </c>
      <c r="U581" s="49" t="str">
        <f t="shared" si="181"/>
        <v/>
      </c>
      <c r="V581" s="50" t="str">
        <f t="shared" si="179"/>
        <v/>
      </c>
      <c r="W581" s="115" t="str">
        <f t="shared" si="182"/>
        <v/>
      </c>
      <c r="X581" s="389"/>
      <c r="Y581" s="394"/>
      <c r="Z581" s="397"/>
    </row>
    <row r="582" spans="1:27" ht="15.6" x14ac:dyDescent="0.3">
      <c r="A582" s="23">
        <v>577</v>
      </c>
      <c r="B582" s="19"/>
      <c r="C582" s="20"/>
      <c r="D582" s="55"/>
      <c r="E582" s="24" t="str">
        <f t="shared" si="183"/>
        <v/>
      </c>
      <c r="F582" s="25" t="str">
        <f t="shared" si="184"/>
        <v/>
      </c>
      <c r="G582" s="52" t="str">
        <f t="shared" si="185"/>
        <v/>
      </c>
      <c r="H582" s="109" t="str">
        <f t="shared" si="178"/>
        <v/>
      </c>
      <c r="I582" s="185" t="s">
        <v>210</v>
      </c>
      <c r="J582" s="26" t="str">
        <f t="shared" si="176"/>
        <v/>
      </c>
      <c r="K582" s="18"/>
      <c r="L582" s="18"/>
      <c r="M582" s="18"/>
      <c r="N582" s="48" t="str">
        <f t="shared" si="186"/>
        <v/>
      </c>
      <c r="O582" s="21"/>
      <c r="P582" s="18"/>
      <c r="Q582" s="48" t="str">
        <f t="shared" si="187"/>
        <v/>
      </c>
      <c r="R582" s="71" t="str">
        <f t="shared" si="188"/>
        <v/>
      </c>
      <c r="S582" s="22"/>
      <c r="T582" s="49" t="str">
        <f t="shared" si="189"/>
        <v/>
      </c>
      <c r="U582" s="49" t="str">
        <f t="shared" si="181"/>
        <v/>
      </c>
      <c r="V582" s="50" t="str">
        <f t="shared" si="179"/>
        <v/>
      </c>
      <c r="W582" s="115" t="str">
        <f t="shared" si="182"/>
        <v/>
      </c>
      <c r="X582" s="390"/>
      <c r="Y582" s="394"/>
      <c r="Z582" s="397"/>
    </row>
    <row r="583" spans="1:27" ht="15.6" x14ac:dyDescent="0.3">
      <c r="A583" s="23">
        <v>578</v>
      </c>
      <c r="B583" s="19"/>
      <c r="C583" s="20"/>
      <c r="D583" s="55"/>
      <c r="E583" s="24" t="str">
        <f t="shared" si="183"/>
        <v/>
      </c>
      <c r="F583" s="25" t="str">
        <f t="shared" si="184"/>
        <v/>
      </c>
      <c r="G583" s="52" t="str">
        <f t="shared" si="185"/>
        <v/>
      </c>
      <c r="H583" s="109" t="str">
        <f t="shared" si="178"/>
        <v/>
      </c>
      <c r="I583" s="185" t="s">
        <v>210</v>
      </c>
      <c r="J583" s="26" t="str">
        <f t="shared" si="176"/>
        <v/>
      </c>
      <c r="K583" s="18"/>
      <c r="L583" s="18"/>
      <c r="M583" s="18"/>
      <c r="N583" s="48" t="str">
        <f t="shared" si="186"/>
        <v/>
      </c>
      <c r="O583" s="21"/>
      <c r="P583" s="18"/>
      <c r="Q583" s="48" t="str">
        <f t="shared" si="187"/>
        <v/>
      </c>
      <c r="R583" s="71" t="str">
        <f t="shared" si="188"/>
        <v/>
      </c>
      <c r="S583" s="22"/>
      <c r="T583" s="49" t="str">
        <f t="shared" si="189"/>
        <v/>
      </c>
      <c r="U583" s="49" t="str">
        <f>IF(E583="","",0.3*R583)</f>
        <v/>
      </c>
      <c r="V583" s="50" t="str">
        <f t="shared" si="179"/>
        <v/>
      </c>
      <c r="W583" s="115" t="str">
        <f>IF(E583="","",T583-U583-V583-O583)</f>
        <v/>
      </c>
      <c r="X583" s="388"/>
      <c r="Y583" s="403"/>
      <c r="Z583" s="398"/>
      <c r="AA583" s="282"/>
    </row>
    <row r="584" spans="1:27" ht="15.6" x14ac:dyDescent="0.3">
      <c r="A584" s="23">
        <v>579</v>
      </c>
      <c r="B584" s="19"/>
      <c r="C584" s="20"/>
      <c r="D584" s="55"/>
      <c r="E584" s="24" t="str">
        <f t="shared" si="183"/>
        <v/>
      </c>
      <c r="F584" s="25" t="str">
        <f t="shared" si="184"/>
        <v/>
      </c>
      <c r="G584" s="52" t="str">
        <f t="shared" si="185"/>
        <v/>
      </c>
      <c r="H584" s="109" t="str">
        <f t="shared" si="178"/>
        <v/>
      </c>
      <c r="I584" s="185" t="s">
        <v>210</v>
      </c>
      <c r="J584" s="26" t="str">
        <f t="shared" si="176"/>
        <v/>
      </c>
      <c r="K584" s="18"/>
      <c r="L584" s="18"/>
      <c r="M584" s="18"/>
      <c r="N584" s="48" t="str">
        <f t="shared" si="186"/>
        <v/>
      </c>
      <c r="O584" s="21"/>
      <c r="P584" s="18"/>
      <c r="Q584" s="48" t="str">
        <f t="shared" si="187"/>
        <v/>
      </c>
      <c r="R584" s="71" t="str">
        <f>IF(E584="","",N584-P584-Q584)</f>
        <v/>
      </c>
      <c r="S584" s="22"/>
      <c r="T584" s="49" t="str">
        <f t="shared" si="189"/>
        <v/>
      </c>
      <c r="U584" s="49" t="str">
        <f t="shared" ref="U584:U602" si="190">IF(E584="","",0.3*R584)</f>
        <v/>
      </c>
      <c r="V584" s="50" t="str">
        <f t="shared" si="179"/>
        <v/>
      </c>
      <c r="W584" s="115" t="str">
        <f t="shared" si="180"/>
        <v/>
      </c>
      <c r="X584" s="389"/>
      <c r="Y584" s="403"/>
      <c r="Z584" s="397"/>
      <c r="AA584" s="282"/>
    </row>
    <row r="585" spans="1:27" ht="15.6" x14ac:dyDescent="0.3">
      <c r="A585" s="23">
        <v>580</v>
      </c>
      <c r="B585" s="19"/>
      <c r="C585" s="20"/>
      <c r="D585" s="55"/>
      <c r="E585" s="24" t="str">
        <f t="shared" si="183"/>
        <v/>
      </c>
      <c r="F585" s="25" t="str">
        <f t="shared" si="184"/>
        <v/>
      </c>
      <c r="G585" s="52" t="str">
        <f t="shared" si="185"/>
        <v/>
      </c>
      <c r="H585" s="109" t="str">
        <f t="shared" si="178"/>
        <v/>
      </c>
      <c r="I585" s="185" t="s">
        <v>210</v>
      </c>
      <c r="J585" s="26" t="str">
        <f t="shared" si="176"/>
        <v/>
      </c>
      <c r="K585" s="18"/>
      <c r="L585" s="18"/>
      <c r="M585" s="18"/>
      <c r="N585" s="48" t="str">
        <f t="shared" si="186"/>
        <v/>
      </c>
      <c r="O585" s="21"/>
      <c r="P585" s="18"/>
      <c r="Q585" s="48" t="str">
        <f t="shared" ref="Q585:Q644" si="191">IF(E585="","",2*O585)</f>
        <v/>
      </c>
      <c r="R585" s="71" t="str">
        <f t="shared" si="188"/>
        <v/>
      </c>
      <c r="S585" s="22"/>
      <c r="T585" s="49" t="str">
        <f t="shared" si="189"/>
        <v/>
      </c>
      <c r="U585" s="49" t="str">
        <f t="shared" si="190"/>
        <v/>
      </c>
      <c r="V585" s="50" t="str">
        <f t="shared" si="179"/>
        <v/>
      </c>
      <c r="W585" s="115" t="str">
        <f t="shared" si="180"/>
        <v/>
      </c>
      <c r="X585" s="389"/>
      <c r="Y585" s="403"/>
      <c r="Z585" s="397"/>
    </row>
    <row r="586" spans="1:27" ht="15.6" x14ac:dyDescent="0.3">
      <c r="A586" s="23">
        <v>581</v>
      </c>
      <c r="B586" s="19"/>
      <c r="C586" s="20"/>
      <c r="D586" s="55"/>
      <c r="E586" s="24" t="str">
        <f t="shared" si="183"/>
        <v/>
      </c>
      <c r="F586" s="25" t="str">
        <f t="shared" si="184"/>
        <v/>
      </c>
      <c r="G586" s="52" t="str">
        <f t="shared" si="185"/>
        <v/>
      </c>
      <c r="H586" s="109" t="str">
        <f t="shared" si="178"/>
        <v/>
      </c>
      <c r="I586" s="185" t="s">
        <v>210</v>
      </c>
      <c r="J586" s="26" t="str">
        <f t="shared" si="176"/>
        <v/>
      </c>
      <c r="K586" s="18"/>
      <c r="L586" s="18"/>
      <c r="M586" s="18"/>
      <c r="N586" s="48" t="str">
        <f t="shared" si="186"/>
        <v/>
      </c>
      <c r="O586" s="21"/>
      <c r="P586" s="18"/>
      <c r="Q586" s="48" t="str">
        <f t="shared" si="191"/>
        <v/>
      </c>
      <c r="R586" s="71" t="str">
        <f t="shared" si="188"/>
        <v/>
      </c>
      <c r="S586" s="22"/>
      <c r="T586" s="49" t="str">
        <f t="shared" si="189"/>
        <v/>
      </c>
      <c r="U586" s="49" t="str">
        <f t="shared" si="190"/>
        <v/>
      </c>
      <c r="V586" s="50" t="str">
        <f t="shared" si="179"/>
        <v/>
      </c>
      <c r="W586" s="115" t="str">
        <f t="shared" si="180"/>
        <v/>
      </c>
      <c r="X586" s="389"/>
      <c r="Y586" s="403"/>
      <c r="Z586" s="397"/>
    </row>
    <row r="587" spans="1:27" ht="15.6" x14ac:dyDescent="0.3">
      <c r="A587" s="23">
        <v>582</v>
      </c>
      <c r="B587" s="19"/>
      <c r="C587" s="20"/>
      <c r="D587" s="55"/>
      <c r="E587" s="24" t="str">
        <f t="shared" si="183"/>
        <v/>
      </c>
      <c r="F587" s="25" t="str">
        <f t="shared" si="184"/>
        <v/>
      </c>
      <c r="G587" s="52" t="str">
        <f t="shared" si="185"/>
        <v/>
      </c>
      <c r="H587" s="109" t="str">
        <f t="shared" si="178"/>
        <v/>
      </c>
      <c r="I587" s="185" t="s">
        <v>210</v>
      </c>
      <c r="J587" s="26" t="str">
        <f t="shared" si="176"/>
        <v/>
      </c>
      <c r="K587" s="18"/>
      <c r="L587" s="18"/>
      <c r="M587" s="18"/>
      <c r="N587" s="48" t="str">
        <f t="shared" si="186"/>
        <v/>
      </c>
      <c r="O587" s="21"/>
      <c r="P587" s="18"/>
      <c r="Q587" s="48" t="str">
        <f t="shared" si="191"/>
        <v/>
      </c>
      <c r="R587" s="71" t="str">
        <f t="shared" si="188"/>
        <v/>
      </c>
      <c r="S587" s="22"/>
      <c r="T587" s="49" t="str">
        <f t="shared" si="189"/>
        <v/>
      </c>
      <c r="U587" s="49" t="str">
        <f t="shared" si="190"/>
        <v/>
      </c>
      <c r="V587" s="50" t="str">
        <f t="shared" si="179"/>
        <v/>
      </c>
      <c r="W587" s="115" t="str">
        <f t="shared" si="180"/>
        <v/>
      </c>
      <c r="X587" s="389"/>
      <c r="Y587" s="403"/>
      <c r="Z587" s="397"/>
    </row>
    <row r="588" spans="1:27" ht="15.6" x14ac:dyDescent="0.3">
      <c r="A588" s="23">
        <v>583</v>
      </c>
      <c r="B588" s="19"/>
      <c r="C588" s="20"/>
      <c r="D588" s="55"/>
      <c r="E588" s="24" t="str">
        <f t="shared" si="183"/>
        <v/>
      </c>
      <c r="F588" s="25" t="str">
        <f t="shared" si="184"/>
        <v/>
      </c>
      <c r="G588" s="52" t="str">
        <f t="shared" si="185"/>
        <v/>
      </c>
      <c r="H588" s="109" t="str">
        <f t="shared" si="178"/>
        <v/>
      </c>
      <c r="I588" s="185" t="s">
        <v>210</v>
      </c>
      <c r="J588" s="26" t="str">
        <f t="shared" si="176"/>
        <v/>
      </c>
      <c r="K588" s="18"/>
      <c r="L588" s="18"/>
      <c r="M588" s="18"/>
      <c r="N588" s="48" t="str">
        <f t="shared" si="186"/>
        <v/>
      </c>
      <c r="O588" s="21"/>
      <c r="P588" s="18"/>
      <c r="Q588" s="48" t="str">
        <f t="shared" si="191"/>
        <v/>
      </c>
      <c r="R588" s="71" t="str">
        <f t="shared" si="188"/>
        <v/>
      </c>
      <c r="S588" s="22"/>
      <c r="T588" s="49" t="str">
        <f t="shared" si="189"/>
        <v/>
      </c>
      <c r="U588" s="49" t="str">
        <f t="shared" si="190"/>
        <v/>
      </c>
      <c r="V588" s="50" t="str">
        <f t="shared" si="179"/>
        <v/>
      </c>
      <c r="W588" s="115" t="str">
        <f t="shared" si="180"/>
        <v/>
      </c>
      <c r="X588" s="389"/>
      <c r="Y588" s="403"/>
      <c r="Z588" s="397"/>
    </row>
    <row r="589" spans="1:27" ht="15.6" x14ac:dyDescent="0.3">
      <c r="A589" s="23">
        <v>584</v>
      </c>
      <c r="B589" s="19"/>
      <c r="C589" s="20"/>
      <c r="D589" s="55"/>
      <c r="E589" s="24" t="str">
        <f t="shared" si="183"/>
        <v/>
      </c>
      <c r="F589" s="25" t="str">
        <f t="shared" si="184"/>
        <v/>
      </c>
      <c r="G589" s="52" t="str">
        <f t="shared" si="185"/>
        <v/>
      </c>
      <c r="H589" s="109" t="str">
        <f t="shared" si="178"/>
        <v/>
      </c>
      <c r="I589" s="185" t="s">
        <v>210</v>
      </c>
      <c r="J589" s="26" t="str">
        <f t="shared" si="176"/>
        <v/>
      </c>
      <c r="K589" s="18"/>
      <c r="L589" s="18"/>
      <c r="M589" s="18"/>
      <c r="N589" s="48" t="str">
        <f t="shared" si="186"/>
        <v/>
      </c>
      <c r="O589" s="21"/>
      <c r="P589" s="18"/>
      <c r="Q589" s="48" t="str">
        <f t="shared" si="191"/>
        <v/>
      </c>
      <c r="R589" s="71" t="str">
        <f t="shared" si="188"/>
        <v/>
      </c>
      <c r="S589" s="22"/>
      <c r="T589" s="49" t="str">
        <f t="shared" si="189"/>
        <v/>
      </c>
      <c r="U589" s="49" t="str">
        <f t="shared" si="190"/>
        <v/>
      </c>
      <c r="V589" s="50" t="str">
        <f t="shared" si="179"/>
        <v/>
      </c>
      <c r="W589" s="115" t="str">
        <f t="shared" si="180"/>
        <v/>
      </c>
      <c r="X589" s="389"/>
      <c r="Y589" s="403"/>
      <c r="Z589" s="397"/>
    </row>
    <row r="590" spans="1:27" ht="15.6" x14ac:dyDescent="0.3">
      <c r="A590" s="23">
        <v>585</v>
      </c>
      <c r="B590" s="19"/>
      <c r="C590" s="20"/>
      <c r="D590" s="55"/>
      <c r="E590" s="24" t="str">
        <f t="shared" si="183"/>
        <v/>
      </c>
      <c r="F590" s="25" t="str">
        <f t="shared" si="184"/>
        <v/>
      </c>
      <c r="G590" s="52" t="str">
        <f t="shared" si="185"/>
        <v/>
      </c>
      <c r="H590" s="109" t="str">
        <f t="shared" si="178"/>
        <v/>
      </c>
      <c r="I590" s="185" t="s">
        <v>210</v>
      </c>
      <c r="J590" s="26" t="str">
        <f t="shared" si="176"/>
        <v/>
      </c>
      <c r="K590" s="18"/>
      <c r="L590" s="18"/>
      <c r="M590" s="18"/>
      <c r="N590" s="48" t="str">
        <f t="shared" si="186"/>
        <v/>
      </c>
      <c r="O590" s="21"/>
      <c r="P590" s="18"/>
      <c r="Q590" s="48" t="str">
        <f t="shared" si="191"/>
        <v/>
      </c>
      <c r="R590" s="71" t="str">
        <f t="shared" si="188"/>
        <v/>
      </c>
      <c r="S590" s="22"/>
      <c r="T590" s="49" t="str">
        <f t="shared" si="189"/>
        <v/>
      </c>
      <c r="U590" s="49" t="str">
        <f t="shared" si="190"/>
        <v/>
      </c>
      <c r="V590" s="50" t="str">
        <f t="shared" si="179"/>
        <v/>
      </c>
      <c r="W590" s="115" t="str">
        <f t="shared" si="180"/>
        <v/>
      </c>
      <c r="X590" s="389"/>
      <c r="Y590" s="403"/>
      <c r="Z590" s="397"/>
    </row>
    <row r="591" spans="1:27" ht="15.6" x14ac:dyDescent="0.3">
      <c r="A591" s="23">
        <v>586</v>
      </c>
      <c r="B591" s="19"/>
      <c r="C591" s="20"/>
      <c r="D591" s="55"/>
      <c r="E591" s="24" t="str">
        <f t="shared" si="183"/>
        <v/>
      </c>
      <c r="F591" s="25" t="str">
        <f t="shared" si="184"/>
        <v/>
      </c>
      <c r="G591" s="52" t="str">
        <f t="shared" si="185"/>
        <v/>
      </c>
      <c r="H591" s="109" t="str">
        <f t="shared" si="178"/>
        <v/>
      </c>
      <c r="I591" s="185" t="s">
        <v>210</v>
      </c>
      <c r="J591" s="26" t="str">
        <f t="shared" si="176"/>
        <v/>
      </c>
      <c r="K591" s="18"/>
      <c r="L591" s="18"/>
      <c r="M591" s="18"/>
      <c r="N591" s="48" t="str">
        <f t="shared" si="186"/>
        <v/>
      </c>
      <c r="O591" s="21"/>
      <c r="P591" s="18"/>
      <c r="Q591" s="48" t="str">
        <f t="shared" si="191"/>
        <v/>
      </c>
      <c r="R591" s="71" t="str">
        <f t="shared" si="188"/>
        <v/>
      </c>
      <c r="S591" s="22"/>
      <c r="T591" s="49" t="str">
        <f t="shared" si="189"/>
        <v/>
      </c>
      <c r="U591" s="49" t="str">
        <f t="shared" si="190"/>
        <v/>
      </c>
      <c r="V591" s="50" t="str">
        <f t="shared" si="179"/>
        <v/>
      </c>
      <c r="W591" s="115" t="str">
        <f t="shared" si="180"/>
        <v/>
      </c>
      <c r="X591" s="389"/>
      <c r="Y591" s="403"/>
      <c r="Z591" s="397"/>
    </row>
    <row r="592" spans="1:27" ht="15.6" x14ac:dyDescent="0.3">
      <c r="A592" s="23">
        <v>587</v>
      </c>
      <c r="B592" s="19"/>
      <c r="C592" s="20"/>
      <c r="D592" s="55"/>
      <c r="E592" s="24" t="str">
        <f t="shared" si="183"/>
        <v/>
      </c>
      <c r="F592" s="25" t="str">
        <f t="shared" si="184"/>
        <v/>
      </c>
      <c r="G592" s="52" t="str">
        <f t="shared" si="185"/>
        <v/>
      </c>
      <c r="H592" s="109" t="str">
        <f t="shared" si="178"/>
        <v/>
      </c>
      <c r="I592" s="185" t="s">
        <v>210</v>
      </c>
      <c r="J592" s="26" t="str">
        <f t="shared" si="176"/>
        <v/>
      </c>
      <c r="K592" s="18"/>
      <c r="L592" s="18"/>
      <c r="M592" s="18"/>
      <c r="N592" s="48" t="str">
        <f t="shared" si="186"/>
        <v/>
      </c>
      <c r="O592" s="21"/>
      <c r="P592" s="18"/>
      <c r="Q592" s="48" t="str">
        <f t="shared" si="191"/>
        <v/>
      </c>
      <c r="R592" s="71" t="str">
        <f t="shared" si="188"/>
        <v/>
      </c>
      <c r="S592" s="22"/>
      <c r="T592" s="49" t="str">
        <f t="shared" si="189"/>
        <v/>
      </c>
      <c r="U592" s="49" t="str">
        <f t="shared" si="190"/>
        <v/>
      </c>
      <c r="V592" s="50" t="str">
        <f t="shared" si="179"/>
        <v/>
      </c>
      <c r="W592" s="115" t="str">
        <f t="shared" si="180"/>
        <v/>
      </c>
      <c r="X592" s="389"/>
      <c r="Y592" s="403"/>
      <c r="Z592" s="397"/>
    </row>
    <row r="593" spans="1:27" ht="15.6" x14ac:dyDescent="0.3">
      <c r="A593" s="23">
        <v>588</v>
      </c>
      <c r="B593" s="19"/>
      <c r="C593" s="20"/>
      <c r="D593" s="55"/>
      <c r="E593" s="24" t="str">
        <f t="shared" si="183"/>
        <v/>
      </c>
      <c r="F593" s="25" t="str">
        <f t="shared" si="184"/>
        <v/>
      </c>
      <c r="G593" s="52" t="str">
        <f t="shared" si="185"/>
        <v/>
      </c>
      <c r="H593" s="109" t="str">
        <f t="shared" si="178"/>
        <v/>
      </c>
      <c r="I593" s="185" t="s">
        <v>210</v>
      </c>
      <c r="J593" s="26" t="str">
        <f t="shared" ref="J593:J594" si="192">IF(E593="","","KGS")</f>
        <v/>
      </c>
      <c r="K593" s="18"/>
      <c r="L593" s="18"/>
      <c r="M593" s="18"/>
      <c r="N593" s="48" t="str">
        <f t="shared" si="186"/>
        <v/>
      </c>
      <c r="O593" s="21"/>
      <c r="P593" s="18"/>
      <c r="Q593" s="48" t="str">
        <f t="shared" si="191"/>
        <v/>
      </c>
      <c r="R593" s="71" t="str">
        <f t="shared" si="188"/>
        <v/>
      </c>
      <c r="S593" s="22"/>
      <c r="T593" s="49" t="str">
        <f t="shared" si="189"/>
        <v/>
      </c>
      <c r="U593" s="49" t="str">
        <f t="shared" si="190"/>
        <v/>
      </c>
      <c r="V593" s="50" t="str">
        <f t="shared" si="179"/>
        <v/>
      </c>
      <c r="W593" s="115" t="str">
        <f t="shared" si="180"/>
        <v/>
      </c>
      <c r="X593" s="389"/>
      <c r="Y593" s="403"/>
      <c r="Z593" s="397"/>
    </row>
    <row r="594" spans="1:27" ht="15.6" x14ac:dyDescent="0.3">
      <c r="A594" s="23">
        <v>589</v>
      </c>
      <c r="B594" s="19"/>
      <c r="C594" s="20"/>
      <c r="D594" s="55"/>
      <c r="E594" s="24" t="str">
        <f t="shared" si="183"/>
        <v/>
      </c>
      <c r="F594" s="25" t="str">
        <f t="shared" si="184"/>
        <v/>
      </c>
      <c r="G594" s="52" t="str">
        <f t="shared" si="185"/>
        <v/>
      </c>
      <c r="H594" s="109" t="str">
        <f t="shared" si="178"/>
        <v/>
      </c>
      <c r="I594" s="185" t="s">
        <v>210</v>
      </c>
      <c r="J594" s="26" t="str">
        <f t="shared" si="192"/>
        <v/>
      </c>
      <c r="K594" s="18"/>
      <c r="L594" s="18"/>
      <c r="M594" s="18"/>
      <c r="N594" s="48" t="str">
        <f t="shared" si="186"/>
        <v/>
      </c>
      <c r="O594" s="21"/>
      <c r="P594" s="18"/>
      <c r="Q594" s="48" t="str">
        <f t="shared" si="191"/>
        <v/>
      </c>
      <c r="R594" s="71" t="str">
        <f t="shared" si="188"/>
        <v/>
      </c>
      <c r="S594" s="22"/>
      <c r="T594" s="49" t="str">
        <f t="shared" si="189"/>
        <v/>
      </c>
      <c r="U594" s="49" t="str">
        <f t="shared" si="190"/>
        <v/>
      </c>
      <c r="V594" s="50" t="str">
        <f t="shared" si="179"/>
        <v/>
      </c>
      <c r="W594" s="115" t="str">
        <f t="shared" si="180"/>
        <v/>
      </c>
      <c r="X594" s="389"/>
      <c r="Y594" s="403"/>
      <c r="Z594" s="397"/>
    </row>
    <row r="595" spans="1:27" ht="15.6" x14ac:dyDescent="0.3">
      <c r="A595" s="23">
        <v>590</v>
      </c>
      <c r="B595" s="19"/>
      <c r="C595" s="20"/>
      <c r="D595" s="55"/>
      <c r="E595" s="24" t="str">
        <f t="shared" si="183"/>
        <v/>
      </c>
      <c r="F595" s="25" t="str">
        <f t="shared" si="184"/>
        <v/>
      </c>
      <c r="G595" s="52" t="str">
        <f t="shared" si="185"/>
        <v/>
      </c>
      <c r="H595" s="109" t="str">
        <f t="shared" si="178"/>
        <v/>
      </c>
      <c r="I595" s="185" t="s">
        <v>210</v>
      </c>
      <c r="J595" s="26" t="str">
        <f t="shared" ref="J595:J644" si="193">IF(E595="","","KGS")</f>
        <v/>
      </c>
      <c r="K595" s="18"/>
      <c r="L595" s="18"/>
      <c r="M595" s="18"/>
      <c r="N595" s="48" t="str">
        <f t="shared" si="186"/>
        <v/>
      </c>
      <c r="O595" s="21"/>
      <c r="P595" s="18"/>
      <c r="Q595" s="48" t="str">
        <f t="shared" si="191"/>
        <v/>
      </c>
      <c r="R595" s="71" t="str">
        <f t="shared" si="188"/>
        <v/>
      </c>
      <c r="S595" s="22"/>
      <c r="T595" s="49" t="str">
        <f t="shared" si="189"/>
        <v/>
      </c>
      <c r="U595" s="49" t="str">
        <f t="shared" si="190"/>
        <v/>
      </c>
      <c r="V595" s="50" t="str">
        <f t="shared" si="179"/>
        <v/>
      </c>
      <c r="W595" s="115" t="str">
        <f>IF(E595="","",T595-U595-V595-O595)</f>
        <v/>
      </c>
      <c r="X595" s="389"/>
      <c r="Y595" s="403"/>
      <c r="Z595" s="397"/>
    </row>
    <row r="596" spans="1:27" ht="15.6" x14ac:dyDescent="0.3">
      <c r="A596" s="23">
        <v>591</v>
      </c>
      <c r="B596" s="19"/>
      <c r="C596" s="20"/>
      <c r="D596" s="55"/>
      <c r="E596" s="24" t="str">
        <f t="shared" si="183"/>
        <v/>
      </c>
      <c r="F596" s="25" t="str">
        <f t="shared" si="184"/>
        <v/>
      </c>
      <c r="G596" s="52" t="str">
        <f t="shared" si="185"/>
        <v/>
      </c>
      <c r="H596" s="109" t="str">
        <f t="shared" si="178"/>
        <v/>
      </c>
      <c r="I596" s="185" t="s">
        <v>210</v>
      </c>
      <c r="J596" s="26" t="str">
        <f t="shared" si="193"/>
        <v/>
      </c>
      <c r="K596" s="18"/>
      <c r="L596" s="18"/>
      <c r="M596" s="18"/>
      <c r="N596" s="48" t="str">
        <f t="shared" si="186"/>
        <v/>
      </c>
      <c r="O596" s="21"/>
      <c r="P596" s="18"/>
      <c r="Q596" s="48" t="str">
        <f t="shared" si="191"/>
        <v/>
      </c>
      <c r="R596" s="71" t="str">
        <f t="shared" si="188"/>
        <v/>
      </c>
      <c r="S596" s="22"/>
      <c r="T596" s="49" t="str">
        <f t="shared" si="189"/>
        <v/>
      </c>
      <c r="U596" s="49" t="str">
        <f t="shared" si="190"/>
        <v/>
      </c>
      <c r="V596" s="50" t="str">
        <f t="shared" si="179"/>
        <v/>
      </c>
      <c r="W596" s="115" t="str">
        <f t="shared" si="180"/>
        <v/>
      </c>
      <c r="X596" s="389"/>
      <c r="Y596" s="403"/>
      <c r="Z596" s="397"/>
    </row>
    <row r="597" spans="1:27" ht="15.6" x14ac:dyDescent="0.3">
      <c r="A597" s="23">
        <v>592</v>
      </c>
      <c r="B597" s="19"/>
      <c r="C597" s="20"/>
      <c r="D597" s="55"/>
      <c r="E597" s="24" t="str">
        <f t="shared" si="183"/>
        <v/>
      </c>
      <c r="F597" s="25" t="str">
        <f t="shared" si="184"/>
        <v/>
      </c>
      <c r="G597" s="52" t="str">
        <f t="shared" si="185"/>
        <v/>
      </c>
      <c r="H597" s="109" t="str">
        <f t="shared" ref="H597:H660" si="194">IF(C597="","",VLOOKUP(C597,bdsocios,5,FALSE))</f>
        <v/>
      </c>
      <c r="I597" s="185" t="s">
        <v>210</v>
      </c>
      <c r="J597" s="26" t="str">
        <f t="shared" si="193"/>
        <v/>
      </c>
      <c r="K597" s="18"/>
      <c r="L597" s="18"/>
      <c r="M597" s="18"/>
      <c r="N597" s="48" t="str">
        <f t="shared" si="186"/>
        <v/>
      </c>
      <c r="O597" s="21"/>
      <c r="P597" s="18"/>
      <c r="Q597" s="48" t="str">
        <f t="shared" si="191"/>
        <v/>
      </c>
      <c r="R597" s="71" t="str">
        <f t="shared" si="188"/>
        <v/>
      </c>
      <c r="S597" s="22"/>
      <c r="T597" s="49" t="str">
        <f t="shared" si="189"/>
        <v/>
      </c>
      <c r="U597" s="49" t="str">
        <f t="shared" si="190"/>
        <v/>
      </c>
      <c r="V597" s="50" t="str">
        <f t="shared" si="179"/>
        <v/>
      </c>
      <c r="W597" s="115" t="str">
        <f t="shared" si="180"/>
        <v/>
      </c>
      <c r="X597" s="389"/>
      <c r="Y597" s="403"/>
      <c r="Z597" s="397"/>
    </row>
    <row r="598" spans="1:27" ht="15.6" x14ac:dyDescent="0.3">
      <c r="A598" s="23">
        <v>593</v>
      </c>
      <c r="B598" s="19"/>
      <c r="C598" s="20"/>
      <c r="D598" s="55"/>
      <c r="E598" s="24" t="str">
        <f t="shared" si="183"/>
        <v/>
      </c>
      <c r="F598" s="25" t="str">
        <f t="shared" si="184"/>
        <v/>
      </c>
      <c r="G598" s="52" t="str">
        <f t="shared" si="185"/>
        <v/>
      </c>
      <c r="H598" s="109" t="str">
        <f t="shared" si="194"/>
        <v/>
      </c>
      <c r="I598" s="185" t="s">
        <v>210</v>
      </c>
      <c r="J598" s="26" t="str">
        <f t="shared" si="193"/>
        <v/>
      </c>
      <c r="K598" s="18"/>
      <c r="L598" s="18"/>
      <c r="M598" s="18"/>
      <c r="N598" s="48" t="str">
        <f t="shared" si="186"/>
        <v/>
      </c>
      <c r="O598" s="21"/>
      <c r="P598" s="18"/>
      <c r="Q598" s="48" t="str">
        <f t="shared" si="191"/>
        <v/>
      </c>
      <c r="R598" s="71" t="str">
        <f t="shared" si="188"/>
        <v/>
      </c>
      <c r="S598" s="22"/>
      <c r="T598" s="49" t="str">
        <f t="shared" si="189"/>
        <v/>
      </c>
      <c r="U598" s="49" t="str">
        <f t="shared" si="190"/>
        <v/>
      </c>
      <c r="V598" s="50" t="str">
        <f t="shared" si="179"/>
        <v/>
      </c>
      <c r="W598" s="115" t="str">
        <f t="shared" si="180"/>
        <v/>
      </c>
      <c r="X598" s="389"/>
      <c r="Y598" s="403"/>
      <c r="Z598" s="397"/>
    </row>
    <row r="599" spans="1:27" ht="15.6" x14ac:dyDescent="0.3">
      <c r="A599" s="23">
        <v>594</v>
      </c>
      <c r="B599" s="19"/>
      <c r="C599" s="20"/>
      <c r="D599" s="55"/>
      <c r="E599" s="24" t="str">
        <f t="shared" si="183"/>
        <v/>
      </c>
      <c r="F599" s="25" t="str">
        <f t="shared" si="184"/>
        <v/>
      </c>
      <c r="G599" s="52" t="str">
        <f t="shared" si="185"/>
        <v/>
      </c>
      <c r="H599" s="109" t="str">
        <f t="shared" si="194"/>
        <v/>
      </c>
      <c r="I599" s="185" t="s">
        <v>210</v>
      </c>
      <c r="J599" s="26" t="str">
        <f t="shared" si="193"/>
        <v/>
      </c>
      <c r="K599" s="18"/>
      <c r="L599" s="18"/>
      <c r="M599" s="18"/>
      <c r="N599" s="48" t="str">
        <f t="shared" si="186"/>
        <v/>
      </c>
      <c r="O599" s="21"/>
      <c r="P599" s="18"/>
      <c r="Q599" s="48" t="str">
        <f t="shared" si="191"/>
        <v/>
      </c>
      <c r="R599" s="71" t="str">
        <f t="shared" si="188"/>
        <v/>
      </c>
      <c r="S599" s="22"/>
      <c r="T599" s="49" t="str">
        <f t="shared" si="189"/>
        <v/>
      </c>
      <c r="U599" s="49" t="str">
        <f t="shared" si="190"/>
        <v/>
      </c>
      <c r="V599" s="50" t="str">
        <f t="shared" si="179"/>
        <v/>
      </c>
      <c r="W599" s="115" t="str">
        <f t="shared" si="180"/>
        <v/>
      </c>
      <c r="X599" s="389"/>
      <c r="Y599" s="403"/>
      <c r="Z599" s="397"/>
    </row>
    <row r="600" spans="1:27" ht="15.6" x14ac:dyDescent="0.3">
      <c r="A600" s="23">
        <v>595</v>
      </c>
      <c r="B600" s="19"/>
      <c r="C600" s="20"/>
      <c r="D600" s="55"/>
      <c r="E600" s="24" t="str">
        <f t="shared" si="183"/>
        <v/>
      </c>
      <c r="F600" s="25" t="str">
        <f t="shared" si="184"/>
        <v/>
      </c>
      <c r="G600" s="52" t="str">
        <f t="shared" si="185"/>
        <v/>
      </c>
      <c r="H600" s="109" t="str">
        <f t="shared" si="194"/>
        <v/>
      </c>
      <c r="I600" s="185" t="s">
        <v>210</v>
      </c>
      <c r="J600" s="26" t="str">
        <f t="shared" si="193"/>
        <v/>
      </c>
      <c r="K600" s="18"/>
      <c r="L600" s="18"/>
      <c r="M600" s="18"/>
      <c r="N600" s="48" t="str">
        <f t="shared" si="186"/>
        <v/>
      </c>
      <c r="O600" s="21"/>
      <c r="P600" s="18"/>
      <c r="Q600" s="48" t="str">
        <f t="shared" si="191"/>
        <v/>
      </c>
      <c r="R600" s="71" t="str">
        <f t="shared" si="188"/>
        <v/>
      </c>
      <c r="S600" s="22"/>
      <c r="T600" s="49" t="str">
        <f t="shared" si="189"/>
        <v/>
      </c>
      <c r="U600" s="49" t="str">
        <f t="shared" si="190"/>
        <v/>
      </c>
      <c r="V600" s="50" t="str">
        <f t="shared" si="179"/>
        <v/>
      </c>
      <c r="W600" s="115" t="str">
        <f t="shared" si="180"/>
        <v/>
      </c>
      <c r="X600" s="389"/>
      <c r="Y600" s="403"/>
      <c r="Z600" s="397"/>
    </row>
    <row r="601" spans="1:27" ht="15.6" x14ac:dyDescent="0.3">
      <c r="A601" s="23">
        <v>596</v>
      </c>
      <c r="B601" s="19"/>
      <c r="C601" s="20"/>
      <c r="D601" s="55"/>
      <c r="E601" s="24" t="str">
        <f t="shared" si="183"/>
        <v/>
      </c>
      <c r="F601" s="25" t="str">
        <f t="shared" si="184"/>
        <v/>
      </c>
      <c r="G601" s="52" t="str">
        <f t="shared" si="185"/>
        <v/>
      </c>
      <c r="H601" s="109" t="str">
        <f t="shared" si="194"/>
        <v/>
      </c>
      <c r="I601" s="185" t="s">
        <v>210</v>
      </c>
      <c r="J601" s="26" t="str">
        <f t="shared" si="193"/>
        <v/>
      </c>
      <c r="K601" s="18"/>
      <c r="L601" s="18"/>
      <c r="M601" s="18"/>
      <c r="N601" s="48" t="str">
        <f t="shared" si="186"/>
        <v/>
      </c>
      <c r="O601" s="21"/>
      <c r="P601" s="18"/>
      <c r="Q601" s="48" t="str">
        <f t="shared" si="191"/>
        <v/>
      </c>
      <c r="R601" s="71" t="str">
        <f t="shared" si="188"/>
        <v/>
      </c>
      <c r="S601" s="22"/>
      <c r="T601" s="49" t="str">
        <f t="shared" si="189"/>
        <v/>
      </c>
      <c r="U601" s="49" t="str">
        <f t="shared" si="190"/>
        <v/>
      </c>
      <c r="V601" s="50" t="str">
        <f t="shared" si="179"/>
        <v/>
      </c>
      <c r="W601" s="115" t="str">
        <f t="shared" si="180"/>
        <v/>
      </c>
      <c r="X601" s="389"/>
      <c r="Y601" s="403"/>
      <c r="Z601" s="397"/>
    </row>
    <row r="602" spans="1:27" ht="15.6" x14ac:dyDescent="0.3">
      <c r="A602" s="23">
        <v>597</v>
      </c>
      <c r="B602" s="19"/>
      <c r="C602" s="20"/>
      <c r="D602" s="55"/>
      <c r="E602" s="24" t="str">
        <f t="shared" si="183"/>
        <v/>
      </c>
      <c r="F602" s="25" t="str">
        <f t="shared" si="184"/>
        <v/>
      </c>
      <c r="G602" s="52" t="str">
        <f t="shared" si="185"/>
        <v/>
      </c>
      <c r="H602" s="109" t="str">
        <f t="shared" si="194"/>
        <v/>
      </c>
      <c r="I602" s="185" t="s">
        <v>210</v>
      </c>
      <c r="J602" s="26" t="str">
        <f t="shared" si="193"/>
        <v/>
      </c>
      <c r="K602" s="18"/>
      <c r="L602" s="18"/>
      <c r="M602" s="18"/>
      <c r="N602" s="48" t="str">
        <f t="shared" si="186"/>
        <v/>
      </c>
      <c r="O602" s="21"/>
      <c r="P602" s="18"/>
      <c r="Q602" s="48" t="str">
        <f t="shared" si="191"/>
        <v/>
      </c>
      <c r="R602" s="71" t="str">
        <f t="shared" si="188"/>
        <v/>
      </c>
      <c r="S602" s="22"/>
      <c r="T602" s="49" t="str">
        <f t="shared" si="189"/>
        <v/>
      </c>
      <c r="U602" s="49" t="str">
        <f t="shared" si="190"/>
        <v/>
      </c>
      <c r="V602" s="50" t="str">
        <f t="shared" si="179"/>
        <v/>
      </c>
      <c r="W602" s="115" t="str">
        <f t="shared" si="180"/>
        <v/>
      </c>
      <c r="X602" s="390"/>
      <c r="Y602" s="403"/>
      <c r="Z602" s="397"/>
    </row>
    <row r="603" spans="1:27" ht="15.6" x14ac:dyDescent="0.3">
      <c r="A603" s="23">
        <v>598</v>
      </c>
      <c r="B603" s="19"/>
      <c r="C603" s="20"/>
      <c r="D603" s="55"/>
      <c r="E603" s="24" t="str">
        <f t="shared" si="183"/>
        <v/>
      </c>
      <c r="F603" s="25" t="str">
        <f t="shared" si="184"/>
        <v/>
      </c>
      <c r="G603" s="52" t="str">
        <f t="shared" si="185"/>
        <v/>
      </c>
      <c r="H603" s="109" t="str">
        <f t="shared" si="194"/>
        <v/>
      </c>
      <c r="I603" s="185" t="s">
        <v>210</v>
      </c>
      <c r="J603" s="26" t="str">
        <f t="shared" si="193"/>
        <v/>
      </c>
      <c r="K603" s="18"/>
      <c r="L603" s="18"/>
      <c r="M603" s="18"/>
      <c r="N603" s="48" t="str">
        <f t="shared" si="186"/>
        <v/>
      </c>
      <c r="O603" s="21"/>
      <c r="P603" s="18"/>
      <c r="Q603" s="48" t="str">
        <f t="shared" si="191"/>
        <v/>
      </c>
      <c r="R603" s="71" t="str">
        <f t="shared" si="188"/>
        <v/>
      </c>
      <c r="S603" s="22"/>
      <c r="T603" s="49" t="str">
        <f t="shared" si="189"/>
        <v/>
      </c>
      <c r="U603" s="49" t="str">
        <f>IF(E603="","",0.4*R603)</f>
        <v/>
      </c>
      <c r="V603" s="50" t="str">
        <f>IF(E603="","",R603*0.4)</f>
        <v/>
      </c>
      <c r="W603" s="115" t="str">
        <f t="shared" si="180"/>
        <v/>
      </c>
      <c r="X603" s="17"/>
      <c r="Y603" s="402"/>
      <c r="Z603" s="398"/>
    </row>
    <row r="604" spans="1:27" ht="15.6" x14ac:dyDescent="0.3">
      <c r="A604" s="23">
        <v>599</v>
      </c>
      <c r="B604" s="19"/>
      <c r="C604" s="20"/>
      <c r="D604" s="55"/>
      <c r="E604" s="24" t="str">
        <f t="shared" si="183"/>
        <v/>
      </c>
      <c r="F604" s="25" t="str">
        <f t="shared" si="184"/>
        <v/>
      </c>
      <c r="G604" s="52" t="str">
        <f t="shared" si="185"/>
        <v/>
      </c>
      <c r="H604" s="109" t="str">
        <f t="shared" si="194"/>
        <v/>
      </c>
      <c r="I604" s="185" t="s">
        <v>210</v>
      </c>
      <c r="J604" s="26" t="str">
        <f t="shared" si="193"/>
        <v/>
      </c>
      <c r="K604" s="18"/>
      <c r="L604" s="18"/>
      <c r="M604" s="18"/>
      <c r="N604" s="48" t="str">
        <f t="shared" si="186"/>
        <v/>
      </c>
      <c r="O604" s="21"/>
      <c r="P604" s="18"/>
      <c r="Q604" s="48" t="str">
        <f t="shared" si="191"/>
        <v/>
      </c>
      <c r="R604" s="71" t="str">
        <f t="shared" si="188"/>
        <v/>
      </c>
      <c r="S604" s="22"/>
      <c r="T604" s="49" t="str">
        <f t="shared" si="189"/>
        <v/>
      </c>
      <c r="U604" s="49" t="str">
        <f t="shared" ref="U604:U638" si="195">IF(E604="","",0.4*R604)</f>
        <v/>
      </c>
      <c r="V604" s="50" t="str">
        <f t="shared" ref="V604:V638" si="196">IF(E604="","",R604*0.4)</f>
        <v/>
      </c>
      <c r="W604" s="115" t="str">
        <f>IF(E604="","",T604-U604-V604-O604)</f>
        <v/>
      </c>
      <c r="X604" s="17"/>
      <c r="Y604" s="402"/>
      <c r="Z604" s="397"/>
    </row>
    <row r="605" spans="1:27" ht="15.6" x14ac:dyDescent="0.3">
      <c r="A605" s="23">
        <v>600</v>
      </c>
      <c r="B605" s="19"/>
      <c r="C605" s="20"/>
      <c r="D605" s="55"/>
      <c r="E605" s="24" t="str">
        <f t="shared" si="183"/>
        <v/>
      </c>
      <c r="F605" s="25" t="str">
        <f t="shared" si="184"/>
        <v/>
      </c>
      <c r="G605" s="52" t="str">
        <f t="shared" si="185"/>
        <v/>
      </c>
      <c r="H605" s="109" t="str">
        <f t="shared" si="194"/>
        <v/>
      </c>
      <c r="I605" s="185" t="s">
        <v>210</v>
      </c>
      <c r="J605" s="26" t="str">
        <f t="shared" si="193"/>
        <v/>
      </c>
      <c r="K605" s="18"/>
      <c r="L605" s="18"/>
      <c r="M605" s="18"/>
      <c r="N605" s="48" t="str">
        <f t="shared" si="186"/>
        <v/>
      </c>
      <c r="O605" s="21"/>
      <c r="P605" s="18"/>
      <c r="Q605" s="48" t="str">
        <f t="shared" si="191"/>
        <v/>
      </c>
      <c r="R605" s="71" t="str">
        <f t="shared" si="188"/>
        <v/>
      </c>
      <c r="S605" s="22"/>
      <c r="T605" s="49" t="str">
        <f t="shared" si="189"/>
        <v/>
      </c>
      <c r="U605" s="49" t="str">
        <f t="shared" si="195"/>
        <v/>
      </c>
      <c r="V605" s="50" t="str">
        <f t="shared" si="196"/>
        <v/>
      </c>
      <c r="W605" s="115" t="str">
        <f t="shared" ref="W605:W667" si="197">IF(E605="","",T605-U605-V605-O605)</f>
        <v/>
      </c>
      <c r="X605" s="17"/>
      <c r="Y605" s="402"/>
      <c r="Z605" s="397"/>
    </row>
    <row r="606" spans="1:27" ht="15.6" x14ac:dyDescent="0.3">
      <c r="A606" s="23">
        <v>601</v>
      </c>
      <c r="B606" s="19"/>
      <c r="C606" s="20"/>
      <c r="D606" s="55"/>
      <c r="E606" s="24" t="str">
        <f t="shared" si="183"/>
        <v/>
      </c>
      <c r="F606" s="25" t="str">
        <f t="shared" si="184"/>
        <v/>
      </c>
      <c r="G606" s="52" t="str">
        <f t="shared" si="185"/>
        <v/>
      </c>
      <c r="H606" s="109" t="str">
        <f t="shared" si="194"/>
        <v/>
      </c>
      <c r="I606" s="185" t="s">
        <v>210</v>
      </c>
      <c r="J606" s="26" t="str">
        <f t="shared" si="193"/>
        <v/>
      </c>
      <c r="K606" s="18"/>
      <c r="L606" s="18"/>
      <c r="M606" s="18"/>
      <c r="N606" s="48" t="str">
        <f t="shared" si="186"/>
        <v/>
      </c>
      <c r="O606" s="21"/>
      <c r="P606" s="18"/>
      <c r="Q606" s="48" t="str">
        <f t="shared" si="191"/>
        <v/>
      </c>
      <c r="R606" s="71" t="str">
        <f t="shared" si="188"/>
        <v/>
      </c>
      <c r="S606" s="22"/>
      <c r="T606" s="49" t="str">
        <f t="shared" si="189"/>
        <v/>
      </c>
      <c r="U606" s="49" t="str">
        <f t="shared" si="195"/>
        <v/>
      </c>
      <c r="V606" s="50" t="str">
        <f t="shared" si="196"/>
        <v/>
      </c>
      <c r="W606" s="115" t="str">
        <f t="shared" si="197"/>
        <v/>
      </c>
      <c r="X606" s="17"/>
      <c r="Y606" s="402"/>
      <c r="Z606" s="397"/>
    </row>
    <row r="607" spans="1:27" ht="15.6" x14ac:dyDescent="0.3">
      <c r="A607" s="23">
        <v>602</v>
      </c>
      <c r="B607" s="19"/>
      <c r="C607" s="20"/>
      <c r="D607" s="55"/>
      <c r="E607" s="24" t="str">
        <f t="shared" si="183"/>
        <v/>
      </c>
      <c r="F607" s="25" t="str">
        <f t="shared" si="184"/>
        <v/>
      </c>
      <c r="G607" s="52" t="str">
        <f t="shared" si="185"/>
        <v/>
      </c>
      <c r="H607" s="109" t="str">
        <f t="shared" si="194"/>
        <v/>
      </c>
      <c r="I607" s="185" t="s">
        <v>210</v>
      </c>
      <c r="J607" s="26" t="str">
        <f t="shared" si="193"/>
        <v/>
      </c>
      <c r="K607" s="18"/>
      <c r="L607" s="18"/>
      <c r="M607" s="18"/>
      <c r="N607" s="48" t="str">
        <f t="shared" si="186"/>
        <v/>
      </c>
      <c r="O607" s="21"/>
      <c r="P607" s="18"/>
      <c r="Q607" s="48" t="str">
        <f t="shared" si="191"/>
        <v/>
      </c>
      <c r="R607" s="71" t="str">
        <f t="shared" si="188"/>
        <v/>
      </c>
      <c r="S607" s="22"/>
      <c r="T607" s="49" t="str">
        <f t="shared" si="189"/>
        <v/>
      </c>
      <c r="U607" s="49" t="str">
        <f t="shared" si="195"/>
        <v/>
      </c>
      <c r="V607" s="50" t="str">
        <f t="shared" si="196"/>
        <v/>
      </c>
      <c r="W607" s="115" t="str">
        <f t="shared" si="197"/>
        <v/>
      </c>
      <c r="X607" s="17"/>
      <c r="Y607" s="402"/>
      <c r="Z607" s="397"/>
      <c r="AA607" s="282"/>
    </row>
    <row r="608" spans="1:27" ht="15.6" x14ac:dyDescent="0.3">
      <c r="A608" s="23">
        <v>603</v>
      </c>
      <c r="B608" s="19"/>
      <c r="C608" s="20"/>
      <c r="D608" s="55"/>
      <c r="E608" s="24" t="str">
        <f t="shared" si="183"/>
        <v/>
      </c>
      <c r="F608" s="25" t="str">
        <f t="shared" si="184"/>
        <v/>
      </c>
      <c r="G608" s="52" t="str">
        <f t="shared" si="185"/>
        <v/>
      </c>
      <c r="H608" s="109" t="str">
        <f t="shared" si="194"/>
        <v/>
      </c>
      <c r="I608" s="185" t="s">
        <v>210</v>
      </c>
      <c r="J608" s="26" t="str">
        <f t="shared" si="193"/>
        <v/>
      </c>
      <c r="K608" s="18"/>
      <c r="L608" s="18"/>
      <c r="M608" s="18"/>
      <c r="N608" s="48" t="str">
        <f t="shared" si="186"/>
        <v/>
      </c>
      <c r="O608" s="21"/>
      <c r="P608" s="18"/>
      <c r="Q608" s="48" t="str">
        <f t="shared" si="191"/>
        <v/>
      </c>
      <c r="R608" s="71" t="str">
        <f t="shared" si="188"/>
        <v/>
      </c>
      <c r="S608" s="22"/>
      <c r="T608" s="49" t="str">
        <f t="shared" si="189"/>
        <v/>
      </c>
      <c r="U608" s="49" t="str">
        <f t="shared" si="195"/>
        <v/>
      </c>
      <c r="V608" s="50" t="str">
        <f t="shared" si="196"/>
        <v/>
      </c>
      <c r="W608" s="115" t="str">
        <f t="shared" si="197"/>
        <v/>
      </c>
      <c r="X608" s="17"/>
      <c r="Y608" s="402"/>
      <c r="Z608" s="397"/>
    </row>
    <row r="609" spans="1:28" ht="15.6" x14ac:dyDescent="0.3">
      <c r="A609" s="23">
        <v>604</v>
      </c>
      <c r="B609" s="19"/>
      <c r="C609" s="20"/>
      <c r="D609" s="55"/>
      <c r="E609" s="24" t="str">
        <f t="shared" si="183"/>
        <v/>
      </c>
      <c r="F609" s="25" t="str">
        <f t="shared" si="184"/>
        <v/>
      </c>
      <c r="G609" s="52" t="str">
        <f t="shared" si="185"/>
        <v/>
      </c>
      <c r="H609" s="109" t="str">
        <f t="shared" si="194"/>
        <v/>
      </c>
      <c r="I609" s="185" t="s">
        <v>210</v>
      </c>
      <c r="J609" s="26" t="str">
        <f t="shared" si="193"/>
        <v/>
      </c>
      <c r="K609" s="18"/>
      <c r="L609" s="18"/>
      <c r="M609" s="18"/>
      <c r="N609" s="48" t="str">
        <f t="shared" si="186"/>
        <v/>
      </c>
      <c r="O609" s="21"/>
      <c r="P609" s="18">
        <v>1</v>
      </c>
      <c r="Q609" s="48" t="str">
        <f t="shared" si="191"/>
        <v/>
      </c>
      <c r="R609" s="71" t="str">
        <f>IF(E609="","",N609-P609-Q609)</f>
        <v/>
      </c>
      <c r="S609" s="22"/>
      <c r="T609" s="49" t="str">
        <f t="shared" si="189"/>
        <v/>
      </c>
      <c r="U609" s="49" t="str">
        <f t="shared" si="195"/>
        <v/>
      </c>
      <c r="V609" s="50" t="str">
        <f t="shared" si="196"/>
        <v/>
      </c>
      <c r="W609" s="115" t="str">
        <f t="shared" si="197"/>
        <v/>
      </c>
      <c r="X609" s="17"/>
      <c r="Y609" s="402"/>
      <c r="Z609" s="397"/>
    </row>
    <row r="610" spans="1:28" ht="15.6" x14ac:dyDescent="0.3">
      <c r="A610" s="23">
        <v>605</v>
      </c>
      <c r="B610" s="19"/>
      <c r="C610" s="20"/>
      <c r="D610" s="55"/>
      <c r="E610" s="24" t="str">
        <f t="shared" si="183"/>
        <v/>
      </c>
      <c r="F610" s="25" t="str">
        <f t="shared" si="184"/>
        <v/>
      </c>
      <c r="G610" s="52" t="str">
        <f t="shared" si="185"/>
        <v/>
      </c>
      <c r="H610" s="109" t="str">
        <f t="shared" si="194"/>
        <v/>
      </c>
      <c r="I610" s="185" t="s">
        <v>210</v>
      </c>
      <c r="J610" s="26" t="str">
        <f t="shared" si="193"/>
        <v/>
      </c>
      <c r="K610" s="18"/>
      <c r="L610" s="18"/>
      <c r="M610" s="18"/>
      <c r="N610" s="48" t="str">
        <f t="shared" si="186"/>
        <v/>
      </c>
      <c r="O610" s="21"/>
      <c r="P610" s="18"/>
      <c r="Q610" s="48" t="str">
        <f t="shared" si="191"/>
        <v/>
      </c>
      <c r="R610" s="71" t="str">
        <f t="shared" si="188"/>
        <v/>
      </c>
      <c r="S610" s="22"/>
      <c r="T610" s="49" t="str">
        <f t="shared" si="189"/>
        <v/>
      </c>
      <c r="U610" s="49" t="str">
        <f t="shared" si="195"/>
        <v/>
      </c>
      <c r="V610" s="50" t="str">
        <f t="shared" si="196"/>
        <v/>
      </c>
      <c r="W610" s="115" t="str">
        <f t="shared" si="197"/>
        <v/>
      </c>
      <c r="X610" s="17"/>
      <c r="Y610" s="402"/>
      <c r="Z610" s="397"/>
    </row>
    <row r="611" spans="1:28" ht="15.6" x14ac:dyDescent="0.3">
      <c r="A611" s="23">
        <v>606</v>
      </c>
      <c r="B611" s="19"/>
      <c r="C611" s="20"/>
      <c r="D611" s="55"/>
      <c r="E611" s="24" t="str">
        <f t="shared" si="183"/>
        <v/>
      </c>
      <c r="F611" s="25" t="str">
        <f t="shared" si="184"/>
        <v/>
      </c>
      <c r="G611" s="52" t="str">
        <f t="shared" si="185"/>
        <v/>
      </c>
      <c r="H611" s="109" t="str">
        <f t="shared" si="194"/>
        <v/>
      </c>
      <c r="I611" s="185" t="s">
        <v>210</v>
      </c>
      <c r="J611" s="26" t="str">
        <f t="shared" si="193"/>
        <v/>
      </c>
      <c r="K611" s="18"/>
      <c r="L611" s="18"/>
      <c r="M611" s="18"/>
      <c r="N611" s="48" t="str">
        <f t="shared" si="186"/>
        <v/>
      </c>
      <c r="O611" s="21"/>
      <c r="P611" s="18">
        <v>1</v>
      </c>
      <c r="Q611" s="48" t="str">
        <f t="shared" si="191"/>
        <v/>
      </c>
      <c r="R611" s="71" t="str">
        <f t="shared" si="188"/>
        <v/>
      </c>
      <c r="S611" s="22"/>
      <c r="T611" s="49" t="str">
        <f t="shared" si="189"/>
        <v/>
      </c>
      <c r="U611" s="49" t="str">
        <f t="shared" si="195"/>
        <v/>
      </c>
      <c r="V611" s="50" t="str">
        <f t="shared" si="196"/>
        <v/>
      </c>
      <c r="W611" s="115" t="str">
        <f t="shared" si="197"/>
        <v/>
      </c>
      <c r="X611" s="17"/>
      <c r="Y611" s="402"/>
      <c r="Z611" s="397"/>
    </row>
    <row r="612" spans="1:28" ht="15.6" x14ac:dyDescent="0.3">
      <c r="A612" s="23">
        <v>607</v>
      </c>
      <c r="B612" s="19"/>
      <c r="C612" s="20"/>
      <c r="D612" s="55"/>
      <c r="E612" s="24" t="str">
        <f t="shared" si="183"/>
        <v/>
      </c>
      <c r="F612" s="25" t="str">
        <f t="shared" si="184"/>
        <v/>
      </c>
      <c r="G612" s="52" t="str">
        <f t="shared" si="185"/>
        <v/>
      </c>
      <c r="H612" s="109" t="str">
        <f t="shared" si="194"/>
        <v/>
      </c>
      <c r="I612" s="185" t="s">
        <v>210</v>
      </c>
      <c r="J612" s="26" t="str">
        <f t="shared" si="193"/>
        <v/>
      </c>
      <c r="K612" s="18"/>
      <c r="L612" s="18"/>
      <c r="M612" s="18"/>
      <c r="N612" s="48" t="str">
        <f t="shared" si="186"/>
        <v/>
      </c>
      <c r="O612" s="21"/>
      <c r="P612" s="18">
        <v>1</v>
      </c>
      <c r="Q612" s="48" t="str">
        <f t="shared" si="191"/>
        <v/>
      </c>
      <c r="R612" s="71" t="str">
        <f t="shared" si="188"/>
        <v/>
      </c>
      <c r="S612" s="22"/>
      <c r="T612" s="49" t="str">
        <f t="shared" si="189"/>
        <v/>
      </c>
      <c r="U612" s="49" t="str">
        <f t="shared" si="195"/>
        <v/>
      </c>
      <c r="V612" s="50" t="str">
        <f t="shared" si="196"/>
        <v/>
      </c>
      <c r="W612" s="115" t="str">
        <f t="shared" si="197"/>
        <v/>
      </c>
      <c r="X612" s="17"/>
      <c r="Y612" s="402"/>
      <c r="Z612" s="397"/>
    </row>
    <row r="613" spans="1:28" ht="15.6" x14ac:dyDescent="0.3">
      <c r="A613" s="23">
        <v>608</v>
      </c>
      <c r="B613" s="19"/>
      <c r="C613" s="20"/>
      <c r="D613" s="55"/>
      <c r="E613" s="24" t="str">
        <f t="shared" si="183"/>
        <v/>
      </c>
      <c r="F613" s="25" t="str">
        <f t="shared" si="184"/>
        <v/>
      </c>
      <c r="G613" s="52" t="str">
        <f t="shared" si="185"/>
        <v/>
      </c>
      <c r="H613" s="109" t="str">
        <f t="shared" si="194"/>
        <v/>
      </c>
      <c r="I613" s="185" t="s">
        <v>210</v>
      </c>
      <c r="J613" s="26" t="str">
        <f t="shared" si="193"/>
        <v/>
      </c>
      <c r="K613" s="18"/>
      <c r="L613" s="18"/>
      <c r="M613" s="18"/>
      <c r="N613" s="48" t="str">
        <f t="shared" si="186"/>
        <v/>
      </c>
      <c r="O613" s="21"/>
      <c r="P613" s="18"/>
      <c r="Q613" s="48" t="str">
        <f t="shared" si="191"/>
        <v/>
      </c>
      <c r="R613" s="71" t="str">
        <f t="shared" si="188"/>
        <v/>
      </c>
      <c r="S613" s="22"/>
      <c r="T613" s="49" t="str">
        <f t="shared" si="189"/>
        <v/>
      </c>
      <c r="U613" s="49" t="str">
        <f t="shared" si="195"/>
        <v/>
      </c>
      <c r="V613" s="50" t="str">
        <f t="shared" si="196"/>
        <v/>
      </c>
      <c r="W613" s="115" t="str">
        <f t="shared" si="197"/>
        <v/>
      </c>
      <c r="X613" s="17"/>
      <c r="Y613" s="402"/>
      <c r="Z613" s="397"/>
    </row>
    <row r="614" spans="1:28" ht="15.6" x14ac:dyDescent="0.3">
      <c r="A614" s="23">
        <v>609</v>
      </c>
      <c r="B614" s="19"/>
      <c r="C614" s="20"/>
      <c r="D614" s="55"/>
      <c r="E614" s="24" t="str">
        <f t="shared" si="183"/>
        <v/>
      </c>
      <c r="F614" s="25" t="str">
        <f t="shared" si="184"/>
        <v/>
      </c>
      <c r="G614" s="52" t="str">
        <f t="shared" si="185"/>
        <v/>
      </c>
      <c r="H614" s="109" t="str">
        <f t="shared" si="194"/>
        <v/>
      </c>
      <c r="I614" s="185" t="s">
        <v>210</v>
      </c>
      <c r="J614" s="26" t="str">
        <f t="shared" si="193"/>
        <v/>
      </c>
      <c r="K614" s="18"/>
      <c r="L614" s="18"/>
      <c r="M614" s="18"/>
      <c r="N614" s="48" t="str">
        <f t="shared" si="186"/>
        <v/>
      </c>
      <c r="O614" s="21"/>
      <c r="P614" s="18"/>
      <c r="Q614" s="48" t="str">
        <f t="shared" si="191"/>
        <v/>
      </c>
      <c r="R614" s="71" t="str">
        <f t="shared" si="188"/>
        <v/>
      </c>
      <c r="S614" s="22"/>
      <c r="T614" s="49" t="str">
        <f t="shared" si="189"/>
        <v/>
      </c>
      <c r="U614" s="49" t="str">
        <f t="shared" si="195"/>
        <v/>
      </c>
      <c r="V614" s="50" t="str">
        <f t="shared" si="196"/>
        <v/>
      </c>
      <c r="W614" s="115" t="str">
        <f t="shared" si="197"/>
        <v/>
      </c>
      <c r="X614" s="17"/>
      <c r="Y614" s="402"/>
      <c r="Z614" s="397"/>
    </row>
    <row r="615" spans="1:28" ht="15.6" x14ac:dyDescent="0.3">
      <c r="A615" s="23">
        <v>610</v>
      </c>
      <c r="B615" s="19"/>
      <c r="C615" s="20"/>
      <c r="D615" s="55"/>
      <c r="E615" s="24" t="str">
        <f t="shared" si="183"/>
        <v/>
      </c>
      <c r="F615" s="25" t="str">
        <f t="shared" si="184"/>
        <v/>
      </c>
      <c r="G615" s="52" t="str">
        <f t="shared" si="185"/>
        <v/>
      </c>
      <c r="H615" s="109" t="str">
        <f t="shared" si="194"/>
        <v/>
      </c>
      <c r="I615" s="185" t="s">
        <v>210</v>
      </c>
      <c r="J615" s="26" t="str">
        <f t="shared" si="193"/>
        <v/>
      </c>
      <c r="K615" s="18"/>
      <c r="L615" s="18"/>
      <c r="M615" s="18"/>
      <c r="N615" s="48" t="str">
        <f t="shared" si="186"/>
        <v/>
      </c>
      <c r="O615" s="21"/>
      <c r="P615" s="18"/>
      <c r="Q615" s="48" t="str">
        <f t="shared" si="191"/>
        <v/>
      </c>
      <c r="R615" s="71" t="str">
        <f t="shared" si="188"/>
        <v/>
      </c>
      <c r="S615" s="22"/>
      <c r="T615" s="49" t="str">
        <f t="shared" si="189"/>
        <v/>
      </c>
      <c r="U615" s="49" t="str">
        <f t="shared" si="195"/>
        <v/>
      </c>
      <c r="V615" s="50" t="str">
        <f t="shared" si="196"/>
        <v/>
      </c>
      <c r="W615" s="115" t="str">
        <f t="shared" si="197"/>
        <v/>
      </c>
      <c r="X615" s="17"/>
      <c r="Y615" s="402"/>
      <c r="Z615" s="397"/>
    </row>
    <row r="616" spans="1:28" ht="15.6" x14ac:dyDescent="0.3">
      <c r="A616" s="23">
        <v>611</v>
      </c>
      <c r="B616" s="19"/>
      <c r="C616" s="20"/>
      <c r="D616" s="55"/>
      <c r="E616" s="24" t="str">
        <f t="shared" si="183"/>
        <v/>
      </c>
      <c r="F616" s="25" t="str">
        <f t="shared" si="184"/>
        <v/>
      </c>
      <c r="G616" s="52" t="str">
        <f t="shared" si="185"/>
        <v/>
      </c>
      <c r="H616" s="109" t="str">
        <f t="shared" si="194"/>
        <v/>
      </c>
      <c r="I616" s="185" t="s">
        <v>210</v>
      </c>
      <c r="J616" s="26" t="str">
        <f t="shared" si="193"/>
        <v/>
      </c>
      <c r="K616" s="18"/>
      <c r="L616" s="18"/>
      <c r="M616" s="18"/>
      <c r="N616" s="48" t="str">
        <f t="shared" si="186"/>
        <v/>
      </c>
      <c r="O616" s="21"/>
      <c r="P616" s="18">
        <v>74</v>
      </c>
      <c r="Q616" s="48" t="str">
        <f t="shared" si="191"/>
        <v/>
      </c>
      <c r="R616" s="71" t="str">
        <f t="shared" si="188"/>
        <v/>
      </c>
      <c r="S616" s="22"/>
      <c r="T616" s="49" t="str">
        <f t="shared" si="189"/>
        <v/>
      </c>
      <c r="U616" s="49" t="str">
        <f t="shared" si="195"/>
        <v/>
      </c>
      <c r="V616" s="50" t="str">
        <f t="shared" si="196"/>
        <v/>
      </c>
      <c r="W616" s="115" t="str">
        <f t="shared" si="197"/>
        <v/>
      </c>
      <c r="X616" s="17"/>
      <c r="Y616" s="402"/>
      <c r="Z616" s="397"/>
    </row>
    <row r="617" spans="1:28" ht="15.6" x14ac:dyDescent="0.3">
      <c r="A617" s="23">
        <v>612</v>
      </c>
      <c r="B617" s="19"/>
      <c r="C617" s="20"/>
      <c r="D617" s="55"/>
      <c r="E617" s="24" t="str">
        <f t="shared" si="183"/>
        <v/>
      </c>
      <c r="F617" s="25" t="str">
        <f t="shared" si="184"/>
        <v/>
      </c>
      <c r="G617" s="52" t="str">
        <f t="shared" si="185"/>
        <v/>
      </c>
      <c r="H617" s="109" t="str">
        <f t="shared" si="194"/>
        <v/>
      </c>
      <c r="I617" s="185" t="s">
        <v>210</v>
      </c>
      <c r="J617" s="26" t="str">
        <f t="shared" si="193"/>
        <v/>
      </c>
      <c r="K617" s="18"/>
      <c r="L617" s="18"/>
      <c r="M617" s="18"/>
      <c r="N617" s="48" t="str">
        <f t="shared" si="186"/>
        <v/>
      </c>
      <c r="O617" s="21"/>
      <c r="P617" s="18"/>
      <c r="Q617" s="48" t="str">
        <f t="shared" si="191"/>
        <v/>
      </c>
      <c r="R617" s="71" t="str">
        <f t="shared" si="188"/>
        <v/>
      </c>
      <c r="S617" s="22"/>
      <c r="T617" s="49" t="str">
        <f t="shared" si="189"/>
        <v/>
      </c>
      <c r="U617" s="49" t="str">
        <f t="shared" si="195"/>
        <v/>
      </c>
      <c r="V617" s="50" t="str">
        <f t="shared" si="196"/>
        <v/>
      </c>
      <c r="W617" s="115" t="str">
        <f t="shared" si="197"/>
        <v/>
      </c>
      <c r="X617" s="17"/>
      <c r="Y617" s="402"/>
      <c r="Z617" s="397"/>
      <c r="AB617" s="304"/>
    </row>
    <row r="618" spans="1:28" ht="15.6" x14ac:dyDescent="0.3">
      <c r="A618" s="23">
        <v>613</v>
      </c>
      <c r="B618" s="19"/>
      <c r="C618" s="20"/>
      <c r="D618" s="55"/>
      <c r="E618" s="24" t="str">
        <f t="shared" si="183"/>
        <v/>
      </c>
      <c r="F618" s="25" t="str">
        <f t="shared" si="184"/>
        <v/>
      </c>
      <c r="G618" s="52" t="str">
        <f t="shared" si="185"/>
        <v/>
      </c>
      <c r="H618" s="109" t="str">
        <f t="shared" si="194"/>
        <v/>
      </c>
      <c r="I618" s="185" t="s">
        <v>210</v>
      </c>
      <c r="J618" s="26" t="str">
        <f t="shared" si="193"/>
        <v/>
      </c>
      <c r="K618" s="18"/>
      <c r="L618" s="18"/>
      <c r="M618" s="18"/>
      <c r="N618" s="48" t="str">
        <f t="shared" si="186"/>
        <v/>
      </c>
      <c r="O618" s="21"/>
      <c r="P618" s="18"/>
      <c r="Q618" s="48" t="str">
        <f t="shared" si="191"/>
        <v/>
      </c>
      <c r="R618" s="71" t="str">
        <f t="shared" si="188"/>
        <v/>
      </c>
      <c r="S618" s="22"/>
      <c r="T618" s="49" t="str">
        <f t="shared" si="189"/>
        <v/>
      </c>
      <c r="U618" s="49" t="str">
        <f t="shared" si="195"/>
        <v/>
      </c>
      <c r="V618" s="50" t="str">
        <f t="shared" si="196"/>
        <v/>
      </c>
      <c r="W618" s="115" t="str">
        <f t="shared" si="197"/>
        <v/>
      </c>
      <c r="X618" s="17"/>
      <c r="Y618" s="402"/>
      <c r="Z618" s="397"/>
    </row>
    <row r="619" spans="1:28" ht="15.6" x14ac:dyDescent="0.3">
      <c r="A619" s="23">
        <v>614</v>
      </c>
      <c r="B619" s="19"/>
      <c r="C619" s="20"/>
      <c r="D619" s="55"/>
      <c r="E619" s="24" t="str">
        <f t="shared" si="183"/>
        <v/>
      </c>
      <c r="F619" s="25" t="str">
        <f t="shared" si="184"/>
        <v/>
      </c>
      <c r="G619" s="52" t="str">
        <f t="shared" si="185"/>
        <v/>
      </c>
      <c r="H619" s="109" t="str">
        <f t="shared" si="194"/>
        <v/>
      </c>
      <c r="I619" s="185" t="s">
        <v>210</v>
      </c>
      <c r="J619" s="26" t="str">
        <f t="shared" si="193"/>
        <v/>
      </c>
      <c r="K619" s="18"/>
      <c r="L619" s="18"/>
      <c r="M619" s="18"/>
      <c r="N619" s="48" t="str">
        <f t="shared" si="186"/>
        <v/>
      </c>
      <c r="O619" s="21"/>
      <c r="P619" s="18"/>
      <c r="Q619" s="48" t="str">
        <f t="shared" si="191"/>
        <v/>
      </c>
      <c r="R619" s="71" t="str">
        <f t="shared" si="188"/>
        <v/>
      </c>
      <c r="S619" s="22"/>
      <c r="T619" s="49" t="str">
        <f t="shared" si="189"/>
        <v/>
      </c>
      <c r="U619" s="49" t="str">
        <f t="shared" si="195"/>
        <v/>
      </c>
      <c r="V619" s="50" t="str">
        <f t="shared" si="196"/>
        <v/>
      </c>
      <c r="W619" s="115" t="str">
        <f t="shared" si="197"/>
        <v/>
      </c>
      <c r="X619" s="17"/>
      <c r="Y619" s="402"/>
      <c r="Z619" s="397"/>
    </row>
    <row r="620" spans="1:28" ht="15.6" x14ac:dyDescent="0.3">
      <c r="A620" s="23">
        <v>615</v>
      </c>
      <c r="B620" s="19"/>
      <c r="C620" s="20"/>
      <c r="D620" s="55"/>
      <c r="E620" s="24" t="str">
        <f t="shared" si="183"/>
        <v/>
      </c>
      <c r="F620" s="25" t="str">
        <f t="shared" si="184"/>
        <v/>
      </c>
      <c r="G620" s="52" t="str">
        <f t="shared" si="185"/>
        <v/>
      </c>
      <c r="H620" s="109" t="str">
        <f t="shared" si="194"/>
        <v/>
      </c>
      <c r="I620" s="185" t="s">
        <v>210</v>
      </c>
      <c r="J620" s="26" t="str">
        <f t="shared" si="193"/>
        <v/>
      </c>
      <c r="K620" s="18"/>
      <c r="L620" s="18"/>
      <c r="M620" s="18"/>
      <c r="N620" s="48" t="str">
        <f t="shared" si="186"/>
        <v/>
      </c>
      <c r="O620" s="21"/>
      <c r="P620" s="18"/>
      <c r="Q620" s="48" t="str">
        <f t="shared" si="191"/>
        <v/>
      </c>
      <c r="R620" s="71" t="str">
        <f t="shared" si="188"/>
        <v/>
      </c>
      <c r="S620" s="22"/>
      <c r="T620" s="49" t="str">
        <f t="shared" si="189"/>
        <v/>
      </c>
      <c r="U620" s="49" t="str">
        <f t="shared" si="195"/>
        <v/>
      </c>
      <c r="V620" s="50" t="str">
        <f t="shared" si="196"/>
        <v/>
      </c>
      <c r="W620" s="115" t="str">
        <f t="shared" si="197"/>
        <v/>
      </c>
      <c r="X620" s="17"/>
      <c r="Y620" s="402"/>
      <c r="Z620" s="397"/>
    </row>
    <row r="621" spans="1:28" ht="15.6" x14ac:dyDescent="0.3">
      <c r="A621" s="23">
        <v>616</v>
      </c>
      <c r="B621" s="19"/>
      <c r="C621" s="20"/>
      <c r="D621" s="55"/>
      <c r="E621" s="24" t="str">
        <f t="shared" si="183"/>
        <v/>
      </c>
      <c r="F621" s="25" t="str">
        <f t="shared" si="184"/>
        <v/>
      </c>
      <c r="G621" s="52" t="str">
        <f t="shared" si="185"/>
        <v/>
      </c>
      <c r="H621" s="109" t="str">
        <f t="shared" si="194"/>
        <v/>
      </c>
      <c r="I621" s="185" t="s">
        <v>210</v>
      </c>
      <c r="J621" s="26" t="str">
        <f t="shared" si="193"/>
        <v/>
      </c>
      <c r="K621" s="18"/>
      <c r="L621" s="18"/>
      <c r="M621" s="18"/>
      <c r="N621" s="48" t="str">
        <f t="shared" si="186"/>
        <v/>
      </c>
      <c r="O621" s="21"/>
      <c r="P621" s="18"/>
      <c r="Q621" s="48" t="str">
        <f t="shared" si="191"/>
        <v/>
      </c>
      <c r="R621" s="71" t="str">
        <f t="shared" si="188"/>
        <v/>
      </c>
      <c r="S621" s="22"/>
      <c r="T621" s="49" t="str">
        <f t="shared" si="189"/>
        <v/>
      </c>
      <c r="U621" s="49" t="str">
        <f t="shared" si="195"/>
        <v/>
      </c>
      <c r="V621" s="50" t="str">
        <f t="shared" si="196"/>
        <v/>
      </c>
      <c r="W621" s="115" t="str">
        <f t="shared" si="197"/>
        <v/>
      </c>
      <c r="X621" s="17"/>
      <c r="Y621" s="402"/>
      <c r="Z621" s="397"/>
    </row>
    <row r="622" spans="1:28" ht="15.6" x14ac:dyDescent="0.3">
      <c r="A622" s="23">
        <v>617</v>
      </c>
      <c r="B622" s="19"/>
      <c r="C622" s="20"/>
      <c r="D622" s="55"/>
      <c r="E622" s="24" t="str">
        <f t="shared" si="183"/>
        <v/>
      </c>
      <c r="F622" s="25" t="str">
        <f t="shared" si="184"/>
        <v/>
      </c>
      <c r="G622" s="52" t="str">
        <f t="shared" si="185"/>
        <v/>
      </c>
      <c r="H622" s="109" t="str">
        <f t="shared" si="194"/>
        <v/>
      </c>
      <c r="I622" s="185" t="s">
        <v>210</v>
      </c>
      <c r="J622" s="26" t="str">
        <f t="shared" si="193"/>
        <v/>
      </c>
      <c r="K622" s="18"/>
      <c r="L622" s="18"/>
      <c r="M622" s="18"/>
      <c r="N622" s="48" t="str">
        <f t="shared" si="186"/>
        <v/>
      </c>
      <c r="O622" s="21"/>
      <c r="P622" s="18"/>
      <c r="Q622" s="48" t="str">
        <f t="shared" si="191"/>
        <v/>
      </c>
      <c r="R622" s="71" t="str">
        <f t="shared" si="188"/>
        <v/>
      </c>
      <c r="S622" s="22"/>
      <c r="T622" s="49" t="str">
        <f t="shared" si="189"/>
        <v/>
      </c>
      <c r="U622" s="49" t="str">
        <f t="shared" si="195"/>
        <v/>
      </c>
      <c r="V622" s="50" t="str">
        <f t="shared" si="196"/>
        <v/>
      </c>
      <c r="W622" s="115" t="str">
        <f t="shared" si="197"/>
        <v/>
      </c>
      <c r="X622" s="17"/>
      <c r="Y622" s="402"/>
      <c r="Z622" s="397"/>
    </row>
    <row r="623" spans="1:28" ht="15.6" x14ac:dyDescent="0.3">
      <c r="A623" s="23">
        <v>618</v>
      </c>
      <c r="B623" s="19"/>
      <c r="C623" s="20"/>
      <c r="D623" s="55"/>
      <c r="E623" s="24" t="str">
        <f t="shared" si="183"/>
        <v/>
      </c>
      <c r="F623" s="25" t="str">
        <f t="shared" si="184"/>
        <v/>
      </c>
      <c r="G623" s="52" t="str">
        <f t="shared" si="185"/>
        <v/>
      </c>
      <c r="H623" s="109" t="str">
        <f t="shared" si="194"/>
        <v/>
      </c>
      <c r="I623" s="185" t="s">
        <v>210</v>
      </c>
      <c r="J623" s="26" t="str">
        <f t="shared" si="193"/>
        <v/>
      </c>
      <c r="K623" s="18"/>
      <c r="L623" s="18"/>
      <c r="M623" s="18"/>
      <c r="N623" s="48" t="str">
        <f t="shared" si="186"/>
        <v/>
      </c>
      <c r="O623" s="21"/>
      <c r="P623" s="18"/>
      <c r="Q623" s="48" t="str">
        <f t="shared" si="191"/>
        <v/>
      </c>
      <c r="R623" s="71" t="str">
        <f t="shared" si="188"/>
        <v/>
      </c>
      <c r="S623" s="22"/>
      <c r="T623" s="49" t="str">
        <f t="shared" si="189"/>
        <v/>
      </c>
      <c r="U623" s="49" t="str">
        <f t="shared" si="195"/>
        <v/>
      </c>
      <c r="V623" s="50" t="str">
        <f t="shared" si="196"/>
        <v/>
      </c>
      <c r="W623" s="115" t="str">
        <f t="shared" si="197"/>
        <v/>
      </c>
      <c r="X623" s="17"/>
      <c r="Y623" s="402"/>
      <c r="Z623" s="397"/>
    </row>
    <row r="624" spans="1:28" ht="15.6" x14ac:dyDescent="0.3">
      <c r="A624" s="23">
        <v>619</v>
      </c>
      <c r="B624" s="19"/>
      <c r="C624" s="20"/>
      <c r="D624" s="55"/>
      <c r="E624" s="24" t="str">
        <f t="shared" si="183"/>
        <v/>
      </c>
      <c r="F624" s="25" t="str">
        <f t="shared" si="184"/>
        <v/>
      </c>
      <c r="G624" s="52" t="str">
        <f t="shared" si="185"/>
        <v/>
      </c>
      <c r="H624" s="109" t="str">
        <f t="shared" si="194"/>
        <v/>
      </c>
      <c r="I624" s="185" t="s">
        <v>210</v>
      </c>
      <c r="J624" s="26" t="str">
        <f t="shared" si="193"/>
        <v/>
      </c>
      <c r="K624" s="18"/>
      <c r="L624" s="18"/>
      <c r="M624" s="18"/>
      <c r="N624" s="48" t="str">
        <f t="shared" si="186"/>
        <v/>
      </c>
      <c r="O624" s="21"/>
      <c r="P624" s="18"/>
      <c r="Q624" s="48" t="str">
        <f t="shared" si="191"/>
        <v/>
      </c>
      <c r="R624" s="71" t="str">
        <f t="shared" si="188"/>
        <v/>
      </c>
      <c r="S624" s="22"/>
      <c r="T624" s="49" t="str">
        <f t="shared" si="189"/>
        <v/>
      </c>
      <c r="U624" s="49" t="str">
        <f t="shared" si="195"/>
        <v/>
      </c>
      <c r="V624" s="50" t="str">
        <f t="shared" si="196"/>
        <v/>
      </c>
      <c r="W624" s="115" t="str">
        <f t="shared" si="197"/>
        <v/>
      </c>
      <c r="X624" s="17"/>
      <c r="Y624" s="402"/>
      <c r="Z624" s="397"/>
    </row>
    <row r="625" spans="1:27" ht="15.6" x14ac:dyDescent="0.3">
      <c r="A625" s="23">
        <v>620</v>
      </c>
      <c r="B625" s="19"/>
      <c r="C625" s="20"/>
      <c r="D625" s="55"/>
      <c r="E625" s="24" t="str">
        <f t="shared" si="183"/>
        <v/>
      </c>
      <c r="F625" s="25" t="str">
        <f t="shared" si="184"/>
        <v/>
      </c>
      <c r="G625" s="52" t="str">
        <f t="shared" si="185"/>
        <v/>
      </c>
      <c r="H625" s="109" t="str">
        <f t="shared" si="194"/>
        <v/>
      </c>
      <c r="I625" s="185" t="s">
        <v>210</v>
      </c>
      <c r="J625" s="26" t="str">
        <f t="shared" si="193"/>
        <v/>
      </c>
      <c r="K625" s="18"/>
      <c r="L625" s="18"/>
      <c r="M625" s="18"/>
      <c r="N625" s="48" t="str">
        <f t="shared" si="186"/>
        <v/>
      </c>
      <c r="O625" s="21"/>
      <c r="P625" s="18"/>
      <c r="Q625" s="48" t="str">
        <f t="shared" si="191"/>
        <v/>
      </c>
      <c r="R625" s="71" t="str">
        <f t="shared" si="188"/>
        <v/>
      </c>
      <c r="S625" s="22"/>
      <c r="T625" s="49" t="str">
        <f t="shared" si="189"/>
        <v/>
      </c>
      <c r="U625" s="49" t="str">
        <f t="shared" si="195"/>
        <v/>
      </c>
      <c r="V625" s="50" t="str">
        <f t="shared" si="196"/>
        <v/>
      </c>
      <c r="W625" s="115" t="str">
        <f t="shared" si="197"/>
        <v/>
      </c>
      <c r="X625" s="17"/>
      <c r="Y625" s="402"/>
      <c r="Z625" s="397"/>
    </row>
    <row r="626" spans="1:27" ht="15.6" x14ac:dyDescent="0.3">
      <c r="A626" s="23">
        <v>621</v>
      </c>
      <c r="B626" s="19"/>
      <c r="C626" s="20"/>
      <c r="D626" s="55"/>
      <c r="E626" s="24" t="str">
        <f t="shared" si="183"/>
        <v/>
      </c>
      <c r="F626" s="25" t="str">
        <f t="shared" si="184"/>
        <v/>
      </c>
      <c r="G626" s="52" t="str">
        <f t="shared" si="185"/>
        <v/>
      </c>
      <c r="H626" s="109" t="str">
        <f t="shared" si="194"/>
        <v/>
      </c>
      <c r="I626" s="185" t="s">
        <v>210</v>
      </c>
      <c r="J626" s="26" t="str">
        <f t="shared" si="193"/>
        <v/>
      </c>
      <c r="K626" s="18"/>
      <c r="L626" s="18"/>
      <c r="M626" s="18"/>
      <c r="N626" s="48" t="str">
        <f t="shared" si="186"/>
        <v/>
      </c>
      <c r="O626" s="21"/>
      <c r="P626" s="18"/>
      <c r="Q626" s="48" t="str">
        <f t="shared" si="191"/>
        <v/>
      </c>
      <c r="R626" s="71" t="str">
        <f t="shared" si="188"/>
        <v/>
      </c>
      <c r="S626" s="22"/>
      <c r="T626" s="49" t="str">
        <f t="shared" si="189"/>
        <v/>
      </c>
      <c r="U626" s="49" t="str">
        <f t="shared" si="195"/>
        <v/>
      </c>
      <c r="V626" s="50" t="str">
        <f t="shared" si="196"/>
        <v/>
      </c>
      <c r="W626" s="115" t="str">
        <f t="shared" si="197"/>
        <v/>
      </c>
      <c r="X626" s="17"/>
      <c r="Y626" s="402"/>
      <c r="Z626" s="397"/>
    </row>
    <row r="627" spans="1:27" ht="15.6" x14ac:dyDescent="0.3">
      <c r="A627" s="23">
        <v>622</v>
      </c>
      <c r="B627" s="19"/>
      <c r="C627" s="20"/>
      <c r="D627" s="55"/>
      <c r="E627" s="24" t="str">
        <f t="shared" si="183"/>
        <v/>
      </c>
      <c r="F627" s="25" t="str">
        <f t="shared" si="184"/>
        <v/>
      </c>
      <c r="G627" s="52" t="str">
        <f t="shared" si="185"/>
        <v/>
      </c>
      <c r="H627" s="109" t="str">
        <f t="shared" si="194"/>
        <v/>
      </c>
      <c r="I627" s="185" t="s">
        <v>210</v>
      </c>
      <c r="J627" s="26" t="str">
        <f t="shared" si="193"/>
        <v/>
      </c>
      <c r="K627" s="18"/>
      <c r="L627" s="18"/>
      <c r="M627" s="18"/>
      <c r="N627" s="48" t="str">
        <f t="shared" si="186"/>
        <v/>
      </c>
      <c r="O627" s="21"/>
      <c r="P627" s="18"/>
      <c r="Q627" s="48" t="str">
        <f t="shared" si="191"/>
        <v/>
      </c>
      <c r="R627" s="71" t="str">
        <f t="shared" si="188"/>
        <v/>
      </c>
      <c r="S627" s="22"/>
      <c r="T627" s="49" t="str">
        <f t="shared" si="189"/>
        <v/>
      </c>
      <c r="U627" s="49" t="str">
        <f t="shared" si="195"/>
        <v/>
      </c>
      <c r="V627" s="50" t="str">
        <f t="shared" si="196"/>
        <v/>
      </c>
      <c r="W627" s="115" t="str">
        <f t="shared" si="197"/>
        <v/>
      </c>
      <c r="X627" s="17"/>
      <c r="Y627" s="402"/>
      <c r="Z627" s="397"/>
    </row>
    <row r="628" spans="1:27" ht="15.6" x14ac:dyDescent="0.3">
      <c r="A628" s="23">
        <v>623</v>
      </c>
      <c r="B628" s="19"/>
      <c r="C628" s="20"/>
      <c r="D628" s="55"/>
      <c r="E628" s="24" t="str">
        <f t="shared" si="183"/>
        <v/>
      </c>
      <c r="F628" s="25" t="str">
        <f t="shared" si="184"/>
        <v/>
      </c>
      <c r="G628" s="52" t="str">
        <f t="shared" si="185"/>
        <v/>
      </c>
      <c r="H628" s="109" t="str">
        <f t="shared" si="194"/>
        <v/>
      </c>
      <c r="I628" s="185" t="s">
        <v>210</v>
      </c>
      <c r="J628" s="26" t="str">
        <f t="shared" si="193"/>
        <v/>
      </c>
      <c r="K628" s="18"/>
      <c r="L628" s="18"/>
      <c r="M628" s="18"/>
      <c r="N628" s="48" t="str">
        <f t="shared" si="186"/>
        <v/>
      </c>
      <c r="O628" s="21"/>
      <c r="P628" s="18"/>
      <c r="Q628" s="48" t="str">
        <f t="shared" si="191"/>
        <v/>
      </c>
      <c r="R628" s="71" t="str">
        <f t="shared" si="188"/>
        <v/>
      </c>
      <c r="S628" s="22"/>
      <c r="T628" s="49" t="str">
        <f t="shared" si="189"/>
        <v/>
      </c>
      <c r="U628" s="49" t="str">
        <f t="shared" si="195"/>
        <v/>
      </c>
      <c r="V628" s="50" t="str">
        <f t="shared" si="196"/>
        <v/>
      </c>
      <c r="W628" s="115" t="str">
        <f t="shared" si="197"/>
        <v/>
      </c>
      <c r="X628" s="17"/>
      <c r="Y628" s="402"/>
      <c r="Z628" s="397"/>
    </row>
    <row r="629" spans="1:27" ht="15.6" x14ac:dyDescent="0.3">
      <c r="A629" s="23">
        <v>624</v>
      </c>
      <c r="B629" s="19"/>
      <c r="C629" s="20"/>
      <c r="D629" s="55"/>
      <c r="E629" s="24" t="str">
        <f t="shared" si="183"/>
        <v/>
      </c>
      <c r="F629" s="25" t="str">
        <f t="shared" si="184"/>
        <v/>
      </c>
      <c r="G629" s="52" t="str">
        <f t="shared" si="185"/>
        <v/>
      </c>
      <c r="H629" s="109" t="str">
        <f t="shared" si="194"/>
        <v/>
      </c>
      <c r="I629" s="185" t="s">
        <v>210</v>
      </c>
      <c r="J629" s="26" t="str">
        <f t="shared" si="193"/>
        <v/>
      </c>
      <c r="K629" s="18"/>
      <c r="L629" s="18"/>
      <c r="M629" s="18"/>
      <c r="N629" s="48" t="str">
        <f t="shared" si="186"/>
        <v/>
      </c>
      <c r="O629" s="21"/>
      <c r="P629" s="18"/>
      <c r="Q629" s="48" t="str">
        <f t="shared" si="191"/>
        <v/>
      </c>
      <c r="R629" s="71" t="str">
        <f t="shared" si="188"/>
        <v/>
      </c>
      <c r="S629" s="22"/>
      <c r="T629" s="49" t="str">
        <f t="shared" si="189"/>
        <v/>
      </c>
      <c r="U629" s="49" t="str">
        <f t="shared" si="195"/>
        <v/>
      </c>
      <c r="V629" s="50" t="str">
        <f t="shared" si="196"/>
        <v/>
      </c>
      <c r="W629" s="115" t="str">
        <f t="shared" si="197"/>
        <v/>
      </c>
      <c r="X629" s="17"/>
      <c r="Y629" s="402"/>
      <c r="Z629" s="397"/>
    </row>
    <row r="630" spans="1:27" ht="15.6" x14ac:dyDescent="0.3">
      <c r="A630" s="23">
        <v>625</v>
      </c>
      <c r="B630" s="19"/>
      <c r="C630" s="20"/>
      <c r="D630" s="55"/>
      <c r="E630" s="24" t="str">
        <f t="shared" si="183"/>
        <v/>
      </c>
      <c r="F630" s="25" t="str">
        <f t="shared" si="184"/>
        <v/>
      </c>
      <c r="G630" s="52" t="str">
        <f t="shared" si="185"/>
        <v/>
      </c>
      <c r="H630" s="109" t="str">
        <f t="shared" si="194"/>
        <v/>
      </c>
      <c r="I630" s="185" t="s">
        <v>210</v>
      </c>
      <c r="J630" s="26" t="str">
        <f t="shared" si="193"/>
        <v/>
      </c>
      <c r="K630" s="18"/>
      <c r="L630" s="18"/>
      <c r="M630" s="18"/>
      <c r="N630" s="48" t="str">
        <f t="shared" si="186"/>
        <v/>
      </c>
      <c r="O630" s="21"/>
      <c r="P630" s="18"/>
      <c r="Q630" s="48" t="str">
        <f t="shared" si="191"/>
        <v/>
      </c>
      <c r="R630" s="71" t="str">
        <f t="shared" si="188"/>
        <v/>
      </c>
      <c r="S630" s="22"/>
      <c r="T630" s="49" t="str">
        <f t="shared" si="189"/>
        <v/>
      </c>
      <c r="U630" s="49" t="str">
        <f t="shared" si="195"/>
        <v/>
      </c>
      <c r="V630" s="50" t="str">
        <f t="shared" si="196"/>
        <v/>
      </c>
      <c r="W630" s="115" t="str">
        <f t="shared" si="197"/>
        <v/>
      </c>
      <c r="X630" s="17"/>
      <c r="Y630" s="402"/>
      <c r="Z630" s="397"/>
    </row>
    <row r="631" spans="1:27" ht="15.6" x14ac:dyDescent="0.3">
      <c r="A631" s="23">
        <v>626</v>
      </c>
      <c r="B631" s="19"/>
      <c r="C631" s="20"/>
      <c r="D631" s="55"/>
      <c r="E631" s="24" t="str">
        <f t="shared" si="183"/>
        <v/>
      </c>
      <c r="F631" s="25" t="str">
        <f t="shared" si="184"/>
        <v/>
      </c>
      <c r="G631" s="52" t="str">
        <f t="shared" si="185"/>
        <v/>
      </c>
      <c r="H631" s="109" t="str">
        <f t="shared" si="194"/>
        <v/>
      </c>
      <c r="I631" s="185" t="s">
        <v>210</v>
      </c>
      <c r="J631" s="26" t="str">
        <f t="shared" si="193"/>
        <v/>
      </c>
      <c r="K631" s="18"/>
      <c r="L631" s="18"/>
      <c r="M631" s="18"/>
      <c r="N631" s="48" t="str">
        <f t="shared" si="186"/>
        <v/>
      </c>
      <c r="O631" s="21"/>
      <c r="P631" s="18"/>
      <c r="Q631" s="48" t="str">
        <f t="shared" si="191"/>
        <v/>
      </c>
      <c r="R631" s="71" t="str">
        <f t="shared" si="188"/>
        <v/>
      </c>
      <c r="S631" s="22"/>
      <c r="T631" s="49" t="str">
        <f t="shared" si="189"/>
        <v/>
      </c>
      <c r="U631" s="49" t="str">
        <f t="shared" si="195"/>
        <v/>
      </c>
      <c r="V631" s="50" t="str">
        <f t="shared" si="196"/>
        <v/>
      </c>
      <c r="W631" s="115" t="str">
        <f t="shared" si="197"/>
        <v/>
      </c>
      <c r="X631" s="17"/>
      <c r="Y631" s="402"/>
      <c r="Z631" s="397"/>
    </row>
    <row r="632" spans="1:27" ht="15.6" x14ac:dyDescent="0.3">
      <c r="A632" s="23">
        <v>627</v>
      </c>
      <c r="B632" s="19"/>
      <c r="C632" s="20"/>
      <c r="D632" s="55"/>
      <c r="E632" s="24" t="str">
        <f t="shared" si="183"/>
        <v/>
      </c>
      <c r="F632" s="25" t="str">
        <f t="shared" si="184"/>
        <v/>
      </c>
      <c r="G632" s="52" t="str">
        <f t="shared" si="185"/>
        <v/>
      </c>
      <c r="H632" s="109" t="str">
        <f t="shared" si="194"/>
        <v/>
      </c>
      <c r="I632" s="185" t="s">
        <v>210</v>
      </c>
      <c r="J632" s="26" t="str">
        <f t="shared" si="193"/>
        <v/>
      </c>
      <c r="K632" s="18"/>
      <c r="L632" s="18"/>
      <c r="M632" s="18"/>
      <c r="N632" s="48" t="str">
        <f t="shared" si="186"/>
        <v/>
      </c>
      <c r="O632" s="21"/>
      <c r="P632" s="18"/>
      <c r="Q632" s="48" t="str">
        <f t="shared" si="191"/>
        <v/>
      </c>
      <c r="R632" s="71" t="str">
        <f t="shared" si="188"/>
        <v/>
      </c>
      <c r="S632" s="22"/>
      <c r="T632" s="49" t="str">
        <f t="shared" si="189"/>
        <v/>
      </c>
      <c r="U632" s="49" t="str">
        <f t="shared" si="195"/>
        <v/>
      </c>
      <c r="V632" s="50" t="str">
        <f t="shared" si="196"/>
        <v/>
      </c>
      <c r="W632" s="115" t="str">
        <f t="shared" si="197"/>
        <v/>
      </c>
      <c r="X632" s="17"/>
      <c r="Y632" s="402"/>
      <c r="Z632" s="397"/>
      <c r="AA632" s="86"/>
    </row>
    <row r="633" spans="1:27" ht="15.6" x14ac:dyDescent="0.3">
      <c r="A633" s="23">
        <v>628</v>
      </c>
      <c r="B633" s="19"/>
      <c r="C633" s="20"/>
      <c r="D633" s="55"/>
      <c r="E633" s="24" t="str">
        <f t="shared" si="183"/>
        <v/>
      </c>
      <c r="F633" s="25" t="str">
        <f t="shared" si="184"/>
        <v/>
      </c>
      <c r="G633" s="52" t="str">
        <f t="shared" si="185"/>
        <v/>
      </c>
      <c r="H633" s="109" t="str">
        <f t="shared" si="194"/>
        <v/>
      </c>
      <c r="I633" s="185" t="s">
        <v>210</v>
      </c>
      <c r="J633" s="26" t="str">
        <f t="shared" si="193"/>
        <v/>
      </c>
      <c r="K633" s="18"/>
      <c r="L633" s="18"/>
      <c r="M633" s="18"/>
      <c r="N633" s="48" t="str">
        <f t="shared" si="186"/>
        <v/>
      </c>
      <c r="O633" s="21"/>
      <c r="P633" s="18"/>
      <c r="Q633" s="48" t="str">
        <f t="shared" si="191"/>
        <v/>
      </c>
      <c r="R633" s="71" t="str">
        <f t="shared" si="188"/>
        <v/>
      </c>
      <c r="S633" s="22"/>
      <c r="T633" s="49" t="str">
        <f t="shared" si="189"/>
        <v/>
      </c>
      <c r="U633" s="49" t="str">
        <f t="shared" si="195"/>
        <v/>
      </c>
      <c r="V633" s="50" t="str">
        <f t="shared" si="196"/>
        <v/>
      </c>
      <c r="W633" s="115" t="str">
        <f t="shared" si="197"/>
        <v/>
      </c>
      <c r="X633" s="17"/>
      <c r="Y633" s="402"/>
      <c r="Z633" s="397"/>
    </row>
    <row r="634" spans="1:27" ht="15.6" x14ac:dyDescent="0.3">
      <c r="A634" s="23">
        <v>629</v>
      </c>
      <c r="B634" s="19"/>
      <c r="C634" s="20"/>
      <c r="D634" s="55"/>
      <c r="E634" s="24" t="str">
        <f t="shared" si="183"/>
        <v/>
      </c>
      <c r="F634" s="25" t="str">
        <f t="shared" si="184"/>
        <v/>
      </c>
      <c r="G634" s="52" t="str">
        <f t="shared" si="185"/>
        <v/>
      </c>
      <c r="H634" s="109" t="str">
        <f t="shared" si="194"/>
        <v/>
      </c>
      <c r="I634" s="185" t="s">
        <v>210</v>
      </c>
      <c r="J634" s="26" t="str">
        <f t="shared" si="193"/>
        <v/>
      </c>
      <c r="K634" s="18"/>
      <c r="L634" s="18"/>
      <c r="M634" s="18"/>
      <c r="N634" s="48" t="str">
        <f t="shared" si="186"/>
        <v/>
      </c>
      <c r="O634" s="21"/>
      <c r="P634" s="18"/>
      <c r="Q634" s="48" t="str">
        <f t="shared" si="191"/>
        <v/>
      </c>
      <c r="R634" s="71" t="str">
        <f t="shared" si="188"/>
        <v/>
      </c>
      <c r="S634" s="22"/>
      <c r="T634" s="49" t="str">
        <f t="shared" si="189"/>
        <v/>
      </c>
      <c r="U634" s="49" t="str">
        <f t="shared" si="195"/>
        <v/>
      </c>
      <c r="V634" s="50" t="str">
        <f t="shared" si="196"/>
        <v/>
      </c>
      <c r="W634" s="115" t="str">
        <f t="shared" si="197"/>
        <v/>
      </c>
      <c r="X634" s="17"/>
      <c r="Y634" s="402"/>
      <c r="Z634" s="397"/>
    </row>
    <row r="635" spans="1:27" ht="15.6" x14ac:dyDescent="0.3">
      <c r="A635" s="23">
        <v>630</v>
      </c>
      <c r="B635" s="19"/>
      <c r="C635" s="20"/>
      <c r="D635" s="55"/>
      <c r="E635" s="24" t="str">
        <f t="shared" si="183"/>
        <v/>
      </c>
      <c r="F635" s="25" t="str">
        <f t="shared" si="184"/>
        <v/>
      </c>
      <c r="G635" s="52" t="str">
        <f t="shared" si="185"/>
        <v/>
      </c>
      <c r="H635" s="109" t="str">
        <f t="shared" si="194"/>
        <v/>
      </c>
      <c r="I635" s="185" t="s">
        <v>210</v>
      </c>
      <c r="J635" s="26" t="str">
        <f t="shared" si="193"/>
        <v/>
      </c>
      <c r="K635" s="18"/>
      <c r="L635" s="18"/>
      <c r="M635" s="18"/>
      <c r="N635" s="48" t="str">
        <f t="shared" si="186"/>
        <v/>
      </c>
      <c r="O635" s="21"/>
      <c r="P635" s="18"/>
      <c r="Q635" s="48" t="str">
        <f t="shared" si="191"/>
        <v/>
      </c>
      <c r="R635" s="71" t="str">
        <f t="shared" si="188"/>
        <v/>
      </c>
      <c r="S635" s="22"/>
      <c r="T635" s="49" t="str">
        <f t="shared" si="189"/>
        <v/>
      </c>
      <c r="U635" s="49" t="str">
        <f t="shared" si="195"/>
        <v/>
      </c>
      <c r="V635" s="50" t="str">
        <f t="shared" si="196"/>
        <v/>
      </c>
      <c r="W635" s="115" t="str">
        <f t="shared" si="197"/>
        <v/>
      </c>
      <c r="X635" s="17"/>
      <c r="Y635" s="402"/>
      <c r="Z635" s="397"/>
    </row>
    <row r="636" spans="1:27" ht="15.6" x14ac:dyDescent="0.3">
      <c r="A636" s="23">
        <v>631</v>
      </c>
      <c r="B636" s="19"/>
      <c r="C636" s="20"/>
      <c r="D636" s="55"/>
      <c r="E636" s="24" t="str">
        <f t="shared" si="183"/>
        <v/>
      </c>
      <c r="F636" s="25" t="str">
        <f t="shared" si="184"/>
        <v/>
      </c>
      <c r="G636" s="52" t="str">
        <f t="shared" si="185"/>
        <v/>
      </c>
      <c r="H636" s="109" t="str">
        <f t="shared" si="194"/>
        <v/>
      </c>
      <c r="I636" s="185" t="s">
        <v>210</v>
      </c>
      <c r="J636" s="26" t="str">
        <f t="shared" si="193"/>
        <v/>
      </c>
      <c r="K636" s="18"/>
      <c r="L636" s="18"/>
      <c r="M636" s="18"/>
      <c r="N636" s="48" t="str">
        <f t="shared" si="186"/>
        <v/>
      </c>
      <c r="O636" s="21"/>
      <c r="P636" s="18"/>
      <c r="Q636" s="48" t="str">
        <f t="shared" si="191"/>
        <v/>
      </c>
      <c r="R636" s="71" t="str">
        <f t="shared" si="188"/>
        <v/>
      </c>
      <c r="S636" s="22"/>
      <c r="T636" s="49" t="str">
        <f t="shared" si="189"/>
        <v/>
      </c>
      <c r="U636" s="49" t="str">
        <f t="shared" si="195"/>
        <v/>
      </c>
      <c r="V636" s="50" t="str">
        <f t="shared" si="196"/>
        <v/>
      </c>
      <c r="W636" s="115" t="str">
        <f t="shared" si="197"/>
        <v/>
      </c>
      <c r="X636" s="17"/>
      <c r="Y636" s="402"/>
      <c r="Z636" s="397"/>
    </row>
    <row r="637" spans="1:27" ht="15.6" x14ac:dyDescent="0.3">
      <c r="A637" s="23">
        <v>632</v>
      </c>
      <c r="B637" s="19"/>
      <c r="C637" s="20"/>
      <c r="D637" s="55"/>
      <c r="E637" s="24" t="str">
        <f t="shared" si="183"/>
        <v/>
      </c>
      <c r="F637" s="25" t="str">
        <f t="shared" si="184"/>
        <v/>
      </c>
      <c r="G637" s="52" t="str">
        <f t="shared" si="185"/>
        <v/>
      </c>
      <c r="H637" s="109" t="str">
        <f t="shared" si="194"/>
        <v/>
      </c>
      <c r="I637" s="185" t="s">
        <v>210</v>
      </c>
      <c r="J637" s="26" t="str">
        <f t="shared" si="193"/>
        <v/>
      </c>
      <c r="K637" s="18"/>
      <c r="L637" s="18"/>
      <c r="M637" s="18"/>
      <c r="N637" s="48" t="str">
        <f t="shared" si="186"/>
        <v/>
      </c>
      <c r="O637" s="21"/>
      <c r="P637" s="18"/>
      <c r="Q637" s="48" t="str">
        <f t="shared" si="191"/>
        <v/>
      </c>
      <c r="R637" s="71" t="str">
        <f t="shared" si="188"/>
        <v/>
      </c>
      <c r="S637" s="22"/>
      <c r="T637" s="49" t="str">
        <f t="shared" si="189"/>
        <v/>
      </c>
      <c r="U637" s="49" t="str">
        <f t="shared" si="195"/>
        <v/>
      </c>
      <c r="V637" s="50" t="str">
        <f t="shared" si="196"/>
        <v/>
      </c>
      <c r="W637" s="115" t="str">
        <f t="shared" si="197"/>
        <v/>
      </c>
      <c r="X637" s="17"/>
      <c r="Y637" s="402"/>
      <c r="Z637" s="397"/>
    </row>
    <row r="638" spans="1:27" ht="15.6" x14ac:dyDescent="0.3">
      <c r="A638" s="23">
        <v>633</v>
      </c>
      <c r="B638" s="19"/>
      <c r="C638" s="20"/>
      <c r="D638" s="55"/>
      <c r="E638" s="24" t="str">
        <f t="shared" si="183"/>
        <v/>
      </c>
      <c r="F638" s="25" t="str">
        <f t="shared" si="184"/>
        <v/>
      </c>
      <c r="G638" s="52" t="str">
        <f t="shared" si="185"/>
        <v/>
      </c>
      <c r="H638" s="109" t="str">
        <f t="shared" si="194"/>
        <v/>
      </c>
      <c r="I638" s="185" t="s">
        <v>210</v>
      </c>
      <c r="J638" s="26" t="str">
        <f t="shared" si="193"/>
        <v/>
      </c>
      <c r="K638" s="18"/>
      <c r="L638" s="18"/>
      <c r="M638" s="18"/>
      <c r="N638" s="48" t="str">
        <f t="shared" si="186"/>
        <v/>
      </c>
      <c r="O638" s="21"/>
      <c r="P638" s="18"/>
      <c r="Q638" s="48" t="str">
        <f t="shared" si="191"/>
        <v/>
      </c>
      <c r="R638" s="71" t="str">
        <f t="shared" si="188"/>
        <v/>
      </c>
      <c r="S638" s="22"/>
      <c r="T638" s="49" t="str">
        <f t="shared" si="189"/>
        <v/>
      </c>
      <c r="U638" s="49" t="str">
        <f t="shared" si="195"/>
        <v/>
      </c>
      <c r="V638" s="50" t="str">
        <f t="shared" si="196"/>
        <v/>
      </c>
      <c r="W638" s="115" t="str">
        <f t="shared" si="197"/>
        <v/>
      </c>
      <c r="X638" s="17"/>
      <c r="Y638" s="402"/>
      <c r="Z638" s="397"/>
    </row>
    <row r="639" spans="1:27" ht="15.6" x14ac:dyDescent="0.3">
      <c r="A639" s="23">
        <v>634</v>
      </c>
      <c r="B639" s="19"/>
      <c r="C639" s="20"/>
      <c r="D639" s="55"/>
      <c r="E639" s="24" t="str">
        <f t="shared" si="183"/>
        <v/>
      </c>
      <c r="F639" s="25" t="str">
        <f t="shared" si="184"/>
        <v/>
      </c>
      <c r="G639" s="52" t="str">
        <f t="shared" si="185"/>
        <v/>
      </c>
      <c r="H639" s="109" t="str">
        <f t="shared" si="194"/>
        <v/>
      </c>
      <c r="I639" s="185" t="s">
        <v>210</v>
      </c>
      <c r="J639" s="26" t="str">
        <f t="shared" si="193"/>
        <v/>
      </c>
      <c r="K639" s="18"/>
      <c r="L639" s="18"/>
      <c r="M639" s="18"/>
      <c r="N639" s="48" t="str">
        <f t="shared" si="186"/>
        <v/>
      </c>
      <c r="O639" s="21"/>
      <c r="P639" s="18"/>
      <c r="Q639" s="48" t="str">
        <f t="shared" si="191"/>
        <v/>
      </c>
      <c r="R639" s="71" t="str">
        <f t="shared" si="188"/>
        <v/>
      </c>
      <c r="S639" s="22"/>
      <c r="T639" s="49" t="str">
        <f t="shared" si="189"/>
        <v/>
      </c>
      <c r="U639" s="49" t="str">
        <f>IF(E639="","",0.3*R639)</f>
        <v/>
      </c>
      <c r="V639" s="50" t="str">
        <f>IF(E639="","",R639*0.3)</f>
        <v/>
      </c>
      <c r="W639" s="115" t="str">
        <f t="shared" si="197"/>
        <v/>
      </c>
      <c r="X639" s="17"/>
      <c r="Y639" s="403"/>
      <c r="Z639" s="398"/>
    </row>
    <row r="640" spans="1:27" ht="15.6" x14ac:dyDescent="0.3">
      <c r="A640" s="23">
        <v>635</v>
      </c>
      <c r="B640" s="19"/>
      <c r="C640" s="20"/>
      <c r="D640" s="55"/>
      <c r="E640" s="24" t="str">
        <f t="shared" si="183"/>
        <v/>
      </c>
      <c r="F640" s="25" t="str">
        <f t="shared" si="184"/>
        <v/>
      </c>
      <c r="G640" s="52" t="str">
        <f t="shared" si="185"/>
        <v/>
      </c>
      <c r="H640" s="109" t="str">
        <f t="shared" si="194"/>
        <v/>
      </c>
      <c r="I640" s="185" t="s">
        <v>210</v>
      </c>
      <c r="J640" s="26" t="str">
        <f t="shared" si="193"/>
        <v/>
      </c>
      <c r="K640" s="18"/>
      <c r="L640" s="18"/>
      <c r="M640" s="18"/>
      <c r="N640" s="48" t="str">
        <f t="shared" si="186"/>
        <v/>
      </c>
      <c r="O640" s="21"/>
      <c r="P640" s="18"/>
      <c r="Q640" s="48" t="str">
        <f t="shared" si="191"/>
        <v/>
      </c>
      <c r="R640" s="71" t="str">
        <f t="shared" si="188"/>
        <v/>
      </c>
      <c r="S640" s="22"/>
      <c r="T640" s="49" t="str">
        <f t="shared" si="189"/>
        <v/>
      </c>
      <c r="U640" s="49" t="str">
        <f t="shared" ref="U640:U703" si="198">IF(E640="","",0.3*R640)</f>
        <v/>
      </c>
      <c r="V640" s="50" t="str">
        <f t="shared" ref="V640:V644" si="199">IF(E640="","",R640*0.3)</f>
        <v/>
      </c>
      <c r="W640" s="115" t="str">
        <f t="shared" si="197"/>
        <v/>
      </c>
      <c r="X640" s="17"/>
      <c r="Y640" s="403"/>
      <c r="Z640" s="397"/>
    </row>
    <row r="641" spans="1:26" ht="15.6" x14ac:dyDescent="0.3">
      <c r="A641" s="23">
        <v>636</v>
      </c>
      <c r="B641" s="19"/>
      <c r="C641" s="20"/>
      <c r="D641" s="55"/>
      <c r="E641" s="24" t="str">
        <f t="shared" si="183"/>
        <v/>
      </c>
      <c r="F641" s="25" t="str">
        <f t="shared" si="184"/>
        <v/>
      </c>
      <c r="G641" s="52" t="str">
        <f t="shared" si="185"/>
        <v/>
      </c>
      <c r="H641" s="109" t="str">
        <f t="shared" si="194"/>
        <v/>
      </c>
      <c r="I641" s="185" t="s">
        <v>210</v>
      </c>
      <c r="J641" s="26" t="str">
        <f t="shared" si="193"/>
        <v/>
      </c>
      <c r="K641" s="18"/>
      <c r="L641" s="18"/>
      <c r="M641" s="18"/>
      <c r="N641" s="48" t="str">
        <f t="shared" si="186"/>
        <v/>
      </c>
      <c r="O641" s="21"/>
      <c r="P641" s="18"/>
      <c r="Q641" s="48" t="str">
        <f t="shared" si="191"/>
        <v/>
      </c>
      <c r="R641" s="71" t="str">
        <f t="shared" si="188"/>
        <v/>
      </c>
      <c r="S641" s="22"/>
      <c r="T641" s="49" t="str">
        <f t="shared" si="189"/>
        <v/>
      </c>
      <c r="U641" s="49" t="str">
        <f t="shared" si="198"/>
        <v/>
      </c>
      <c r="V641" s="50" t="str">
        <f t="shared" si="199"/>
        <v/>
      </c>
      <c r="W641" s="115" t="str">
        <f t="shared" si="197"/>
        <v/>
      </c>
      <c r="X641" s="17"/>
      <c r="Y641" s="403"/>
      <c r="Z641" s="397"/>
    </row>
    <row r="642" spans="1:26" ht="15.6" x14ac:dyDescent="0.3">
      <c r="A642" s="23">
        <v>637</v>
      </c>
      <c r="B642" s="19"/>
      <c r="C642" s="20"/>
      <c r="D642" s="55"/>
      <c r="E642" s="24" t="str">
        <f t="shared" si="183"/>
        <v/>
      </c>
      <c r="F642" s="25" t="str">
        <f t="shared" si="184"/>
        <v/>
      </c>
      <c r="G642" s="52" t="str">
        <f t="shared" si="185"/>
        <v/>
      </c>
      <c r="H642" s="109" t="str">
        <f t="shared" si="194"/>
        <v/>
      </c>
      <c r="I642" s="185" t="s">
        <v>210</v>
      </c>
      <c r="J642" s="26" t="str">
        <f t="shared" si="193"/>
        <v/>
      </c>
      <c r="K642" s="18"/>
      <c r="L642" s="18"/>
      <c r="M642" s="18"/>
      <c r="N642" s="48" t="str">
        <f t="shared" si="186"/>
        <v/>
      </c>
      <c r="O642" s="21"/>
      <c r="P642" s="18"/>
      <c r="Q642" s="48" t="str">
        <f t="shared" si="191"/>
        <v/>
      </c>
      <c r="R642" s="71" t="str">
        <f t="shared" si="188"/>
        <v/>
      </c>
      <c r="S642" s="22"/>
      <c r="T642" s="49" t="str">
        <f t="shared" si="189"/>
        <v/>
      </c>
      <c r="U642" s="49" t="str">
        <f t="shared" si="198"/>
        <v/>
      </c>
      <c r="V642" s="50" t="str">
        <f t="shared" si="199"/>
        <v/>
      </c>
      <c r="W642" s="115" t="str">
        <f t="shared" si="197"/>
        <v/>
      </c>
      <c r="X642" s="17"/>
      <c r="Y642" s="403"/>
      <c r="Z642" s="397"/>
    </row>
    <row r="643" spans="1:26" ht="15.6" x14ac:dyDescent="0.3">
      <c r="A643" s="23">
        <v>638</v>
      </c>
      <c r="B643" s="19"/>
      <c r="C643" s="20"/>
      <c r="D643" s="55"/>
      <c r="E643" s="24" t="str">
        <f t="shared" si="183"/>
        <v/>
      </c>
      <c r="F643" s="25" t="str">
        <f t="shared" si="184"/>
        <v/>
      </c>
      <c r="G643" s="52" t="str">
        <f t="shared" si="185"/>
        <v/>
      </c>
      <c r="H643" s="109" t="str">
        <f t="shared" si="194"/>
        <v/>
      </c>
      <c r="I643" s="185" t="s">
        <v>210</v>
      </c>
      <c r="J643" s="26" t="str">
        <f t="shared" si="193"/>
        <v/>
      </c>
      <c r="K643" s="18"/>
      <c r="L643" s="18"/>
      <c r="M643" s="18"/>
      <c r="N643" s="48" t="str">
        <f t="shared" si="186"/>
        <v/>
      </c>
      <c r="O643" s="21"/>
      <c r="P643" s="18"/>
      <c r="Q643" s="48" t="str">
        <f t="shared" si="191"/>
        <v/>
      </c>
      <c r="R643" s="71" t="str">
        <f t="shared" si="188"/>
        <v/>
      </c>
      <c r="S643" s="22"/>
      <c r="T643" s="49" t="str">
        <f t="shared" si="189"/>
        <v/>
      </c>
      <c r="U643" s="49" t="str">
        <f t="shared" si="198"/>
        <v/>
      </c>
      <c r="V643" s="50" t="str">
        <f t="shared" si="199"/>
        <v/>
      </c>
      <c r="W643" s="115" t="str">
        <f t="shared" si="197"/>
        <v/>
      </c>
      <c r="X643" s="17"/>
      <c r="Y643" s="403"/>
      <c r="Z643" s="397"/>
    </row>
    <row r="644" spans="1:26" ht="15.6" x14ac:dyDescent="0.3">
      <c r="A644" s="23">
        <v>639</v>
      </c>
      <c r="B644" s="19"/>
      <c r="C644" s="20"/>
      <c r="D644" s="55"/>
      <c r="E644" s="24" t="str">
        <f t="shared" si="183"/>
        <v/>
      </c>
      <c r="F644" s="25" t="str">
        <f t="shared" si="184"/>
        <v/>
      </c>
      <c r="G644" s="52" t="str">
        <f t="shared" si="185"/>
        <v/>
      </c>
      <c r="H644" s="109" t="str">
        <f t="shared" si="194"/>
        <v/>
      </c>
      <c r="I644" s="185" t="s">
        <v>210</v>
      </c>
      <c r="J644" s="26" t="str">
        <f t="shared" si="193"/>
        <v/>
      </c>
      <c r="K644" s="18"/>
      <c r="L644" s="18"/>
      <c r="M644" s="18"/>
      <c r="N644" s="48" t="str">
        <f t="shared" si="186"/>
        <v/>
      </c>
      <c r="O644" s="21"/>
      <c r="P644" s="18"/>
      <c r="Q644" s="48" t="str">
        <f t="shared" si="191"/>
        <v/>
      </c>
      <c r="R644" s="71" t="str">
        <f t="shared" si="188"/>
        <v/>
      </c>
      <c r="S644" s="22"/>
      <c r="T644" s="49" t="str">
        <f t="shared" si="189"/>
        <v/>
      </c>
      <c r="U644" s="49" t="str">
        <f>IF(E644="","",0.3*R644)</f>
        <v/>
      </c>
      <c r="V644" s="50" t="str">
        <f t="shared" si="199"/>
        <v/>
      </c>
      <c r="W644" s="115" t="str">
        <f t="shared" si="197"/>
        <v/>
      </c>
      <c r="X644" s="17"/>
      <c r="Y644" s="403"/>
      <c r="Z644" s="397"/>
    </row>
    <row r="645" spans="1:26" ht="15.6" x14ac:dyDescent="0.3">
      <c r="A645" s="23">
        <v>640</v>
      </c>
      <c r="B645" s="19"/>
      <c r="C645" s="20"/>
      <c r="D645" s="55"/>
      <c r="E645" s="24" t="str">
        <f t="shared" ref="E645:E708" si="200">IF(C645="","",VLOOKUP(C645,bdsocios,2,FALSE))</f>
        <v/>
      </c>
      <c r="F645" s="25" t="str">
        <f t="shared" ref="F645:F708" si="201">IF(C645="","",VLOOKUP(C645,bdsocios,3,FALSE))</f>
        <v/>
      </c>
      <c r="G645" s="52" t="str">
        <f t="shared" ref="G645:G708" si="202">IF(C645="","",VLOOKUP(C645,bdsocios,4,FALSE))</f>
        <v/>
      </c>
      <c r="H645" s="109" t="str">
        <f t="shared" si="194"/>
        <v/>
      </c>
      <c r="I645" s="185" t="s">
        <v>210</v>
      </c>
      <c r="J645" s="26" t="str">
        <f t="shared" ref="J645:J708" si="203">IF(E645="","","KGS")</f>
        <v/>
      </c>
      <c r="K645" s="18"/>
      <c r="L645" s="18"/>
      <c r="M645" s="18"/>
      <c r="N645" s="48" t="str">
        <f t="shared" ref="N645:N708" si="204">IF(E645="","",K645+L645+M645)</f>
        <v/>
      </c>
      <c r="O645" s="21"/>
      <c r="P645" s="18"/>
      <c r="Q645" s="48" t="str">
        <f t="shared" ref="Q645:Q708" si="205">IF(E645="","",2*O645)</f>
        <v/>
      </c>
      <c r="R645" s="71" t="str">
        <f t="shared" ref="R645:R708" si="206">IF(E645="","",N645-P645-Q645)</f>
        <v/>
      </c>
      <c r="S645" s="22"/>
      <c r="T645" s="49" t="str">
        <f t="shared" ref="T645:T708" si="207">IF(N645="","",R645*S645)</f>
        <v/>
      </c>
      <c r="U645" s="49" t="str">
        <f>IF(E645="","",0.3*R645)</f>
        <v/>
      </c>
      <c r="V645" s="50" t="str">
        <f t="shared" ref="V645:V708" si="208">IF(E645="","",R645*0.3)</f>
        <v/>
      </c>
      <c r="W645" s="115" t="str">
        <f t="shared" si="197"/>
        <v/>
      </c>
      <c r="X645" s="17"/>
      <c r="Y645" s="403"/>
      <c r="Z645" s="397"/>
    </row>
    <row r="646" spans="1:26" ht="15.6" x14ac:dyDescent="0.3">
      <c r="A646" s="23">
        <v>641</v>
      </c>
      <c r="B646" s="19"/>
      <c r="C646" s="20"/>
      <c r="D646" s="55"/>
      <c r="E646" s="24" t="str">
        <f t="shared" si="200"/>
        <v/>
      </c>
      <c r="F646" s="25" t="str">
        <f t="shared" si="201"/>
        <v/>
      </c>
      <c r="G646" s="52" t="str">
        <f t="shared" si="202"/>
        <v/>
      </c>
      <c r="H646" s="109" t="str">
        <f t="shared" si="194"/>
        <v/>
      </c>
      <c r="I646" s="185" t="s">
        <v>210</v>
      </c>
      <c r="J646" s="26" t="str">
        <f t="shared" si="203"/>
        <v/>
      </c>
      <c r="K646" s="18"/>
      <c r="L646" s="18"/>
      <c r="M646" s="18"/>
      <c r="N646" s="48" t="str">
        <f t="shared" si="204"/>
        <v/>
      </c>
      <c r="O646" s="21"/>
      <c r="P646" s="18"/>
      <c r="Q646" s="48" t="str">
        <f t="shared" si="205"/>
        <v/>
      </c>
      <c r="R646" s="71" t="str">
        <f t="shared" si="206"/>
        <v/>
      </c>
      <c r="S646" s="22"/>
      <c r="T646" s="49" t="str">
        <f t="shared" si="207"/>
        <v/>
      </c>
      <c r="U646" s="49" t="str">
        <f t="shared" si="198"/>
        <v/>
      </c>
      <c r="V646" s="50" t="str">
        <f t="shared" si="208"/>
        <v/>
      </c>
      <c r="W646" s="115" t="str">
        <f t="shared" si="197"/>
        <v/>
      </c>
      <c r="X646" s="17"/>
      <c r="Y646" s="403"/>
      <c r="Z646" s="397"/>
    </row>
    <row r="647" spans="1:26" ht="15.6" x14ac:dyDescent="0.3">
      <c r="A647" s="23">
        <v>642</v>
      </c>
      <c r="B647" s="19"/>
      <c r="C647" s="20"/>
      <c r="D647" s="55"/>
      <c r="E647" s="24" t="str">
        <f t="shared" si="200"/>
        <v/>
      </c>
      <c r="F647" s="25" t="str">
        <f t="shared" si="201"/>
        <v/>
      </c>
      <c r="G647" s="52" t="str">
        <f t="shared" si="202"/>
        <v/>
      </c>
      <c r="H647" s="109" t="str">
        <f t="shared" si="194"/>
        <v/>
      </c>
      <c r="I647" s="185" t="s">
        <v>210</v>
      </c>
      <c r="J647" s="26" t="str">
        <f t="shared" si="203"/>
        <v/>
      </c>
      <c r="K647" s="18"/>
      <c r="L647" s="18"/>
      <c r="M647" s="18"/>
      <c r="N647" s="48" t="str">
        <f t="shared" si="204"/>
        <v/>
      </c>
      <c r="O647" s="21"/>
      <c r="P647" s="18"/>
      <c r="Q647" s="48" t="str">
        <f t="shared" si="205"/>
        <v/>
      </c>
      <c r="R647" s="71" t="str">
        <f t="shared" si="206"/>
        <v/>
      </c>
      <c r="S647" s="22"/>
      <c r="T647" s="49" t="str">
        <f t="shared" si="207"/>
        <v/>
      </c>
      <c r="U647" s="49" t="str">
        <f t="shared" si="198"/>
        <v/>
      </c>
      <c r="V647" s="50" t="str">
        <f t="shared" si="208"/>
        <v/>
      </c>
      <c r="W647" s="115" t="str">
        <f t="shared" si="197"/>
        <v/>
      </c>
      <c r="X647" s="17"/>
      <c r="Y647" s="403"/>
      <c r="Z647" s="397"/>
    </row>
    <row r="648" spans="1:26" ht="15.6" x14ac:dyDescent="0.3">
      <c r="A648" s="23">
        <v>643</v>
      </c>
      <c r="B648" s="19"/>
      <c r="C648" s="20"/>
      <c r="D648" s="55"/>
      <c r="E648" s="24" t="str">
        <f t="shared" si="200"/>
        <v/>
      </c>
      <c r="F648" s="25" t="str">
        <f t="shared" si="201"/>
        <v/>
      </c>
      <c r="G648" s="52" t="str">
        <f t="shared" si="202"/>
        <v/>
      </c>
      <c r="H648" s="109" t="str">
        <f t="shared" si="194"/>
        <v/>
      </c>
      <c r="I648" s="185" t="s">
        <v>210</v>
      </c>
      <c r="J648" s="26" t="str">
        <f t="shared" si="203"/>
        <v/>
      </c>
      <c r="K648" s="18"/>
      <c r="L648" s="18"/>
      <c r="M648" s="18"/>
      <c r="N648" s="48" t="str">
        <f t="shared" si="204"/>
        <v/>
      </c>
      <c r="O648" s="21"/>
      <c r="P648" s="18"/>
      <c r="Q648" s="48" t="str">
        <f t="shared" si="205"/>
        <v/>
      </c>
      <c r="R648" s="71" t="str">
        <f t="shared" si="206"/>
        <v/>
      </c>
      <c r="S648" s="22"/>
      <c r="T648" s="49" t="str">
        <f t="shared" si="207"/>
        <v/>
      </c>
      <c r="U648" s="49" t="str">
        <f t="shared" si="198"/>
        <v/>
      </c>
      <c r="V648" s="50" t="str">
        <f t="shared" si="208"/>
        <v/>
      </c>
      <c r="W648" s="115" t="str">
        <f t="shared" si="197"/>
        <v/>
      </c>
      <c r="X648" s="17"/>
      <c r="Y648" s="403"/>
      <c r="Z648" s="397"/>
    </row>
    <row r="649" spans="1:26" ht="15.6" x14ac:dyDescent="0.3">
      <c r="A649" s="23">
        <v>644</v>
      </c>
      <c r="B649" s="19"/>
      <c r="C649" s="20"/>
      <c r="D649" s="55"/>
      <c r="E649" s="24" t="str">
        <f t="shared" si="200"/>
        <v/>
      </c>
      <c r="F649" s="25" t="str">
        <f t="shared" si="201"/>
        <v/>
      </c>
      <c r="G649" s="52" t="str">
        <f t="shared" si="202"/>
        <v/>
      </c>
      <c r="H649" s="109" t="str">
        <f t="shared" si="194"/>
        <v/>
      </c>
      <c r="I649" s="185" t="s">
        <v>210</v>
      </c>
      <c r="J649" s="26" t="str">
        <f t="shared" si="203"/>
        <v/>
      </c>
      <c r="K649" s="18"/>
      <c r="L649" s="18"/>
      <c r="M649" s="18"/>
      <c r="N649" s="48" t="str">
        <f t="shared" si="204"/>
        <v/>
      </c>
      <c r="O649" s="21"/>
      <c r="P649" s="18"/>
      <c r="Q649" s="48" t="str">
        <f t="shared" si="205"/>
        <v/>
      </c>
      <c r="R649" s="71" t="str">
        <f t="shared" si="206"/>
        <v/>
      </c>
      <c r="S649" s="22"/>
      <c r="T649" s="49" t="str">
        <f t="shared" si="207"/>
        <v/>
      </c>
      <c r="U649" s="49" t="str">
        <f t="shared" si="198"/>
        <v/>
      </c>
      <c r="V649" s="50" t="str">
        <f t="shared" si="208"/>
        <v/>
      </c>
      <c r="W649" s="115" t="str">
        <f t="shared" si="197"/>
        <v/>
      </c>
      <c r="X649" s="17"/>
      <c r="Y649" s="403"/>
      <c r="Z649" s="397"/>
    </row>
    <row r="650" spans="1:26" ht="15.6" x14ac:dyDescent="0.3">
      <c r="A650" s="23">
        <v>645</v>
      </c>
      <c r="B650" s="19"/>
      <c r="C650" s="20"/>
      <c r="D650" s="55"/>
      <c r="E650" s="24" t="str">
        <f t="shared" si="200"/>
        <v/>
      </c>
      <c r="F650" s="25" t="str">
        <f t="shared" si="201"/>
        <v/>
      </c>
      <c r="G650" s="52" t="str">
        <f t="shared" si="202"/>
        <v/>
      </c>
      <c r="H650" s="109" t="str">
        <f t="shared" si="194"/>
        <v/>
      </c>
      <c r="I650" s="185" t="s">
        <v>210</v>
      </c>
      <c r="J650" s="26" t="str">
        <f t="shared" si="203"/>
        <v/>
      </c>
      <c r="K650" s="18"/>
      <c r="L650" s="18"/>
      <c r="M650" s="18"/>
      <c r="N650" s="48" t="str">
        <f t="shared" si="204"/>
        <v/>
      </c>
      <c r="O650" s="21"/>
      <c r="P650" s="18"/>
      <c r="Q650" s="48" t="str">
        <f t="shared" si="205"/>
        <v/>
      </c>
      <c r="R650" s="71" t="str">
        <f t="shared" si="206"/>
        <v/>
      </c>
      <c r="S650" s="22"/>
      <c r="T650" s="49" t="str">
        <f t="shared" si="207"/>
        <v/>
      </c>
      <c r="U650" s="49" t="str">
        <f t="shared" si="198"/>
        <v/>
      </c>
      <c r="V650" s="50" t="str">
        <f t="shared" si="208"/>
        <v/>
      </c>
      <c r="W650" s="115" t="str">
        <f t="shared" si="197"/>
        <v/>
      </c>
      <c r="X650" s="17"/>
      <c r="Y650" s="403"/>
      <c r="Z650" s="397"/>
    </row>
    <row r="651" spans="1:26" ht="15.6" x14ac:dyDescent="0.3">
      <c r="A651" s="23">
        <v>646</v>
      </c>
      <c r="B651" s="19"/>
      <c r="C651" s="20"/>
      <c r="D651" s="55"/>
      <c r="E651" s="24" t="str">
        <f t="shared" si="200"/>
        <v/>
      </c>
      <c r="F651" s="25" t="str">
        <f t="shared" si="201"/>
        <v/>
      </c>
      <c r="G651" s="52" t="str">
        <f t="shared" si="202"/>
        <v/>
      </c>
      <c r="H651" s="109" t="str">
        <f t="shared" si="194"/>
        <v/>
      </c>
      <c r="I651" s="185" t="s">
        <v>210</v>
      </c>
      <c r="J651" s="26" t="str">
        <f t="shared" si="203"/>
        <v/>
      </c>
      <c r="K651" s="18"/>
      <c r="L651" s="18"/>
      <c r="M651" s="18"/>
      <c r="N651" s="48" t="str">
        <f t="shared" si="204"/>
        <v/>
      </c>
      <c r="O651" s="21"/>
      <c r="P651" s="18"/>
      <c r="Q651" s="48" t="str">
        <f t="shared" si="205"/>
        <v/>
      </c>
      <c r="R651" s="71" t="str">
        <f t="shared" si="206"/>
        <v/>
      </c>
      <c r="S651" s="22"/>
      <c r="T651" s="49" t="str">
        <f t="shared" si="207"/>
        <v/>
      </c>
      <c r="U651" s="49" t="str">
        <f t="shared" si="198"/>
        <v/>
      </c>
      <c r="V651" s="50" t="str">
        <f t="shared" si="208"/>
        <v/>
      </c>
      <c r="W651" s="115" t="str">
        <f t="shared" si="197"/>
        <v/>
      </c>
      <c r="X651" s="17"/>
      <c r="Y651" s="403"/>
      <c r="Z651" s="397"/>
    </row>
    <row r="652" spans="1:26" ht="15.6" x14ac:dyDescent="0.3">
      <c r="A652" s="23">
        <v>647</v>
      </c>
      <c r="B652" s="19"/>
      <c r="C652" s="20"/>
      <c r="D652" s="55"/>
      <c r="E652" s="24" t="str">
        <f t="shared" si="200"/>
        <v/>
      </c>
      <c r="F652" s="25" t="str">
        <f t="shared" si="201"/>
        <v/>
      </c>
      <c r="G652" s="52" t="str">
        <f t="shared" si="202"/>
        <v/>
      </c>
      <c r="H652" s="109" t="str">
        <f t="shared" si="194"/>
        <v/>
      </c>
      <c r="I652" s="185" t="s">
        <v>210</v>
      </c>
      <c r="J652" s="26" t="str">
        <f t="shared" si="203"/>
        <v/>
      </c>
      <c r="K652" s="18"/>
      <c r="L652" s="18"/>
      <c r="M652" s="18"/>
      <c r="N652" s="48" t="str">
        <f t="shared" si="204"/>
        <v/>
      </c>
      <c r="O652" s="21"/>
      <c r="P652" s="18"/>
      <c r="Q652" s="48" t="str">
        <f t="shared" si="205"/>
        <v/>
      </c>
      <c r="R652" s="71" t="str">
        <f t="shared" si="206"/>
        <v/>
      </c>
      <c r="S652" s="22"/>
      <c r="T652" s="49" t="str">
        <f t="shared" si="207"/>
        <v/>
      </c>
      <c r="U652" s="49" t="str">
        <f t="shared" si="198"/>
        <v/>
      </c>
      <c r="V652" s="50" t="str">
        <f t="shared" si="208"/>
        <v/>
      </c>
      <c r="W652" s="115" t="str">
        <f t="shared" si="197"/>
        <v/>
      </c>
      <c r="X652" s="17"/>
      <c r="Y652" s="403"/>
      <c r="Z652" s="397"/>
    </row>
    <row r="653" spans="1:26" ht="15.6" x14ac:dyDescent="0.3">
      <c r="A653" s="23">
        <v>648</v>
      </c>
      <c r="B653" s="19"/>
      <c r="C653" s="20"/>
      <c r="D653" s="55"/>
      <c r="E653" s="24" t="str">
        <f t="shared" si="200"/>
        <v/>
      </c>
      <c r="F653" s="25" t="str">
        <f t="shared" si="201"/>
        <v/>
      </c>
      <c r="G653" s="52" t="str">
        <f t="shared" si="202"/>
        <v/>
      </c>
      <c r="H653" s="109" t="str">
        <f t="shared" si="194"/>
        <v/>
      </c>
      <c r="I653" s="185" t="s">
        <v>210</v>
      </c>
      <c r="J653" s="26" t="str">
        <f t="shared" si="203"/>
        <v/>
      </c>
      <c r="K653" s="18"/>
      <c r="L653" s="18"/>
      <c r="M653" s="18"/>
      <c r="N653" s="48" t="str">
        <f t="shared" si="204"/>
        <v/>
      </c>
      <c r="O653" s="21"/>
      <c r="P653" s="18"/>
      <c r="Q653" s="48" t="str">
        <f t="shared" si="205"/>
        <v/>
      </c>
      <c r="R653" s="71" t="str">
        <f t="shared" si="206"/>
        <v/>
      </c>
      <c r="S653" s="22"/>
      <c r="T653" s="49" t="str">
        <f t="shared" si="207"/>
        <v/>
      </c>
      <c r="U653" s="49" t="str">
        <f t="shared" si="198"/>
        <v/>
      </c>
      <c r="V653" s="50" t="str">
        <f t="shared" si="208"/>
        <v/>
      </c>
      <c r="W653" s="115" t="str">
        <f t="shared" si="197"/>
        <v/>
      </c>
      <c r="X653" s="17"/>
      <c r="Y653" s="403"/>
      <c r="Z653" s="397"/>
    </row>
    <row r="654" spans="1:26" ht="15.6" x14ac:dyDescent="0.3">
      <c r="A654" s="23">
        <v>649</v>
      </c>
      <c r="B654" s="19"/>
      <c r="C654" s="20"/>
      <c r="D654" s="55"/>
      <c r="E654" s="24" t="str">
        <f t="shared" si="200"/>
        <v/>
      </c>
      <c r="F654" s="25" t="str">
        <f t="shared" si="201"/>
        <v/>
      </c>
      <c r="G654" s="52" t="str">
        <f t="shared" si="202"/>
        <v/>
      </c>
      <c r="H654" s="109" t="str">
        <f t="shared" si="194"/>
        <v/>
      </c>
      <c r="I654" s="185" t="s">
        <v>210</v>
      </c>
      <c r="J654" s="26" t="str">
        <f t="shared" si="203"/>
        <v/>
      </c>
      <c r="K654" s="18"/>
      <c r="L654" s="18"/>
      <c r="M654" s="18"/>
      <c r="N654" s="48" t="str">
        <f t="shared" si="204"/>
        <v/>
      </c>
      <c r="O654" s="21"/>
      <c r="P654" s="18"/>
      <c r="Q654" s="48" t="str">
        <f t="shared" si="205"/>
        <v/>
      </c>
      <c r="R654" s="71" t="str">
        <f t="shared" si="206"/>
        <v/>
      </c>
      <c r="S654" s="22"/>
      <c r="T654" s="49" t="str">
        <f t="shared" si="207"/>
        <v/>
      </c>
      <c r="U654" s="49" t="str">
        <f t="shared" si="198"/>
        <v/>
      </c>
      <c r="V654" s="50" t="str">
        <f t="shared" si="208"/>
        <v/>
      </c>
      <c r="W654" s="115" t="str">
        <f t="shared" si="197"/>
        <v/>
      </c>
      <c r="X654" s="17"/>
      <c r="Y654" s="403"/>
      <c r="Z654" s="397"/>
    </row>
    <row r="655" spans="1:26" ht="15.6" x14ac:dyDescent="0.3">
      <c r="A655" s="23">
        <v>650</v>
      </c>
      <c r="B655" s="19"/>
      <c r="C655" s="20"/>
      <c r="D655" s="55"/>
      <c r="E655" s="24" t="str">
        <f t="shared" si="200"/>
        <v/>
      </c>
      <c r="F655" s="25" t="str">
        <f t="shared" si="201"/>
        <v/>
      </c>
      <c r="G655" s="52" t="str">
        <f t="shared" si="202"/>
        <v/>
      </c>
      <c r="H655" s="109" t="str">
        <f t="shared" si="194"/>
        <v/>
      </c>
      <c r="I655" s="185" t="s">
        <v>210</v>
      </c>
      <c r="J655" s="26" t="str">
        <f t="shared" si="203"/>
        <v/>
      </c>
      <c r="K655" s="18"/>
      <c r="L655" s="18"/>
      <c r="M655" s="18"/>
      <c r="N655" s="48" t="str">
        <f t="shared" si="204"/>
        <v/>
      </c>
      <c r="O655" s="21"/>
      <c r="P655" s="18"/>
      <c r="Q655" s="48" t="str">
        <f t="shared" si="205"/>
        <v/>
      </c>
      <c r="R655" s="71" t="str">
        <f t="shared" si="206"/>
        <v/>
      </c>
      <c r="S655" s="22"/>
      <c r="T655" s="49" t="str">
        <f t="shared" si="207"/>
        <v/>
      </c>
      <c r="U655" s="49" t="str">
        <f t="shared" si="198"/>
        <v/>
      </c>
      <c r="V655" s="50" t="str">
        <f t="shared" si="208"/>
        <v/>
      </c>
      <c r="W655" s="115" t="str">
        <f t="shared" si="197"/>
        <v/>
      </c>
      <c r="X655" s="17"/>
      <c r="Y655" s="403"/>
      <c r="Z655" s="397"/>
    </row>
    <row r="656" spans="1:26" ht="15.6" x14ac:dyDescent="0.3">
      <c r="A656" s="23">
        <v>651</v>
      </c>
      <c r="B656" s="19"/>
      <c r="C656" s="20"/>
      <c r="D656" s="55"/>
      <c r="E656" s="24" t="str">
        <f t="shared" si="200"/>
        <v/>
      </c>
      <c r="F656" s="25" t="str">
        <f t="shared" si="201"/>
        <v/>
      </c>
      <c r="G656" s="52" t="str">
        <f t="shared" si="202"/>
        <v/>
      </c>
      <c r="H656" s="109" t="str">
        <f t="shared" si="194"/>
        <v/>
      </c>
      <c r="I656" s="185" t="s">
        <v>210</v>
      </c>
      <c r="J656" s="26" t="str">
        <f t="shared" si="203"/>
        <v/>
      </c>
      <c r="K656" s="18"/>
      <c r="L656" s="18"/>
      <c r="M656" s="18"/>
      <c r="N656" s="48" t="str">
        <f t="shared" si="204"/>
        <v/>
      </c>
      <c r="O656" s="21"/>
      <c r="P656" s="18"/>
      <c r="Q656" s="48" t="str">
        <f t="shared" si="205"/>
        <v/>
      </c>
      <c r="R656" s="71" t="str">
        <f t="shared" si="206"/>
        <v/>
      </c>
      <c r="S656" s="22"/>
      <c r="T656" s="49" t="str">
        <f t="shared" si="207"/>
        <v/>
      </c>
      <c r="U656" s="49" t="str">
        <f t="shared" si="198"/>
        <v/>
      </c>
      <c r="V656" s="50" t="str">
        <f t="shared" si="208"/>
        <v/>
      </c>
      <c r="W656" s="115" t="str">
        <f t="shared" si="197"/>
        <v/>
      </c>
      <c r="X656" s="17"/>
      <c r="Y656" s="403"/>
      <c r="Z656" s="397"/>
    </row>
    <row r="657" spans="1:27" ht="15.6" x14ac:dyDescent="0.3">
      <c r="A657" s="23">
        <v>652</v>
      </c>
      <c r="B657" s="19"/>
      <c r="C657" s="20"/>
      <c r="D657" s="55"/>
      <c r="E657" s="24" t="str">
        <f t="shared" si="200"/>
        <v/>
      </c>
      <c r="F657" s="25" t="str">
        <f t="shared" si="201"/>
        <v/>
      </c>
      <c r="G657" s="52" t="str">
        <f t="shared" si="202"/>
        <v/>
      </c>
      <c r="H657" s="109" t="str">
        <f t="shared" si="194"/>
        <v/>
      </c>
      <c r="I657" s="185" t="s">
        <v>210</v>
      </c>
      <c r="J657" s="26" t="str">
        <f t="shared" si="203"/>
        <v/>
      </c>
      <c r="K657" s="18"/>
      <c r="L657" s="18"/>
      <c r="M657" s="18"/>
      <c r="N657" s="48" t="str">
        <f t="shared" si="204"/>
        <v/>
      </c>
      <c r="O657" s="21"/>
      <c r="P657" s="18"/>
      <c r="Q657" s="48" t="str">
        <f t="shared" si="205"/>
        <v/>
      </c>
      <c r="R657" s="71" t="str">
        <f t="shared" si="206"/>
        <v/>
      </c>
      <c r="S657" s="22"/>
      <c r="T657" s="49" t="str">
        <f t="shared" si="207"/>
        <v/>
      </c>
      <c r="U657" s="49" t="str">
        <f t="shared" si="198"/>
        <v/>
      </c>
      <c r="V657" s="50" t="str">
        <f t="shared" si="208"/>
        <v/>
      </c>
      <c r="W657" s="115" t="str">
        <f t="shared" si="197"/>
        <v/>
      </c>
      <c r="X657" s="17"/>
      <c r="Y657" s="403"/>
      <c r="Z657" s="397"/>
    </row>
    <row r="658" spans="1:27" ht="15.6" x14ac:dyDescent="0.3">
      <c r="A658" s="23">
        <v>653</v>
      </c>
      <c r="B658" s="19"/>
      <c r="C658" s="20"/>
      <c r="D658" s="55"/>
      <c r="E658" s="24" t="str">
        <f t="shared" si="200"/>
        <v/>
      </c>
      <c r="F658" s="25" t="str">
        <f t="shared" si="201"/>
        <v/>
      </c>
      <c r="G658" s="52" t="str">
        <f t="shared" si="202"/>
        <v/>
      </c>
      <c r="H658" s="109" t="str">
        <f t="shared" si="194"/>
        <v/>
      </c>
      <c r="I658" s="185" t="s">
        <v>210</v>
      </c>
      <c r="J658" s="26" t="str">
        <f t="shared" si="203"/>
        <v/>
      </c>
      <c r="K658" s="18"/>
      <c r="L658" s="18"/>
      <c r="M658" s="18"/>
      <c r="N658" s="48" t="str">
        <f t="shared" si="204"/>
        <v/>
      </c>
      <c r="O658" s="21"/>
      <c r="P658" s="18"/>
      <c r="Q658" s="48" t="str">
        <f t="shared" si="205"/>
        <v/>
      </c>
      <c r="R658" s="71" t="str">
        <f t="shared" si="206"/>
        <v/>
      </c>
      <c r="S658" s="22"/>
      <c r="T658" s="49" t="str">
        <f t="shared" si="207"/>
        <v/>
      </c>
      <c r="U658" s="49" t="str">
        <f t="shared" si="198"/>
        <v/>
      </c>
      <c r="V658" s="50" t="str">
        <f t="shared" si="208"/>
        <v/>
      </c>
      <c r="W658" s="115" t="str">
        <f t="shared" si="197"/>
        <v/>
      </c>
      <c r="X658" s="17"/>
      <c r="Y658" s="403"/>
      <c r="Z658" s="397"/>
    </row>
    <row r="659" spans="1:27" ht="15.6" x14ac:dyDescent="0.3">
      <c r="A659" s="23">
        <v>654</v>
      </c>
      <c r="B659" s="19"/>
      <c r="C659" s="20"/>
      <c r="D659" s="55"/>
      <c r="E659" s="24" t="str">
        <f t="shared" si="200"/>
        <v/>
      </c>
      <c r="F659" s="25" t="str">
        <f t="shared" si="201"/>
        <v/>
      </c>
      <c r="G659" s="52" t="str">
        <f t="shared" si="202"/>
        <v/>
      </c>
      <c r="H659" s="109" t="str">
        <f t="shared" si="194"/>
        <v/>
      </c>
      <c r="I659" s="185" t="s">
        <v>210</v>
      </c>
      <c r="J659" s="26" t="str">
        <f t="shared" si="203"/>
        <v/>
      </c>
      <c r="K659" s="18"/>
      <c r="L659" s="18"/>
      <c r="M659" s="18"/>
      <c r="N659" s="48" t="str">
        <f t="shared" si="204"/>
        <v/>
      </c>
      <c r="O659" s="21"/>
      <c r="P659" s="18"/>
      <c r="Q659" s="48" t="str">
        <f t="shared" si="205"/>
        <v/>
      </c>
      <c r="R659" s="71" t="str">
        <f t="shared" si="206"/>
        <v/>
      </c>
      <c r="S659" s="22"/>
      <c r="T659" s="49" t="str">
        <f t="shared" si="207"/>
        <v/>
      </c>
      <c r="U659" s="49" t="str">
        <f t="shared" si="198"/>
        <v/>
      </c>
      <c r="V659" s="50" t="str">
        <f t="shared" si="208"/>
        <v/>
      </c>
      <c r="W659" s="115" t="str">
        <f t="shared" si="197"/>
        <v/>
      </c>
      <c r="X659" s="17"/>
      <c r="Y659" s="403"/>
      <c r="Z659" s="397"/>
    </row>
    <row r="660" spans="1:27" ht="15.6" x14ac:dyDescent="0.3">
      <c r="A660" s="23">
        <v>655</v>
      </c>
      <c r="B660" s="19"/>
      <c r="C660" s="20"/>
      <c r="D660" s="55"/>
      <c r="E660" s="24" t="str">
        <f t="shared" si="200"/>
        <v/>
      </c>
      <c r="F660" s="25" t="str">
        <f t="shared" si="201"/>
        <v/>
      </c>
      <c r="G660" s="52" t="str">
        <f t="shared" si="202"/>
        <v/>
      </c>
      <c r="H660" s="109" t="str">
        <f t="shared" si="194"/>
        <v/>
      </c>
      <c r="I660" s="185" t="s">
        <v>210</v>
      </c>
      <c r="J660" s="26" t="str">
        <f t="shared" si="203"/>
        <v/>
      </c>
      <c r="K660" s="18"/>
      <c r="L660" s="18"/>
      <c r="M660" s="18"/>
      <c r="N660" s="48" t="str">
        <f t="shared" si="204"/>
        <v/>
      </c>
      <c r="O660" s="21"/>
      <c r="P660" s="18"/>
      <c r="Q660" s="48" t="str">
        <f t="shared" si="205"/>
        <v/>
      </c>
      <c r="R660" s="71" t="str">
        <f t="shared" si="206"/>
        <v/>
      </c>
      <c r="S660" s="22"/>
      <c r="T660" s="49" t="str">
        <f t="shared" si="207"/>
        <v/>
      </c>
      <c r="U660" s="49" t="str">
        <f t="shared" si="198"/>
        <v/>
      </c>
      <c r="V660" s="50" t="str">
        <f t="shared" si="208"/>
        <v/>
      </c>
      <c r="W660" s="115" t="str">
        <f t="shared" si="197"/>
        <v/>
      </c>
      <c r="X660" s="17"/>
      <c r="Y660" s="403"/>
      <c r="Z660" s="397"/>
    </row>
    <row r="661" spans="1:27" ht="15.6" x14ac:dyDescent="0.3">
      <c r="A661" s="23">
        <v>656</v>
      </c>
      <c r="B661" s="19"/>
      <c r="C661" s="20"/>
      <c r="D661" s="55"/>
      <c r="E661" s="24" t="str">
        <f t="shared" si="200"/>
        <v/>
      </c>
      <c r="F661" s="25" t="str">
        <f t="shared" si="201"/>
        <v/>
      </c>
      <c r="G661" s="52" t="str">
        <f t="shared" si="202"/>
        <v/>
      </c>
      <c r="H661" s="109" t="str">
        <f t="shared" ref="H661:H724" si="209">IF(C661="","",VLOOKUP(C661,bdsocios,5,FALSE))</f>
        <v/>
      </c>
      <c r="I661" s="185" t="s">
        <v>210</v>
      </c>
      <c r="J661" s="26" t="str">
        <f t="shared" si="203"/>
        <v/>
      </c>
      <c r="K661" s="18"/>
      <c r="L661" s="18"/>
      <c r="M661" s="18"/>
      <c r="N661" s="48" t="str">
        <f t="shared" si="204"/>
        <v/>
      </c>
      <c r="O661" s="21"/>
      <c r="P661" s="18"/>
      <c r="Q661" s="48" t="str">
        <f t="shared" si="205"/>
        <v/>
      </c>
      <c r="R661" s="71" t="str">
        <f t="shared" si="206"/>
        <v/>
      </c>
      <c r="S661" s="22"/>
      <c r="T661" s="49" t="str">
        <f t="shared" si="207"/>
        <v/>
      </c>
      <c r="U661" s="49" t="str">
        <f t="shared" si="198"/>
        <v/>
      </c>
      <c r="V661" s="50" t="str">
        <f t="shared" si="208"/>
        <v/>
      </c>
      <c r="W661" s="115" t="str">
        <f t="shared" si="197"/>
        <v/>
      </c>
      <c r="X661" s="17"/>
      <c r="Y661" s="403"/>
      <c r="Z661" s="397"/>
    </row>
    <row r="662" spans="1:27" ht="15.6" x14ac:dyDescent="0.3">
      <c r="A662" s="23">
        <v>657</v>
      </c>
      <c r="B662" s="19"/>
      <c r="C662" s="20"/>
      <c r="D662" s="55"/>
      <c r="E662" s="24" t="str">
        <f t="shared" si="200"/>
        <v/>
      </c>
      <c r="F662" s="25" t="str">
        <f t="shared" si="201"/>
        <v/>
      </c>
      <c r="G662" s="52" t="str">
        <f t="shared" si="202"/>
        <v/>
      </c>
      <c r="H662" s="109" t="str">
        <f t="shared" si="209"/>
        <v/>
      </c>
      <c r="I662" s="185" t="s">
        <v>210</v>
      </c>
      <c r="J662" s="26" t="str">
        <f t="shared" si="203"/>
        <v/>
      </c>
      <c r="K662" s="18"/>
      <c r="L662" s="18"/>
      <c r="M662" s="18"/>
      <c r="N662" s="48" t="str">
        <f t="shared" si="204"/>
        <v/>
      </c>
      <c r="O662" s="21"/>
      <c r="P662" s="18"/>
      <c r="Q662" s="48" t="str">
        <f t="shared" si="205"/>
        <v/>
      </c>
      <c r="R662" s="71" t="str">
        <f t="shared" si="206"/>
        <v/>
      </c>
      <c r="S662" s="22"/>
      <c r="T662" s="49" t="str">
        <f t="shared" si="207"/>
        <v/>
      </c>
      <c r="U662" s="49" t="str">
        <f t="shared" si="198"/>
        <v/>
      </c>
      <c r="V662" s="50" t="str">
        <f t="shared" si="208"/>
        <v/>
      </c>
      <c r="W662" s="115" t="str">
        <f t="shared" si="197"/>
        <v/>
      </c>
      <c r="X662" s="17"/>
      <c r="Y662" s="403"/>
      <c r="Z662" s="397"/>
    </row>
    <row r="663" spans="1:27" ht="15.6" x14ac:dyDescent="0.3">
      <c r="A663" s="23">
        <v>658</v>
      </c>
      <c r="B663" s="19"/>
      <c r="C663" s="20"/>
      <c r="D663" s="55"/>
      <c r="E663" s="24" t="str">
        <f t="shared" si="200"/>
        <v/>
      </c>
      <c r="F663" s="25" t="str">
        <f t="shared" si="201"/>
        <v/>
      </c>
      <c r="G663" s="52" t="str">
        <f t="shared" si="202"/>
        <v/>
      </c>
      <c r="H663" s="109" t="str">
        <f t="shared" si="209"/>
        <v/>
      </c>
      <c r="I663" s="185" t="s">
        <v>210</v>
      </c>
      <c r="J663" s="26" t="str">
        <f t="shared" si="203"/>
        <v/>
      </c>
      <c r="K663" s="18"/>
      <c r="L663" s="18"/>
      <c r="M663" s="18"/>
      <c r="N663" s="48" t="str">
        <f t="shared" si="204"/>
        <v/>
      </c>
      <c r="O663" s="21"/>
      <c r="P663" s="18"/>
      <c r="Q663" s="48" t="str">
        <f t="shared" si="205"/>
        <v/>
      </c>
      <c r="R663" s="71" t="str">
        <f t="shared" si="206"/>
        <v/>
      </c>
      <c r="S663" s="22"/>
      <c r="T663" s="49" t="str">
        <f t="shared" si="207"/>
        <v/>
      </c>
      <c r="U663" s="49" t="str">
        <f t="shared" si="198"/>
        <v/>
      </c>
      <c r="V663" s="50" t="str">
        <f t="shared" si="208"/>
        <v/>
      </c>
      <c r="W663" s="115" t="str">
        <f t="shared" si="197"/>
        <v/>
      </c>
      <c r="X663" s="17"/>
      <c r="Y663" s="403"/>
      <c r="Z663" s="435"/>
      <c r="AA663" s="282"/>
    </row>
    <row r="664" spans="1:27" ht="15.6" x14ac:dyDescent="0.3">
      <c r="A664" s="23">
        <v>659</v>
      </c>
      <c r="B664" s="19"/>
      <c r="C664" s="20"/>
      <c r="D664" s="55"/>
      <c r="E664" s="24" t="str">
        <f t="shared" si="200"/>
        <v/>
      </c>
      <c r="F664" s="25" t="str">
        <f t="shared" si="201"/>
        <v/>
      </c>
      <c r="G664" s="52" t="str">
        <f t="shared" si="202"/>
        <v/>
      </c>
      <c r="H664" s="109" t="str">
        <f t="shared" si="209"/>
        <v/>
      </c>
      <c r="I664" s="185" t="s">
        <v>210</v>
      </c>
      <c r="J664" s="26" t="str">
        <f t="shared" si="203"/>
        <v/>
      </c>
      <c r="K664" s="18"/>
      <c r="L664" s="18"/>
      <c r="M664" s="18"/>
      <c r="N664" s="48" t="str">
        <f t="shared" si="204"/>
        <v/>
      </c>
      <c r="O664" s="21"/>
      <c r="P664" s="18"/>
      <c r="Q664" s="48" t="str">
        <f t="shared" si="205"/>
        <v/>
      </c>
      <c r="R664" s="71" t="str">
        <f t="shared" si="206"/>
        <v/>
      </c>
      <c r="S664" s="22"/>
      <c r="T664" s="49" t="str">
        <f t="shared" si="207"/>
        <v/>
      </c>
      <c r="U664" s="49" t="str">
        <f t="shared" si="198"/>
        <v/>
      </c>
      <c r="V664" s="50" t="str">
        <f t="shared" si="208"/>
        <v/>
      </c>
      <c r="W664" s="115" t="str">
        <f t="shared" si="197"/>
        <v/>
      </c>
      <c r="X664" s="17"/>
      <c r="Y664" s="403"/>
      <c r="Z664" s="397"/>
    </row>
    <row r="665" spans="1:27" ht="15.6" x14ac:dyDescent="0.3">
      <c r="A665" s="23">
        <v>660</v>
      </c>
      <c r="B665" s="19"/>
      <c r="C665" s="20"/>
      <c r="D665" s="55"/>
      <c r="E665" s="24" t="str">
        <f t="shared" si="200"/>
        <v/>
      </c>
      <c r="F665" s="25" t="str">
        <f t="shared" si="201"/>
        <v/>
      </c>
      <c r="G665" s="52" t="str">
        <f t="shared" si="202"/>
        <v/>
      </c>
      <c r="H665" s="109" t="str">
        <f t="shared" si="209"/>
        <v/>
      </c>
      <c r="I665" s="185" t="s">
        <v>210</v>
      </c>
      <c r="J665" s="26" t="str">
        <f t="shared" si="203"/>
        <v/>
      </c>
      <c r="K665" s="18"/>
      <c r="L665" s="18"/>
      <c r="M665" s="18"/>
      <c r="N665" s="48" t="str">
        <f t="shared" si="204"/>
        <v/>
      </c>
      <c r="O665" s="21"/>
      <c r="P665" s="18"/>
      <c r="Q665" s="48" t="str">
        <f t="shared" si="205"/>
        <v/>
      </c>
      <c r="R665" s="71" t="str">
        <f t="shared" si="206"/>
        <v/>
      </c>
      <c r="S665" s="22"/>
      <c r="T665" s="49" t="str">
        <f t="shared" si="207"/>
        <v/>
      </c>
      <c r="U665" s="49" t="str">
        <f t="shared" si="198"/>
        <v/>
      </c>
      <c r="V665" s="50" t="str">
        <f t="shared" si="208"/>
        <v/>
      </c>
      <c r="W665" s="115" t="str">
        <f t="shared" si="197"/>
        <v/>
      </c>
      <c r="X665" s="17"/>
      <c r="Y665" s="403"/>
      <c r="Z665" s="397"/>
    </row>
    <row r="666" spans="1:27" ht="15.6" x14ac:dyDescent="0.3">
      <c r="A666" s="23">
        <v>661</v>
      </c>
      <c r="B666" s="19"/>
      <c r="C666" s="20"/>
      <c r="D666" s="55"/>
      <c r="E666" s="24" t="str">
        <f t="shared" si="200"/>
        <v/>
      </c>
      <c r="F666" s="25" t="str">
        <f t="shared" si="201"/>
        <v/>
      </c>
      <c r="G666" s="52" t="str">
        <f t="shared" si="202"/>
        <v/>
      </c>
      <c r="H666" s="109" t="str">
        <f t="shared" si="209"/>
        <v/>
      </c>
      <c r="I666" s="185" t="s">
        <v>210</v>
      </c>
      <c r="J666" s="26" t="str">
        <f t="shared" si="203"/>
        <v/>
      </c>
      <c r="K666" s="18"/>
      <c r="L666" s="18"/>
      <c r="M666" s="18"/>
      <c r="N666" s="48" t="str">
        <f t="shared" si="204"/>
        <v/>
      </c>
      <c r="O666" s="21"/>
      <c r="P666" s="18"/>
      <c r="Q666" s="48" t="str">
        <f t="shared" si="205"/>
        <v/>
      </c>
      <c r="R666" s="71" t="str">
        <f t="shared" si="206"/>
        <v/>
      </c>
      <c r="S666" s="22"/>
      <c r="T666" s="49" t="str">
        <f t="shared" si="207"/>
        <v/>
      </c>
      <c r="U666" s="49" t="str">
        <f t="shared" si="198"/>
        <v/>
      </c>
      <c r="V666" s="50" t="str">
        <f t="shared" si="208"/>
        <v/>
      </c>
      <c r="W666" s="115" t="str">
        <f t="shared" si="197"/>
        <v/>
      </c>
      <c r="X666" s="17"/>
      <c r="Y666" s="403"/>
      <c r="Z666" s="397"/>
    </row>
    <row r="667" spans="1:27" ht="15.6" x14ac:dyDescent="0.3">
      <c r="A667" s="23">
        <v>662</v>
      </c>
      <c r="B667" s="19"/>
      <c r="C667" s="20"/>
      <c r="D667" s="55"/>
      <c r="E667" s="24" t="str">
        <f t="shared" si="200"/>
        <v/>
      </c>
      <c r="F667" s="25" t="str">
        <f t="shared" si="201"/>
        <v/>
      </c>
      <c r="G667" s="52" t="str">
        <f t="shared" si="202"/>
        <v/>
      </c>
      <c r="H667" s="109" t="str">
        <f t="shared" si="209"/>
        <v/>
      </c>
      <c r="I667" s="185" t="s">
        <v>210</v>
      </c>
      <c r="J667" s="26" t="str">
        <f t="shared" si="203"/>
        <v/>
      </c>
      <c r="K667" s="18"/>
      <c r="L667" s="18"/>
      <c r="M667" s="18"/>
      <c r="N667" s="48" t="str">
        <f t="shared" si="204"/>
        <v/>
      </c>
      <c r="O667" s="21"/>
      <c r="P667" s="18"/>
      <c r="Q667" s="48" t="str">
        <f t="shared" si="205"/>
        <v/>
      </c>
      <c r="R667" s="71" t="str">
        <f t="shared" si="206"/>
        <v/>
      </c>
      <c r="S667" s="22"/>
      <c r="T667" s="49" t="str">
        <f t="shared" si="207"/>
        <v/>
      </c>
      <c r="U667" s="49" t="str">
        <f t="shared" si="198"/>
        <v/>
      </c>
      <c r="V667" s="50" t="str">
        <f t="shared" si="208"/>
        <v/>
      </c>
      <c r="W667" s="115" t="str">
        <f t="shared" si="197"/>
        <v/>
      </c>
      <c r="X667" s="17"/>
      <c r="Y667" s="403"/>
      <c r="Z667" s="397"/>
    </row>
    <row r="668" spans="1:27" ht="15.6" x14ac:dyDescent="0.3">
      <c r="A668" s="23">
        <v>663</v>
      </c>
      <c r="B668" s="19"/>
      <c r="C668" s="20"/>
      <c r="D668" s="55"/>
      <c r="E668" s="24" t="str">
        <f t="shared" si="200"/>
        <v/>
      </c>
      <c r="F668" s="25" t="str">
        <f t="shared" si="201"/>
        <v/>
      </c>
      <c r="G668" s="52" t="str">
        <f t="shared" si="202"/>
        <v/>
      </c>
      <c r="H668" s="109" t="str">
        <f t="shared" si="209"/>
        <v/>
      </c>
      <c r="I668" s="185" t="s">
        <v>210</v>
      </c>
      <c r="J668" s="26" t="str">
        <f t="shared" si="203"/>
        <v/>
      </c>
      <c r="K668" s="18"/>
      <c r="L668" s="18"/>
      <c r="M668" s="18"/>
      <c r="N668" s="48" t="str">
        <f t="shared" si="204"/>
        <v/>
      </c>
      <c r="O668" s="21"/>
      <c r="P668" s="18"/>
      <c r="Q668" s="48" t="str">
        <f t="shared" si="205"/>
        <v/>
      </c>
      <c r="R668" s="71" t="str">
        <f t="shared" si="206"/>
        <v/>
      </c>
      <c r="S668" s="22"/>
      <c r="T668" s="49" t="str">
        <f t="shared" si="207"/>
        <v/>
      </c>
      <c r="U668" s="49" t="str">
        <f t="shared" si="198"/>
        <v/>
      </c>
      <c r="V668" s="50" t="str">
        <f t="shared" si="208"/>
        <v/>
      </c>
      <c r="W668" s="115" t="str">
        <f t="shared" ref="W668:W671" si="210">IF(E668="","",T668-U668-V668-O668)</f>
        <v/>
      </c>
      <c r="X668" s="17"/>
      <c r="Y668" s="403"/>
      <c r="Z668" s="397"/>
    </row>
    <row r="669" spans="1:27" ht="15.6" x14ac:dyDescent="0.3">
      <c r="A669" s="23">
        <v>664</v>
      </c>
      <c r="B669" s="19"/>
      <c r="C669" s="20"/>
      <c r="D669" s="55"/>
      <c r="E669" s="24" t="str">
        <f t="shared" si="200"/>
        <v/>
      </c>
      <c r="F669" s="25" t="str">
        <f t="shared" si="201"/>
        <v/>
      </c>
      <c r="G669" s="52" t="str">
        <f t="shared" si="202"/>
        <v/>
      </c>
      <c r="H669" s="109" t="str">
        <f t="shared" si="209"/>
        <v/>
      </c>
      <c r="I669" s="185" t="s">
        <v>210</v>
      </c>
      <c r="J669" s="26" t="str">
        <f t="shared" si="203"/>
        <v/>
      </c>
      <c r="K669" s="18"/>
      <c r="L669" s="18"/>
      <c r="M669" s="18"/>
      <c r="N669" s="48" t="str">
        <f t="shared" si="204"/>
        <v/>
      </c>
      <c r="O669" s="21"/>
      <c r="P669" s="18"/>
      <c r="Q669" s="48" t="str">
        <f t="shared" si="205"/>
        <v/>
      </c>
      <c r="R669" s="71" t="str">
        <f t="shared" si="206"/>
        <v/>
      </c>
      <c r="S669" s="22"/>
      <c r="T669" s="49" t="str">
        <f t="shared" si="207"/>
        <v/>
      </c>
      <c r="U669" s="49" t="str">
        <f t="shared" si="198"/>
        <v/>
      </c>
      <c r="V669" s="50" t="str">
        <f t="shared" si="208"/>
        <v/>
      </c>
      <c r="W669" s="115" t="str">
        <f t="shared" si="210"/>
        <v/>
      </c>
      <c r="X669" s="17"/>
      <c r="Y669" s="403"/>
      <c r="Z669" s="397"/>
    </row>
    <row r="670" spans="1:27" ht="15.6" x14ac:dyDescent="0.3">
      <c r="A670" s="23">
        <v>665</v>
      </c>
      <c r="B670" s="19"/>
      <c r="C670" s="20"/>
      <c r="D670" s="55"/>
      <c r="E670" s="24" t="str">
        <f t="shared" si="200"/>
        <v/>
      </c>
      <c r="F670" s="25" t="str">
        <f t="shared" si="201"/>
        <v/>
      </c>
      <c r="G670" s="52" t="str">
        <f t="shared" si="202"/>
        <v/>
      </c>
      <c r="H670" s="109" t="str">
        <f t="shared" si="209"/>
        <v/>
      </c>
      <c r="I670" s="185" t="s">
        <v>210</v>
      </c>
      <c r="J670" s="26" t="str">
        <f t="shared" si="203"/>
        <v/>
      </c>
      <c r="K670" s="18"/>
      <c r="L670" s="18"/>
      <c r="M670" s="18"/>
      <c r="N670" s="48" t="str">
        <f t="shared" si="204"/>
        <v/>
      </c>
      <c r="O670" s="21"/>
      <c r="P670" s="18"/>
      <c r="Q670" s="48" t="str">
        <f t="shared" si="205"/>
        <v/>
      </c>
      <c r="R670" s="71" t="str">
        <f t="shared" si="206"/>
        <v/>
      </c>
      <c r="S670" s="22"/>
      <c r="T670" s="49" t="str">
        <f t="shared" si="207"/>
        <v/>
      </c>
      <c r="U670" s="49" t="str">
        <f t="shared" si="198"/>
        <v/>
      </c>
      <c r="V670" s="50" t="str">
        <f t="shared" si="208"/>
        <v/>
      </c>
      <c r="W670" s="115" t="str">
        <f t="shared" si="210"/>
        <v/>
      </c>
      <c r="X670" s="17"/>
      <c r="Y670" s="403"/>
      <c r="Z670" s="397"/>
    </row>
    <row r="671" spans="1:27" ht="15.6" x14ac:dyDescent="0.3">
      <c r="A671" s="23">
        <v>666</v>
      </c>
      <c r="B671" s="19"/>
      <c r="C671" s="20"/>
      <c r="D671" s="55"/>
      <c r="E671" s="24" t="str">
        <f t="shared" si="200"/>
        <v/>
      </c>
      <c r="F671" s="25" t="str">
        <f t="shared" si="201"/>
        <v/>
      </c>
      <c r="G671" s="52" t="str">
        <f t="shared" si="202"/>
        <v/>
      </c>
      <c r="H671" s="109" t="str">
        <f t="shared" si="209"/>
        <v/>
      </c>
      <c r="I671" s="185" t="s">
        <v>210</v>
      </c>
      <c r="J671" s="26" t="str">
        <f t="shared" si="203"/>
        <v/>
      </c>
      <c r="K671" s="18"/>
      <c r="L671" s="18"/>
      <c r="M671" s="18"/>
      <c r="N671" s="48" t="str">
        <f t="shared" si="204"/>
        <v/>
      </c>
      <c r="O671" s="21"/>
      <c r="P671" s="18"/>
      <c r="Q671" s="48" t="str">
        <f t="shared" si="205"/>
        <v/>
      </c>
      <c r="R671" s="71" t="str">
        <f t="shared" si="206"/>
        <v/>
      </c>
      <c r="S671" s="22"/>
      <c r="T671" s="49" t="str">
        <f t="shared" si="207"/>
        <v/>
      </c>
      <c r="U671" s="49" t="str">
        <f t="shared" si="198"/>
        <v/>
      </c>
      <c r="V671" s="50" t="str">
        <f t="shared" si="208"/>
        <v/>
      </c>
      <c r="W671" s="115" t="str">
        <f t="shared" si="210"/>
        <v/>
      </c>
      <c r="X671" s="17"/>
      <c r="Y671" s="403"/>
      <c r="Z671" s="397"/>
    </row>
    <row r="672" spans="1:27" ht="15.6" x14ac:dyDescent="0.3">
      <c r="A672" s="23">
        <v>667</v>
      </c>
      <c r="B672" s="19"/>
      <c r="C672" s="20"/>
      <c r="D672" s="55"/>
      <c r="E672" s="24" t="str">
        <f t="shared" si="200"/>
        <v/>
      </c>
      <c r="F672" s="25" t="str">
        <f t="shared" si="201"/>
        <v/>
      </c>
      <c r="G672" s="52" t="str">
        <f t="shared" si="202"/>
        <v/>
      </c>
      <c r="H672" s="109" t="str">
        <f t="shared" si="209"/>
        <v/>
      </c>
      <c r="I672" s="185" t="s">
        <v>210</v>
      </c>
      <c r="J672" s="26" t="str">
        <f t="shared" si="203"/>
        <v/>
      </c>
      <c r="K672" s="18"/>
      <c r="L672" s="18"/>
      <c r="M672" s="18"/>
      <c r="N672" s="48" t="str">
        <f t="shared" si="204"/>
        <v/>
      </c>
      <c r="O672" s="21"/>
      <c r="P672" s="18"/>
      <c r="Q672" s="48" t="str">
        <f t="shared" si="205"/>
        <v/>
      </c>
      <c r="R672" s="71" t="str">
        <f t="shared" si="206"/>
        <v/>
      </c>
      <c r="S672" s="22"/>
      <c r="T672" s="49" t="str">
        <f t="shared" si="207"/>
        <v/>
      </c>
      <c r="U672" s="49" t="str">
        <f t="shared" si="198"/>
        <v/>
      </c>
      <c r="V672" s="50" t="str">
        <f t="shared" si="208"/>
        <v/>
      </c>
      <c r="W672" s="115" t="str">
        <f>IF(E672="","",T672-U672-V672-O672)</f>
        <v/>
      </c>
      <c r="X672" s="17"/>
      <c r="Y672" s="403"/>
      <c r="Z672" s="397"/>
    </row>
    <row r="673" spans="1:27" ht="15.6" x14ac:dyDescent="0.3">
      <c r="A673" s="23">
        <v>668</v>
      </c>
      <c r="B673" s="19"/>
      <c r="C673" s="20"/>
      <c r="D673" s="55"/>
      <c r="E673" s="24" t="str">
        <f t="shared" si="200"/>
        <v/>
      </c>
      <c r="F673" s="25" t="str">
        <f t="shared" si="201"/>
        <v/>
      </c>
      <c r="G673" s="52" t="str">
        <f t="shared" si="202"/>
        <v/>
      </c>
      <c r="H673" s="109" t="str">
        <f t="shared" si="209"/>
        <v/>
      </c>
      <c r="I673" s="185" t="s">
        <v>210</v>
      </c>
      <c r="J673" s="26" t="str">
        <f t="shared" si="203"/>
        <v/>
      </c>
      <c r="K673" s="18"/>
      <c r="L673" s="18"/>
      <c r="M673" s="18"/>
      <c r="N673" s="48" t="str">
        <f t="shared" si="204"/>
        <v/>
      </c>
      <c r="O673" s="21"/>
      <c r="P673" s="18"/>
      <c r="Q673" s="48" t="str">
        <f t="shared" si="205"/>
        <v/>
      </c>
      <c r="R673" s="71" t="str">
        <f t="shared" si="206"/>
        <v/>
      </c>
      <c r="S673" s="22"/>
      <c r="T673" s="49" t="str">
        <f t="shared" si="207"/>
        <v/>
      </c>
      <c r="U673" s="49" t="str">
        <f t="shared" si="198"/>
        <v/>
      </c>
      <c r="V673" s="50" t="str">
        <f t="shared" si="208"/>
        <v/>
      </c>
      <c r="W673" s="115" t="str">
        <f t="shared" ref="W673:W710" si="211">IF(E673="","",T673-U673-V673-O673)</f>
        <v/>
      </c>
      <c r="X673" s="388"/>
      <c r="Y673" s="396"/>
      <c r="Z673" s="397"/>
    </row>
    <row r="674" spans="1:27" ht="15.6" x14ac:dyDescent="0.3">
      <c r="A674" s="23">
        <v>669</v>
      </c>
      <c r="B674" s="19"/>
      <c r="C674" s="20"/>
      <c r="D674" s="55"/>
      <c r="E674" s="24" t="str">
        <f t="shared" si="200"/>
        <v/>
      </c>
      <c r="F674" s="25" t="str">
        <f t="shared" si="201"/>
        <v/>
      </c>
      <c r="G674" s="52" t="str">
        <f t="shared" si="202"/>
        <v/>
      </c>
      <c r="H674" s="109" t="str">
        <f t="shared" si="209"/>
        <v/>
      </c>
      <c r="I674" s="185" t="s">
        <v>210</v>
      </c>
      <c r="J674" s="26" t="str">
        <f t="shared" si="203"/>
        <v/>
      </c>
      <c r="K674" s="18"/>
      <c r="L674" s="18"/>
      <c r="M674" s="18"/>
      <c r="N674" s="48" t="str">
        <f t="shared" si="204"/>
        <v/>
      </c>
      <c r="O674" s="21"/>
      <c r="P674" s="18"/>
      <c r="Q674" s="48" t="str">
        <f t="shared" si="205"/>
        <v/>
      </c>
      <c r="R674" s="71" t="str">
        <f t="shared" si="206"/>
        <v/>
      </c>
      <c r="S674" s="22"/>
      <c r="T674" s="49" t="str">
        <f t="shared" si="207"/>
        <v/>
      </c>
      <c r="U674" s="49" t="str">
        <f t="shared" si="198"/>
        <v/>
      </c>
      <c r="V674" s="50" t="str">
        <f>IF(E674="","",R674*0.3)</f>
        <v/>
      </c>
      <c r="W674" s="115" t="str">
        <f t="shared" si="211"/>
        <v/>
      </c>
      <c r="X674" s="389"/>
      <c r="Y674" s="396"/>
      <c r="Z674" s="397"/>
    </row>
    <row r="675" spans="1:27" ht="15.6" x14ac:dyDescent="0.3">
      <c r="A675" s="23">
        <v>670</v>
      </c>
      <c r="B675" s="19"/>
      <c r="C675" s="20"/>
      <c r="D675" s="55"/>
      <c r="E675" s="24" t="str">
        <f t="shared" si="200"/>
        <v/>
      </c>
      <c r="F675" s="25" t="str">
        <f t="shared" si="201"/>
        <v/>
      </c>
      <c r="G675" s="52" t="str">
        <f t="shared" si="202"/>
        <v/>
      </c>
      <c r="H675" s="109" t="str">
        <f t="shared" si="209"/>
        <v/>
      </c>
      <c r="I675" s="185" t="s">
        <v>210</v>
      </c>
      <c r="J675" s="26" t="str">
        <f t="shared" si="203"/>
        <v/>
      </c>
      <c r="K675" s="18"/>
      <c r="L675" s="18"/>
      <c r="M675" s="18"/>
      <c r="N675" s="48" t="str">
        <f t="shared" si="204"/>
        <v/>
      </c>
      <c r="O675" s="21"/>
      <c r="P675" s="18"/>
      <c r="Q675" s="48" t="str">
        <f t="shared" si="205"/>
        <v/>
      </c>
      <c r="R675" s="71" t="str">
        <f t="shared" si="206"/>
        <v/>
      </c>
      <c r="S675" s="22"/>
      <c r="T675" s="49" t="str">
        <f t="shared" si="207"/>
        <v/>
      </c>
      <c r="U675" s="49" t="str">
        <f t="shared" si="198"/>
        <v/>
      </c>
      <c r="V675" s="50" t="str">
        <f t="shared" si="208"/>
        <v/>
      </c>
      <c r="W675" s="115" t="str">
        <f t="shared" si="211"/>
        <v/>
      </c>
      <c r="X675" s="389"/>
      <c r="Y675" s="396"/>
      <c r="Z675" s="397"/>
    </row>
    <row r="676" spans="1:27" s="299" customFormat="1" ht="15.6" x14ac:dyDescent="0.3">
      <c r="A676" s="285">
        <v>671</v>
      </c>
      <c r="B676" s="305"/>
      <c r="C676" s="306"/>
      <c r="D676" s="288"/>
      <c r="E676" s="289" t="str">
        <f t="shared" si="200"/>
        <v/>
      </c>
      <c r="F676" s="306" t="str">
        <f t="shared" si="201"/>
        <v/>
      </c>
      <c r="G676" s="290" t="str">
        <f t="shared" si="202"/>
        <v/>
      </c>
      <c r="H676" s="109" t="str">
        <f t="shared" si="209"/>
        <v/>
      </c>
      <c r="I676" s="307" t="s">
        <v>210</v>
      </c>
      <c r="J676" s="26" t="str">
        <f t="shared" si="203"/>
        <v/>
      </c>
      <c r="K676" s="293"/>
      <c r="L676" s="293"/>
      <c r="M676" s="293"/>
      <c r="N676" s="293" t="str">
        <f t="shared" si="204"/>
        <v/>
      </c>
      <c r="O676" s="294"/>
      <c r="P676" s="293"/>
      <c r="Q676" s="293" t="str">
        <f t="shared" si="205"/>
        <v/>
      </c>
      <c r="R676" s="293" t="str">
        <f t="shared" si="206"/>
        <v/>
      </c>
      <c r="S676" s="22"/>
      <c r="T676" s="296" t="str">
        <f t="shared" si="207"/>
        <v/>
      </c>
      <c r="U676" s="296" t="str">
        <f t="shared" si="198"/>
        <v/>
      </c>
      <c r="V676" s="297" t="str">
        <f t="shared" si="208"/>
        <v/>
      </c>
      <c r="W676" s="308" t="str">
        <f t="shared" si="211"/>
        <v/>
      </c>
      <c r="X676" s="389"/>
      <c r="Y676" s="396"/>
      <c r="Z676" s="397"/>
    </row>
    <row r="677" spans="1:27" ht="15.6" x14ac:dyDescent="0.3">
      <c r="A677" s="23">
        <v>672</v>
      </c>
      <c r="B677" s="19"/>
      <c r="C677" s="20"/>
      <c r="D677" s="55"/>
      <c r="E677" s="24" t="str">
        <f t="shared" si="200"/>
        <v/>
      </c>
      <c r="F677" s="25" t="str">
        <f t="shared" si="201"/>
        <v/>
      </c>
      <c r="G677" s="52" t="str">
        <f t="shared" si="202"/>
        <v/>
      </c>
      <c r="H677" s="109" t="str">
        <f t="shared" si="209"/>
        <v/>
      </c>
      <c r="I677" s="185" t="s">
        <v>210</v>
      </c>
      <c r="J677" s="26" t="str">
        <f t="shared" si="203"/>
        <v/>
      </c>
      <c r="K677" s="18"/>
      <c r="L677" s="18"/>
      <c r="M677" s="18"/>
      <c r="N677" s="48" t="str">
        <f t="shared" si="204"/>
        <v/>
      </c>
      <c r="O677" s="21"/>
      <c r="P677" s="18"/>
      <c r="Q677" s="48" t="str">
        <f t="shared" si="205"/>
        <v/>
      </c>
      <c r="R677" s="71" t="str">
        <f t="shared" si="206"/>
        <v/>
      </c>
      <c r="S677" s="22"/>
      <c r="T677" s="49" t="str">
        <f t="shared" si="207"/>
        <v/>
      </c>
      <c r="U677" s="49" t="str">
        <f t="shared" si="198"/>
        <v/>
      </c>
      <c r="V677" s="50" t="str">
        <f t="shared" si="208"/>
        <v/>
      </c>
      <c r="W677" s="115" t="str">
        <f t="shared" si="211"/>
        <v/>
      </c>
      <c r="X677" s="389"/>
      <c r="Y677" s="396"/>
      <c r="Z677" s="397"/>
    </row>
    <row r="678" spans="1:27" ht="15.6" x14ac:dyDescent="0.3">
      <c r="A678" s="23">
        <v>673</v>
      </c>
      <c r="B678" s="19"/>
      <c r="C678" s="20"/>
      <c r="D678" s="55"/>
      <c r="E678" s="24" t="str">
        <f t="shared" si="200"/>
        <v/>
      </c>
      <c r="F678" s="25" t="str">
        <f t="shared" si="201"/>
        <v/>
      </c>
      <c r="G678" s="52" t="str">
        <f t="shared" si="202"/>
        <v/>
      </c>
      <c r="H678" s="109" t="str">
        <f t="shared" si="209"/>
        <v/>
      </c>
      <c r="I678" s="185" t="s">
        <v>210</v>
      </c>
      <c r="J678" s="26" t="str">
        <f t="shared" si="203"/>
        <v/>
      </c>
      <c r="K678" s="18"/>
      <c r="L678" s="18"/>
      <c r="M678" s="18"/>
      <c r="N678" s="48" t="str">
        <f t="shared" si="204"/>
        <v/>
      </c>
      <c r="O678" s="21"/>
      <c r="P678" s="18"/>
      <c r="Q678" s="48" t="str">
        <f t="shared" si="205"/>
        <v/>
      </c>
      <c r="R678" s="71" t="str">
        <f t="shared" si="206"/>
        <v/>
      </c>
      <c r="S678" s="22"/>
      <c r="T678" s="49" t="str">
        <f t="shared" si="207"/>
        <v/>
      </c>
      <c r="U678" s="49" t="str">
        <f t="shared" si="198"/>
        <v/>
      </c>
      <c r="V678" s="50" t="str">
        <f t="shared" si="208"/>
        <v/>
      </c>
      <c r="W678" s="115" t="str">
        <f t="shared" si="211"/>
        <v/>
      </c>
      <c r="X678" s="389"/>
      <c r="Y678" s="396"/>
      <c r="Z678" s="397"/>
    </row>
    <row r="679" spans="1:27" ht="15.6" x14ac:dyDescent="0.3">
      <c r="A679" s="23">
        <v>674</v>
      </c>
      <c r="B679" s="19"/>
      <c r="C679" s="20"/>
      <c r="D679" s="55"/>
      <c r="E679" s="24" t="str">
        <f t="shared" si="200"/>
        <v/>
      </c>
      <c r="F679" s="25" t="str">
        <f t="shared" si="201"/>
        <v/>
      </c>
      <c r="G679" s="52" t="str">
        <f t="shared" si="202"/>
        <v/>
      </c>
      <c r="H679" s="109" t="str">
        <f t="shared" si="209"/>
        <v/>
      </c>
      <c r="I679" s="185" t="s">
        <v>210</v>
      </c>
      <c r="J679" s="26" t="str">
        <f t="shared" si="203"/>
        <v/>
      </c>
      <c r="K679" s="18"/>
      <c r="L679" s="18"/>
      <c r="M679" s="18"/>
      <c r="N679" s="48" t="str">
        <f t="shared" si="204"/>
        <v/>
      </c>
      <c r="O679" s="21"/>
      <c r="P679" s="18"/>
      <c r="Q679" s="48" t="str">
        <f t="shared" si="205"/>
        <v/>
      </c>
      <c r="R679" s="71" t="str">
        <f t="shared" si="206"/>
        <v/>
      </c>
      <c r="S679" s="22"/>
      <c r="T679" s="49" t="str">
        <f t="shared" si="207"/>
        <v/>
      </c>
      <c r="U679" s="49" t="str">
        <f t="shared" si="198"/>
        <v/>
      </c>
      <c r="V679" s="50" t="str">
        <f t="shared" si="208"/>
        <v/>
      </c>
      <c r="W679" s="115" t="str">
        <f t="shared" si="211"/>
        <v/>
      </c>
      <c r="X679" s="389"/>
      <c r="Y679" s="396"/>
      <c r="Z679" s="397"/>
    </row>
    <row r="680" spans="1:27" ht="15.6" x14ac:dyDescent="0.3">
      <c r="A680" s="23">
        <v>675</v>
      </c>
      <c r="B680" s="19"/>
      <c r="C680" s="20"/>
      <c r="D680" s="55"/>
      <c r="E680" s="24" t="str">
        <f t="shared" si="200"/>
        <v/>
      </c>
      <c r="F680" s="25" t="str">
        <f t="shared" si="201"/>
        <v/>
      </c>
      <c r="G680" s="52" t="str">
        <f t="shared" si="202"/>
        <v/>
      </c>
      <c r="H680" s="109" t="str">
        <f t="shared" si="209"/>
        <v/>
      </c>
      <c r="I680" s="185" t="s">
        <v>210</v>
      </c>
      <c r="J680" s="26" t="str">
        <f t="shared" si="203"/>
        <v/>
      </c>
      <c r="K680" s="18"/>
      <c r="L680" s="18"/>
      <c r="M680" s="18"/>
      <c r="N680" s="48" t="str">
        <f t="shared" si="204"/>
        <v/>
      </c>
      <c r="O680" s="21"/>
      <c r="P680" s="18"/>
      <c r="Q680" s="48" t="str">
        <f t="shared" si="205"/>
        <v/>
      </c>
      <c r="R680" s="71" t="str">
        <f t="shared" si="206"/>
        <v/>
      </c>
      <c r="S680" s="22"/>
      <c r="T680" s="49" t="str">
        <f t="shared" si="207"/>
        <v/>
      </c>
      <c r="U680" s="49" t="str">
        <f t="shared" si="198"/>
        <v/>
      </c>
      <c r="V680" s="50" t="str">
        <f t="shared" si="208"/>
        <v/>
      </c>
      <c r="W680" s="115" t="str">
        <f t="shared" si="211"/>
        <v/>
      </c>
      <c r="X680" s="389"/>
      <c r="Y680" s="396"/>
      <c r="Z680" s="397"/>
    </row>
    <row r="681" spans="1:27" ht="15.6" x14ac:dyDescent="0.3">
      <c r="A681" s="23">
        <v>676</v>
      </c>
      <c r="B681" s="19"/>
      <c r="C681" s="20"/>
      <c r="D681" s="55"/>
      <c r="E681" s="24" t="str">
        <f t="shared" si="200"/>
        <v/>
      </c>
      <c r="F681" s="25" t="str">
        <f t="shared" si="201"/>
        <v/>
      </c>
      <c r="G681" s="52" t="str">
        <f t="shared" si="202"/>
        <v/>
      </c>
      <c r="H681" s="109" t="str">
        <f t="shared" si="209"/>
        <v/>
      </c>
      <c r="I681" s="185" t="s">
        <v>210</v>
      </c>
      <c r="J681" s="26" t="str">
        <f t="shared" si="203"/>
        <v/>
      </c>
      <c r="K681" s="18"/>
      <c r="L681" s="18"/>
      <c r="M681" s="18"/>
      <c r="N681" s="48" t="str">
        <f t="shared" si="204"/>
        <v/>
      </c>
      <c r="O681" s="21"/>
      <c r="P681" s="18"/>
      <c r="Q681" s="48" t="str">
        <f t="shared" si="205"/>
        <v/>
      </c>
      <c r="R681" s="71" t="str">
        <f t="shared" si="206"/>
        <v/>
      </c>
      <c r="S681" s="22"/>
      <c r="T681" s="49" t="str">
        <f t="shared" si="207"/>
        <v/>
      </c>
      <c r="U681" s="49" t="str">
        <f t="shared" si="198"/>
        <v/>
      </c>
      <c r="V681" s="50" t="str">
        <f t="shared" si="208"/>
        <v/>
      </c>
      <c r="W681" s="115" t="str">
        <f t="shared" si="211"/>
        <v/>
      </c>
      <c r="X681" s="389"/>
      <c r="Y681" s="396"/>
      <c r="Z681" s="397"/>
      <c r="AA681" s="74"/>
    </row>
    <row r="682" spans="1:27" ht="15.6" x14ac:dyDescent="0.3">
      <c r="A682" s="23">
        <v>677</v>
      </c>
      <c r="B682" s="19"/>
      <c r="C682" s="20"/>
      <c r="D682" s="55"/>
      <c r="E682" s="24" t="str">
        <f t="shared" si="200"/>
        <v/>
      </c>
      <c r="F682" s="25" t="str">
        <f t="shared" si="201"/>
        <v/>
      </c>
      <c r="G682" s="52" t="str">
        <f t="shared" si="202"/>
        <v/>
      </c>
      <c r="H682" s="109" t="str">
        <f t="shared" si="209"/>
        <v/>
      </c>
      <c r="I682" s="185" t="s">
        <v>210</v>
      </c>
      <c r="J682" s="26" t="str">
        <f t="shared" si="203"/>
        <v/>
      </c>
      <c r="K682" s="18"/>
      <c r="L682" s="18"/>
      <c r="M682" s="18"/>
      <c r="N682" s="48" t="str">
        <f t="shared" si="204"/>
        <v/>
      </c>
      <c r="O682" s="21"/>
      <c r="P682" s="18"/>
      <c r="Q682" s="48" t="str">
        <f t="shared" si="205"/>
        <v/>
      </c>
      <c r="R682" s="71" t="str">
        <f t="shared" si="206"/>
        <v/>
      </c>
      <c r="S682" s="22"/>
      <c r="T682" s="49" t="str">
        <f t="shared" si="207"/>
        <v/>
      </c>
      <c r="U682" s="49" t="str">
        <f t="shared" si="198"/>
        <v/>
      </c>
      <c r="V682" s="50" t="str">
        <f>IF(E682="","",R682*0.3)</f>
        <v/>
      </c>
      <c r="W682" s="115" t="str">
        <f t="shared" si="211"/>
        <v/>
      </c>
      <c r="X682" s="389"/>
      <c r="Y682" s="396"/>
      <c r="Z682" s="397"/>
    </row>
    <row r="683" spans="1:27" ht="15.6" x14ac:dyDescent="0.3">
      <c r="A683" s="23">
        <v>678</v>
      </c>
      <c r="B683" s="19"/>
      <c r="C683" s="20"/>
      <c r="D683" s="55"/>
      <c r="E683" s="24" t="str">
        <f t="shared" si="200"/>
        <v/>
      </c>
      <c r="F683" s="25" t="str">
        <f t="shared" si="201"/>
        <v/>
      </c>
      <c r="G683" s="52" t="str">
        <f t="shared" si="202"/>
        <v/>
      </c>
      <c r="H683" s="109" t="str">
        <f t="shared" si="209"/>
        <v/>
      </c>
      <c r="I683" s="185" t="s">
        <v>210</v>
      </c>
      <c r="J683" s="26" t="str">
        <f t="shared" si="203"/>
        <v/>
      </c>
      <c r="K683" s="18"/>
      <c r="L683" s="18"/>
      <c r="M683" s="18"/>
      <c r="N683" s="48" t="str">
        <f t="shared" si="204"/>
        <v/>
      </c>
      <c r="O683" s="21"/>
      <c r="P683" s="18"/>
      <c r="Q683" s="48" t="str">
        <f t="shared" si="205"/>
        <v/>
      </c>
      <c r="R683" s="71" t="str">
        <f t="shared" si="206"/>
        <v/>
      </c>
      <c r="S683" s="22"/>
      <c r="T683" s="49" t="str">
        <f t="shared" si="207"/>
        <v/>
      </c>
      <c r="U683" s="49" t="str">
        <f t="shared" si="198"/>
        <v/>
      </c>
      <c r="V683" s="50" t="str">
        <f t="shared" si="208"/>
        <v/>
      </c>
      <c r="W683" s="115" t="str">
        <f t="shared" si="211"/>
        <v/>
      </c>
      <c r="X683" s="389"/>
      <c r="Y683" s="396"/>
      <c r="Z683" s="397"/>
    </row>
    <row r="684" spans="1:27" ht="15.6" x14ac:dyDescent="0.3">
      <c r="A684" s="23">
        <v>679</v>
      </c>
      <c r="B684" s="19"/>
      <c r="C684" s="20"/>
      <c r="D684" s="55"/>
      <c r="E684" s="24" t="str">
        <f t="shared" si="200"/>
        <v/>
      </c>
      <c r="F684" s="25" t="str">
        <f t="shared" si="201"/>
        <v/>
      </c>
      <c r="G684" s="52" t="str">
        <f t="shared" si="202"/>
        <v/>
      </c>
      <c r="H684" s="109" t="str">
        <f t="shared" si="209"/>
        <v/>
      </c>
      <c r="I684" s="185" t="s">
        <v>210</v>
      </c>
      <c r="J684" s="26" t="str">
        <f t="shared" si="203"/>
        <v/>
      </c>
      <c r="K684" s="18"/>
      <c r="L684" s="18"/>
      <c r="M684" s="18"/>
      <c r="N684" s="48" t="str">
        <f t="shared" si="204"/>
        <v/>
      </c>
      <c r="O684" s="21"/>
      <c r="P684" s="18"/>
      <c r="Q684" s="48" t="str">
        <f t="shared" si="205"/>
        <v/>
      </c>
      <c r="R684" s="71" t="str">
        <f t="shared" si="206"/>
        <v/>
      </c>
      <c r="S684" s="22"/>
      <c r="T684" s="49" t="str">
        <f t="shared" si="207"/>
        <v/>
      </c>
      <c r="U684" s="49" t="str">
        <f t="shared" si="198"/>
        <v/>
      </c>
      <c r="V684" s="50" t="str">
        <f t="shared" si="208"/>
        <v/>
      </c>
      <c r="W684" s="115" t="str">
        <f t="shared" si="211"/>
        <v/>
      </c>
      <c r="X684" s="389"/>
      <c r="Y684" s="396"/>
      <c r="Z684" s="397"/>
    </row>
    <row r="685" spans="1:27" ht="15.6" x14ac:dyDescent="0.3">
      <c r="A685" s="23">
        <v>680</v>
      </c>
      <c r="B685" s="19"/>
      <c r="C685" s="20"/>
      <c r="D685" s="55"/>
      <c r="E685" s="24" t="str">
        <f t="shared" si="200"/>
        <v/>
      </c>
      <c r="F685" s="25" t="str">
        <f t="shared" si="201"/>
        <v/>
      </c>
      <c r="G685" s="52" t="str">
        <f t="shared" si="202"/>
        <v/>
      </c>
      <c r="H685" s="109" t="str">
        <f t="shared" si="209"/>
        <v/>
      </c>
      <c r="I685" s="185" t="s">
        <v>210</v>
      </c>
      <c r="J685" s="26" t="str">
        <f t="shared" si="203"/>
        <v/>
      </c>
      <c r="K685" s="18"/>
      <c r="L685" s="18"/>
      <c r="M685" s="18"/>
      <c r="N685" s="48" t="str">
        <f t="shared" si="204"/>
        <v/>
      </c>
      <c r="O685" s="21"/>
      <c r="P685" s="18"/>
      <c r="Q685" s="48" t="str">
        <f t="shared" si="205"/>
        <v/>
      </c>
      <c r="R685" s="71" t="str">
        <f t="shared" si="206"/>
        <v/>
      </c>
      <c r="S685" s="22"/>
      <c r="T685" s="49" t="str">
        <f t="shared" si="207"/>
        <v/>
      </c>
      <c r="U685" s="49" t="str">
        <f t="shared" si="198"/>
        <v/>
      </c>
      <c r="V685" s="50" t="str">
        <f t="shared" si="208"/>
        <v/>
      </c>
      <c r="W685" s="115" t="str">
        <f t="shared" si="211"/>
        <v/>
      </c>
      <c r="X685" s="389"/>
      <c r="Y685" s="396"/>
      <c r="Z685" s="397"/>
      <c r="AA685" s="86"/>
    </row>
    <row r="686" spans="1:27" ht="15.6" x14ac:dyDescent="0.3">
      <c r="A686" s="23">
        <v>681</v>
      </c>
      <c r="B686" s="19"/>
      <c r="C686" s="20"/>
      <c r="D686" s="55"/>
      <c r="E686" s="24" t="str">
        <f t="shared" si="200"/>
        <v/>
      </c>
      <c r="F686" s="25" t="str">
        <f t="shared" si="201"/>
        <v/>
      </c>
      <c r="G686" s="52" t="str">
        <f t="shared" si="202"/>
        <v/>
      </c>
      <c r="H686" s="109" t="str">
        <f t="shared" si="209"/>
        <v/>
      </c>
      <c r="I686" s="185" t="s">
        <v>210</v>
      </c>
      <c r="J686" s="26" t="str">
        <f t="shared" si="203"/>
        <v/>
      </c>
      <c r="K686" s="18"/>
      <c r="L686" s="18"/>
      <c r="M686" s="18"/>
      <c r="N686" s="48" t="str">
        <f t="shared" si="204"/>
        <v/>
      </c>
      <c r="O686" s="21"/>
      <c r="P686" s="18"/>
      <c r="Q686" s="48" t="str">
        <f t="shared" si="205"/>
        <v/>
      </c>
      <c r="R686" s="71" t="str">
        <f t="shared" si="206"/>
        <v/>
      </c>
      <c r="S686" s="22"/>
      <c r="T686" s="49" t="str">
        <f t="shared" si="207"/>
        <v/>
      </c>
      <c r="U686" s="49" t="str">
        <f t="shared" si="198"/>
        <v/>
      </c>
      <c r="V686" s="50" t="str">
        <f t="shared" si="208"/>
        <v/>
      </c>
      <c r="W686" s="115" t="str">
        <f t="shared" si="211"/>
        <v/>
      </c>
      <c r="X686" s="389"/>
      <c r="Y686" s="396"/>
      <c r="Z686" s="397"/>
    </row>
    <row r="687" spans="1:27" ht="15.6" x14ac:dyDescent="0.3">
      <c r="A687" s="23">
        <v>682</v>
      </c>
      <c r="B687" s="19"/>
      <c r="C687" s="20"/>
      <c r="D687" s="55"/>
      <c r="E687" s="24" t="str">
        <f t="shared" si="200"/>
        <v/>
      </c>
      <c r="F687" s="25" t="str">
        <f t="shared" si="201"/>
        <v/>
      </c>
      <c r="G687" s="52" t="str">
        <f t="shared" si="202"/>
        <v/>
      </c>
      <c r="H687" s="109" t="str">
        <f t="shared" si="209"/>
        <v/>
      </c>
      <c r="I687" s="185" t="s">
        <v>210</v>
      </c>
      <c r="J687" s="26" t="str">
        <f t="shared" si="203"/>
        <v/>
      </c>
      <c r="K687" s="18"/>
      <c r="L687" s="18"/>
      <c r="M687" s="18"/>
      <c r="N687" s="48" t="str">
        <f t="shared" si="204"/>
        <v/>
      </c>
      <c r="O687" s="21"/>
      <c r="P687" s="18"/>
      <c r="Q687" s="48" t="str">
        <f t="shared" si="205"/>
        <v/>
      </c>
      <c r="R687" s="71" t="str">
        <f t="shared" si="206"/>
        <v/>
      </c>
      <c r="S687" s="22"/>
      <c r="T687" s="49" t="str">
        <f t="shared" si="207"/>
        <v/>
      </c>
      <c r="U687" s="49" t="str">
        <f t="shared" si="198"/>
        <v/>
      </c>
      <c r="V687" s="50" t="str">
        <f t="shared" si="208"/>
        <v/>
      </c>
      <c r="W687" s="115" t="str">
        <f t="shared" si="211"/>
        <v/>
      </c>
      <c r="X687" s="389"/>
      <c r="Y687" s="396"/>
      <c r="Z687" s="397"/>
    </row>
    <row r="688" spans="1:27" ht="15.6" x14ac:dyDescent="0.3">
      <c r="A688" s="23">
        <v>683</v>
      </c>
      <c r="B688" s="19"/>
      <c r="C688" s="20"/>
      <c r="D688" s="55"/>
      <c r="E688" s="24" t="str">
        <f t="shared" si="200"/>
        <v/>
      </c>
      <c r="F688" s="25" t="str">
        <f t="shared" si="201"/>
        <v/>
      </c>
      <c r="G688" s="52" t="str">
        <f t="shared" si="202"/>
        <v/>
      </c>
      <c r="H688" s="109" t="str">
        <f t="shared" si="209"/>
        <v/>
      </c>
      <c r="I688" s="185" t="s">
        <v>210</v>
      </c>
      <c r="J688" s="26" t="str">
        <f t="shared" si="203"/>
        <v/>
      </c>
      <c r="K688" s="18"/>
      <c r="L688" s="18"/>
      <c r="M688" s="18"/>
      <c r="N688" s="48" t="str">
        <f t="shared" si="204"/>
        <v/>
      </c>
      <c r="O688" s="21"/>
      <c r="P688" s="18"/>
      <c r="Q688" s="48" t="str">
        <f t="shared" si="205"/>
        <v/>
      </c>
      <c r="R688" s="71" t="str">
        <f t="shared" si="206"/>
        <v/>
      </c>
      <c r="S688" s="22"/>
      <c r="T688" s="49" t="str">
        <f t="shared" si="207"/>
        <v/>
      </c>
      <c r="U688" s="49" t="str">
        <f t="shared" si="198"/>
        <v/>
      </c>
      <c r="V688" s="50" t="str">
        <f t="shared" si="208"/>
        <v/>
      </c>
      <c r="W688" s="115" t="str">
        <f t="shared" si="211"/>
        <v/>
      </c>
      <c r="X688" s="389"/>
      <c r="Y688" s="396"/>
      <c r="Z688" s="397"/>
    </row>
    <row r="689" spans="1:27" ht="15.6" x14ac:dyDescent="0.3">
      <c r="A689" s="23">
        <v>684</v>
      </c>
      <c r="B689" s="19"/>
      <c r="C689" s="20"/>
      <c r="D689" s="55"/>
      <c r="E689" s="24" t="str">
        <f t="shared" si="200"/>
        <v/>
      </c>
      <c r="F689" s="25" t="str">
        <f t="shared" si="201"/>
        <v/>
      </c>
      <c r="G689" s="52" t="str">
        <f t="shared" si="202"/>
        <v/>
      </c>
      <c r="H689" s="109" t="str">
        <f t="shared" si="209"/>
        <v/>
      </c>
      <c r="I689" s="185" t="s">
        <v>210</v>
      </c>
      <c r="J689" s="26" t="str">
        <f t="shared" si="203"/>
        <v/>
      </c>
      <c r="K689" s="18"/>
      <c r="L689" s="18"/>
      <c r="M689" s="18"/>
      <c r="N689" s="48" t="str">
        <f t="shared" si="204"/>
        <v/>
      </c>
      <c r="O689" s="21"/>
      <c r="P689" s="18"/>
      <c r="Q689" s="48" t="str">
        <f t="shared" si="205"/>
        <v/>
      </c>
      <c r="R689" s="71" t="str">
        <f t="shared" si="206"/>
        <v/>
      </c>
      <c r="S689" s="22"/>
      <c r="T689" s="49" t="str">
        <f t="shared" si="207"/>
        <v/>
      </c>
      <c r="U689" s="49" t="str">
        <f t="shared" si="198"/>
        <v/>
      </c>
      <c r="V689" s="50" t="str">
        <f t="shared" si="208"/>
        <v/>
      </c>
      <c r="W689" s="115" t="str">
        <f t="shared" si="211"/>
        <v/>
      </c>
      <c r="X689" s="389"/>
      <c r="Y689" s="396"/>
      <c r="Z689" s="397"/>
    </row>
    <row r="690" spans="1:27" ht="15.6" x14ac:dyDescent="0.3">
      <c r="A690" s="23">
        <v>685</v>
      </c>
      <c r="B690" s="19"/>
      <c r="C690" s="20"/>
      <c r="D690" s="55"/>
      <c r="E690" s="24" t="str">
        <f t="shared" si="200"/>
        <v/>
      </c>
      <c r="F690" s="25" t="str">
        <f t="shared" si="201"/>
        <v/>
      </c>
      <c r="G690" s="52" t="str">
        <f t="shared" si="202"/>
        <v/>
      </c>
      <c r="H690" s="109" t="str">
        <f t="shared" si="209"/>
        <v/>
      </c>
      <c r="I690" s="185" t="s">
        <v>210</v>
      </c>
      <c r="J690" s="26" t="str">
        <f t="shared" si="203"/>
        <v/>
      </c>
      <c r="K690" s="18"/>
      <c r="L690" s="18"/>
      <c r="M690" s="18"/>
      <c r="N690" s="48" t="str">
        <f t="shared" si="204"/>
        <v/>
      </c>
      <c r="O690" s="21"/>
      <c r="P690" s="18"/>
      <c r="Q690" s="48" t="str">
        <f t="shared" si="205"/>
        <v/>
      </c>
      <c r="R690" s="71" t="str">
        <f t="shared" si="206"/>
        <v/>
      </c>
      <c r="S690" s="22"/>
      <c r="T690" s="49" t="str">
        <f t="shared" si="207"/>
        <v/>
      </c>
      <c r="U690" s="49" t="str">
        <f t="shared" si="198"/>
        <v/>
      </c>
      <c r="V690" s="50" t="str">
        <f t="shared" si="208"/>
        <v/>
      </c>
      <c r="W690" s="115" t="str">
        <f t="shared" si="211"/>
        <v/>
      </c>
      <c r="X690" s="389"/>
      <c r="Y690" s="396"/>
      <c r="Z690" s="397"/>
      <c r="AA690" s="86"/>
    </row>
    <row r="691" spans="1:27" ht="15.6" x14ac:dyDescent="0.3">
      <c r="A691" s="23">
        <v>686</v>
      </c>
      <c r="B691" s="19"/>
      <c r="C691" s="20"/>
      <c r="D691" s="55"/>
      <c r="E691" s="24" t="str">
        <f t="shared" si="200"/>
        <v/>
      </c>
      <c r="F691" s="25" t="str">
        <f t="shared" si="201"/>
        <v/>
      </c>
      <c r="G691" s="52" t="str">
        <f t="shared" si="202"/>
        <v/>
      </c>
      <c r="H691" s="109" t="str">
        <f t="shared" si="209"/>
        <v/>
      </c>
      <c r="I691" s="185" t="s">
        <v>210</v>
      </c>
      <c r="J691" s="26" t="str">
        <f t="shared" si="203"/>
        <v/>
      </c>
      <c r="K691" s="18"/>
      <c r="L691" s="18"/>
      <c r="M691" s="18"/>
      <c r="N691" s="48" t="str">
        <f t="shared" si="204"/>
        <v/>
      </c>
      <c r="O691" s="21"/>
      <c r="P691" s="18"/>
      <c r="Q691" s="48" t="str">
        <f t="shared" si="205"/>
        <v/>
      </c>
      <c r="R691" s="71" t="str">
        <f t="shared" si="206"/>
        <v/>
      </c>
      <c r="S691" s="22"/>
      <c r="T691" s="49" t="str">
        <f t="shared" si="207"/>
        <v/>
      </c>
      <c r="U691" s="49" t="str">
        <f t="shared" si="198"/>
        <v/>
      </c>
      <c r="V691" s="50" t="str">
        <f t="shared" si="208"/>
        <v/>
      </c>
      <c r="W691" s="115" t="str">
        <f t="shared" si="211"/>
        <v/>
      </c>
      <c r="X691" s="389"/>
      <c r="Y691" s="396"/>
      <c r="Z691" s="397"/>
    </row>
    <row r="692" spans="1:27" ht="15.6" x14ac:dyDescent="0.3">
      <c r="A692" s="23">
        <v>687</v>
      </c>
      <c r="B692" s="19"/>
      <c r="C692" s="20"/>
      <c r="D692" s="55"/>
      <c r="E692" s="24" t="str">
        <f t="shared" si="200"/>
        <v/>
      </c>
      <c r="F692" s="25" t="str">
        <f t="shared" si="201"/>
        <v/>
      </c>
      <c r="G692" s="52" t="str">
        <f t="shared" si="202"/>
        <v/>
      </c>
      <c r="H692" s="109" t="str">
        <f t="shared" si="209"/>
        <v/>
      </c>
      <c r="I692" s="185" t="s">
        <v>210</v>
      </c>
      <c r="J692" s="26" t="str">
        <f t="shared" si="203"/>
        <v/>
      </c>
      <c r="K692" s="18"/>
      <c r="L692" s="18"/>
      <c r="M692" s="18"/>
      <c r="N692" s="48" t="str">
        <f t="shared" si="204"/>
        <v/>
      </c>
      <c r="O692" s="21"/>
      <c r="P692" s="18"/>
      <c r="Q692" s="48" t="str">
        <f t="shared" si="205"/>
        <v/>
      </c>
      <c r="R692" s="71" t="str">
        <f t="shared" si="206"/>
        <v/>
      </c>
      <c r="S692" s="22"/>
      <c r="T692" s="49" t="str">
        <f>IF(N692="","",R692*S692)</f>
        <v/>
      </c>
      <c r="U692" s="49" t="str">
        <f t="shared" si="198"/>
        <v/>
      </c>
      <c r="V692" s="50" t="str">
        <f t="shared" si="208"/>
        <v/>
      </c>
      <c r="W692" s="115" t="str">
        <f t="shared" si="211"/>
        <v/>
      </c>
      <c r="X692" s="389"/>
      <c r="Y692" s="396"/>
      <c r="Z692" s="397"/>
    </row>
    <row r="693" spans="1:27" ht="15.6" x14ac:dyDescent="0.3">
      <c r="A693" s="23">
        <v>688</v>
      </c>
      <c r="B693" s="19"/>
      <c r="C693" s="20"/>
      <c r="D693" s="55"/>
      <c r="E693" s="24" t="str">
        <f t="shared" si="200"/>
        <v/>
      </c>
      <c r="F693" s="25" t="str">
        <f t="shared" si="201"/>
        <v/>
      </c>
      <c r="G693" s="52" t="str">
        <f t="shared" si="202"/>
        <v/>
      </c>
      <c r="H693" s="109" t="str">
        <f t="shared" si="209"/>
        <v/>
      </c>
      <c r="I693" s="185" t="s">
        <v>210</v>
      </c>
      <c r="J693" s="26" t="str">
        <f t="shared" si="203"/>
        <v/>
      </c>
      <c r="K693" s="18"/>
      <c r="L693" s="18"/>
      <c r="M693" s="18"/>
      <c r="N693" s="48" t="str">
        <f t="shared" si="204"/>
        <v/>
      </c>
      <c r="O693" s="21"/>
      <c r="P693" s="18"/>
      <c r="Q693" s="48" t="str">
        <f t="shared" si="205"/>
        <v/>
      </c>
      <c r="R693" s="71" t="str">
        <f t="shared" si="206"/>
        <v/>
      </c>
      <c r="S693" s="22"/>
      <c r="T693" s="49" t="str">
        <f t="shared" si="207"/>
        <v/>
      </c>
      <c r="U693" s="49" t="str">
        <f t="shared" si="198"/>
        <v/>
      </c>
      <c r="V693" s="50" t="str">
        <f t="shared" si="208"/>
        <v/>
      </c>
      <c r="W693" s="115" t="str">
        <f t="shared" si="211"/>
        <v/>
      </c>
      <c r="X693" s="389"/>
      <c r="Y693" s="396"/>
      <c r="Z693" s="397"/>
    </row>
    <row r="694" spans="1:27" ht="15.6" x14ac:dyDescent="0.3">
      <c r="A694" s="23">
        <v>689</v>
      </c>
      <c r="B694" s="19"/>
      <c r="C694" s="20"/>
      <c r="D694" s="55"/>
      <c r="E694" s="24" t="str">
        <f t="shared" si="200"/>
        <v/>
      </c>
      <c r="F694" s="25" t="str">
        <f t="shared" si="201"/>
        <v/>
      </c>
      <c r="G694" s="52" t="str">
        <f t="shared" si="202"/>
        <v/>
      </c>
      <c r="H694" s="109" t="str">
        <f t="shared" si="209"/>
        <v/>
      </c>
      <c r="I694" s="185" t="s">
        <v>210</v>
      </c>
      <c r="J694" s="26" t="str">
        <f t="shared" si="203"/>
        <v/>
      </c>
      <c r="K694" s="18"/>
      <c r="L694" s="18"/>
      <c r="M694" s="18"/>
      <c r="N694" s="48" t="str">
        <f t="shared" si="204"/>
        <v/>
      </c>
      <c r="O694" s="21"/>
      <c r="P694" s="18"/>
      <c r="Q694" s="48" t="str">
        <f t="shared" si="205"/>
        <v/>
      </c>
      <c r="R694" s="71" t="str">
        <f t="shared" si="206"/>
        <v/>
      </c>
      <c r="S694" s="22"/>
      <c r="T694" s="49" t="str">
        <f t="shared" si="207"/>
        <v/>
      </c>
      <c r="U694" s="49" t="str">
        <f t="shared" si="198"/>
        <v/>
      </c>
      <c r="V694" s="50" t="str">
        <f t="shared" si="208"/>
        <v/>
      </c>
      <c r="W694" s="115" t="str">
        <f t="shared" si="211"/>
        <v/>
      </c>
      <c r="X694" s="389"/>
      <c r="Y694" s="396"/>
      <c r="Z694" s="397"/>
    </row>
    <row r="695" spans="1:27" ht="15.6" x14ac:dyDescent="0.3">
      <c r="A695" s="23">
        <v>690</v>
      </c>
      <c r="B695" s="19"/>
      <c r="C695" s="20"/>
      <c r="D695" s="55"/>
      <c r="E695" s="24" t="str">
        <f t="shared" si="200"/>
        <v/>
      </c>
      <c r="F695" s="25" t="str">
        <f t="shared" si="201"/>
        <v/>
      </c>
      <c r="G695" s="52" t="str">
        <f t="shared" si="202"/>
        <v/>
      </c>
      <c r="H695" s="109" t="str">
        <f t="shared" si="209"/>
        <v/>
      </c>
      <c r="I695" s="185" t="s">
        <v>210</v>
      </c>
      <c r="J695" s="26" t="str">
        <f t="shared" si="203"/>
        <v/>
      </c>
      <c r="K695" s="18"/>
      <c r="L695" s="18"/>
      <c r="M695" s="18"/>
      <c r="N695" s="48" t="str">
        <f t="shared" si="204"/>
        <v/>
      </c>
      <c r="O695" s="21"/>
      <c r="P695" s="18"/>
      <c r="Q695" s="48" t="str">
        <f t="shared" si="205"/>
        <v/>
      </c>
      <c r="R695" s="71" t="str">
        <f t="shared" si="206"/>
        <v/>
      </c>
      <c r="S695" s="22"/>
      <c r="T695" s="49" t="str">
        <f t="shared" si="207"/>
        <v/>
      </c>
      <c r="U695" s="49" t="str">
        <f t="shared" si="198"/>
        <v/>
      </c>
      <c r="V695" s="50" t="str">
        <f t="shared" si="208"/>
        <v/>
      </c>
      <c r="W695" s="115" t="str">
        <f t="shared" si="211"/>
        <v/>
      </c>
      <c r="X695" s="389"/>
      <c r="Y695" s="396"/>
      <c r="Z695" s="397"/>
    </row>
    <row r="696" spans="1:27" ht="15.6" x14ac:dyDescent="0.3">
      <c r="A696" s="23">
        <v>691</v>
      </c>
      <c r="B696" s="19"/>
      <c r="C696" s="20"/>
      <c r="D696" s="55"/>
      <c r="E696" s="24" t="str">
        <f t="shared" si="200"/>
        <v/>
      </c>
      <c r="F696" s="25" t="str">
        <f t="shared" si="201"/>
        <v/>
      </c>
      <c r="G696" s="52" t="str">
        <f t="shared" si="202"/>
        <v/>
      </c>
      <c r="H696" s="109" t="str">
        <f t="shared" si="209"/>
        <v/>
      </c>
      <c r="I696" s="185" t="s">
        <v>210</v>
      </c>
      <c r="J696" s="26" t="str">
        <f t="shared" si="203"/>
        <v/>
      </c>
      <c r="K696" s="18"/>
      <c r="L696" s="18"/>
      <c r="M696" s="18"/>
      <c r="N696" s="48" t="str">
        <f t="shared" si="204"/>
        <v/>
      </c>
      <c r="O696" s="21"/>
      <c r="P696" s="18"/>
      <c r="Q696" s="48" t="str">
        <f t="shared" si="205"/>
        <v/>
      </c>
      <c r="R696" s="71" t="str">
        <f t="shared" si="206"/>
        <v/>
      </c>
      <c r="S696" s="22"/>
      <c r="T696" s="49" t="str">
        <f t="shared" si="207"/>
        <v/>
      </c>
      <c r="U696" s="49" t="str">
        <f t="shared" si="198"/>
        <v/>
      </c>
      <c r="V696" s="50" t="str">
        <f t="shared" si="208"/>
        <v/>
      </c>
      <c r="W696" s="115" t="str">
        <f t="shared" si="211"/>
        <v/>
      </c>
      <c r="X696" s="389"/>
      <c r="Y696" s="396"/>
      <c r="Z696" s="397"/>
    </row>
    <row r="697" spans="1:27" ht="15.6" x14ac:dyDescent="0.3">
      <c r="A697" s="23">
        <v>692</v>
      </c>
      <c r="B697" s="19"/>
      <c r="C697" s="20"/>
      <c r="D697" s="55"/>
      <c r="E697" s="24" t="str">
        <f t="shared" si="200"/>
        <v/>
      </c>
      <c r="F697" s="25" t="str">
        <f t="shared" si="201"/>
        <v/>
      </c>
      <c r="G697" s="52" t="str">
        <f t="shared" si="202"/>
        <v/>
      </c>
      <c r="H697" s="109" t="str">
        <f t="shared" si="209"/>
        <v/>
      </c>
      <c r="I697" s="185" t="s">
        <v>210</v>
      </c>
      <c r="J697" s="26" t="str">
        <f t="shared" si="203"/>
        <v/>
      </c>
      <c r="K697" s="18"/>
      <c r="L697" s="18"/>
      <c r="M697" s="18"/>
      <c r="N697" s="48" t="str">
        <f t="shared" si="204"/>
        <v/>
      </c>
      <c r="O697" s="21"/>
      <c r="P697" s="18"/>
      <c r="Q697" s="48" t="str">
        <f t="shared" si="205"/>
        <v/>
      </c>
      <c r="R697" s="71" t="str">
        <f t="shared" si="206"/>
        <v/>
      </c>
      <c r="S697" s="22"/>
      <c r="T697" s="49" t="str">
        <f t="shared" si="207"/>
        <v/>
      </c>
      <c r="U697" s="49" t="str">
        <f t="shared" si="198"/>
        <v/>
      </c>
      <c r="V697" s="50" t="str">
        <f t="shared" si="208"/>
        <v/>
      </c>
      <c r="W697" s="115" t="str">
        <f t="shared" si="211"/>
        <v/>
      </c>
      <c r="X697" s="389"/>
      <c r="Y697" s="396"/>
      <c r="Z697" s="397"/>
    </row>
    <row r="698" spans="1:27" ht="15.6" x14ac:dyDescent="0.3">
      <c r="A698" s="23">
        <v>693</v>
      </c>
      <c r="B698" s="19"/>
      <c r="C698" s="20"/>
      <c r="D698" s="55"/>
      <c r="E698" s="24" t="str">
        <f t="shared" si="200"/>
        <v/>
      </c>
      <c r="F698" s="25" t="str">
        <f t="shared" si="201"/>
        <v/>
      </c>
      <c r="G698" s="52" t="str">
        <f t="shared" si="202"/>
        <v/>
      </c>
      <c r="H698" s="109" t="str">
        <f t="shared" si="209"/>
        <v/>
      </c>
      <c r="I698" s="185" t="s">
        <v>210</v>
      </c>
      <c r="J698" s="26" t="str">
        <f t="shared" si="203"/>
        <v/>
      </c>
      <c r="K698" s="18"/>
      <c r="L698" s="18"/>
      <c r="M698" s="18"/>
      <c r="N698" s="48" t="str">
        <f t="shared" si="204"/>
        <v/>
      </c>
      <c r="O698" s="21"/>
      <c r="P698" s="18"/>
      <c r="Q698" s="48" t="str">
        <f t="shared" si="205"/>
        <v/>
      </c>
      <c r="R698" s="71" t="str">
        <f t="shared" si="206"/>
        <v/>
      </c>
      <c r="S698" s="22"/>
      <c r="T698" s="49" t="str">
        <f t="shared" si="207"/>
        <v/>
      </c>
      <c r="U698" s="49" t="str">
        <f t="shared" si="198"/>
        <v/>
      </c>
      <c r="V698" s="50" t="str">
        <f t="shared" si="208"/>
        <v/>
      </c>
      <c r="W698" s="115" t="str">
        <f t="shared" si="211"/>
        <v/>
      </c>
      <c r="X698" s="389"/>
      <c r="Y698" s="396"/>
      <c r="Z698" s="397"/>
    </row>
    <row r="699" spans="1:27" ht="15.6" x14ac:dyDescent="0.3">
      <c r="A699" s="23">
        <v>694</v>
      </c>
      <c r="B699" s="19"/>
      <c r="C699" s="20"/>
      <c r="D699" s="55"/>
      <c r="E699" s="24" t="str">
        <f t="shared" si="200"/>
        <v/>
      </c>
      <c r="F699" s="25" t="str">
        <f t="shared" si="201"/>
        <v/>
      </c>
      <c r="G699" s="52" t="str">
        <f t="shared" si="202"/>
        <v/>
      </c>
      <c r="H699" s="109" t="str">
        <f t="shared" si="209"/>
        <v/>
      </c>
      <c r="I699" s="185" t="s">
        <v>210</v>
      </c>
      <c r="J699" s="26" t="str">
        <f t="shared" si="203"/>
        <v/>
      </c>
      <c r="K699" s="18"/>
      <c r="L699" s="18"/>
      <c r="M699" s="18"/>
      <c r="N699" s="48" t="str">
        <f t="shared" si="204"/>
        <v/>
      </c>
      <c r="O699" s="21"/>
      <c r="P699" s="18"/>
      <c r="Q699" s="48" t="str">
        <f t="shared" si="205"/>
        <v/>
      </c>
      <c r="R699" s="71" t="str">
        <f t="shared" si="206"/>
        <v/>
      </c>
      <c r="S699" s="22"/>
      <c r="T699" s="49" t="str">
        <f t="shared" si="207"/>
        <v/>
      </c>
      <c r="U699" s="49" t="str">
        <f t="shared" si="198"/>
        <v/>
      </c>
      <c r="V699" s="50" t="str">
        <f t="shared" si="208"/>
        <v/>
      </c>
      <c r="W699" s="115" t="str">
        <f t="shared" si="211"/>
        <v/>
      </c>
      <c r="X699" s="389"/>
      <c r="Y699" s="396"/>
      <c r="Z699" s="397"/>
    </row>
    <row r="700" spans="1:27" ht="15.6" x14ac:dyDescent="0.3">
      <c r="A700" s="23">
        <v>695</v>
      </c>
      <c r="B700" s="19"/>
      <c r="C700" s="20"/>
      <c r="D700" s="55"/>
      <c r="E700" s="24" t="str">
        <f t="shared" si="200"/>
        <v/>
      </c>
      <c r="F700" s="25" t="str">
        <f t="shared" si="201"/>
        <v/>
      </c>
      <c r="G700" s="52" t="str">
        <f t="shared" si="202"/>
        <v/>
      </c>
      <c r="H700" s="109" t="str">
        <f t="shared" si="209"/>
        <v/>
      </c>
      <c r="I700" s="185" t="s">
        <v>210</v>
      </c>
      <c r="J700" s="26" t="str">
        <f t="shared" si="203"/>
        <v/>
      </c>
      <c r="K700" s="18"/>
      <c r="L700" s="18"/>
      <c r="M700" s="18"/>
      <c r="N700" s="48" t="str">
        <f t="shared" si="204"/>
        <v/>
      </c>
      <c r="O700" s="21"/>
      <c r="P700" s="18"/>
      <c r="Q700" s="48" t="str">
        <f t="shared" si="205"/>
        <v/>
      </c>
      <c r="R700" s="71" t="str">
        <f t="shared" si="206"/>
        <v/>
      </c>
      <c r="S700" s="22"/>
      <c r="T700" s="49" t="str">
        <f t="shared" si="207"/>
        <v/>
      </c>
      <c r="U700" s="49" t="str">
        <f t="shared" si="198"/>
        <v/>
      </c>
      <c r="V700" s="50" t="str">
        <f t="shared" si="208"/>
        <v/>
      </c>
      <c r="W700" s="115" t="str">
        <f t="shared" si="211"/>
        <v/>
      </c>
      <c r="X700" s="389"/>
      <c r="Y700" s="396"/>
      <c r="Z700" s="397"/>
    </row>
    <row r="701" spans="1:27" ht="15.6" x14ac:dyDescent="0.3">
      <c r="A701" s="23">
        <v>696</v>
      </c>
      <c r="B701" s="19"/>
      <c r="C701" s="20"/>
      <c r="D701" s="55"/>
      <c r="E701" s="24" t="str">
        <f t="shared" si="200"/>
        <v/>
      </c>
      <c r="F701" s="25" t="str">
        <f t="shared" si="201"/>
        <v/>
      </c>
      <c r="G701" s="52" t="str">
        <f t="shared" si="202"/>
        <v/>
      </c>
      <c r="H701" s="109" t="str">
        <f t="shared" si="209"/>
        <v/>
      </c>
      <c r="I701" s="185" t="s">
        <v>210</v>
      </c>
      <c r="J701" s="26" t="str">
        <f t="shared" si="203"/>
        <v/>
      </c>
      <c r="K701" s="18"/>
      <c r="L701" s="18"/>
      <c r="M701" s="18"/>
      <c r="N701" s="48" t="str">
        <f t="shared" si="204"/>
        <v/>
      </c>
      <c r="O701" s="21"/>
      <c r="P701" s="18"/>
      <c r="Q701" s="48" t="str">
        <f t="shared" si="205"/>
        <v/>
      </c>
      <c r="R701" s="71" t="str">
        <f t="shared" si="206"/>
        <v/>
      </c>
      <c r="S701" s="22"/>
      <c r="T701" s="49" t="str">
        <f t="shared" si="207"/>
        <v/>
      </c>
      <c r="U701" s="49" t="str">
        <f t="shared" si="198"/>
        <v/>
      </c>
      <c r="V701" s="50" t="str">
        <f t="shared" si="208"/>
        <v/>
      </c>
      <c r="W701" s="115" t="str">
        <f t="shared" si="211"/>
        <v/>
      </c>
      <c r="X701" s="389"/>
      <c r="Y701" s="396"/>
      <c r="Z701" s="397"/>
    </row>
    <row r="702" spans="1:27" ht="15.6" x14ac:dyDescent="0.3">
      <c r="A702" s="23">
        <v>697</v>
      </c>
      <c r="B702" s="19"/>
      <c r="C702" s="20"/>
      <c r="D702" s="55"/>
      <c r="E702" s="24" t="str">
        <f t="shared" si="200"/>
        <v/>
      </c>
      <c r="F702" s="25" t="str">
        <f t="shared" si="201"/>
        <v/>
      </c>
      <c r="G702" s="52" t="str">
        <f t="shared" si="202"/>
        <v/>
      </c>
      <c r="H702" s="109" t="str">
        <f t="shared" si="209"/>
        <v/>
      </c>
      <c r="I702" s="185" t="s">
        <v>210</v>
      </c>
      <c r="J702" s="26" t="str">
        <f t="shared" si="203"/>
        <v/>
      </c>
      <c r="K702" s="18"/>
      <c r="L702" s="18"/>
      <c r="M702" s="18"/>
      <c r="N702" s="48" t="str">
        <f t="shared" si="204"/>
        <v/>
      </c>
      <c r="O702" s="21"/>
      <c r="P702" s="18"/>
      <c r="Q702" s="48" t="str">
        <f t="shared" si="205"/>
        <v/>
      </c>
      <c r="R702" s="71" t="str">
        <f t="shared" si="206"/>
        <v/>
      </c>
      <c r="S702" s="22"/>
      <c r="T702" s="49" t="str">
        <f t="shared" si="207"/>
        <v/>
      </c>
      <c r="U702" s="49" t="str">
        <f t="shared" si="198"/>
        <v/>
      </c>
      <c r="V702" s="50" t="str">
        <f t="shared" si="208"/>
        <v/>
      </c>
      <c r="W702" s="115" t="str">
        <f t="shared" si="211"/>
        <v/>
      </c>
      <c r="X702" s="389"/>
      <c r="Y702" s="396"/>
      <c r="Z702" s="397"/>
    </row>
    <row r="703" spans="1:27" ht="15.6" x14ac:dyDescent="0.3">
      <c r="A703" s="23">
        <v>698</v>
      </c>
      <c r="B703" s="19"/>
      <c r="C703" s="20"/>
      <c r="D703" s="55"/>
      <c r="E703" s="24" t="str">
        <f t="shared" si="200"/>
        <v/>
      </c>
      <c r="F703" s="25" t="str">
        <f t="shared" si="201"/>
        <v/>
      </c>
      <c r="G703" s="52" t="str">
        <f t="shared" si="202"/>
        <v/>
      </c>
      <c r="H703" s="109" t="str">
        <f t="shared" si="209"/>
        <v/>
      </c>
      <c r="I703" s="185" t="s">
        <v>210</v>
      </c>
      <c r="J703" s="26" t="str">
        <f t="shared" si="203"/>
        <v/>
      </c>
      <c r="K703" s="18"/>
      <c r="L703" s="18"/>
      <c r="M703" s="18"/>
      <c r="N703" s="48" t="str">
        <f>IF(E703="","",K703+L703+M703)</f>
        <v/>
      </c>
      <c r="O703" s="21"/>
      <c r="P703" s="18"/>
      <c r="Q703" s="48" t="str">
        <f t="shared" si="205"/>
        <v/>
      </c>
      <c r="R703" s="71" t="str">
        <f t="shared" si="206"/>
        <v/>
      </c>
      <c r="S703" s="22"/>
      <c r="T703" s="49" t="str">
        <f t="shared" si="207"/>
        <v/>
      </c>
      <c r="U703" s="49" t="str">
        <f t="shared" si="198"/>
        <v/>
      </c>
      <c r="V703" s="50" t="str">
        <f t="shared" si="208"/>
        <v/>
      </c>
      <c r="W703" s="115" t="str">
        <f t="shared" si="211"/>
        <v/>
      </c>
      <c r="X703" s="389"/>
      <c r="Y703" s="396"/>
      <c r="Z703" s="397"/>
    </row>
    <row r="704" spans="1:27" ht="15.6" x14ac:dyDescent="0.3">
      <c r="A704" s="23">
        <v>699</v>
      </c>
      <c r="B704" s="19"/>
      <c r="C704" s="20"/>
      <c r="D704" s="55"/>
      <c r="E704" s="24" t="str">
        <f t="shared" si="200"/>
        <v/>
      </c>
      <c r="F704" s="25" t="str">
        <f t="shared" si="201"/>
        <v/>
      </c>
      <c r="G704" s="52" t="str">
        <f t="shared" si="202"/>
        <v/>
      </c>
      <c r="H704" s="109" t="str">
        <f t="shared" si="209"/>
        <v/>
      </c>
      <c r="I704" s="185" t="s">
        <v>210</v>
      </c>
      <c r="J704" s="26" t="str">
        <f t="shared" si="203"/>
        <v/>
      </c>
      <c r="K704" s="18"/>
      <c r="L704" s="18"/>
      <c r="M704" s="18"/>
      <c r="N704" s="48" t="str">
        <f t="shared" si="204"/>
        <v/>
      </c>
      <c r="O704" s="21"/>
      <c r="P704" s="18"/>
      <c r="Q704" s="48" t="str">
        <f t="shared" si="205"/>
        <v/>
      </c>
      <c r="R704" s="71" t="str">
        <f t="shared" si="206"/>
        <v/>
      </c>
      <c r="S704" s="22"/>
      <c r="T704" s="49" t="str">
        <f>IF(N704="","",R704*S704)</f>
        <v/>
      </c>
      <c r="U704" s="49" t="str">
        <f t="shared" ref="U704:U747" si="212">IF(E704="","",0.3*R704)</f>
        <v/>
      </c>
      <c r="V704" s="50" t="str">
        <f t="shared" si="208"/>
        <v/>
      </c>
      <c r="W704" s="115" t="str">
        <f t="shared" si="211"/>
        <v/>
      </c>
      <c r="X704" s="389"/>
      <c r="Y704" s="396"/>
      <c r="Z704" s="397"/>
      <c r="AA704" s="86"/>
    </row>
    <row r="705" spans="1:27" ht="15.6" x14ac:dyDescent="0.3">
      <c r="A705" s="23">
        <v>700</v>
      </c>
      <c r="B705" s="19"/>
      <c r="C705" s="20"/>
      <c r="D705" s="55"/>
      <c r="E705" s="24" t="str">
        <f t="shared" si="200"/>
        <v/>
      </c>
      <c r="F705" s="25" t="str">
        <f t="shared" si="201"/>
        <v/>
      </c>
      <c r="G705" s="52" t="str">
        <f t="shared" si="202"/>
        <v/>
      </c>
      <c r="H705" s="109" t="str">
        <f t="shared" si="209"/>
        <v/>
      </c>
      <c r="I705" s="185" t="s">
        <v>210</v>
      </c>
      <c r="J705" s="26" t="str">
        <f t="shared" si="203"/>
        <v/>
      </c>
      <c r="K705" s="18"/>
      <c r="L705" s="18"/>
      <c r="M705" s="18"/>
      <c r="N705" s="48" t="str">
        <f t="shared" si="204"/>
        <v/>
      </c>
      <c r="O705" s="21"/>
      <c r="P705" s="18"/>
      <c r="Q705" s="48" t="str">
        <f t="shared" si="205"/>
        <v/>
      </c>
      <c r="R705" s="71" t="str">
        <f t="shared" si="206"/>
        <v/>
      </c>
      <c r="S705" s="22"/>
      <c r="T705" s="49" t="str">
        <f t="shared" si="207"/>
        <v/>
      </c>
      <c r="U705" s="49" t="str">
        <f t="shared" si="212"/>
        <v/>
      </c>
      <c r="V705" s="50" t="str">
        <f t="shared" si="208"/>
        <v/>
      </c>
      <c r="W705" s="115" t="str">
        <f t="shared" si="211"/>
        <v/>
      </c>
      <c r="X705" s="389"/>
      <c r="Y705" s="396"/>
      <c r="Z705" s="397"/>
    </row>
    <row r="706" spans="1:27" ht="15.6" x14ac:dyDescent="0.3">
      <c r="A706" s="23">
        <v>701</v>
      </c>
      <c r="B706" s="19"/>
      <c r="C706" s="20"/>
      <c r="D706" s="55"/>
      <c r="E706" s="24" t="str">
        <f t="shared" si="200"/>
        <v/>
      </c>
      <c r="F706" s="25" t="str">
        <f t="shared" si="201"/>
        <v/>
      </c>
      <c r="G706" s="52" t="str">
        <f t="shared" si="202"/>
        <v/>
      </c>
      <c r="H706" s="109" t="str">
        <f t="shared" si="209"/>
        <v/>
      </c>
      <c r="I706" s="185" t="s">
        <v>210</v>
      </c>
      <c r="J706" s="26" t="str">
        <f t="shared" si="203"/>
        <v/>
      </c>
      <c r="K706" s="18"/>
      <c r="L706" s="18"/>
      <c r="M706" s="18"/>
      <c r="N706" s="48" t="str">
        <f t="shared" si="204"/>
        <v/>
      </c>
      <c r="O706" s="21"/>
      <c r="P706" s="18"/>
      <c r="Q706" s="48" t="str">
        <f t="shared" si="205"/>
        <v/>
      </c>
      <c r="R706" s="71" t="str">
        <f t="shared" si="206"/>
        <v/>
      </c>
      <c r="S706" s="22"/>
      <c r="T706" s="49" t="str">
        <f t="shared" si="207"/>
        <v/>
      </c>
      <c r="U706" s="49" t="str">
        <f t="shared" si="212"/>
        <v/>
      </c>
      <c r="V706" s="50" t="str">
        <f t="shared" si="208"/>
        <v/>
      </c>
      <c r="W706" s="115" t="str">
        <f t="shared" si="211"/>
        <v/>
      </c>
      <c r="X706" s="389"/>
      <c r="Y706" s="396"/>
      <c r="Z706" s="397"/>
    </row>
    <row r="707" spans="1:27" ht="15.6" x14ac:dyDescent="0.3">
      <c r="A707" s="23">
        <v>702</v>
      </c>
      <c r="B707" s="19"/>
      <c r="C707" s="20"/>
      <c r="D707" s="55"/>
      <c r="E707" s="24" t="str">
        <f t="shared" si="200"/>
        <v/>
      </c>
      <c r="F707" s="25" t="str">
        <f t="shared" si="201"/>
        <v/>
      </c>
      <c r="G707" s="52" t="str">
        <f t="shared" si="202"/>
        <v/>
      </c>
      <c r="H707" s="109" t="str">
        <f t="shared" si="209"/>
        <v/>
      </c>
      <c r="I707" s="185" t="s">
        <v>210</v>
      </c>
      <c r="J707" s="26" t="str">
        <f t="shared" si="203"/>
        <v/>
      </c>
      <c r="K707" s="18"/>
      <c r="L707" s="18"/>
      <c r="M707" s="18"/>
      <c r="N707" s="48" t="str">
        <f t="shared" si="204"/>
        <v/>
      </c>
      <c r="O707" s="21"/>
      <c r="P707" s="18"/>
      <c r="Q707" s="48" t="str">
        <f t="shared" si="205"/>
        <v/>
      </c>
      <c r="R707" s="71" t="str">
        <f t="shared" si="206"/>
        <v/>
      </c>
      <c r="S707" s="22"/>
      <c r="T707" s="49" t="str">
        <f t="shared" si="207"/>
        <v/>
      </c>
      <c r="U707" s="49" t="str">
        <f t="shared" si="212"/>
        <v/>
      </c>
      <c r="V707" s="50" t="str">
        <f t="shared" si="208"/>
        <v/>
      </c>
      <c r="W707" s="115" t="str">
        <f t="shared" si="211"/>
        <v/>
      </c>
      <c r="X707" s="389"/>
      <c r="Y707" s="396"/>
      <c r="Z707" s="397"/>
    </row>
    <row r="708" spans="1:27" ht="15.6" x14ac:dyDescent="0.3">
      <c r="A708" s="23">
        <v>703</v>
      </c>
      <c r="B708" s="19"/>
      <c r="C708" s="20"/>
      <c r="D708" s="55"/>
      <c r="E708" s="24" t="str">
        <f t="shared" si="200"/>
        <v/>
      </c>
      <c r="F708" s="25" t="str">
        <f t="shared" si="201"/>
        <v/>
      </c>
      <c r="G708" s="52" t="str">
        <f t="shared" si="202"/>
        <v/>
      </c>
      <c r="H708" s="109" t="str">
        <f t="shared" si="209"/>
        <v/>
      </c>
      <c r="I708" s="185" t="s">
        <v>210</v>
      </c>
      <c r="J708" s="26" t="str">
        <f t="shared" si="203"/>
        <v/>
      </c>
      <c r="K708" s="18"/>
      <c r="L708" s="18"/>
      <c r="M708" s="18"/>
      <c r="N708" s="48" t="str">
        <f t="shared" si="204"/>
        <v/>
      </c>
      <c r="O708" s="21"/>
      <c r="P708" s="18"/>
      <c r="Q708" s="48" t="str">
        <f t="shared" si="205"/>
        <v/>
      </c>
      <c r="R708" s="71" t="str">
        <f t="shared" si="206"/>
        <v/>
      </c>
      <c r="S708" s="22"/>
      <c r="T708" s="49" t="str">
        <f t="shared" si="207"/>
        <v/>
      </c>
      <c r="U708" s="49" t="str">
        <f t="shared" si="212"/>
        <v/>
      </c>
      <c r="V708" s="50" t="str">
        <f t="shared" si="208"/>
        <v/>
      </c>
      <c r="W708" s="115" t="str">
        <f t="shared" si="211"/>
        <v/>
      </c>
      <c r="X708" s="389"/>
      <c r="Y708" s="396"/>
      <c r="Z708" s="397"/>
    </row>
    <row r="709" spans="1:27" ht="15.6" x14ac:dyDescent="0.3">
      <c r="A709" s="23">
        <v>704</v>
      </c>
      <c r="B709" s="19"/>
      <c r="C709" s="20"/>
      <c r="D709" s="55"/>
      <c r="E709" s="24" t="str">
        <f t="shared" ref="E709:E772" si="213">IF(C709="","",VLOOKUP(C709,bdsocios,2,FALSE))</f>
        <v/>
      </c>
      <c r="F709" s="25" t="str">
        <f t="shared" ref="F709:F772" si="214">IF(C709="","",VLOOKUP(C709,bdsocios,3,FALSE))</f>
        <v/>
      </c>
      <c r="G709" s="52" t="str">
        <f t="shared" ref="G709:G772" si="215">IF(C709="","",VLOOKUP(C709,bdsocios,4,FALSE))</f>
        <v/>
      </c>
      <c r="H709" s="109" t="str">
        <f t="shared" si="209"/>
        <v/>
      </c>
      <c r="I709" s="185" t="s">
        <v>210</v>
      </c>
      <c r="J709" s="26" t="str">
        <f t="shared" ref="J709:J772" si="216">IF(E709="","","KGS")</f>
        <v/>
      </c>
      <c r="K709" s="18"/>
      <c r="L709" s="18"/>
      <c r="M709" s="18"/>
      <c r="N709" s="48" t="str">
        <f t="shared" ref="N709:N772" si="217">IF(E709="","",K709+L709+M709)</f>
        <v/>
      </c>
      <c r="O709" s="21"/>
      <c r="P709" s="18"/>
      <c r="Q709" s="48" t="str">
        <f t="shared" ref="Q709:Q772" si="218">IF(E709="","",2*O709)</f>
        <v/>
      </c>
      <c r="R709" s="71" t="str">
        <f t="shared" ref="R709:R772" si="219">IF(E709="","",N709-P709-Q709)</f>
        <v/>
      </c>
      <c r="S709" s="22"/>
      <c r="T709" s="49" t="str">
        <f t="shared" ref="T709:T772" si="220">IF(N709="","",R709*S709)</f>
        <v/>
      </c>
      <c r="U709" s="49" t="str">
        <f t="shared" si="212"/>
        <v/>
      </c>
      <c r="V709" s="50" t="str">
        <f t="shared" ref="V709:V772" si="221">IF(E709="","",R709*0.3)</f>
        <v/>
      </c>
      <c r="W709" s="115" t="str">
        <f t="shared" si="211"/>
        <v/>
      </c>
      <c r="X709" s="389"/>
      <c r="Y709" s="396"/>
      <c r="Z709" s="397"/>
    </row>
    <row r="710" spans="1:27" ht="15.6" x14ac:dyDescent="0.3">
      <c r="A710" s="23">
        <v>705</v>
      </c>
      <c r="B710" s="19"/>
      <c r="C710" s="20"/>
      <c r="D710" s="55"/>
      <c r="E710" s="24" t="str">
        <f t="shared" si="213"/>
        <v/>
      </c>
      <c r="F710" s="25" t="str">
        <f t="shared" si="214"/>
        <v/>
      </c>
      <c r="G710" s="52" t="str">
        <f t="shared" si="215"/>
        <v/>
      </c>
      <c r="H710" s="109" t="str">
        <f t="shared" si="209"/>
        <v/>
      </c>
      <c r="I710" s="185" t="s">
        <v>210</v>
      </c>
      <c r="J710" s="26" t="str">
        <f t="shared" si="216"/>
        <v/>
      </c>
      <c r="K710" s="18"/>
      <c r="L710" s="18"/>
      <c r="M710" s="18"/>
      <c r="N710" s="48" t="str">
        <f t="shared" si="217"/>
        <v/>
      </c>
      <c r="O710" s="21"/>
      <c r="P710" s="18"/>
      <c r="Q710" s="48" t="str">
        <f t="shared" si="218"/>
        <v/>
      </c>
      <c r="R710" s="71" t="str">
        <f t="shared" si="219"/>
        <v/>
      </c>
      <c r="S710" s="22"/>
      <c r="T710" s="49" t="str">
        <f t="shared" si="220"/>
        <v/>
      </c>
      <c r="U710" s="49" t="str">
        <f t="shared" si="212"/>
        <v/>
      </c>
      <c r="V710" s="50" t="str">
        <f t="shared" si="221"/>
        <v/>
      </c>
      <c r="W710" s="115" t="str">
        <f t="shared" si="211"/>
        <v/>
      </c>
      <c r="X710" s="389"/>
      <c r="Y710" s="396"/>
      <c r="Z710" s="397"/>
    </row>
    <row r="711" spans="1:27" s="133" customFormat="1" ht="15.6" x14ac:dyDescent="0.3">
      <c r="A711" s="122">
        <v>706</v>
      </c>
      <c r="B711" s="123"/>
      <c r="C711" s="124"/>
      <c r="D711" s="125"/>
      <c r="E711" s="126" t="str">
        <f t="shared" si="213"/>
        <v/>
      </c>
      <c r="F711" s="119" t="str">
        <f t="shared" si="214"/>
        <v/>
      </c>
      <c r="G711" s="238" t="str">
        <f t="shared" si="215"/>
        <v/>
      </c>
      <c r="H711" s="90" t="str">
        <f t="shared" si="209"/>
        <v/>
      </c>
      <c r="I711" s="127" t="s">
        <v>210</v>
      </c>
      <c r="J711" s="204" t="str">
        <f t="shared" si="216"/>
        <v/>
      </c>
      <c r="K711" s="160"/>
      <c r="L711" s="160"/>
      <c r="M711" s="160"/>
      <c r="N711" s="205" t="str">
        <f t="shared" si="217"/>
        <v/>
      </c>
      <c r="O711" s="128"/>
      <c r="P711" s="18"/>
      <c r="Q711" s="205" t="str">
        <f t="shared" si="218"/>
        <v/>
      </c>
      <c r="R711" s="129" t="str">
        <f t="shared" si="219"/>
        <v/>
      </c>
      <c r="S711" s="22"/>
      <c r="T711" s="131" t="str">
        <f t="shared" si="220"/>
        <v/>
      </c>
      <c r="U711" s="131" t="str">
        <f t="shared" si="212"/>
        <v/>
      </c>
      <c r="V711" s="132" t="str">
        <f t="shared" si="221"/>
        <v/>
      </c>
      <c r="W711" s="132" t="str">
        <f>IF(E711="","",T711-U711-V711-O711)</f>
        <v/>
      </c>
      <c r="X711" s="390"/>
      <c r="Y711" s="396"/>
      <c r="Z711" s="397"/>
      <c r="AA711"/>
    </row>
    <row r="712" spans="1:27" s="133" customFormat="1" ht="15.6" x14ac:dyDescent="0.3">
      <c r="A712" s="122">
        <v>707</v>
      </c>
      <c r="B712" s="123"/>
      <c r="C712" s="124"/>
      <c r="D712" s="125"/>
      <c r="E712" s="126" t="str">
        <f t="shared" si="213"/>
        <v/>
      </c>
      <c r="F712" s="119" t="str">
        <f t="shared" si="214"/>
        <v/>
      </c>
      <c r="G712" s="238" t="str">
        <f t="shared" si="215"/>
        <v/>
      </c>
      <c r="H712" s="90" t="str">
        <f t="shared" si="209"/>
        <v/>
      </c>
      <c r="I712" s="127" t="s">
        <v>210</v>
      </c>
      <c r="J712" s="204" t="str">
        <f t="shared" si="216"/>
        <v/>
      </c>
      <c r="K712" s="160"/>
      <c r="L712" s="160"/>
      <c r="M712" s="160"/>
      <c r="N712" s="205" t="str">
        <f t="shared" si="217"/>
        <v/>
      </c>
      <c r="O712" s="128"/>
      <c r="P712" s="18"/>
      <c r="Q712" s="205" t="str">
        <f t="shared" si="218"/>
        <v/>
      </c>
      <c r="R712" s="129" t="str">
        <f t="shared" si="219"/>
        <v/>
      </c>
      <c r="S712" s="22"/>
      <c r="T712" s="131" t="str">
        <f t="shared" si="220"/>
        <v/>
      </c>
      <c r="U712" s="131" t="str">
        <f t="shared" si="212"/>
        <v/>
      </c>
      <c r="V712" s="132" t="str">
        <f t="shared" si="221"/>
        <v/>
      </c>
      <c r="W712" s="132" t="str">
        <f>IF(E712="","",T712-U712-V712-O712)</f>
        <v/>
      </c>
      <c r="X712" s="17"/>
      <c r="Y712"/>
      <c r="Z712"/>
      <c r="AA712"/>
    </row>
    <row r="713" spans="1:27" ht="15.6" x14ac:dyDescent="0.3">
      <c r="A713" s="23">
        <v>708</v>
      </c>
      <c r="B713" s="19"/>
      <c r="C713" s="20"/>
      <c r="D713" s="55"/>
      <c r="E713" s="24" t="str">
        <f t="shared" si="213"/>
        <v/>
      </c>
      <c r="F713" s="25" t="str">
        <f t="shared" si="214"/>
        <v/>
      </c>
      <c r="G713" s="52" t="str">
        <f t="shared" si="215"/>
        <v/>
      </c>
      <c r="H713" s="109" t="str">
        <f t="shared" si="209"/>
        <v/>
      </c>
      <c r="I713" s="185" t="s">
        <v>210</v>
      </c>
      <c r="J713" s="26" t="str">
        <f t="shared" si="216"/>
        <v/>
      </c>
      <c r="K713" s="18"/>
      <c r="L713" s="18"/>
      <c r="M713" s="18"/>
      <c r="N713" s="48" t="str">
        <f>IF(E713="","",K713+L713+M713)</f>
        <v/>
      </c>
      <c r="O713" s="21"/>
      <c r="P713" s="18"/>
      <c r="Q713" s="48" t="str">
        <f>IF(E713="","",2*O713)</f>
        <v/>
      </c>
      <c r="R713" s="71" t="str">
        <f>IF(E713="","",N713-P713-Q713)</f>
        <v/>
      </c>
      <c r="S713" s="22"/>
      <c r="T713" s="49" t="str">
        <f>IF(N713="","",R713*S713)</f>
        <v/>
      </c>
      <c r="U713" s="49" t="str">
        <f>IF(E713="","",0*R713)</f>
        <v/>
      </c>
      <c r="V713" s="50" t="str">
        <f>IF(E713="","",R713*0.3)</f>
        <v/>
      </c>
      <c r="W713" s="115" t="str">
        <f>IF(E713="","",T713-U713-V713-O713)</f>
        <v/>
      </c>
      <c r="X713" s="116"/>
    </row>
    <row r="714" spans="1:27" ht="15.6" x14ac:dyDescent="0.3">
      <c r="A714" s="23">
        <v>709</v>
      </c>
      <c r="B714" s="19"/>
      <c r="C714" s="20"/>
      <c r="D714" s="55"/>
      <c r="E714" s="24" t="str">
        <f t="shared" si="213"/>
        <v/>
      </c>
      <c r="F714" s="25" t="str">
        <f t="shared" si="214"/>
        <v/>
      </c>
      <c r="G714" s="52" t="str">
        <f t="shared" si="215"/>
        <v/>
      </c>
      <c r="H714" s="109" t="str">
        <f t="shared" si="209"/>
        <v/>
      </c>
      <c r="I714" s="185" t="s">
        <v>210</v>
      </c>
      <c r="J714" s="26" t="str">
        <f t="shared" si="216"/>
        <v/>
      </c>
      <c r="K714" s="18"/>
      <c r="L714" s="18"/>
      <c r="M714" s="18"/>
      <c r="N714" s="48" t="str">
        <f t="shared" ref="N714:N746" si="222">IF(E714="","",K714+L714+M714)</f>
        <v/>
      </c>
      <c r="O714" s="21"/>
      <c r="P714" s="18"/>
      <c r="Q714" s="48" t="str">
        <f t="shared" ref="Q714:Q746" si="223">IF(E714="","",2*O714)</f>
        <v/>
      </c>
      <c r="R714" s="71" t="str">
        <f t="shared" ref="R714:R746" si="224">IF(E714="","",N714-P714-Q714)</f>
        <v/>
      </c>
      <c r="S714" s="22"/>
      <c r="T714" s="49" t="str">
        <f t="shared" ref="T714:T746" si="225">IF(N714="","",R714*S714)</f>
        <v/>
      </c>
      <c r="U714" s="49" t="str">
        <f t="shared" ref="U714:U777" si="226">IF(E714="","",0*R714)</f>
        <v/>
      </c>
      <c r="V714" s="50" t="str">
        <f t="shared" ref="V714:V746" si="227">IF(E714="","",R714*0.3)</f>
        <v/>
      </c>
      <c r="W714" s="115" t="str">
        <f t="shared" ref="W714:W746" si="228">IF(E714="","",T714-U714-V714-O714)</f>
        <v/>
      </c>
      <c r="X714" s="98"/>
    </row>
    <row r="715" spans="1:27" ht="15.6" x14ac:dyDescent="0.3">
      <c r="A715" s="23">
        <v>710</v>
      </c>
      <c r="B715" s="19"/>
      <c r="C715" s="20"/>
      <c r="D715" s="55"/>
      <c r="E715" s="24" t="str">
        <f t="shared" si="213"/>
        <v/>
      </c>
      <c r="F715" s="25" t="str">
        <f t="shared" si="214"/>
        <v/>
      </c>
      <c r="G715" s="52" t="str">
        <f t="shared" si="215"/>
        <v/>
      </c>
      <c r="H715" s="109" t="str">
        <f t="shared" si="209"/>
        <v/>
      </c>
      <c r="I715" s="185" t="s">
        <v>210</v>
      </c>
      <c r="J715" s="26" t="str">
        <f t="shared" si="216"/>
        <v/>
      </c>
      <c r="K715" s="18"/>
      <c r="L715" s="18"/>
      <c r="M715" s="18"/>
      <c r="N715" s="48" t="str">
        <f t="shared" si="222"/>
        <v/>
      </c>
      <c r="O715" s="21"/>
      <c r="P715" s="18"/>
      <c r="Q715" s="48" t="str">
        <f t="shared" si="223"/>
        <v/>
      </c>
      <c r="R715" s="71" t="str">
        <f t="shared" si="224"/>
        <v/>
      </c>
      <c r="S715" s="22"/>
      <c r="T715" s="49" t="str">
        <f t="shared" si="225"/>
        <v/>
      </c>
      <c r="U715" s="49" t="str">
        <f t="shared" si="226"/>
        <v/>
      </c>
      <c r="V715" s="50" t="str">
        <f t="shared" si="227"/>
        <v/>
      </c>
      <c r="W715" s="115" t="str">
        <f t="shared" si="228"/>
        <v/>
      </c>
      <c r="X715" s="98"/>
    </row>
    <row r="716" spans="1:27" ht="15.6" x14ac:dyDescent="0.3">
      <c r="A716" s="23">
        <v>711</v>
      </c>
      <c r="B716" s="19"/>
      <c r="C716" s="20"/>
      <c r="D716" s="55"/>
      <c r="E716" s="24" t="str">
        <f t="shared" si="213"/>
        <v/>
      </c>
      <c r="F716" s="25" t="str">
        <f t="shared" si="214"/>
        <v/>
      </c>
      <c r="G716" s="52" t="str">
        <f t="shared" si="215"/>
        <v/>
      </c>
      <c r="H716" s="109" t="str">
        <f t="shared" si="209"/>
        <v/>
      </c>
      <c r="I716" s="185" t="s">
        <v>210</v>
      </c>
      <c r="J716" s="26" t="str">
        <f t="shared" si="216"/>
        <v/>
      </c>
      <c r="K716" s="18"/>
      <c r="L716" s="18"/>
      <c r="M716" s="18"/>
      <c r="N716" s="48" t="str">
        <f t="shared" si="222"/>
        <v/>
      </c>
      <c r="O716" s="21"/>
      <c r="P716" s="18"/>
      <c r="Q716" s="48" t="str">
        <f t="shared" si="223"/>
        <v/>
      </c>
      <c r="R716" s="71" t="str">
        <f t="shared" si="224"/>
        <v/>
      </c>
      <c r="S716" s="22"/>
      <c r="T716" s="49" t="str">
        <f t="shared" si="225"/>
        <v/>
      </c>
      <c r="U716" s="49" t="str">
        <f t="shared" si="226"/>
        <v/>
      </c>
      <c r="V716" s="50" t="str">
        <f t="shared" si="227"/>
        <v/>
      </c>
      <c r="W716" s="115" t="str">
        <f t="shared" si="228"/>
        <v/>
      </c>
      <c r="X716" s="116"/>
    </row>
    <row r="717" spans="1:27" ht="15.6" x14ac:dyDescent="0.3">
      <c r="A717" s="23">
        <v>712</v>
      </c>
      <c r="B717" s="19"/>
      <c r="C717" s="20"/>
      <c r="D717" s="55"/>
      <c r="E717" s="24" t="str">
        <f t="shared" si="213"/>
        <v/>
      </c>
      <c r="F717" s="25" t="str">
        <f t="shared" si="214"/>
        <v/>
      </c>
      <c r="G717" s="52" t="str">
        <f t="shared" si="215"/>
        <v/>
      </c>
      <c r="H717" s="109" t="str">
        <f t="shared" si="209"/>
        <v/>
      </c>
      <c r="I717" s="185" t="s">
        <v>210</v>
      </c>
      <c r="J717" s="26" t="str">
        <f t="shared" si="216"/>
        <v/>
      </c>
      <c r="K717" s="18"/>
      <c r="L717" s="18"/>
      <c r="M717" s="18"/>
      <c r="N717" s="48" t="str">
        <f t="shared" si="222"/>
        <v/>
      </c>
      <c r="O717" s="21"/>
      <c r="P717" s="18"/>
      <c r="Q717" s="48" t="str">
        <f t="shared" si="223"/>
        <v/>
      </c>
      <c r="R717" s="71" t="str">
        <f t="shared" si="224"/>
        <v/>
      </c>
      <c r="S717" s="22"/>
      <c r="T717" s="49" t="str">
        <f t="shared" si="225"/>
        <v/>
      </c>
      <c r="U717" s="49" t="str">
        <f t="shared" si="226"/>
        <v/>
      </c>
      <c r="V717" s="50" t="str">
        <f t="shared" si="227"/>
        <v/>
      </c>
      <c r="W717" s="115" t="str">
        <f t="shared" si="228"/>
        <v/>
      </c>
      <c r="X717" s="17"/>
    </row>
    <row r="718" spans="1:27" ht="15.6" x14ac:dyDescent="0.3">
      <c r="A718" s="23">
        <v>713</v>
      </c>
      <c r="B718" s="19"/>
      <c r="C718" s="20"/>
      <c r="D718" s="55"/>
      <c r="E718" s="24" t="str">
        <f t="shared" si="213"/>
        <v/>
      </c>
      <c r="F718" s="25" t="str">
        <f t="shared" si="214"/>
        <v/>
      </c>
      <c r="G718" s="52" t="str">
        <f t="shared" si="215"/>
        <v/>
      </c>
      <c r="H718" s="109" t="str">
        <f t="shared" si="209"/>
        <v/>
      </c>
      <c r="I718" s="185" t="s">
        <v>210</v>
      </c>
      <c r="J718" s="26" t="str">
        <f t="shared" si="216"/>
        <v/>
      </c>
      <c r="K718" s="18"/>
      <c r="L718" s="18"/>
      <c r="M718" s="18"/>
      <c r="N718" s="48" t="str">
        <f t="shared" si="222"/>
        <v/>
      </c>
      <c r="O718" s="21"/>
      <c r="P718" s="18"/>
      <c r="Q718" s="48" t="str">
        <f t="shared" si="223"/>
        <v/>
      </c>
      <c r="R718" s="71" t="str">
        <f t="shared" si="224"/>
        <v/>
      </c>
      <c r="S718" s="22"/>
      <c r="T718" s="49" t="str">
        <f t="shared" si="225"/>
        <v/>
      </c>
      <c r="U718" s="49" t="str">
        <f t="shared" si="226"/>
        <v/>
      </c>
      <c r="V718" s="50" t="str">
        <f t="shared" si="227"/>
        <v/>
      </c>
      <c r="W718" s="115" t="str">
        <f t="shared" si="228"/>
        <v/>
      </c>
      <c r="X718" s="17"/>
    </row>
    <row r="719" spans="1:27" ht="15.6" x14ac:dyDescent="0.3">
      <c r="A719" s="23">
        <v>714</v>
      </c>
      <c r="B719" s="19"/>
      <c r="C719" s="20"/>
      <c r="D719" s="55"/>
      <c r="E719" s="24" t="str">
        <f t="shared" si="213"/>
        <v/>
      </c>
      <c r="F719" s="25" t="str">
        <f t="shared" si="214"/>
        <v/>
      </c>
      <c r="G719" s="52" t="str">
        <f t="shared" si="215"/>
        <v/>
      </c>
      <c r="H719" s="109" t="str">
        <f t="shared" si="209"/>
        <v/>
      </c>
      <c r="I719" s="185" t="s">
        <v>210</v>
      </c>
      <c r="J719" s="26" t="str">
        <f t="shared" si="216"/>
        <v/>
      </c>
      <c r="K719" s="18"/>
      <c r="L719" s="18"/>
      <c r="M719" s="18"/>
      <c r="N719" s="48" t="str">
        <f t="shared" si="222"/>
        <v/>
      </c>
      <c r="O719" s="21"/>
      <c r="P719" s="18"/>
      <c r="Q719" s="48" t="str">
        <f t="shared" si="223"/>
        <v/>
      </c>
      <c r="R719" s="71" t="str">
        <f t="shared" si="224"/>
        <v/>
      </c>
      <c r="S719" s="22"/>
      <c r="T719" s="49" t="str">
        <f t="shared" si="225"/>
        <v/>
      </c>
      <c r="U719" s="49" t="str">
        <f t="shared" si="226"/>
        <v/>
      </c>
      <c r="V719" s="50" t="str">
        <f t="shared" si="227"/>
        <v/>
      </c>
      <c r="W719" s="115" t="str">
        <f t="shared" si="228"/>
        <v/>
      </c>
      <c r="X719" s="17"/>
    </row>
    <row r="720" spans="1:27" ht="15.6" x14ac:dyDescent="0.3">
      <c r="A720" s="23">
        <v>715</v>
      </c>
      <c r="B720" s="19"/>
      <c r="C720" s="20"/>
      <c r="D720" s="55"/>
      <c r="E720" s="24" t="str">
        <f t="shared" si="213"/>
        <v/>
      </c>
      <c r="F720" s="25" t="str">
        <f t="shared" si="214"/>
        <v/>
      </c>
      <c r="G720" s="52" t="str">
        <f t="shared" si="215"/>
        <v/>
      </c>
      <c r="H720" s="109" t="str">
        <f t="shared" si="209"/>
        <v/>
      </c>
      <c r="I720" s="185" t="s">
        <v>210</v>
      </c>
      <c r="J720" s="26" t="str">
        <f t="shared" si="216"/>
        <v/>
      </c>
      <c r="K720" s="18"/>
      <c r="L720" s="18"/>
      <c r="M720" s="18"/>
      <c r="N720" s="48" t="str">
        <f t="shared" si="222"/>
        <v/>
      </c>
      <c r="O720" s="21"/>
      <c r="P720" s="18"/>
      <c r="Q720" s="48" t="str">
        <f t="shared" si="223"/>
        <v/>
      </c>
      <c r="R720" s="71" t="str">
        <f t="shared" si="224"/>
        <v/>
      </c>
      <c r="S720" s="22"/>
      <c r="T720" s="49" t="str">
        <f t="shared" si="225"/>
        <v/>
      </c>
      <c r="U720" s="49" t="str">
        <f t="shared" si="226"/>
        <v/>
      </c>
      <c r="V720" s="50" t="str">
        <f t="shared" si="227"/>
        <v/>
      </c>
      <c r="W720" s="115" t="str">
        <f t="shared" si="228"/>
        <v/>
      </c>
      <c r="X720" s="17"/>
    </row>
    <row r="721" spans="1:27" ht="15.6" x14ac:dyDescent="0.3">
      <c r="A721" s="23">
        <v>716</v>
      </c>
      <c r="B721" s="19"/>
      <c r="C721" s="20"/>
      <c r="D721" s="55"/>
      <c r="E721" s="24" t="str">
        <f t="shared" si="213"/>
        <v/>
      </c>
      <c r="F721" s="25" t="str">
        <f t="shared" si="214"/>
        <v/>
      </c>
      <c r="G721" s="52" t="str">
        <f t="shared" si="215"/>
        <v/>
      </c>
      <c r="H721" s="109" t="str">
        <f t="shared" si="209"/>
        <v/>
      </c>
      <c r="I721" s="185" t="s">
        <v>210</v>
      </c>
      <c r="J721" s="26" t="str">
        <f t="shared" si="216"/>
        <v/>
      </c>
      <c r="K721" s="18"/>
      <c r="L721" s="18"/>
      <c r="M721" s="18"/>
      <c r="N721" s="48" t="str">
        <f t="shared" si="222"/>
        <v/>
      </c>
      <c r="O721" s="21"/>
      <c r="P721" s="18"/>
      <c r="Q721" s="48" t="str">
        <f t="shared" si="223"/>
        <v/>
      </c>
      <c r="R721" s="71" t="str">
        <f t="shared" si="224"/>
        <v/>
      </c>
      <c r="S721" s="22"/>
      <c r="T721" s="49" t="str">
        <f t="shared" si="225"/>
        <v/>
      </c>
      <c r="U721" s="49" t="str">
        <f t="shared" si="226"/>
        <v/>
      </c>
      <c r="V721" s="50" t="str">
        <f t="shared" si="227"/>
        <v/>
      </c>
      <c r="W721" s="115" t="str">
        <f t="shared" si="228"/>
        <v/>
      </c>
      <c r="X721" s="98"/>
    </row>
    <row r="722" spans="1:27" ht="15.6" x14ac:dyDescent="0.3">
      <c r="A722" s="23">
        <v>717</v>
      </c>
      <c r="B722" s="19"/>
      <c r="C722" s="20"/>
      <c r="D722" s="55"/>
      <c r="E722" s="24" t="str">
        <f t="shared" si="213"/>
        <v/>
      </c>
      <c r="F722" s="25" t="str">
        <f t="shared" si="214"/>
        <v/>
      </c>
      <c r="G722" s="52" t="str">
        <f t="shared" si="215"/>
        <v/>
      </c>
      <c r="H722" s="109" t="str">
        <f t="shared" si="209"/>
        <v/>
      </c>
      <c r="I722" s="185" t="s">
        <v>210</v>
      </c>
      <c r="J722" s="26" t="str">
        <f t="shared" si="216"/>
        <v/>
      </c>
      <c r="K722" s="18"/>
      <c r="L722" s="18"/>
      <c r="M722" s="18"/>
      <c r="N722" s="48" t="str">
        <f t="shared" si="222"/>
        <v/>
      </c>
      <c r="O722" s="21"/>
      <c r="P722" s="18"/>
      <c r="Q722" s="48" t="str">
        <f t="shared" si="223"/>
        <v/>
      </c>
      <c r="R722" s="71" t="str">
        <f t="shared" si="224"/>
        <v/>
      </c>
      <c r="S722" s="22"/>
      <c r="T722" s="49" t="str">
        <f t="shared" si="225"/>
        <v/>
      </c>
      <c r="U722" s="49" t="str">
        <f t="shared" si="226"/>
        <v/>
      </c>
      <c r="V722" s="50" t="str">
        <f t="shared" si="227"/>
        <v/>
      </c>
      <c r="W722" s="115" t="str">
        <f t="shared" si="228"/>
        <v/>
      </c>
      <c r="X722" s="98"/>
    </row>
    <row r="723" spans="1:27" ht="15.6" x14ac:dyDescent="0.3">
      <c r="A723" s="23">
        <v>718</v>
      </c>
      <c r="B723" s="19"/>
      <c r="C723" s="20"/>
      <c r="D723" s="55"/>
      <c r="E723" s="24" t="str">
        <f t="shared" si="213"/>
        <v/>
      </c>
      <c r="F723" s="25" t="str">
        <f t="shared" si="214"/>
        <v/>
      </c>
      <c r="G723" s="52" t="str">
        <f t="shared" si="215"/>
        <v/>
      </c>
      <c r="H723" s="109" t="str">
        <f t="shared" si="209"/>
        <v/>
      </c>
      <c r="I723" s="185" t="s">
        <v>210</v>
      </c>
      <c r="J723" s="26" t="str">
        <f t="shared" si="216"/>
        <v/>
      </c>
      <c r="K723" s="18"/>
      <c r="L723" s="18"/>
      <c r="M723" s="18"/>
      <c r="N723" s="48" t="str">
        <f t="shared" si="222"/>
        <v/>
      </c>
      <c r="O723" s="21"/>
      <c r="P723" s="18"/>
      <c r="Q723" s="48" t="str">
        <f t="shared" si="223"/>
        <v/>
      </c>
      <c r="R723" s="71" t="str">
        <f t="shared" si="224"/>
        <v/>
      </c>
      <c r="S723" s="22"/>
      <c r="T723" s="49" t="str">
        <f t="shared" si="225"/>
        <v/>
      </c>
      <c r="U723" s="49" t="str">
        <f t="shared" si="226"/>
        <v/>
      </c>
      <c r="V723" s="50" t="str">
        <f t="shared" si="227"/>
        <v/>
      </c>
      <c r="W723" s="115" t="str">
        <f t="shared" si="228"/>
        <v/>
      </c>
      <c r="X723" s="98"/>
    </row>
    <row r="724" spans="1:27" ht="15.6" x14ac:dyDescent="0.3">
      <c r="A724" s="23">
        <v>719</v>
      </c>
      <c r="B724" s="19"/>
      <c r="C724" s="20"/>
      <c r="D724" s="55"/>
      <c r="E724" s="24" t="str">
        <f t="shared" si="213"/>
        <v/>
      </c>
      <c r="F724" s="25" t="str">
        <f t="shared" si="214"/>
        <v/>
      </c>
      <c r="G724" s="52" t="str">
        <f t="shared" si="215"/>
        <v/>
      </c>
      <c r="H724" s="109" t="str">
        <f t="shared" si="209"/>
        <v/>
      </c>
      <c r="I724" s="185" t="s">
        <v>210</v>
      </c>
      <c r="J724" s="26" t="str">
        <f t="shared" si="216"/>
        <v/>
      </c>
      <c r="K724" s="18"/>
      <c r="L724" s="18"/>
      <c r="M724" s="18"/>
      <c r="N724" s="48" t="str">
        <f t="shared" si="222"/>
        <v/>
      </c>
      <c r="O724" s="21"/>
      <c r="P724" s="18"/>
      <c r="Q724" s="48" t="str">
        <f t="shared" si="223"/>
        <v/>
      </c>
      <c r="R724" s="71" t="str">
        <f t="shared" si="224"/>
        <v/>
      </c>
      <c r="S724" s="22"/>
      <c r="T724" s="49" t="str">
        <f t="shared" si="225"/>
        <v/>
      </c>
      <c r="U724" s="49" t="str">
        <f t="shared" si="226"/>
        <v/>
      </c>
      <c r="V724" s="50" t="str">
        <f t="shared" si="227"/>
        <v/>
      </c>
      <c r="W724" s="115" t="str">
        <f t="shared" si="228"/>
        <v/>
      </c>
      <c r="X724" s="98"/>
    </row>
    <row r="725" spans="1:27" ht="15.6" x14ac:dyDescent="0.3">
      <c r="A725" s="23">
        <v>720</v>
      </c>
      <c r="B725" s="19"/>
      <c r="C725" s="20"/>
      <c r="D725" s="55"/>
      <c r="E725" s="24" t="str">
        <f t="shared" si="213"/>
        <v/>
      </c>
      <c r="F725" s="25" t="str">
        <f t="shared" si="214"/>
        <v/>
      </c>
      <c r="G725" s="52" t="str">
        <f t="shared" si="215"/>
        <v/>
      </c>
      <c r="H725" s="109" t="str">
        <f t="shared" ref="H725:H788" si="229">IF(C725="","",VLOOKUP(C725,bdsocios,5,FALSE))</f>
        <v/>
      </c>
      <c r="I725" s="185" t="s">
        <v>210</v>
      </c>
      <c r="J725" s="26" t="str">
        <f t="shared" si="216"/>
        <v/>
      </c>
      <c r="K725" s="18"/>
      <c r="L725" s="18"/>
      <c r="M725" s="18"/>
      <c r="N725" s="48" t="str">
        <f t="shared" si="222"/>
        <v/>
      </c>
      <c r="O725" s="21"/>
      <c r="P725" s="18"/>
      <c r="Q725" s="48" t="str">
        <f t="shared" si="223"/>
        <v/>
      </c>
      <c r="R725" s="71" t="str">
        <f t="shared" si="224"/>
        <v/>
      </c>
      <c r="S725" s="22"/>
      <c r="T725" s="49" t="str">
        <f t="shared" si="225"/>
        <v/>
      </c>
      <c r="U725" s="49" t="str">
        <f t="shared" si="226"/>
        <v/>
      </c>
      <c r="V725" s="50" t="str">
        <f t="shared" si="227"/>
        <v/>
      </c>
      <c r="W725" s="115" t="str">
        <f t="shared" si="228"/>
        <v/>
      </c>
      <c r="X725" s="98"/>
    </row>
    <row r="726" spans="1:27" ht="15.6" x14ac:dyDescent="0.3">
      <c r="A726" s="23">
        <v>721</v>
      </c>
      <c r="B726" s="19"/>
      <c r="C726" s="20"/>
      <c r="D726" s="55"/>
      <c r="E726" s="24" t="str">
        <f t="shared" si="213"/>
        <v/>
      </c>
      <c r="F726" s="25" t="str">
        <f t="shared" si="214"/>
        <v/>
      </c>
      <c r="G726" s="52" t="str">
        <f t="shared" si="215"/>
        <v/>
      </c>
      <c r="H726" s="109" t="str">
        <f t="shared" si="229"/>
        <v/>
      </c>
      <c r="I726" s="185" t="s">
        <v>210</v>
      </c>
      <c r="J726" s="26" t="str">
        <f t="shared" si="216"/>
        <v/>
      </c>
      <c r="K726" s="18"/>
      <c r="L726" s="18"/>
      <c r="M726" s="18"/>
      <c r="N726" s="48" t="str">
        <f t="shared" si="222"/>
        <v/>
      </c>
      <c r="O726" s="21"/>
      <c r="P726" s="18"/>
      <c r="Q726" s="48" t="str">
        <f t="shared" si="223"/>
        <v/>
      </c>
      <c r="R726" s="71" t="str">
        <f t="shared" si="224"/>
        <v/>
      </c>
      <c r="S726" s="22"/>
      <c r="T726" s="49" t="str">
        <f t="shared" si="225"/>
        <v/>
      </c>
      <c r="U726" s="49" t="str">
        <f t="shared" si="226"/>
        <v/>
      </c>
      <c r="V726" s="50" t="str">
        <f t="shared" si="227"/>
        <v/>
      </c>
      <c r="W726" s="115" t="str">
        <f t="shared" si="228"/>
        <v/>
      </c>
      <c r="X726" s="98"/>
    </row>
    <row r="727" spans="1:27" s="133" customFormat="1" ht="15.6" x14ac:dyDescent="0.3">
      <c r="A727" s="122">
        <v>722</v>
      </c>
      <c r="B727" s="123"/>
      <c r="C727" s="124"/>
      <c r="D727" s="125"/>
      <c r="E727" s="126" t="str">
        <f t="shared" si="213"/>
        <v/>
      </c>
      <c r="F727" s="119" t="str">
        <f t="shared" si="214"/>
        <v/>
      </c>
      <c r="G727" s="238" t="str">
        <f t="shared" si="215"/>
        <v/>
      </c>
      <c r="H727" s="90" t="str">
        <f t="shared" si="229"/>
        <v/>
      </c>
      <c r="I727" s="127" t="s">
        <v>210</v>
      </c>
      <c r="J727" s="204" t="str">
        <f t="shared" si="216"/>
        <v/>
      </c>
      <c r="K727" s="160"/>
      <c r="L727" s="160"/>
      <c r="M727" s="160"/>
      <c r="N727" s="48" t="str">
        <f t="shared" si="222"/>
        <v/>
      </c>
      <c r="O727" s="128"/>
      <c r="P727" s="18"/>
      <c r="Q727" s="48" t="str">
        <f t="shared" si="223"/>
        <v/>
      </c>
      <c r="R727" s="71" t="str">
        <f t="shared" si="224"/>
        <v/>
      </c>
      <c r="S727" s="22"/>
      <c r="T727" s="49" t="str">
        <f t="shared" si="225"/>
        <v/>
      </c>
      <c r="U727" s="49" t="str">
        <f t="shared" si="226"/>
        <v/>
      </c>
      <c r="V727" s="50" t="str">
        <f t="shared" si="227"/>
        <v/>
      </c>
      <c r="W727" s="115" t="str">
        <f t="shared" si="228"/>
        <v/>
      </c>
      <c r="X727" s="17"/>
      <c r="Y727"/>
      <c r="Z727"/>
      <c r="AA727"/>
    </row>
    <row r="728" spans="1:27" ht="15.6" x14ac:dyDescent="0.3">
      <c r="A728" s="23">
        <v>723</v>
      </c>
      <c r="B728" s="19"/>
      <c r="C728" s="20"/>
      <c r="D728" s="55"/>
      <c r="E728" s="24" t="str">
        <f t="shared" si="213"/>
        <v/>
      </c>
      <c r="F728" s="25" t="str">
        <f t="shared" si="214"/>
        <v/>
      </c>
      <c r="G728" s="52" t="str">
        <f t="shared" si="215"/>
        <v/>
      </c>
      <c r="H728" s="109" t="str">
        <f t="shared" si="229"/>
        <v/>
      </c>
      <c r="I728" s="185" t="s">
        <v>210</v>
      </c>
      <c r="J728" s="26" t="str">
        <f t="shared" si="216"/>
        <v/>
      </c>
      <c r="K728" s="18"/>
      <c r="L728" s="18"/>
      <c r="M728" s="18"/>
      <c r="N728" s="48" t="str">
        <f t="shared" si="222"/>
        <v/>
      </c>
      <c r="O728" s="21"/>
      <c r="P728" s="18"/>
      <c r="Q728" s="48" t="str">
        <f t="shared" si="223"/>
        <v/>
      </c>
      <c r="R728" s="71" t="str">
        <f t="shared" si="224"/>
        <v/>
      </c>
      <c r="S728" s="22"/>
      <c r="T728" s="49" t="str">
        <f t="shared" si="225"/>
        <v/>
      </c>
      <c r="U728" s="49" t="str">
        <f t="shared" si="226"/>
        <v/>
      </c>
      <c r="V728" s="50" t="str">
        <f t="shared" si="227"/>
        <v/>
      </c>
      <c r="W728" s="115" t="str">
        <f t="shared" si="228"/>
        <v/>
      </c>
      <c r="X728" s="331"/>
    </row>
    <row r="729" spans="1:27" ht="15.6" x14ac:dyDescent="0.3">
      <c r="A729" s="23">
        <v>724</v>
      </c>
      <c r="B729" s="19"/>
      <c r="C729" s="20"/>
      <c r="D729" s="55"/>
      <c r="E729" s="24" t="str">
        <f t="shared" si="213"/>
        <v/>
      </c>
      <c r="F729" s="25" t="str">
        <f t="shared" si="214"/>
        <v/>
      </c>
      <c r="G729" s="52" t="str">
        <f t="shared" si="215"/>
        <v/>
      </c>
      <c r="H729" s="109" t="str">
        <f t="shared" si="229"/>
        <v/>
      </c>
      <c r="I729" s="185" t="s">
        <v>210</v>
      </c>
      <c r="J729" s="26" t="str">
        <f t="shared" si="216"/>
        <v/>
      </c>
      <c r="K729" s="18"/>
      <c r="L729" s="18"/>
      <c r="M729" s="18"/>
      <c r="N729" s="48" t="str">
        <f t="shared" si="222"/>
        <v/>
      </c>
      <c r="O729" s="21"/>
      <c r="P729" s="18"/>
      <c r="Q729" s="48" t="str">
        <f t="shared" si="223"/>
        <v/>
      </c>
      <c r="R729" s="71" t="str">
        <f t="shared" si="224"/>
        <v/>
      </c>
      <c r="S729" s="22"/>
      <c r="T729" s="49" t="str">
        <f t="shared" si="225"/>
        <v/>
      </c>
      <c r="U729" s="49" t="str">
        <f t="shared" si="226"/>
        <v/>
      </c>
      <c r="V729" s="50" t="str">
        <f t="shared" si="227"/>
        <v/>
      </c>
      <c r="W729" s="115" t="str">
        <f t="shared" si="228"/>
        <v/>
      </c>
      <c r="X729" s="98"/>
    </row>
    <row r="730" spans="1:27" ht="15.6" x14ac:dyDescent="0.3">
      <c r="A730" s="23">
        <v>725</v>
      </c>
      <c r="B730" s="19"/>
      <c r="C730" s="20"/>
      <c r="D730" s="55"/>
      <c r="E730" s="24" t="str">
        <f t="shared" si="213"/>
        <v/>
      </c>
      <c r="F730" s="25" t="str">
        <f t="shared" si="214"/>
        <v/>
      </c>
      <c r="G730" s="52" t="str">
        <f t="shared" si="215"/>
        <v/>
      </c>
      <c r="H730" s="109" t="str">
        <f t="shared" si="229"/>
        <v/>
      </c>
      <c r="I730" s="185" t="s">
        <v>210</v>
      </c>
      <c r="J730" s="26" t="str">
        <f t="shared" si="216"/>
        <v/>
      </c>
      <c r="K730" s="18"/>
      <c r="L730" s="18"/>
      <c r="M730" s="18"/>
      <c r="N730" s="48" t="str">
        <f t="shared" si="222"/>
        <v/>
      </c>
      <c r="O730" s="21"/>
      <c r="P730" s="18"/>
      <c r="Q730" s="48" t="str">
        <f t="shared" si="223"/>
        <v/>
      </c>
      <c r="R730" s="71" t="str">
        <f t="shared" si="224"/>
        <v/>
      </c>
      <c r="S730" s="22"/>
      <c r="T730" s="49" t="str">
        <f t="shared" si="225"/>
        <v/>
      </c>
      <c r="U730" s="49" t="str">
        <f t="shared" si="226"/>
        <v/>
      </c>
      <c r="V730" s="50" t="str">
        <f t="shared" si="227"/>
        <v/>
      </c>
      <c r="W730" s="115" t="str">
        <f t="shared" si="228"/>
        <v/>
      </c>
      <c r="X730" s="98"/>
    </row>
    <row r="731" spans="1:27" ht="15.6" x14ac:dyDescent="0.3">
      <c r="A731" s="23">
        <v>726</v>
      </c>
      <c r="B731" s="19"/>
      <c r="C731" s="20"/>
      <c r="D731" s="55"/>
      <c r="E731" s="24" t="str">
        <f t="shared" si="213"/>
        <v/>
      </c>
      <c r="F731" s="25" t="str">
        <f t="shared" si="214"/>
        <v/>
      </c>
      <c r="G731" s="52" t="str">
        <f t="shared" si="215"/>
        <v/>
      </c>
      <c r="H731" s="109" t="str">
        <f t="shared" si="229"/>
        <v/>
      </c>
      <c r="I731" s="185" t="s">
        <v>210</v>
      </c>
      <c r="J731" s="26" t="str">
        <f t="shared" si="216"/>
        <v/>
      </c>
      <c r="K731" s="18"/>
      <c r="L731" s="18"/>
      <c r="M731" s="18"/>
      <c r="N731" s="48" t="str">
        <f t="shared" si="222"/>
        <v/>
      </c>
      <c r="O731" s="21"/>
      <c r="P731" s="18"/>
      <c r="Q731" s="48" t="str">
        <f t="shared" si="223"/>
        <v/>
      </c>
      <c r="R731" s="71" t="str">
        <f t="shared" si="224"/>
        <v/>
      </c>
      <c r="S731" s="22"/>
      <c r="T731" s="49" t="str">
        <f t="shared" si="225"/>
        <v/>
      </c>
      <c r="U731" s="49" t="str">
        <f t="shared" si="226"/>
        <v/>
      </c>
      <c r="V731" s="50" t="str">
        <f t="shared" si="227"/>
        <v/>
      </c>
      <c r="W731" s="115" t="str">
        <f t="shared" si="228"/>
        <v/>
      </c>
      <c r="X731" s="98"/>
    </row>
    <row r="732" spans="1:27" ht="15.6" x14ac:dyDescent="0.3">
      <c r="A732" s="23">
        <v>727</v>
      </c>
      <c r="B732" s="19"/>
      <c r="C732" s="20"/>
      <c r="D732" s="55"/>
      <c r="E732" s="24" t="str">
        <f t="shared" si="213"/>
        <v/>
      </c>
      <c r="F732" s="25" t="str">
        <f t="shared" si="214"/>
        <v/>
      </c>
      <c r="G732" s="52" t="str">
        <f t="shared" si="215"/>
        <v/>
      </c>
      <c r="H732" s="109" t="str">
        <f t="shared" si="229"/>
        <v/>
      </c>
      <c r="I732" s="185" t="s">
        <v>210</v>
      </c>
      <c r="J732" s="26" t="str">
        <f t="shared" si="216"/>
        <v/>
      </c>
      <c r="K732" s="18"/>
      <c r="L732" s="18"/>
      <c r="M732" s="18"/>
      <c r="N732" s="48" t="str">
        <f t="shared" si="222"/>
        <v/>
      </c>
      <c r="O732" s="21"/>
      <c r="P732" s="18"/>
      <c r="Q732" s="48" t="str">
        <f t="shared" si="223"/>
        <v/>
      </c>
      <c r="R732" s="71" t="str">
        <f t="shared" si="224"/>
        <v/>
      </c>
      <c r="S732" s="22"/>
      <c r="T732" s="49" t="str">
        <f t="shared" si="225"/>
        <v/>
      </c>
      <c r="U732" s="49" t="str">
        <f t="shared" si="226"/>
        <v/>
      </c>
      <c r="V732" s="50" t="str">
        <f t="shared" si="227"/>
        <v/>
      </c>
      <c r="W732" s="115" t="str">
        <f t="shared" si="228"/>
        <v/>
      </c>
      <c r="X732" s="17"/>
    </row>
    <row r="733" spans="1:27" ht="15.6" x14ac:dyDescent="0.3">
      <c r="A733" s="23">
        <v>728</v>
      </c>
      <c r="B733" s="19"/>
      <c r="C733" s="20"/>
      <c r="D733" s="55"/>
      <c r="E733" s="24" t="str">
        <f t="shared" si="213"/>
        <v/>
      </c>
      <c r="F733" s="25" t="str">
        <f t="shared" si="214"/>
        <v/>
      </c>
      <c r="G733" s="52" t="str">
        <f t="shared" si="215"/>
        <v/>
      </c>
      <c r="H733" s="109" t="str">
        <f t="shared" si="229"/>
        <v/>
      </c>
      <c r="I733" s="185" t="s">
        <v>210</v>
      </c>
      <c r="J733" s="26" t="str">
        <f t="shared" si="216"/>
        <v/>
      </c>
      <c r="K733" s="18"/>
      <c r="L733" s="18"/>
      <c r="M733" s="18"/>
      <c r="N733" s="48" t="str">
        <f t="shared" si="222"/>
        <v/>
      </c>
      <c r="O733" s="21"/>
      <c r="P733" s="18"/>
      <c r="Q733" s="48" t="str">
        <f t="shared" si="223"/>
        <v/>
      </c>
      <c r="R733" s="71" t="str">
        <f t="shared" si="224"/>
        <v/>
      </c>
      <c r="S733" s="22"/>
      <c r="T733" s="49" t="str">
        <f t="shared" si="225"/>
        <v/>
      </c>
      <c r="U733" s="49" t="str">
        <f t="shared" si="226"/>
        <v/>
      </c>
      <c r="V733" s="50" t="str">
        <f t="shared" si="227"/>
        <v/>
      </c>
      <c r="W733" s="115" t="str">
        <f t="shared" si="228"/>
        <v/>
      </c>
      <c r="X733" s="17"/>
    </row>
    <row r="734" spans="1:27" ht="15.6" x14ac:dyDescent="0.3">
      <c r="A734" s="23">
        <v>729</v>
      </c>
      <c r="B734" s="19"/>
      <c r="C734" s="20"/>
      <c r="D734" s="55"/>
      <c r="E734" s="24" t="str">
        <f t="shared" si="213"/>
        <v/>
      </c>
      <c r="F734" s="25" t="str">
        <f t="shared" si="214"/>
        <v/>
      </c>
      <c r="G734" s="52" t="str">
        <f t="shared" si="215"/>
        <v/>
      </c>
      <c r="H734" s="109" t="str">
        <f t="shared" si="229"/>
        <v/>
      </c>
      <c r="I734" s="185" t="s">
        <v>210</v>
      </c>
      <c r="J734" s="26" t="str">
        <f t="shared" si="216"/>
        <v/>
      </c>
      <c r="K734" s="18"/>
      <c r="L734" s="18"/>
      <c r="M734" s="18"/>
      <c r="N734" s="48" t="str">
        <f t="shared" si="222"/>
        <v/>
      </c>
      <c r="O734" s="21"/>
      <c r="P734" s="18"/>
      <c r="Q734" s="48" t="str">
        <f t="shared" si="223"/>
        <v/>
      </c>
      <c r="R734" s="71" t="str">
        <f t="shared" si="224"/>
        <v/>
      </c>
      <c r="S734" s="22"/>
      <c r="T734" s="49" t="str">
        <f t="shared" si="225"/>
        <v/>
      </c>
      <c r="U734" s="49" t="str">
        <f t="shared" si="226"/>
        <v/>
      </c>
      <c r="V734" s="50" t="str">
        <f t="shared" si="227"/>
        <v/>
      </c>
      <c r="W734" s="115" t="str">
        <f t="shared" si="228"/>
        <v/>
      </c>
      <c r="X734" s="116"/>
    </row>
    <row r="735" spans="1:27" ht="15.6" x14ac:dyDescent="0.3">
      <c r="A735" s="23">
        <v>730</v>
      </c>
      <c r="B735" s="19"/>
      <c r="C735" s="20"/>
      <c r="D735" s="55"/>
      <c r="E735" s="24" t="str">
        <f t="shared" si="213"/>
        <v/>
      </c>
      <c r="F735" s="25" t="str">
        <f t="shared" si="214"/>
        <v/>
      </c>
      <c r="G735" s="52" t="str">
        <f t="shared" si="215"/>
        <v/>
      </c>
      <c r="H735" s="109" t="str">
        <f t="shared" si="229"/>
        <v/>
      </c>
      <c r="I735" s="185" t="s">
        <v>210</v>
      </c>
      <c r="J735" s="26" t="str">
        <f t="shared" si="216"/>
        <v/>
      </c>
      <c r="K735" s="18"/>
      <c r="L735" s="18"/>
      <c r="M735" s="18"/>
      <c r="N735" s="48" t="str">
        <f t="shared" si="222"/>
        <v/>
      </c>
      <c r="O735" s="21"/>
      <c r="P735" s="18"/>
      <c r="Q735" s="48" t="str">
        <f t="shared" si="223"/>
        <v/>
      </c>
      <c r="R735" s="71" t="str">
        <f t="shared" si="224"/>
        <v/>
      </c>
      <c r="S735" s="22"/>
      <c r="T735" s="49" t="str">
        <f t="shared" si="225"/>
        <v/>
      </c>
      <c r="U735" s="49" t="str">
        <f t="shared" si="226"/>
        <v/>
      </c>
      <c r="V735" s="50" t="str">
        <f t="shared" si="227"/>
        <v/>
      </c>
      <c r="W735" s="115" t="str">
        <f t="shared" si="228"/>
        <v/>
      </c>
      <c r="X735" s="98"/>
    </row>
    <row r="736" spans="1:27" ht="15.6" x14ac:dyDescent="0.3">
      <c r="A736" s="23">
        <v>731</v>
      </c>
      <c r="B736" s="19"/>
      <c r="C736" s="20"/>
      <c r="D736" s="55"/>
      <c r="E736" s="24" t="str">
        <f t="shared" si="213"/>
        <v/>
      </c>
      <c r="F736" s="25" t="str">
        <f t="shared" si="214"/>
        <v/>
      </c>
      <c r="G736" s="52" t="str">
        <f t="shared" si="215"/>
        <v/>
      </c>
      <c r="H736" s="109" t="str">
        <f t="shared" si="229"/>
        <v/>
      </c>
      <c r="I736" s="185" t="s">
        <v>210</v>
      </c>
      <c r="J736" s="26" t="str">
        <f t="shared" si="216"/>
        <v/>
      </c>
      <c r="K736" s="18"/>
      <c r="L736" s="18"/>
      <c r="M736" s="18"/>
      <c r="N736" s="48" t="str">
        <f t="shared" si="222"/>
        <v/>
      </c>
      <c r="O736" s="21"/>
      <c r="P736" s="18"/>
      <c r="Q736" s="48" t="str">
        <f t="shared" si="223"/>
        <v/>
      </c>
      <c r="R736" s="71" t="str">
        <f t="shared" si="224"/>
        <v/>
      </c>
      <c r="S736" s="22"/>
      <c r="T736" s="49" t="str">
        <f t="shared" si="225"/>
        <v/>
      </c>
      <c r="U736" s="49" t="str">
        <f t="shared" si="226"/>
        <v/>
      </c>
      <c r="V736" s="50" t="str">
        <f t="shared" si="227"/>
        <v/>
      </c>
      <c r="W736" s="115" t="str">
        <f t="shared" si="228"/>
        <v/>
      </c>
      <c r="X736" s="98"/>
    </row>
    <row r="737" spans="1:28" ht="15.6" x14ac:dyDescent="0.3">
      <c r="A737" s="23">
        <v>732</v>
      </c>
      <c r="B737" s="19"/>
      <c r="C737" s="20"/>
      <c r="D737" s="55"/>
      <c r="E737" s="24" t="str">
        <f t="shared" si="213"/>
        <v/>
      </c>
      <c r="F737" s="25" t="str">
        <f t="shared" si="214"/>
        <v/>
      </c>
      <c r="G737" s="52" t="str">
        <f t="shared" si="215"/>
        <v/>
      </c>
      <c r="H737" s="109" t="str">
        <f t="shared" si="229"/>
        <v/>
      </c>
      <c r="I737" s="185" t="s">
        <v>210</v>
      </c>
      <c r="J737" s="26" t="str">
        <f t="shared" si="216"/>
        <v/>
      </c>
      <c r="K737" s="18"/>
      <c r="L737" s="18"/>
      <c r="M737" s="18"/>
      <c r="N737" s="48" t="str">
        <f t="shared" si="222"/>
        <v/>
      </c>
      <c r="O737" s="21"/>
      <c r="P737" s="18"/>
      <c r="Q737" s="48" t="str">
        <f t="shared" si="223"/>
        <v/>
      </c>
      <c r="R737" s="71" t="str">
        <f t="shared" si="224"/>
        <v/>
      </c>
      <c r="S737" s="22"/>
      <c r="T737" s="49" t="str">
        <f t="shared" si="225"/>
        <v/>
      </c>
      <c r="U737" s="49" t="str">
        <f t="shared" si="226"/>
        <v/>
      </c>
      <c r="V737" s="50" t="str">
        <f t="shared" si="227"/>
        <v/>
      </c>
      <c r="W737" s="115" t="str">
        <f t="shared" si="228"/>
        <v/>
      </c>
      <c r="X737" s="98"/>
    </row>
    <row r="738" spans="1:28" ht="15.6" x14ac:dyDescent="0.3">
      <c r="A738" s="23">
        <v>733</v>
      </c>
      <c r="B738" s="19"/>
      <c r="C738" s="20"/>
      <c r="D738" s="55"/>
      <c r="E738" s="24" t="str">
        <f t="shared" si="213"/>
        <v/>
      </c>
      <c r="F738" s="25" t="str">
        <f t="shared" si="214"/>
        <v/>
      </c>
      <c r="G738" s="52" t="str">
        <f t="shared" si="215"/>
        <v/>
      </c>
      <c r="H738" s="109" t="str">
        <f t="shared" si="229"/>
        <v/>
      </c>
      <c r="I738" s="185" t="s">
        <v>210</v>
      </c>
      <c r="J738" s="26" t="str">
        <f t="shared" si="216"/>
        <v/>
      </c>
      <c r="K738" s="18"/>
      <c r="L738" s="18"/>
      <c r="M738" s="18"/>
      <c r="N738" s="48" t="str">
        <f t="shared" si="222"/>
        <v/>
      </c>
      <c r="O738" s="21"/>
      <c r="P738" s="18"/>
      <c r="Q738" s="48" t="str">
        <f t="shared" si="223"/>
        <v/>
      </c>
      <c r="R738" s="71" t="str">
        <f t="shared" si="224"/>
        <v/>
      </c>
      <c r="S738" s="22"/>
      <c r="T738" s="49" t="str">
        <f t="shared" si="225"/>
        <v/>
      </c>
      <c r="U738" s="49" t="str">
        <f t="shared" si="226"/>
        <v/>
      </c>
      <c r="V738" s="50" t="str">
        <f t="shared" si="227"/>
        <v/>
      </c>
      <c r="W738" s="115" t="str">
        <f t="shared" si="228"/>
        <v/>
      </c>
      <c r="X738" s="17"/>
    </row>
    <row r="739" spans="1:28" ht="15.6" x14ac:dyDescent="0.3">
      <c r="A739" s="23">
        <v>734</v>
      </c>
      <c r="B739" s="19"/>
      <c r="C739" s="20"/>
      <c r="D739" s="55"/>
      <c r="E739" s="24" t="str">
        <f t="shared" si="213"/>
        <v/>
      </c>
      <c r="F739" s="25" t="str">
        <f t="shared" si="214"/>
        <v/>
      </c>
      <c r="G739" s="52" t="str">
        <f t="shared" si="215"/>
        <v/>
      </c>
      <c r="H739" s="109" t="str">
        <f t="shared" si="229"/>
        <v/>
      </c>
      <c r="I739" s="185" t="s">
        <v>210</v>
      </c>
      <c r="J739" s="26" t="str">
        <f t="shared" si="216"/>
        <v/>
      </c>
      <c r="K739" s="18"/>
      <c r="L739" s="18"/>
      <c r="M739" s="18"/>
      <c r="N739" s="48" t="str">
        <f t="shared" si="222"/>
        <v/>
      </c>
      <c r="O739" s="21"/>
      <c r="P739" s="18"/>
      <c r="Q739" s="48" t="str">
        <f t="shared" si="223"/>
        <v/>
      </c>
      <c r="R739" s="71" t="str">
        <f t="shared" si="224"/>
        <v/>
      </c>
      <c r="S739" s="22"/>
      <c r="T739" s="49" t="str">
        <f t="shared" si="225"/>
        <v/>
      </c>
      <c r="U739" s="49" t="str">
        <f t="shared" si="226"/>
        <v/>
      </c>
      <c r="V739" s="50" t="str">
        <f t="shared" si="227"/>
        <v/>
      </c>
      <c r="W739" s="115" t="str">
        <f t="shared" si="228"/>
        <v/>
      </c>
      <c r="X739" s="17"/>
    </row>
    <row r="740" spans="1:28" ht="15.6" x14ac:dyDescent="0.3">
      <c r="A740" s="23">
        <v>735</v>
      </c>
      <c r="B740" s="19"/>
      <c r="C740" s="20"/>
      <c r="D740" s="55"/>
      <c r="E740" s="24" t="str">
        <f t="shared" si="213"/>
        <v/>
      </c>
      <c r="F740" s="25" t="str">
        <f t="shared" si="214"/>
        <v/>
      </c>
      <c r="G740" s="52" t="str">
        <f t="shared" si="215"/>
        <v/>
      </c>
      <c r="H740" s="109" t="str">
        <f t="shared" si="229"/>
        <v/>
      </c>
      <c r="I740" s="185" t="s">
        <v>210</v>
      </c>
      <c r="J740" s="26" t="str">
        <f t="shared" si="216"/>
        <v/>
      </c>
      <c r="K740" s="18"/>
      <c r="L740" s="18"/>
      <c r="M740" s="18"/>
      <c r="N740" s="48" t="str">
        <f t="shared" si="222"/>
        <v/>
      </c>
      <c r="O740" s="21"/>
      <c r="P740" s="18"/>
      <c r="Q740" s="48" t="str">
        <f t="shared" si="223"/>
        <v/>
      </c>
      <c r="R740" s="71" t="str">
        <f t="shared" si="224"/>
        <v/>
      </c>
      <c r="S740" s="22"/>
      <c r="T740" s="49" t="str">
        <f t="shared" si="225"/>
        <v/>
      </c>
      <c r="U740" s="49" t="str">
        <f t="shared" si="226"/>
        <v/>
      </c>
      <c r="V740" s="50" t="str">
        <f t="shared" si="227"/>
        <v/>
      </c>
      <c r="W740" s="115" t="str">
        <f t="shared" si="228"/>
        <v/>
      </c>
      <c r="X740" s="17"/>
    </row>
    <row r="741" spans="1:28" ht="15.6" x14ac:dyDescent="0.3">
      <c r="A741" s="23">
        <v>736</v>
      </c>
      <c r="B741" s="19"/>
      <c r="C741" s="20"/>
      <c r="D741" s="55"/>
      <c r="E741" s="24" t="str">
        <f t="shared" si="213"/>
        <v/>
      </c>
      <c r="F741" s="25" t="str">
        <f t="shared" si="214"/>
        <v/>
      </c>
      <c r="G741" s="52" t="str">
        <f t="shared" si="215"/>
        <v/>
      </c>
      <c r="H741" s="109" t="str">
        <f t="shared" si="229"/>
        <v/>
      </c>
      <c r="I741" s="185" t="s">
        <v>210</v>
      </c>
      <c r="J741" s="26" t="str">
        <f t="shared" si="216"/>
        <v/>
      </c>
      <c r="K741" s="18"/>
      <c r="L741" s="18"/>
      <c r="M741" s="18"/>
      <c r="N741" s="48" t="str">
        <f t="shared" si="222"/>
        <v/>
      </c>
      <c r="O741" s="21"/>
      <c r="P741" s="18"/>
      <c r="Q741" s="48" t="str">
        <f t="shared" si="223"/>
        <v/>
      </c>
      <c r="R741" s="71" t="str">
        <f t="shared" si="224"/>
        <v/>
      </c>
      <c r="S741" s="22"/>
      <c r="T741" s="49" t="str">
        <f t="shared" si="225"/>
        <v/>
      </c>
      <c r="U741" s="49" t="str">
        <f t="shared" si="226"/>
        <v/>
      </c>
      <c r="V741" s="50" t="str">
        <f t="shared" si="227"/>
        <v/>
      </c>
      <c r="W741" s="115" t="str">
        <f t="shared" si="228"/>
        <v/>
      </c>
      <c r="X741" s="98"/>
    </row>
    <row r="742" spans="1:28" ht="15.6" x14ac:dyDescent="0.3">
      <c r="A742" s="23">
        <v>737</v>
      </c>
      <c r="B742" s="19"/>
      <c r="C742" s="20"/>
      <c r="D742" s="55"/>
      <c r="E742" s="24" t="str">
        <f t="shared" si="213"/>
        <v/>
      </c>
      <c r="F742" s="25" t="str">
        <f t="shared" si="214"/>
        <v/>
      </c>
      <c r="G742" s="52" t="str">
        <f t="shared" si="215"/>
        <v/>
      </c>
      <c r="H742" s="109" t="str">
        <f t="shared" si="229"/>
        <v/>
      </c>
      <c r="I742" s="185" t="s">
        <v>210</v>
      </c>
      <c r="J742" s="26" t="str">
        <f t="shared" si="216"/>
        <v/>
      </c>
      <c r="K742" s="18"/>
      <c r="L742" s="18"/>
      <c r="M742" s="18"/>
      <c r="N742" s="48" t="str">
        <f t="shared" si="222"/>
        <v/>
      </c>
      <c r="O742" s="21"/>
      <c r="P742" s="18"/>
      <c r="Q742" s="48" t="str">
        <f t="shared" si="223"/>
        <v/>
      </c>
      <c r="R742" s="71" t="str">
        <f t="shared" si="224"/>
        <v/>
      </c>
      <c r="S742" s="22"/>
      <c r="T742" s="49" t="str">
        <f t="shared" si="225"/>
        <v/>
      </c>
      <c r="U742" s="49" t="str">
        <f t="shared" si="226"/>
        <v/>
      </c>
      <c r="V742" s="50" t="str">
        <f t="shared" si="227"/>
        <v/>
      </c>
      <c r="W742" s="115" t="str">
        <f t="shared" si="228"/>
        <v/>
      </c>
      <c r="X742" s="98"/>
      <c r="Y742" s="74"/>
    </row>
    <row r="743" spans="1:28" ht="15.6" x14ac:dyDescent="0.3">
      <c r="A743" s="23">
        <v>738</v>
      </c>
      <c r="B743" s="19"/>
      <c r="C743" s="20"/>
      <c r="D743" s="55"/>
      <c r="E743" s="24" t="str">
        <f t="shared" si="213"/>
        <v/>
      </c>
      <c r="F743" s="25" t="str">
        <f t="shared" si="214"/>
        <v/>
      </c>
      <c r="G743" s="52" t="str">
        <f t="shared" si="215"/>
        <v/>
      </c>
      <c r="H743" s="109" t="str">
        <f t="shared" si="229"/>
        <v/>
      </c>
      <c r="I743" s="185" t="s">
        <v>210</v>
      </c>
      <c r="J743" s="26" t="str">
        <f t="shared" si="216"/>
        <v/>
      </c>
      <c r="K743" s="18"/>
      <c r="L743" s="18"/>
      <c r="M743" s="18"/>
      <c r="N743" s="48" t="str">
        <f t="shared" si="222"/>
        <v/>
      </c>
      <c r="O743" s="21"/>
      <c r="P743" s="18"/>
      <c r="Q743" s="48" t="str">
        <f t="shared" si="223"/>
        <v/>
      </c>
      <c r="R743" s="71" t="str">
        <f t="shared" si="224"/>
        <v/>
      </c>
      <c r="S743" s="22"/>
      <c r="T743" s="49" t="str">
        <f t="shared" si="225"/>
        <v/>
      </c>
      <c r="U743" s="49" t="str">
        <f t="shared" si="226"/>
        <v/>
      </c>
      <c r="V743" s="50" t="str">
        <f t="shared" si="227"/>
        <v/>
      </c>
      <c r="W743" s="115" t="str">
        <f t="shared" si="228"/>
        <v/>
      </c>
      <c r="X743" s="98"/>
    </row>
    <row r="744" spans="1:28" ht="15.6" x14ac:dyDescent="0.3">
      <c r="A744" s="23">
        <v>739</v>
      </c>
      <c r="B744" s="19"/>
      <c r="C744" s="20"/>
      <c r="D744" s="55"/>
      <c r="E744" s="24" t="str">
        <f t="shared" si="213"/>
        <v/>
      </c>
      <c r="F744" s="25" t="str">
        <f t="shared" si="214"/>
        <v/>
      </c>
      <c r="G744" s="52" t="str">
        <f t="shared" si="215"/>
        <v/>
      </c>
      <c r="H744" s="109" t="str">
        <f t="shared" si="229"/>
        <v/>
      </c>
      <c r="I744" s="185" t="s">
        <v>210</v>
      </c>
      <c r="J744" s="26" t="str">
        <f t="shared" si="216"/>
        <v/>
      </c>
      <c r="K744" s="18"/>
      <c r="L744" s="18"/>
      <c r="M744" s="18"/>
      <c r="N744" s="48" t="str">
        <f t="shared" si="222"/>
        <v/>
      </c>
      <c r="O744" s="21"/>
      <c r="P744" s="18"/>
      <c r="Q744" s="48" t="str">
        <f t="shared" si="223"/>
        <v/>
      </c>
      <c r="R744" s="71" t="str">
        <f t="shared" si="224"/>
        <v/>
      </c>
      <c r="S744" s="22"/>
      <c r="T744" s="49" t="str">
        <f t="shared" si="225"/>
        <v/>
      </c>
      <c r="U744" s="49" t="str">
        <f t="shared" si="226"/>
        <v/>
      </c>
      <c r="V744" s="50" t="str">
        <f t="shared" si="227"/>
        <v/>
      </c>
      <c r="W744" s="115" t="str">
        <f t="shared" si="228"/>
        <v/>
      </c>
      <c r="X744" s="98"/>
      <c r="Y744" s="74"/>
      <c r="Z744" s="86"/>
      <c r="AA744" s="74"/>
      <c r="AB744" s="74"/>
    </row>
    <row r="745" spans="1:28" ht="15.6" x14ac:dyDescent="0.3">
      <c r="A745" s="23">
        <v>740</v>
      </c>
      <c r="B745" s="19"/>
      <c r="C745" s="20"/>
      <c r="D745" s="55"/>
      <c r="E745" s="24" t="str">
        <f t="shared" si="213"/>
        <v/>
      </c>
      <c r="F745" s="25" t="str">
        <f t="shared" si="214"/>
        <v/>
      </c>
      <c r="G745" s="52" t="str">
        <f t="shared" si="215"/>
        <v/>
      </c>
      <c r="H745" s="109" t="str">
        <f t="shared" si="229"/>
        <v/>
      </c>
      <c r="I745" s="185" t="s">
        <v>210</v>
      </c>
      <c r="J745" s="26" t="str">
        <f t="shared" si="216"/>
        <v/>
      </c>
      <c r="K745" s="18"/>
      <c r="L745" s="18"/>
      <c r="M745" s="18"/>
      <c r="N745" s="48" t="str">
        <f t="shared" si="222"/>
        <v/>
      </c>
      <c r="O745" s="21"/>
      <c r="P745" s="18"/>
      <c r="Q745" s="48" t="str">
        <f t="shared" si="223"/>
        <v/>
      </c>
      <c r="R745" s="71" t="str">
        <f t="shared" si="224"/>
        <v/>
      </c>
      <c r="S745" s="22"/>
      <c r="T745" s="49" t="str">
        <f t="shared" si="225"/>
        <v/>
      </c>
      <c r="U745" s="49" t="str">
        <f t="shared" si="226"/>
        <v/>
      </c>
      <c r="V745" s="50" t="str">
        <f t="shared" si="227"/>
        <v/>
      </c>
      <c r="W745" s="115" t="str">
        <f t="shared" si="228"/>
        <v/>
      </c>
      <c r="X745" s="98"/>
    </row>
    <row r="746" spans="1:28" ht="15.6" x14ac:dyDescent="0.3">
      <c r="A746" s="23">
        <v>741</v>
      </c>
      <c r="B746" s="19"/>
      <c r="C746" s="20"/>
      <c r="D746" s="55"/>
      <c r="E746" s="24" t="str">
        <f t="shared" si="213"/>
        <v/>
      </c>
      <c r="F746" s="25" t="str">
        <f t="shared" si="214"/>
        <v/>
      </c>
      <c r="G746" s="52" t="str">
        <f t="shared" si="215"/>
        <v/>
      </c>
      <c r="H746" s="109" t="str">
        <f t="shared" si="229"/>
        <v/>
      </c>
      <c r="I746" s="185" t="s">
        <v>210</v>
      </c>
      <c r="J746" s="26" t="str">
        <f t="shared" si="216"/>
        <v/>
      </c>
      <c r="K746" s="18"/>
      <c r="L746" s="18"/>
      <c r="M746" s="18"/>
      <c r="N746" s="48" t="str">
        <f t="shared" si="222"/>
        <v/>
      </c>
      <c r="O746" s="21"/>
      <c r="P746" s="18"/>
      <c r="Q746" s="48" t="str">
        <f t="shared" si="223"/>
        <v/>
      </c>
      <c r="R746" s="71" t="str">
        <f t="shared" si="224"/>
        <v/>
      </c>
      <c r="S746" s="22"/>
      <c r="T746" s="49" t="str">
        <f t="shared" si="225"/>
        <v/>
      </c>
      <c r="U746" s="49" t="str">
        <f t="shared" si="226"/>
        <v/>
      </c>
      <c r="V746" s="50" t="str">
        <f t="shared" si="227"/>
        <v/>
      </c>
      <c r="W746" s="115" t="str">
        <f t="shared" si="228"/>
        <v/>
      </c>
      <c r="X746" s="98"/>
    </row>
    <row r="747" spans="1:28" s="299" customFormat="1" ht="15.6" x14ac:dyDescent="0.3">
      <c r="A747" s="285">
        <v>742</v>
      </c>
      <c r="B747" s="305"/>
      <c r="C747" s="306"/>
      <c r="D747" s="314"/>
      <c r="E747" s="289" t="str">
        <f t="shared" si="213"/>
        <v/>
      </c>
      <c r="F747" s="306" t="str">
        <f t="shared" si="214"/>
        <v/>
      </c>
      <c r="G747" s="290" t="str">
        <f t="shared" si="215"/>
        <v/>
      </c>
      <c r="H747" s="312" t="str">
        <f t="shared" si="229"/>
        <v/>
      </c>
      <c r="I747" s="185" t="s">
        <v>210</v>
      </c>
      <c r="J747" s="292" t="str">
        <f t="shared" si="216"/>
        <v/>
      </c>
      <c r="K747" s="293"/>
      <c r="L747" s="293"/>
      <c r="M747" s="293"/>
      <c r="N747" s="293" t="str">
        <f t="shared" si="217"/>
        <v/>
      </c>
      <c r="O747" s="294"/>
      <c r="P747" s="18"/>
      <c r="Q747" s="293" t="str">
        <f t="shared" si="218"/>
        <v/>
      </c>
      <c r="R747" s="293" t="str">
        <f t="shared" si="219"/>
        <v/>
      </c>
      <c r="S747" s="22"/>
      <c r="T747" s="296" t="str">
        <f t="shared" si="220"/>
        <v/>
      </c>
      <c r="U747" s="296" t="str">
        <f t="shared" si="212"/>
        <v/>
      </c>
      <c r="V747" s="297" t="str">
        <f t="shared" si="221"/>
        <v/>
      </c>
      <c r="W747" s="308" t="str">
        <f t="shared" ref="W747:W807" si="230">IF(E747="","",T747-U747-V747-O747)</f>
        <v/>
      </c>
      <c r="X747" s="17"/>
      <c r="Y747"/>
      <c r="Z747"/>
      <c r="AA747"/>
    </row>
    <row r="748" spans="1:28" ht="15.6" x14ac:dyDescent="0.3">
      <c r="A748" s="23">
        <v>743</v>
      </c>
      <c r="B748" s="19"/>
      <c r="C748" s="20"/>
      <c r="D748" s="55"/>
      <c r="E748" s="24" t="str">
        <f t="shared" si="213"/>
        <v/>
      </c>
      <c r="F748" s="25" t="str">
        <f t="shared" si="214"/>
        <v/>
      </c>
      <c r="G748" s="52" t="str">
        <f t="shared" si="215"/>
        <v/>
      </c>
      <c r="H748" s="109" t="str">
        <f t="shared" si="229"/>
        <v/>
      </c>
      <c r="I748" s="185" t="s">
        <v>210</v>
      </c>
      <c r="J748" s="26" t="str">
        <f t="shared" si="216"/>
        <v/>
      </c>
      <c r="K748" s="18"/>
      <c r="L748" s="18"/>
      <c r="M748" s="18"/>
      <c r="N748" s="48" t="str">
        <f t="shared" si="217"/>
        <v/>
      </c>
      <c r="O748" s="21"/>
      <c r="P748" s="18"/>
      <c r="Q748" s="48" t="str">
        <f t="shared" si="218"/>
        <v/>
      </c>
      <c r="R748" s="71" t="str">
        <f t="shared" si="219"/>
        <v/>
      </c>
      <c r="S748" s="22"/>
      <c r="T748" s="49" t="str">
        <f t="shared" si="220"/>
        <v/>
      </c>
      <c r="U748" s="49" t="str">
        <f t="shared" si="226"/>
        <v/>
      </c>
      <c r="V748" s="50" t="str">
        <f t="shared" si="221"/>
        <v/>
      </c>
      <c r="W748" s="115" t="str">
        <f t="shared" si="230"/>
        <v/>
      </c>
      <c r="X748" s="17"/>
    </row>
    <row r="749" spans="1:28" ht="15.6" x14ac:dyDescent="0.3">
      <c r="A749" s="23">
        <v>744</v>
      </c>
      <c r="B749" s="19"/>
      <c r="C749" s="20"/>
      <c r="D749" s="55"/>
      <c r="E749" s="24" t="str">
        <f t="shared" si="213"/>
        <v/>
      </c>
      <c r="F749" s="25" t="str">
        <f t="shared" si="214"/>
        <v/>
      </c>
      <c r="G749" s="52" t="str">
        <f t="shared" si="215"/>
        <v/>
      </c>
      <c r="H749" s="109" t="str">
        <f t="shared" si="229"/>
        <v/>
      </c>
      <c r="I749" s="185" t="s">
        <v>210</v>
      </c>
      <c r="J749" s="26" t="str">
        <f t="shared" si="216"/>
        <v/>
      </c>
      <c r="K749" s="18"/>
      <c r="L749" s="18"/>
      <c r="M749" s="18"/>
      <c r="N749" s="48" t="str">
        <f t="shared" si="217"/>
        <v/>
      </c>
      <c r="O749" s="21"/>
      <c r="P749" s="18"/>
      <c r="Q749" s="48" t="str">
        <f t="shared" si="218"/>
        <v/>
      </c>
      <c r="R749" s="71" t="str">
        <f t="shared" si="219"/>
        <v/>
      </c>
      <c r="S749" s="22"/>
      <c r="T749" s="49" t="str">
        <f t="shared" si="220"/>
        <v/>
      </c>
      <c r="U749" s="49" t="str">
        <f t="shared" si="226"/>
        <v/>
      </c>
      <c r="V749" s="50" t="str">
        <f t="shared" si="221"/>
        <v/>
      </c>
      <c r="W749" s="115" t="str">
        <f t="shared" si="230"/>
        <v/>
      </c>
      <c r="X749" s="17"/>
    </row>
    <row r="750" spans="1:28" ht="15.6" x14ac:dyDescent="0.3">
      <c r="A750" s="23">
        <v>745</v>
      </c>
      <c r="B750" s="19"/>
      <c r="C750" s="20"/>
      <c r="D750" s="55"/>
      <c r="E750" s="24" t="str">
        <f t="shared" si="213"/>
        <v/>
      </c>
      <c r="F750" s="25" t="str">
        <f t="shared" si="214"/>
        <v/>
      </c>
      <c r="G750" s="52" t="str">
        <f t="shared" si="215"/>
        <v/>
      </c>
      <c r="H750" s="109" t="str">
        <f t="shared" si="229"/>
        <v/>
      </c>
      <c r="I750" s="185" t="s">
        <v>210</v>
      </c>
      <c r="J750" s="26" t="str">
        <f t="shared" si="216"/>
        <v/>
      </c>
      <c r="K750" s="18"/>
      <c r="L750" s="18"/>
      <c r="M750" s="18"/>
      <c r="N750" s="48" t="str">
        <f t="shared" si="217"/>
        <v/>
      </c>
      <c r="O750" s="21"/>
      <c r="P750" s="18"/>
      <c r="Q750" s="48" t="str">
        <f t="shared" si="218"/>
        <v/>
      </c>
      <c r="R750" s="71" t="str">
        <f t="shared" si="219"/>
        <v/>
      </c>
      <c r="S750" s="22"/>
      <c r="T750" s="49" t="str">
        <f t="shared" si="220"/>
        <v/>
      </c>
      <c r="U750" s="49" t="str">
        <f t="shared" si="226"/>
        <v/>
      </c>
      <c r="V750" s="50" t="str">
        <f t="shared" si="221"/>
        <v/>
      </c>
      <c r="W750" s="115" t="str">
        <f t="shared" si="230"/>
        <v/>
      </c>
      <c r="X750" s="17"/>
    </row>
    <row r="751" spans="1:28" ht="15.6" x14ac:dyDescent="0.3">
      <c r="A751" s="23">
        <v>745</v>
      </c>
      <c r="B751" s="19"/>
      <c r="C751" s="20"/>
      <c r="D751" s="55"/>
      <c r="E751" s="24" t="str">
        <f t="shared" si="213"/>
        <v/>
      </c>
      <c r="F751" s="25" t="str">
        <f t="shared" si="214"/>
        <v/>
      </c>
      <c r="G751" s="52" t="str">
        <f t="shared" si="215"/>
        <v/>
      </c>
      <c r="H751" s="109" t="str">
        <f t="shared" si="229"/>
        <v/>
      </c>
      <c r="I751" s="185" t="s">
        <v>210</v>
      </c>
      <c r="J751" s="26" t="str">
        <f t="shared" si="216"/>
        <v/>
      </c>
      <c r="K751" s="18"/>
      <c r="L751" s="18"/>
      <c r="M751" s="18"/>
      <c r="N751" s="48" t="str">
        <f t="shared" si="217"/>
        <v/>
      </c>
      <c r="O751" s="21"/>
      <c r="P751" s="18"/>
      <c r="Q751" s="48" t="str">
        <f t="shared" si="218"/>
        <v/>
      </c>
      <c r="R751" s="71" t="str">
        <f t="shared" si="219"/>
        <v/>
      </c>
      <c r="S751" s="22"/>
      <c r="T751" s="49" t="str">
        <f t="shared" si="220"/>
        <v/>
      </c>
      <c r="U751" s="49" t="str">
        <f t="shared" si="226"/>
        <v/>
      </c>
      <c r="V751" s="50" t="str">
        <f t="shared" si="221"/>
        <v/>
      </c>
      <c r="W751" s="115" t="str">
        <f t="shared" si="230"/>
        <v/>
      </c>
      <c r="X751" s="17"/>
    </row>
    <row r="752" spans="1:28" ht="15.6" x14ac:dyDescent="0.3">
      <c r="A752" s="23">
        <v>746</v>
      </c>
      <c r="B752" s="19"/>
      <c r="C752" s="20"/>
      <c r="D752" s="55"/>
      <c r="E752" s="24" t="str">
        <f t="shared" si="213"/>
        <v/>
      </c>
      <c r="F752" s="25" t="str">
        <f t="shared" si="214"/>
        <v/>
      </c>
      <c r="G752" s="52" t="str">
        <f t="shared" si="215"/>
        <v/>
      </c>
      <c r="H752" s="109" t="str">
        <f t="shared" si="229"/>
        <v/>
      </c>
      <c r="I752" s="185" t="s">
        <v>210</v>
      </c>
      <c r="J752" s="26" t="str">
        <f t="shared" si="216"/>
        <v/>
      </c>
      <c r="K752" s="18"/>
      <c r="L752" s="18"/>
      <c r="M752" s="18"/>
      <c r="N752" s="48" t="str">
        <f t="shared" si="217"/>
        <v/>
      </c>
      <c r="O752" s="21"/>
      <c r="P752" s="18"/>
      <c r="Q752" s="48" t="str">
        <f t="shared" si="218"/>
        <v/>
      </c>
      <c r="R752" s="71" t="str">
        <f t="shared" si="219"/>
        <v/>
      </c>
      <c r="S752" s="22"/>
      <c r="T752" s="49" t="str">
        <f t="shared" si="220"/>
        <v/>
      </c>
      <c r="U752" s="49" t="str">
        <f t="shared" si="226"/>
        <v/>
      </c>
      <c r="V752" s="50" t="str">
        <f t="shared" si="221"/>
        <v/>
      </c>
      <c r="W752" s="115" t="str">
        <f t="shared" si="230"/>
        <v/>
      </c>
      <c r="X752" s="17"/>
    </row>
    <row r="753" spans="1:24" ht="15.6" x14ac:dyDescent="0.3">
      <c r="A753" s="23">
        <v>747</v>
      </c>
      <c r="B753" s="19"/>
      <c r="C753" s="20"/>
      <c r="D753" s="55"/>
      <c r="E753" s="24" t="str">
        <f t="shared" si="213"/>
        <v/>
      </c>
      <c r="F753" s="25" t="str">
        <f t="shared" si="214"/>
        <v/>
      </c>
      <c r="G753" s="52" t="str">
        <f t="shared" si="215"/>
        <v/>
      </c>
      <c r="H753" s="109" t="str">
        <f t="shared" si="229"/>
        <v/>
      </c>
      <c r="I753" s="185" t="s">
        <v>210</v>
      </c>
      <c r="J753" s="26" t="str">
        <f t="shared" si="216"/>
        <v/>
      </c>
      <c r="K753" s="18"/>
      <c r="L753" s="18"/>
      <c r="M753" s="18"/>
      <c r="N753" s="48" t="str">
        <f t="shared" si="217"/>
        <v/>
      </c>
      <c r="O753" s="21"/>
      <c r="P753" s="18"/>
      <c r="Q753" s="48" t="str">
        <f t="shared" si="218"/>
        <v/>
      </c>
      <c r="R753" s="71" t="str">
        <f t="shared" si="219"/>
        <v/>
      </c>
      <c r="S753" s="22"/>
      <c r="T753" s="49" t="str">
        <f t="shared" si="220"/>
        <v/>
      </c>
      <c r="U753" s="49" t="str">
        <f t="shared" si="226"/>
        <v/>
      </c>
      <c r="V753" s="50" t="str">
        <f t="shared" si="221"/>
        <v/>
      </c>
      <c r="W753" s="115" t="str">
        <f t="shared" si="230"/>
        <v/>
      </c>
      <c r="X753" s="17"/>
    </row>
    <row r="754" spans="1:24" ht="15.6" x14ac:dyDescent="0.3">
      <c r="A754" s="23">
        <v>748</v>
      </c>
      <c r="B754" s="19"/>
      <c r="C754" s="20"/>
      <c r="D754" s="55"/>
      <c r="E754" s="24" t="str">
        <f t="shared" si="213"/>
        <v/>
      </c>
      <c r="F754" s="25" t="str">
        <f t="shared" si="214"/>
        <v/>
      </c>
      <c r="G754" s="52" t="str">
        <f t="shared" si="215"/>
        <v/>
      </c>
      <c r="H754" s="109" t="str">
        <f t="shared" si="229"/>
        <v/>
      </c>
      <c r="I754" s="185" t="s">
        <v>210</v>
      </c>
      <c r="J754" s="26" t="str">
        <f t="shared" si="216"/>
        <v/>
      </c>
      <c r="K754" s="18"/>
      <c r="L754" s="18"/>
      <c r="M754" s="18"/>
      <c r="N754" s="48" t="str">
        <f t="shared" si="217"/>
        <v/>
      </c>
      <c r="O754" s="21"/>
      <c r="P754" s="18"/>
      <c r="Q754" s="48" t="str">
        <f t="shared" si="218"/>
        <v/>
      </c>
      <c r="R754" s="71" t="str">
        <f t="shared" si="219"/>
        <v/>
      </c>
      <c r="S754" s="22"/>
      <c r="T754" s="49" t="str">
        <f t="shared" si="220"/>
        <v/>
      </c>
      <c r="U754" s="49" t="str">
        <f t="shared" si="226"/>
        <v/>
      </c>
      <c r="V754" s="50" t="str">
        <f t="shared" si="221"/>
        <v/>
      </c>
      <c r="W754" s="115" t="str">
        <f t="shared" si="230"/>
        <v/>
      </c>
      <c r="X754" s="17"/>
    </row>
    <row r="755" spans="1:24" ht="15.6" x14ac:dyDescent="0.3">
      <c r="A755" s="23">
        <v>749</v>
      </c>
      <c r="B755" s="19"/>
      <c r="C755" s="20"/>
      <c r="D755" s="55"/>
      <c r="E755" s="24" t="str">
        <f t="shared" si="213"/>
        <v/>
      </c>
      <c r="F755" s="25" t="str">
        <f t="shared" si="214"/>
        <v/>
      </c>
      <c r="G755" s="52" t="str">
        <f t="shared" si="215"/>
        <v/>
      </c>
      <c r="H755" s="109" t="str">
        <f t="shared" si="229"/>
        <v/>
      </c>
      <c r="I755" s="185" t="s">
        <v>210</v>
      </c>
      <c r="J755" s="26" t="str">
        <f t="shared" si="216"/>
        <v/>
      </c>
      <c r="K755" s="18"/>
      <c r="L755" s="18"/>
      <c r="M755" s="18"/>
      <c r="N755" s="48" t="str">
        <f t="shared" si="217"/>
        <v/>
      </c>
      <c r="O755" s="21"/>
      <c r="P755" s="18"/>
      <c r="Q755" s="48" t="str">
        <f t="shared" si="218"/>
        <v/>
      </c>
      <c r="R755" s="71" t="str">
        <f t="shared" si="219"/>
        <v/>
      </c>
      <c r="S755" s="22"/>
      <c r="T755" s="49" t="str">
        <f t="shared" si="220"/>
        <v/>
      </c>
      <c r="U755" s="49" t="str">
        <f t="shared" si="226"/>
        <v/>
      </c>
      <c r="V755" s="50" t="str">
        <f t="shared" si="221"/>
        <v/>
      </c>
      <c r="W755" s="115" t="str">
        <f t="shared" si="230"/>
        <v/>
      </c>
      <c r="X755" s="17"/>
    </row>
    <row r="756" spans="1:24" ht="15.6" x14ac:dyDescent="0.3">
      <c r="A756" s="23">
        <v>750</v>
      </c>
      <c r="B756" s="19"/>
      <c r="C756" s="20"/>
      <c r="D756" s="55"/>
      <c r="E756" s="24" t="str">
        <f t="shared" si="213"/>
        <v/>
      </c>
      <c r="F756" s="25" t="str">
        <f t="shared" si="214"/>
        <v/>
      </c>
      <c r="G756" s="52" t="str">
        <f t="shared" si="215"/>
        <v/>
      </c>
      <c r="H756" s="109" t="str">
        <f t="shared" si="229"/>
        <v/>
      </c>
      <c r="I756" s="185" t="s">
        <v>210</v>
      </c>
      <c r="J756" s="26" t="str">
        <f t="shared" si="216"/>
        <v/>
      </c>
      <c r="K756" s="18"/>
      <c r="L756" s="18"/>
      <c r="M756" s="18"/>
      <c r="N756" s="48" t="str">
        <f t="shared" si="217"/>
        <v/>
      </c>
      <c r="O756" s="21"/>
      <c r="P756" s="18"/>
      <c r="Q756" s="48" t="str">
        <f t="shared" si="218"/>
        <v/>
      </c>
      <c r="R756" s="71" t="str">
        <f t="shared" si="219"/>
        <v/>
      </c>
      <c r="S756" s="22"/>
      <c r="T756" s="49" t="str">
        <f t="shared" si="220"/>
        <v/>
      </c>
      <c r="U756" s="49" t="str">
        <f t="shared" si="226"/>
        <v/>
      </c>
      <c r="V756" s="50" t="str">
        <f t="shared" si="221"/>
        <v/>
      </c>
      <c r="W756" s="115" t="str">
        <f t="shared" si="230"/>
        <v/>
      </c>
      <c r="X756" s="17"/>
    </row>
    <row r="757" spans="1:24" ht="15.6" x14ac:dyDescent="0.3">
      <c r="A757" s="23">
        <v>751</v>
      </c>
      <c r="B757" s="19"/>
      <c r="C757" s="20"/>
      <c r="D757" s="55"/>
      <c r="E757" s="24" t="str">
        <f t="shared" si="213"/>
        <v/>
      </c>
      <c r="F757" s="25" t="str">
        <f t="shared" si="214"/>
        <v/>
      </c>
      <c r="G757" s="52" t="str">
        <f t="shared" si="215"/>
        <v/>
      </c>
      <c r="H757" s="109" t="str">
        <f t="shared" si="229"/>
        <v/>
      </c>
      <c r="I757" s="185" t="s">
        <v>210</v>
      </c>
      <c r="J757" s="26" t="str">
        <f t="shared" si="216"/>
        <v/>
      </c>
      <c r="K757" s="18"/>
      <c r="L757" s="18"/>
      <c r="M757" s="18"/>
      <c r="N757" s="48" t="str">
        <f t="shared" si="217"/>
        <v/>
      </c>
      <c r="O757" s="21"/>
      <c r="P757" s="18"/>
      <c r="Q757" s="48" t="str">
        <f t="shared" si="218"/>
        <v/>
      </c>
      <c r="R757" s="71" t="str">
        <f t="shared" si="219"/>
        <v/>
      </c>
      <c r="S757" s="22"/>
      <c r="T757" s="49" t="str">
        <f t="shared" si="220"/>
        <v/>
      </c>
      <c r="U757" s="49" t="str">
        <f t="shared" si="226"/>
        <v/>
      </c>
      <c r="V757" s="50" t="str">
        <f t="shared" si="221"/>
        <v/>
      </c>
      <c r="W757" s="115" t="str">
        <f t="shared" si="230"/>
        <v/>
      </c>
      <c r="X757" s="17"/>
    </row>
    <row r="758" spans="1:24" ht="15.6" x14ac:dyDescent="0.3">
      <c r="A758" s="23">
        <v>752</v>
      </c>
      <c r="B758" s="19"/>
      <c r="C758" s="20"/>
      <c r="D758" s="55"/>
      <c r="E758" s="24" t="str">
        <f t="shared" si="213"/>
        <v/>
      </c>
      <c r="F758" s="25" t="str">
        <f t="shared" si="214"/>
        <v/>
      </c>
      <c r="G758" s="52" t="str">
        <f t="shared" si="215"/>
        <v/>
      </c>
      <c r="H758" s="109" t="str">
        <f t="shared" si="229"/>
        <v/>
      </c>
      <c r="I758" s="185" t="s">
        <v>210</v>
      </c>
      <c r="J758" s="26" t="str">
        <f t="shared" si="216"/>
        <v/>
      </c>
      <c r="K758" s="18"/>
      <c r="L758" s="18"/>
      <c r="M758" s="18"/>
      <c r="N758" s="48" t="str">
        <f t="shared" si="217"/>
        <v/>
      </c>
      <c r="O758" s="21"/>
      <c r="P758" s="18"/>
      <c r="Q758" s="48" t="str">
        <f t="shared" si="218"/>
        <v/>
      </c>
      <c r="R758" s="71" t="str">
        <f t="shared" si="219"/>
        <v/>
      </c>
      <c r="S758" s="22"/>
      <c r="T758" s="49" t="str">
        <f t="shared" si="220"/>
        <v/>
      </c>
      <c r="U758" s="49" t="str">
        <f t="shared" si="226"/>
        <v/>
      </c>
      <c r="V758" s="50" t="str">
        <f t="shared" si="221"/>
        <v/>
      </c>
      <c r="W758" s="115" t="str">
        <f t="shared" si="230"/>
        <v/>
      </c>
      <c r="X758" s="17"/>
    </row>
    <row r="759" spans="1:24" ht="15.6" x14ac:dyDescent="0.3">
      <c r="A759" s="122">
        <v>753</v>
      </c>
      <c r="B759" s="123"/>
      <c r="C759" s="124"/>
      <c r="D759" s="125"/>
      <c r="E759" s="126" t="str">
        <f t="shared" si="213"/>
        <v/>
      </c>
      <c r="F759" s="119" t="str">
        <f t="shared" si="214"/>
        <v/>
      </c>
      <c r="G759" s="238" t="str">
        <f t="shared" si="215"/>
        <v/>
      </c>
      <c r="H759" s="109" t="str">
        <f t="shared" si="229"/>
        <v/>
      </c>
      <c r="I759" s="185" t="s">
        <v>210</v>
      </c>
      <c r="J759" s="26" t="str">
        <f t="shared" si="216"/>
        <v/>
      </c>
      <c r="K759" s="18"/>
      <c r="L759" s="18"/>
      <c r="M759" s="18"/>
      <c r="N759" s="48" t="str">
        <f t="shared" si="217"/>
        <v/>
      </c>
      <c r="O759" s="21"/>
      <c r="P759" s="18"/>
      <c r="Q759" s="48" t="str">
        <f t="shared" si="218"/>
        <v/>
      </c>
      <c r="R759" s="71" t="str">
        <f t="shared" si="219"/>
        <v/>
      </c>
      <c r="S759" s="22"/>
      <c r="T759" s="49" t="str">
        <f t="shared" si="220"/>
        <v/>
      </c>
      <c r="U759" s="49" t="str">
        <f t="shared" si="226"/>
        <v/>
      </c>
      <c r="V759" s="50" t="str">
        <f t="shared" si="221"/>
        <v/>
      </c>
      <c r="W759" s="115" t="str">
        <f t="shared" si="230"/>
        <v/>
      </c>
      <c r="X759" s="17"/>
    </row>
    <row r="760" spans="1:24" ht="15.6" x14ac:dyDescent="0.3">
      <c r="A760" s="23">
        <v>754</v>
      </c>
      <c r="B760" s="19"/>
      <c r="C760" s="20"/>
      <c r="D760" s="55"/>
      <c r="E760" s="24" t="str">
        <f t="shared" si="213"/>
        <v/>
      </c>
      <c r="F760" s="25" t="str">
        <f t="shared" si="214"/>
        <v/>
      </c>
      <c r="G760" s="52" t="str">
        <f t="shared" si="215"/>
        <v/>
      </c>
      <c r="H760" s="109" t="str">
        <f t="shared" si="229"/>
        <v/>
      </c>
      <c r="I760" s="185" t="s">
        <v>210</v>
      </c>
      <c r="J760" s="26" t="str">
        <f t="shared" si="216"/>
        <v/>
      </c>
      <c r="K760" s="18"/>
      <c r="L760" s="18"/>
      <c r="M760" s="18"/>
      <c r="N760" s="48" t="str">
        <f t="shared" si="217"/>
        <v/>
      </c>
      <c r="O760" s="21"/>
      <c r="P760" s="18"/>
      <c r="Q760" s="48" t="str">
        <f t="shared" si="218"/>
        <v/>
      </c>
      <c r="R760" s="71" t="str">
        <f t="shared" si="219"/>
        <v/>
      </c>
      <c r="S760" s="22"/>
      <c r="T760" s="49" t="str">
        <f t="shared" si="220"/>
        <v/>
      </c>
      <c r="U760" s="49" t="str">
        <f t="shared" si="226"/>
        <v/>
      </c>
      <c r="V760" s="50" t="str">
        <f t="shared" si="221"/>
        <v/>
      </c>
      <c r="W760" s="115" t="str">
        <f t="shared" si="230"/>
        <v/>
      </c>
      <c r="X760" s="17"/>
    </row>
    <row r="761" spans="1:24" ht="15.6" x14ac:dyDescent="0.3">
      <c r="A761" s="23">
        <v>755</v>
      </c>
      <c r="B761" s="19"/>
      <c r="C761" s="20"/>
      <c r="D761" s="55"/>
      <c r="E761" s="24" t="str">
        <f t="shared" si="213"/>
        <v/>
      </c>
      <c r="F761" s="25" t="str">
        <f t="shared" si="214"/>
        <v/>
      </c>
      <c r="G761" s="52" t="str">
        <f t="shared" si="215"/>
        <v/>
      </c>
      <c r="H761" s="109" t="str">
        <f t="shared" si="229"/>
        <v/>
      </c>
      <c r="I761" s="185" t="s">
        <v>210</v>
      </c>
      <c r="J761" s="26" t="str">
        <f t="shared" si="216"/>
        <v/>
      </c>
      <c r="K761" s="18"/>
      <c r="L761" s="18"/>
      <c r="M761" s="18"/>
      <c r="N761" s="48" t="str">
        <f t="shared" si="217"/>
        <v/>
      </c>
      <c r="O761" s="21"/>
      <c r="P761" s="18"/>
      <c r="Q761" s="48" t="str">
        <f t="shared" si="218"/>
        <v/>
      </c>
      <c r="R761" s="71" t="str">
        <f t="shared" si="219"/>
        <v/>
      </c>
      <c r="S761" s="22"/>
      <c r="T761" s="49" t="str">
        <f t="shared" si="220"/>
        <v/>
      </c>
      <c r="U761" s="49" t="str">
        <f t="shared" si="226"/>
        <v/>
      </c>
      <c r="V761" s="50" t="str">
        <f t="shared" si="221"/>
        <v/>
      </c>
      <c r="W761" s="115" t="str">
        <f t="shared" si="230"/>
        <v/>
      </c>
      <c r="X761" s="17"/>
    </row>
    <row r="762" spans="1:24" ht="15.6" x14ac:dyDescent="0.3">
      <c r="A762" s="23">
        <v>756</v>
      </c>
      <c r="B762" s="19"/>
      <c r="C762" s="20"/>
      <c r="D762" s="55"/>
      <c r="E762" s="24" t="str">
        <f t="shared" si="213"/>
        <v/>
      </c>
      <c r="F762" s="25" t="str">
        <f t="shared" si="214"/>
        <v/>
      </c>
      <c r="G762" s="52" t="str">
        <f t="shared" si="215"/>
        <v/>
      </c>
      <c r="H762" s="109" t="str">
        <f t="shared" si="229"/>
        <v/>
      </c>
      <c r="I762" s="185" t="s">
        <v>210</v>
      </c>
      <c r="J762" s="26" t="str">
        <f t="shared" si="216"/>
        <v/>
      </c>
      <c r="K762" s="18"/>
      <c r="L762" s="18"/>
      <c r="M762" s="18"/>
      <c r="N762" s="48" t="str">
        <f t="shared" si="217"/>
        <v/>
      </c>
      <c r="O762" s="21"/>
      <c r="P762" s="18"/>
      <c r="Q762" s="48" t="str">
        <f t="shared" si="218"/>
        <v/>
      </c>
      <c r="R762" s="71" t="str">
        <f t="shared" si="219"/>
        <v/>
      </c>
      <c r="S762" s="22"/>
      <c r="T762" s="49" t="str">
        <f t="shared" si="220"/>
        <v/>
      </c>
      <c r="U762" s="49" t="str">
        <f t="shared" si="226"/>
        <v/>
      </c>
      <c r="V762" s="50" t="str">
        <f t="shared" si="221"/>
        <v/>
      </c>
      <c r="W762" s="115" t="str">
        <f t="shared" si="230"/>
        <v/>
      </c>
      <c r="X762" s="98"/>
    </row>
    <row r="763" spans="1:24" ht="15.6" x14ac:dyDescent="0.3">
      <c r="A763" s="23">
        <v>757</v>
      </c>
      <c r="B763" s="19"/>
      <c r="C763" s="20"/>
      <c r="D763" s="55"/>
      <c r="E763" s="24" t="str">
        <f t="shared" si="213"/>
        <v/>
      </c>
      <c r="F763" s="25" t="str">
        <f t="shared" si="214"/>
        <v/>
      </c>
      <c r="G763" s="52" t="str">
        <f t="shared" si="215"/>
        <v/>
      </c>
      <c r="H763" s="109" t="str">
        <f t="shared" si="229"/>
        <v/>
      </c>
      <c r="I763" s="185" t="s">
        <v>210</v>
      </c>
      <c r="J763" s="26" t="str">
        <f t="shared" si="216"/>
        <v/>
      </c>
      <c r="K763" s="18"/>
      <c r="L763" s="18"/>
      <c r="M763" s="18"/>
      <c r="N763" s="48" t="str">
        <f t="shared" si="217"/>
        <v/>
      </c>
      <c r="O763" s="21"/>
      <c r="P763" s="18"/>
      <c r="Q763" s="48" t="str">
        <f t="shared" si="218"/>
        <v/>
      </c>
      <c r="R763" s="71" t="str">
        <f t="shared" si="219"/>
        <v/>
      </c>
      <c r="S763" s="22"/>
      <c r="T763" s="49" t="str">
        <f t="shared" si="220"/>
        <v/>
      </c>
      <c r="U763" s="49" t="str">
        <f t="shared" si="226"/>
        <v/>
      </c>
      <c r="V763" s="50" t="str">
        <f t="shared" si="221"/>
        <v/>
      </c>
      <c r="W763" s="115" t="str">
        <f t="shared" si="230"/>
        <v/>
      </c>
      <c r="X763" s="17"/>
    </row>
    <row r="764" spans="1:24" ht="15.6" x14ac:dyDescent="0.3">
      <c r="A764" s="23">
        <v>758</v>
      </c>
      <c r="B764" s="123"/>
      <c r="C764" s="124"/>
      <c r="D764" s="125"/>
      <c r="E764" s="126" t="str">
        <f t="shared" si="213"/>
        <v/>
      </c>
      <c r="F764" s="119" t="str">
        <f t="shared" si="214"/>
        <v/>
      </c>
      <c r="G764" s="238" t="str">
        <f t="shared" si="215"/>
        <v/>
      </c>
      <c r="H764" s="109" t="str">
        <f t="shared" si="229"/>
        <v/>
      </c>
      <c r="I764" s="185" t="s">
        <v>210</v>
      </c>
      <c r="J764" s="26" t="str">
        <f t="shared" si="216"/>
        <v/>
      </c>
      <c r="K764" s="18"/>
      <c r="L764" s="18"/>
      <c r="M764" s="18"/>
      <c r="N764" s="48" t="str">
        <f t="shared" si="217"/>
        <v/>
      </c>
      <c r="O764" s="21"/>
      <c r="P764" s="18"/>
      <c r="Q764" s="48" t="str">
        <f t="shared" si="218"/>
        <v/>
      </c>
      <c r="R764" s="71" t="str">
        <f t="shared" si="219"/>
        <v/>
      </c>
      <c r="S764" s="22"/>
      <c r="T764" s="49" t="str">
        <f t="shared" si="220"/>
        <v/>
      </c>
      <c r="U764" s="49" t="str">
        <f t="shared" si="226"/>
        <v/>
      </c>
      <c r="V764" s="50" t="str">
        <f t="shared" si="221"/>
        <v/>
      </c>
      <c r="W764" s="115" t="str">
        <f t="shared" si="230"/>
        <v/>
      </c>
      <c r="X764" s="17"/>
    </row>
    <row r="765" spans="1:24" ht="15.6" x14ac:dyDescent="0.3">
      <c r="A765" s="23">
        <v>759</v>
      </c>
      <c r="B765" s="19"/>
      <c r="C765" s="20"/>
      <c r="D765" s="55"/>
      <c r="E765" s="24" t="str">
        <f t="shared" si="213"/>
        <v/>
      </c>
      <c r="F765" s="25" t="str">
        <f t="shared" si="214"/>
        <v/>
      </c>
      <c r="G765" s="52" t="str">
        <f t="shared" si="215"/>
        <v/>
      </c>
      <c r="H765" s="109" t="str">
        <f t="shared" si="229"/>
        <v/>
      </c>
      <c r="I765" s="185" t="s">
        <v>210</v>
      </c>
      <c r="J765" s="26" t="str">
        <f t="shared" si="216"/>
        <v/>
      </c>
      <c r="K765" s="18"/>
      <c r="L765" s="18"/>
      <c r="M765" s="18"/>
      <c r="N765" s="48" t="str">
        <f t="shared" si="217"/>
        <v/>
      </c>
      <c r="O765" s="21"/>
      <c r="P765" s="18"/>
      <c r="Q765" s="48" t="str">
        <f t="shared" si="218"/>
        <v/>
      </c>
      <c r="R765" s="71" t="str">
        <f t="shared" si="219"/>
        <v/>
      </c>
      <c r="S765" s="22"/>
      <c r="T765" s="49" t="str">
        <f t="shared" si="220"/>
        <v/>
      </c>
      <c r="U765" s="49" t="str">
        <f t="shared" si="226"/>
        <v/>
      </c>
      <c r="V765" s="50" t="str">
        <f t="shared" si="221"/>
        <v/>
      </c>
      <c r="W765" s="115" t="str">
        <f t="shared" si="230"/>
        <v/>
      </c>
      <c r="X765" s="17"/>
    </row>
    <row r="766" spans="1:24" ht="15.6" x14ac:dyDescent="0.3">
      <c r="A766" s="23">
        <v>760</v>
      </c>
      <c r="B766" s="19"/>
      <c r="C766" s="20"/>
      <c r="D766" s="55"/>
      <c r="E766" s="24" t="str">
        <f t="shared" si="213"/>
        <v/>
      </c>
      <c r="F766" s="25" t="str">
        <f t="shared" si="214"/>
        <v/>
      </c>
      <c r="G766" s="52" t="str">
        <f t="shared" si="215"/>
        <v/>
      </c>
      <c r="H766" s="109" t="str">
        <f t="shared" si="229"/>
        <v/>
      </c>
      <c r="I766" s="185" t="s">
        <v>210</v>
      </c>
      <c r="J766" s="26" t="str">
        <f t="shared" si="216"/>
        <v/>
      </c>
      <c r="K766" s="18"/>
      <c r="L766" s="18"/>
      <c r="M766" s="18"/>
      <c r="N766" s="48" t="str">
        <f t="shared" si="217"/>
        <v/>
      </c>
      <c r="O766" s="21"/>
      <c r="P766" s="18"/>
      <c r="Q766" s="48" t="str">
        <f t="shared" si="218"/>
        <v/>
      </c>
      <c r="R766" s="71" t="str">
        <f t="shared" si="219"/>
        <v/>
      </c>
      <c r="S766" s="22"/>
      <c r="T766" s="49" t="str">
        <f t="shared" si="220"/>
        <v/>
      </c>
      <c r="U766" s="49" t="str">
        <f t="shared" si="226"/>
        <v/>
      </c>
      <c r="V766" s="50" t="str">
        <f t="shared" si="221"/>
        <v/>
      </c>
      <c r="W766" s="115" t="str">
        <f t="shared" si="230"/>
        <v/>
      </c>
      <c r="X766" s="17"/>
    </row>
    <row r="767" spans="1:24" ht="15.6" x14ac:dyDescent="0.3">
      <c r="A767" s="23">
        <v>761</v>
      </c>
      <c r="B767" s="19"/>
      <c r="C767" s="20"/>
      <c r="D767" s="55"/>
      <c r="E767" s="24" t="str">
        <f t="shared" si="213"/>
        <v/>
      </c>
      <c r="F767" s="25" t="str">
        <f t="shared" si="214"/>
        <v/>
      </c>
      <c r="G767" s="52" t="str">
        <f t="shared" si="215"/>
        <v/>
      </c>
      <c r="H767" s="109" t="str">
        <f t="shared" si="229"/>
        <v/>
      </c>
      <c r="I767" s="185" t="s">
        <v>210</v>
      </c>
      <c r="J767" s="26" t="str">
        <f t="shared" si="216"/>
        <v/>
      </c>
      <c r="K767" s="18"/>
      <c r="L767" s="18"/>
      <c r="M767" s="18"/>
      <c r="N767" s="48" t="str">
        <f t="shared" si="217"/>
        <v/>
      </c>
      <c r="O767" s="21"/>
      <c r="P767" s="18"/>
      <c r="Q767" s="48" t="str">
        <f t="shared" si="218"/>
        <v/>
      </c>
      <c r="R767" s="71" t="str">
        <f t="shared" si="219"/>
        <v/>
      </c>
      <c r="S767" s="22"/>
      <c r="T767" s="49" t="str">
        <f t="shared" si="220"/>
        <v/>
      </c>
      <c r="U767" s="49" t="str">
        <f t="shared" si="226"/>
        <v/>
      </c>
      <c r="V767" s="50" t="str">
        <f t="shared" si="221"/>
        <v/>
      </c>
      <c r="W767" s="115" t="str">
        <f t="shared" si="230"/>
        <v/>
      </c>
      <c r="X767" s="17"/>
    </row>
    <row r="768" spans="1:24" ht="15.6" x14ac:dyDescent="0.3">
      <c r="A768" s="23">
        <v>762</v>
      </c>
      <c r="B768" s="19"/>
      <c r="C768" s="20"/>
      <c r="D768" s="55"/>
      <c r="E768" s="24" t="str">
        <f t="shared" si="213"/>
        <v/>
      </c>
      <c r="F768" s="25" t="str">
        <f t="shared" si="214"/>
        <v/>
      </c>
      <c r="G768" s="52" t="str">
        <f t="shared" si="215"/>
        <v/>
      </c>
      <c r="H768" s="109" t="str">
        <f t="shared" si="229"/>
        <v/>
      </c>
      <c r="I768" s="185" t="s">
        <v>210</v>
      </c>
      <c r="J768" s="26" t="str">
        <f t="shared" si="216"/>
        <v/>
      </c>
      <c r="K768" s="18"/>
      <c r="L768" s="18"/>
      <c r="M768" s="18"/>
      <c r="N768" s="48" t="str">
        <f t="shared" si="217"/>
        <v/>
      </c>
      <c r="O768" s="21"/>
      <c r="P768" s="18"/>
      <c r="Q768" s="48" t="str">
        <f t="shared" si="218"/>
        <v/>
      </c>
      <c r="R768" s="71" t="str">
        <f t="shared" si="219"/>
        <v/>
      </c>
      <c r="S768" s="22"/>
      <c r="T768" s="49" t="str">
        <f t="shared" si="220"/>
        <v/>
      </c>
      <c r="U768" s="49" t="str">
        <f t="shared" si="226"/>
        <v/>
      </c>
      <c r="V768" s="50" t="str">
        <f t="shared" si="221"/>
        <v/>
      </c>
      <c r="W768" s="115" t="str">
        <f t="shared" si="230"/>
        <v/>
      </c>
      <c r="X768" s="17"/>
    </row>
    <row r="769" spans="1:29" ht="15.6" x14ac:dyDescent="0.3">
      <c r="A769" s="23">
        <v>763</v>
      </c>
      <c r="B769" s="19"/>
      <c r="C769" s="20"/>
      <c r="D769" s="55"/>
      <c r="E769" s="24" t="str">
        <f t="shared" si="213"/>
        <v/>
      </c>
      <c r="F769" s="25" t="str">
        <f t="shared" si="214"/>
        <v/>
      </c>
      <c r="G769" s="52" t="str">
        <f t="shared" si="215"/>
        <v/>
      </c>
      <c r="H769" s="109" t="str">
        <f t="shared" si="229"/>
        <v/>
      </c>
      <c r="I769" s="185" t="s">
        <v>210</v>
      </c>
      <c r="J769" s="26" t="str">
        <f t="shared" si="216"/>
        <v/>
      </c>
      <c r="K769" s="18"/>
      <c r="L769" s="18"/>
      <c r="M769" s="18"/>
      <c r="N769" s="48" t="str">
        <f t="shared" si="217"/>
        <v/>
      </c>
      <c r="O769" s="21"/>
      <c r="P769" s="18"/>
      <c r="Q769" s="48" t="str">
        <f t="shared" si="218"/>
        <v/>
      </c>
      <c r="R769" s="71" t="str">
        <f t="shared" si="219"/>
        <v/>
      </c>
      <c r="S769" s="22"/>
      <c r="T769" s="49" t="str">
        <f t="shared" si="220"/>
        <v/>
      </c>
      <c r="U769" s="49" t="str">
        <f t="shared" si="226"/>
        <v/>
      </c>
      <c r="V769" s="50" t="str">
        <f t="shared" si="221"/>
        <v/>
      </c>
      <c r="W769" s="115" t="str">
        <f t="shared" si="230"/>
        <v/>
      </c>
      <c r="X769" s="17"/>
    </row>
    <row r="770" spans="1:29" ht="15.6" x14ac:dyDescent="0.3">
      <c r="A770" s="23">
        <v>764</v>
      </c>
      <c r="B770" s="19"/>
      <c r="C770" s="20"/>
      <c r="D770" s="55"/>
      <c r="E770" s="24" t="str">
        <f t="shared" si="213"/>
        <v/>
      </c>
      <c r="F770" s="25" t="str">
        <f t="shared" si="214"/>
        <v/>
      </c>
      <c r="G770" s="52" t="str">
        <f t="shared" si="215"/>
        <v/>
      </c>
      <c r="H770" s="109" t="str">
        <f t="shared" si="229"/>
        <v/>
      </c>
      <c r="I770" s="185" t="s">
        <v>210</v>
      </c>
      <c r="J770" s="26" t="str">
        <f t="shared" si="216"/>
        <v/>
      </c>
      <c r="K770" s="18"/>
      <c r="L770" s="18"/>
      <c r="M770" s="18"/>
      <c r="N770" s="48" t="str">
        <f t="shared" si="217"/>
        <v/>
      </c>
      <c r="O770" s="21"/>
      <c r="P770" s="18"/>
      <c r="Q770" s="48" t="str">
        <f t="shared" si="218"/>
        <v/>
      </c>
      <c r="R770" s="71" t="str">
        <f t="shared" si="219"/>
        <v/>
      </c>
      <c r="S770" s="22"/>
      <c r="T770" s="49" t="str">
        <f t="shared" si="220"/>
        <v/>
      </c>
      <c r="U770" s="49" t="str">
        <f t="shared" si="226"/>
        <v/>
      </c>
      <c r="V770" s="50" t="str">
        <f t="shared" si="221"/>
        <v/>
      </c>
      <c r="W770" s="115" t="str">
        <f t="shared" si="230"/>
        <v/>
      </c>
      <c r="X770" s="17"/>
    </row>
    <row r="771" spans="1:29" ht="15.6" x14ac:dyDescent="0.3">
      <c r="A771" s="23">
        <v>765</v>
      </c>
      <c r="B771" s="19"/>
      <c r="C771" s="20"/>
      <c r="D771" s="55"/>
      <c r="E771" s="24" t="str">
        <f t="shared" si="213"/>
        <v/>
      </c>
      <c r="F771" s="25" t="str">
        <f t="shared" si="214"/>
        <v/>
      </c>
      <c r="G771" s="52" t="str">
        <f t="shared" si="215"/>
        <v/>
      </c>
      <c r="H771" s="109" t="str">
        <f t="shared" si="229"/>
        <v/>
      </c>
      <c r="I771" s="185" t="s">
        <v>210</v>
      </c>
      <c r="J771" s="26" t="str">
        <f t="shared" si="216"/>
        <v/>
      </c>
      <c r="K771" s="18"/>
      <c r="L771" s="18"/>
      <c r="M771" s="18"/>
      <c r="N771" s="48" t="str">
        <f t="shared" si="217"/>
        <v/>
      </c>
      <c r="O771" s="21"/>
      <c r="P771" s="18"/>
      <c r="Q771" s="48" t="str">
        <f t="shared" si="218"/>
        <v/>
      </c>
      <c r="R771" s="71" t="str">
        <f t="shared" si="219"/>
        <v/>
      </c>
      <c r="S771" s="22"/>
      <c r="T771" s="49" t="str">
        <f t="shared" si="220"/>
        <v/>
      </c>
      <c r="U771" s="49" t="str">
        <f t="shared" si="226"/>
        <v/>
      </c>
      <c r="V771" s="50" t="str">
        <f t="shared" si="221"/>
        <v/>
      </c>
      <c r="W771" s="115" t="str">
        <f t="shared" si="230"/>
        <v/>
      </c>
      <c r="X771" s="17"/>
    </row>
    <row r="772" spans="1:29" ht="15.6" x14ac:dyDescent="0.3">
      <c r="A772" s="23">
        <v>766</v>
      </c>
      <c r="B772" s="19"/>
      <c r="C772" s="20"/>
      <c r="D772" s="55"/>
      <c r="E772" s="24" t="str">
        <f t="shared" si="213"/>
        <v/>
      </c>
      <c r="F772" s="25" t="str">
        <f t="shared" si="214"/>
        <v/>
      </c>
      <c r="G772" s="52" t="str">
        <f t="shared" si="215"/>
        <v/>
      </c>
      <c r="H772" s="109" t="str">
        <f t="shared" si="229"/>
        <v/>
      </c>
      <c r="I772" s="185" t="s">
        <v>210</v>
      </c>
      <c r="J772" s="26" t="str">
        <f t="shared" si="216"/>
        <v/>
      </c>
      <c r="K772" s="18"/>
      <c r="L772" s="18"/>
      <c r="M772" s="18"/>
      <c r="N772" s="48" t="str">
        <f t="shared" si="217"/>
        <v/>
      </c>
      <c r="O772" s="21"/>
      <c r="P772" s="18"/>
      <c r="Q772" s="48" t="str">
        <f t="shared" si="218"/>
        <v/>
      </c>
      <c r="R772" s="71" t="str">
        <f t="shared" si="219"/>
        <v/>
      </c>
      <c r="S772" s="22"/>
      <c r="T772" s="49" t="str">
        <f t="shared" si="220"/>
        <v/>
      </c>
      <c r="U772" s="49" t="str">
        <f t="shared" si="226"/>
        <v/>
      </c>
      <c r="V772" s="50" t="str">
        <f t="shared" si="221"/>
        <v/>
      </c>
      <c r="W772" s="115" t="str">
        <f t="shared" si="230"/>
        <v/>
      </c>
      <c r="X772" s="17"/>
      <c r="AC772" s="192"/>
    </row>
    <row r="773" spans="1:29" ht="15.6" x14ac:dyDescent="0.3">
      <c r="A773" s="23">
        <v>767</v>
      </c>
      <c r="B773" s="19"/>
      <c r="C773" s="20"/>
      <c r="D773" s="55"/>
      <c r="E773" s="24" t="str">
        <f t="shared" ref="E773:E836" si="231">IF(C773="","",VLOOKUP(C773,bdsocios,2,FALSE))</f>
        <v/>
      </c>
      <c r="F773" s="25" t="str">
        <f t="shared" ref="F773:F836" si="232">IF(C773="","",VLOOKUP(C773,bdsocios,3,FALSE))</f>
        <v/>
      </c>
      <c r="G773" s="52" t="str">
        <f t="shared" ref="G773:G836" si="233">IF(C773="","",VLOOKUP(C773,bdsocios,4,FALSE))</f>
        <v/>
      </c>
      <c r="H773" s="109" t="str">
        <f t="shared" si="229"/>
        <v/>
      </c>
      <c r="I773" s="185" t="s">
        <v>210</v>
      </c>
      <c r="J773" s="26" t="str">
        <f t="shared" ref="J773:J836" si="234">IF(E773="","","KGS")</f>
        <v/>
      </c>
      <c r="K773" s="18"/>
      <c r="L773" s="18"/>
      <c r="M773" s="18"/>
      <c r="N773" s="48" t="str">
        <f t="shared" ref="N773:N775" si="235">IF(E773="","",K773+L773+M773)</f>
        <v/>
      </c>
      <c r="O773" s="21"/>
      <c r="P773" s="18"/>
      <c r="Q773" s="48" t="str">
        <f t="shared" ref="Q773:Q775" si="236">IF(E773="","",2*O773)</f>
        <v/>
      </c>
      <c r="R773" s="71" t="str">
        <f t="shared" ref="R773:R775" si="237">IF(E773="","",N773-P773-Q773)</f>
        <v/>
      </c>
      <c r="S773" s="22"/>
      <c r="T773" s="49" t="str">
        <f t="shared" ref="T773:T775" si="238">IF(N773="","",R773*S773)</f>
        <v/>
      </c>
      <c r="U773" s="49" t="str">
        <f t="shared" si="226"/>
        <v/>
      </c>
      <c r="V773" s="50" t="str">
        <f t="shared" ref="V773:V775" si="239">IF(E773="","",R773*0.3)</f>
        <v/>
      </c>
      <c r="W773" s="115" t="str">
        <f t="shared" si="230"/>
        <v/>
      </c>
      <c r="X773" s="17"/>
    </row>
    <row r="774" spans="1:29" ht="15.6" x14ac:dyDescent="0.3">
      <c r="A774" s="23">
        <v>768</v>
      </c>
      <c r="B774" s="123"/>
      <c r="C774" s="124"/>
      <c r="D774" s="125"/>
      <c r="E774" s="126" t="str">
        <f t="shared" si="231"/>
        <v/>
      </c>
      <c r="F774" s="119" t="str">
        <f t="shared" si="232"/>
        <v/>
      </c>
      <c r="G774" s="238" t="str">
        <f t="shared" si="233"/>
        <v/>
      </c>
      <c r="H774" s="109" t="str">
        <f t="shared" si="229"/>
        <v/>
      </c>
      <c r="I774" s="185" t="s">
        <v>210</v>
      </c>
      <c r="J774" s="26" t="str">
        <f t="shared" si="234"/>
        <v/>
      </c>
      <c r="K774" s="18"/>
      <c r="L774" s="18"/>
      <c r="M774" s="18"/>
      <c r="N774" s="48" t="str">
        <f t="shared" si="235"/>
        <v/>
      </c>
      <c r="O774" s="21"/>
      <c r="P774" s="18"/>
      <c r="Q774" s="48" t="str">
        <f t="shared" si="236"/>
        <v/>
      </c>
      <c r="R774" s="71" t="str">
        <f t="shared" si="237"/>
        <v/>
      </c>
      <c r="S774" s="22"/>
      <c r="T774" s="49" t="str">
        <f t="shared" si="238"/>
        <v/>
      </c>
      <c r="U774" s="49" t="str">
        <f t="shared" si="226"/>
        <v/>
      </c>
      <c r="V774" s="50" t="str">
        <f t="shared" si="239"/>
        <v/>
      </c>
      <c r="W774" s="115" t="str">
        <f t="shared" si="230"/>
        <v/>
      </c>
      <c r="X774" s="17"/>
    </row>
    <row r="775" spans="1:29" ht="15.6" x14ac:dyDescent="0.3">
      <c r="A775" s="23">
        <v>769</v>
      </c>
      <c r="B775" s="19"/>
      <c r="C775" s="20"/>
      <c r="D775" s="55"/>
      <c r="E775" s="24" t="str">
        <f t="shared" si="231"/>
        <v/>
      </c>
      <c r="F775" s="25" t="str">
        <f t="shared" si="232"/>
        <v/>
      </c>
      <c r="G775" s="281" t="str">
        <f t="shared" si="233"/>
        <v/>
      </c>
      <c r="H775" s="109" t="str">
        <f t="shared" si="229"/>
        <v/>
      </c>
      <c r="I775" s="185" t="s">
        <v>210</v>
      </c>
      <c r="J775" s="26" t="str">
        <f t="shared" si="234"/>
        <v/>
      </c>
      <c r="K775" s="18"/>
      <c r="L775" s="18"/>
      <c r="M775" s="18"/>
      <c r="N775" s="48" t="str">
        <f t="shared" si="235"/>
        <v/>
      </c>
      <c r="O775" s="21"/>
      <c r="P775" s="18"/>
      <c r="Q775" s="48" t="str">
        <f t="shared" si="236"/>
        <v/>
      </c>
      <c r="R775" s="71" t="str">
        <f t="shared" si="237"/>
        <v/>
      </c>
      <c r="S775" s="22"/>
      <c r="T775" s="49" t="str">
        <f t="shared" si="238"/>
        <v/>
      </c>
      <c r="U775" s="49" t="str">
        <f t="shared" si="226"/>
        <v/>
      </c>
      <c r="V775" s="50" t="str">
        <f t="shared" si="239"/>
        <v/>
      </c>
      <c r="W775" s="115" t="str">
        <f t="shared" si="230"/>
        <v/>
      </c>
      <c r="X775" s="17"/>
    </row>
    <row r="776" spans="1:29" s="318" customFormat="1" ht="15.6" x14ac:dyDescent="0.3">
      <c r="A776" s="313">
        <v>769</v>
      </c>
      <c r="B776" s="286"/>
      <c r="C776" s="287"/>
      <c r="D776" s="314"/>
      <c r="E776" s="315" t="str">
        <f t="shared" si="231"/>
        <v/>
      </c>
      <c r="F776" s="287" t="str">
        <f t="shared" si="232"/>
        <v/>
      </c>
      <c r="G776" s="312" t="str">
        <f t="shared" si="233"/>
        <v/>
      </c>
      <c r="H776" s="312" t="str">
        <f t="shared" si="229"/>
        <v/>
      </c>
      <c r="I776" s="307" t="s">
        <v>210</v>
      </c>
      <c r="J776" s="292" t="str">
        <f t="shared" si="234"/>
        <v/>
      </c>
      <c r="K776" s="316"/>
      <c r="L776" s="316"/>
      <c r="M776" s="316"/>
      <c r="N776" s="293" t="str">
        <f t="shared" ref="N776:N836" si="240">IF(E776="","",K776+L776+M776)</f>
        <v/>
      </c>
      <c r="O776" s="317"/>
      <c r="P776" s="18"/>
      <c r="Q776" s="316" t="str">
        <f t="shared" ref="Q776:Q836" si="241">IF(E776="","",2*O776)</f>
        <v/>
      </c>
      <c r="R776" s="316" t="str">
        <f t="shared" ref="R776:R836" si="242">IF(E776="","",N776-P776-Q776)</f>
        <v/>
      </c>
      <c r="S776" s="295"/>
      <c r="T776" s="295" t="str">
        <f t="shared" ref="T776:T836" si="243">IF(N776="","",R776*S776)</f>
        <v/>
      </c>
      <c r="U776" s="295"/>
      <c r="V776" s="308" t="str">
        <f t="shared" ref="V776:V836" si="244">IF(E776="","",R776*0.3)</f>
        <v/>
      </c>
      <c r="W776" s="308" t="str">
        <f t="shared" si="230"/>
        <v/>
      </c>
      <c r="X776" s="17"/>
      <c r="Y776"/>
      <c r="Z776"/>
      <c r="AA776"/>
    </row>
    <row r="777" spans="1:29" ht="15.6" x14ac:dyDescent="0.3">
      <c r="A777" s="23">
        <v>769</v>
      </c>
      <c r="B777" s="19"/>
      <c r="C777" s="20"/>
      <c r="D777" s="55"/>
      <c r="E777" s="24" t="str">
        <f t="shared" si="231"/>
        <v/>
      </c>
      <c r="F777" s="25" t="str">
        <f t="shared" si="232"/>
        <v/>
      </c>
      <c r="G777" s="281" t="str">
        <f t="shared" si="233"/>
        <v/>
      </c>
      <c r="H777" s="109" t="str">
        <f t="shared" si="229"/>
        <v/>
      </c>
      <c r="I777" s="185" t="s">
        <v>210</v>
      </c>
      <c r="J777" s="26" t="str">
        <f t="shared" si="234"/>
        <v/>
      </c>
      <c r="K777" s="18"/>
      <c r="L777" s="18"/>
      <c r="M777" s="18"/>
      <c r="N777" s="48" t="str">
        <f t="shared" si="240"/>
        <v/>
      </c>
      <c r="O777" s="21"/>
      <c r="P777" s="18"/>
      <c r="Q777" s="48" t="str">
        <f t="shared" si="241"/>
        <v/>
      </c>
      <c r="R777" s="71" t="str">
        <f t="shared" si="242"/>
        <v/>
      </c>
      <c r="S777" s="22"/>
      <c r="T777" s="49" t="str">
        <f t="shared" si="243"/>
        <v/>
      </c>
      <c r="U777" s="49" t="str">
        <f t="shared" si="226"/>
        <v/>
      </c>
      <c r="V777" s="50" t="str">
        <f t="shared" si="244"/>
        <v/>
      </c>
      <c r="W777" s="115" t="str">
        <f t="shared" si="230"/>
        <v/>
      </c>
      <c r="X777" s="17"/>
    </row>
    <row r="778" spans="1:29" ht="15.6" x14ac:dyDescent="0.3">
      <c r="A778" s="23">
        <v>769</v>
      </c>
      <c r="B778" s="19"/>
      <c r="C778" s="20"/>
      <c r="D778" s="55"/>
      <c r="E778" s="24" t="str">
        <f t="shared" si="231"/>
        <v/>
      </c>
      <c r="F778" s="25" t="str">
        <f t="shared" si="232"/>
        <v/>
      </c>
      <c r="G778" s="281" t="str">
        <f t="shared" si="233"/>
        <v/>
      </c>
      <c r="H778" s="109" t="str">
        <f t="shared" si="229"/>
        <v/>
      </c>
      <c r="I778" s="185" t="s">
        <v>210</v>
      </c>
      <c r="J778" s="26" t="str">
        <f t="shared" si="234"/>
        <v/>
      </c>
      <c r="K778" s="18"/>
      <c r="L778" s="18"/>
      <c r="M778" s="18"/>
      <c r="N778" s="48" t="str">
        <f t="shared" si="240"/>
        <v/>
      </c>
      <c r="O778" s="21"/>
      <c r="P778" s="18"/>
      <c r="Q778" s="48" t="str">
        <f t="shared" si="241"/>
        <v/>
      </c>
      <c r="R778" s="71" t="str">
        <f t="shared" si="242"/>
        <v/>
      </c>
      <c r="S778" s="22"/>
      <c r="T778" s="49" t="str">
        <f t="shared" si="243"/>
        <v/>
      </c>
      <c r="U778" s="49" t="str">
        <f t="shared" ref="U778:U807" si="245">IF(E778="","",0*R778)</f>
        <v/>
      </c>
      <c r="V778" s="50" t="str">
        <f t="shared" si="244"/>
        <v/>
      </c>
      <c r="W778" s="115" t="str">
        <f t="shared" si="230"/>
        <v/>
      </c>
      <c r="X778" s="98"/>
    </row>
    <row r="779" spans="1:29" ht="15.6" x14ac:dyDescent="0.3">
      <c r="A779" s="23">
        <v>769</v>
      </c>
      <c r="B779" s="19"/>
      <c r="C779" s="20"/>
      <c r="D779" s="55"/>
      <c r="E779" s="24" t="str">
        <f t="shared" si="231"/>
        <v/>
      </c>
      <c r="F779" s="25" t="str">
        <f t="shared" si="232"/>
        <v/>
      </c>
      <c r="G779" s="281" t="str">
        <f t="shared" si="233"/>
        <v/>
      </c>
      <c r="H779" s="109" t="str">
        <f t="shared" si="229"/>
        <v/>
      </c>
      <c r="I779" s="185" t="s">
        <v>210</v>
      </c>
      <c r="J779" s="26" t="str">
        <f t="shared" si="234"/>
        <v/>
      </c>
      <c r="K779" s="18"/>
      <c r="L779" s="18"/>
      <c r="M779" s="18"/>
      <c r="N779" s="48" t="str">
        <f t="shared" si="240"/>
        <v/>
      </c>
      <c r="O779" s="21"/>
      <c r="P779" s="18"/>
      <c r="Q779" s="48" t="str">
        <f t="shared" si="241"/>
        <v/>
      </c>
      <c r="R779" s="71" t="str">
        <f t="shared" si="242"/>
        <v/>
      </c>
      <c r="S779" s="22"/>
      <c r="T779" s="49" t="str">
        <f t="shared" si="243"/>
        <v/>
      </c>
      <c r="U779" s="49" t="str">
        <f t="shared" si="245"/>
        <v/>
      </c>
      <c r="V779" s="50" t="str">
        <f t="shared" si="244"/>
        <v/>
      </c>
      <c r="W779" s="115" t="str">
        <f t="shared" si="230"/>
        <v/>
      </c>
      <c r="X779" s="17"/>
    </row>
    <row r="780" spans="1:29" ht="15.6" x14ac:dyDescent="0.3">
      <c r="A780" s="23">
        <v>769</v>
      </c>
      <c r="B780" s="19"/>
      <c r="C780" s="20"/>
      <c r="D780" s="55"/>
      <c r="E780" s="24" t="str">
        <f t="shared" si="231"/>
        <v/>
      </c>
      <c r="F780" s="25" t="str">
        <f t="shared" si="232"/>
        <v/>
      </c>
      <c r="G780" s="281" t="str">
        <f t="shared" si="233"/>
        <v/>
      </c>
      <c r="H780" s="109" t="str">
        <f t="shared" si="229"/>
        <v/>
      </c>
      <c r="I780" s="185" t="s">
        <v>210</v>
      </c>
      <c r="J780" s="26" t="str">
        <f t="shared" si="234"/>
        <v/>
      </c>
      <c r="K780" s="18"/>
      <c r="L780" s="18"/>
      <c r="M780" s="18"/>
      <c r="N780" s="48" t="str">
        <f t="shared" si="240"/>
        <v/>
      </c>
      <c r="O780" s="21"/>
      <c r="P780" s="18"/>
      <c r="Q780" s="48" t="str">
        <f t="shared" si="241"/>
        <v/>
      </c>
      <c r="R780" s="71" t="str">
        <f t="shared" si="242"/>
        <v/>
      </c>
      <c r="S780" s="22"/>
      <c r="T780" s="49" t="str">
        <f t="shared" si="243"/>
        <v/>
      </c>
      <c r="U780" s="49" t="str">
        <f t="shared" si="245"/>
        <v/>
      </c>
      <c r="V780" s="50" t="str">
        <f t="shared" si="244"/>
        <v/>
      </c>
      <c r="W780" s="115" t="str">
        <f t="shared" si="230"/>
        <v/>
      </c>
      <c r="X780" s="17"/>
    </row>
    <row r="781" spans="1:29" ht="15.6" x14ac:dyDescent="0.3">
      <c r="A781" s="23">
        <v>769</v>
      </c>
      <c r="B781" s="19"/>
      <c r="C781" s="20"/>
      <c r="D781" s="55"/>
      <c r="E781" s="24" t="str">
        <f t="shared" si="231"/>
        <v/>
      </c>
      <c r="F781" s="25" t="str">
        <f t="shared" si="232"/>
        <v/>
      </c>
      <c r="G781" s="281" t="str">
        <f t="shared" si="233"/>
        <v/>
      </c>
      <c r="H781" s="109" t="str">
        <f t="shared" si="229"/>
        <v/>
      </c>
      <c r="I781" s="185" t="s">
        <v>210</v>
      </c>
      <c r="J781" s="26" t="str">
        <f t="shared" si="234"/>
        <v/>
      </c>
      <c r="K781" s="18"/>
      <c r="L781" s="18"/>
      <c r="M781" s="18"/>
      <c r="N781" s="48" t="str">
        <f t="shared" si="240"/>
        <v/>
      </c>
      <c r="O781" s="21"/>
      <c r="P781" s="18"/>
      <c r="Q781" s="48" t="str">
        <f t="shared" si="241"/>
        <v/>
      </c>
      <c r="R781" s="71" t="str">
        <f t="shared" si="242"/>
        <v/>
      </c>
      <c r="S781" s="22"/>
      <c r="T781" s="49" t="str">
        <f t="shared" si="243"/>
        <v/>
      </c>
      <c r="U781" s="49" t="str">
        <f t="shared" si="245"/>
        <v/>
      </c>
      <c r="V781" s="50" t="str">
        <f t="shared" si="244"/>
        <v/>
      </c>
      <c r="W781" s="115" t="str">
        <f t="shared" si="230"/>
        <v/>
      </c>
      <c r="X781" s="17"/>
    </row>
    <row r="782" spans="1:29" ht="15.6" x14ac:dyDescent="0.3">
      <c r="A782" s="23">
        <v>769</v>
      </c>
      <c r="B782" s="19"/>
      <c r="C782" s="20"/>
      <c r="D782" s="55"/>
      <c r="E782" s="24" t="str">
        <f t="shared" si="231"/>
        <v/>
      </c>
      <c r="F782" s="25" t="str">
        <f t="shared" si="232"/>
        <v/>
      </c>
      <c r="G782" s="281" t="str">
        <f t="shared" si="233"/>
        <v/>
      </c>
      <c r="H782" s="109" t="str">
        <f t="shared" si="229"/>
        <v/>
      </c>
      <c r="I782" s="185" t="s">
        <v>210</v>
      </c>
      <c r="J782" s="26" t="str">
        <f t="shared" si="234"/>
        <v/>
      </c>
      <c r="K782" s="18"/>
      <c r="L782" s="18"/>
      <c r="M782" s="18"/>
      <c r="N782" s="48" t="str">
        <f t="shared" si="240"/>
        <v/>
      </c>
      <c r="O782" s="21"/>
      <c r="P782" s="18"/>
      <c r="Q782" s="48" t="str">
        <f t="shared" si="241"/>
        <v/>
      </c>
      <c r="R782" s="71" t="str">
        <f t="shared" si="242"/>
        <v/>
      </c>
      <c r="S782" s="22"/>
      <c r="T782" s="49" t="str">
        <f t="shared" si="243"/>
        <v/>
      </c>
      <c r="U782" s="49" t="str">
        <f t="shared" si="245"/>
        <v/>
      </c>
      <c r="V782" s="50" t="str">
        <f t="shared" si="244"/>
        <v/>
      </c>
      <c r="W782" s="115" t="str">
        <f t="shared" si="230"/>
        <v/>
      </c>
      <c r="X782" s="17"/>
    </row>
    <row r="783" spans="1:29" ht="15.6" x14ac:dyDescent="0.3">
      <c r="A783" s="23">
        <v>769</v>
      </c>
      <c r="B783" s="19"/>
      <c r="C783" s="20"/>
      <c r="D783" s="55"/>
      <c r="E783" s="24" t="str">
        <f t="shared" si="231"/>
        <v/>
      </c>
      <c r="F783" s="25" t="str">
        <f t="shared" si="232"/>
        <v/>
      </c>
      <c r="G783" s="281" t="str">
        <f t="shared" si="233"/>
        <v/>
      </c>
      <c r="H783" s="109" t="str">
        <f t="shared" si="229"/>
        <v/>
      </c>
      <c r="I783" s="185" t="s">
        <v>210</v>
      </c>
      <c r="J783" s="26" t="str">
        <f t="shared" si="234"/>
        <v/>
      </c>
      <c r="K783" s="18"/>
      <c r="L783" s="18"/>
      <c r="M783" s="18"/>
      <c r="N783" s="48" t="str">
        <f t="shared" si="240"/>
        <v/>
      </c>
      <c r="O783" s="21"/>
      <c r="P783" s="18"/>
      <c r="Q783" s="48" t="str">
        <f t="shared" si="241"/>
        <v/>
      </c>
      <c r="R783" s="71" t="str">
        <f t="shared" si="242"/>
        <v/>
      </c>
      <c r="S783" s="22"/>
      <c r="T783" s="49" t="str">
        <f t="shared" si="243"/>
        <v/>
      </c>
      <c r="U783" s="49" t="str">
        <f t="shared" si="245"/>
        <v/>
      </c>
      <c r="V783" s="50" t="str">
        <f t="shared" si="244"/>
        <v/>
      </c>
      <c r="W783" s="115" t="str">
        <f t="shared" si="230"/>
        <v/>
      </c>
      <c r="X783" s="17"/>
    </row>
    <row r="784" spans="1:29" ht="15.6" x14ac:dyDescent="0.3">
      <c r="A784" s="23">
        <v>769</v>
      </c>
      <c r="B784" s="19"/>
      <c r="C784" s="20"/>
      <c r="D784" s="55"/>
      <c r="E784" s="24" t="str">
        <f t="shared" si="231"/>
        <v/>
      </c>
      <c r="F784" s="25" t="str">
        <f t="shared" si="232"/>
        <v/>
      </c>
      <c r="G784" s="281" t="str">
        <f t="shared" si="233"/>
        <v/>
      </c>
      <c r="H784" s="109" t="str">
        <f t="shared" si="229"/>
        <v/>
      </c>
      <c r="I784" s="185" t="s">
        <v>210</v>
      </c>
      <c r="J784" s="26" t="str">
        <f t="shared" si="234"/>
        <v/>
      </c>
      <c r="K784" s="18"/>
      <c r="L784" s="18"/>
      <c r="M784" s="18"/>
      <c r="N784" s="48" t="str">
        <f t="shared" si="240"/>
        <v/>
      </c>
      <c r="O784" s="21"/>
      <c r="P784" s="18"/>
      <c r="Q784" s="48" t="str">
        <f t="shared" si="241"/>
        <v/>
      </c>
      <c r="R784" s="71" t="str">
        <f t="shared" si="242"/>
        <v/>
      </c>
      <c r="S784" s="22"/>
      <c r="T784" s="49" t="str">
        <f t="shared" si="243"/>
        <v/>
      </c>
      <c r="U784" s="49" t="str">
        <f t="shared" si="245"/>
        <v/>
      </c>
      <c r="V784" s="50" t="str">
        <f t="shared" si="244"/>
        <v/>
      </c>
      <c r="W784" s="115" t="str">
        <f t="shared" si="230"/>
        <v/>
      </c>
      <c r="X784" s="17"/>
    </row>
    <row r="785" spans="1:27" ht="15.6" x14ac:dyDescent="0.3">
      <c r="A785" s="23">
        <v>769</v>
      </c>
      <c r="B785" s="19"/>
      <c r="C785" s="20"/>
      <c r="D785" s="55"/>
      <c r="E785" s="24" t="str">
        <f t="shared" si="231"/>
        <v/>
      </c>
      <c r="F785" s="25" t="str">
        <f t="shared" si="232"/>
        <v/>
      </c>
      <c r="G785" s="281" t="str">
        <f t="shared" si="233"/>
        <v/>
      </c>
      <c r="H785" s="109" t="str">
        <f t="shared" si="229"/>
        <v/>
      </c>
      <c r="I785" s="185" t="s">
        <v>210</v>
      </c>
      <c r="J785" s="26" t="str">
        <f t="shared" si="234"/>
        <v/>
      </c>
      <c r="K785" s="18"/>
      <c r="L785" s="18"/>
      <c r="M785" s="18"/>
      <c r="N785" s="48" t="str">
        <f t="shared" si="240"/>
        <v/>
      </c>
      <c r="O785" s="21"/>
      <c r="P785" s="18"/>
      <c r="Q785" s="48" t="str">
        <f t="shared" si="241"/>
        <v/>
      </c>
      <c r="R785" s="71" t="str">
        <f t="shared" si="242"/>
        <v/>
      </c>
      <c r="S785" s="22"/>
      <c r="T785" s="49" t="str">
        <f t="shared" si="243"/>
        <v/>
      </c>
      <c r="U785" s="49" t="str">
        <f t="shared" si="245"/>
        <v/>
      </c>
      <c r="V785" s="50" t="str">
        <f t="shared" si="244"/>
        <v/>
      </c>
      <c r="W785" s="115" t="str">
        <f t="shared" si="230"/>
        <v/>
      </c>
      <c r="X785" s="17"/>
    </row>
    <row r="786" spans="1:27" ht="15.6" x14ac:dyDescent="0.3">
      <c r="A786" s="23">
        <v>769</v>
      </c>
      <c r="B786" s="19"/>
      <c r="C786" s="20"/>
      <c r="D786" s="55"/>
      <c r="E786" s="24" t="str">
        <f t="shared" si="231"/>
        <v/>
      </c>
      <c r="F786" s="25" t="str">
        <f t="shared" si="232"/>
        <v/>
      </c>
      <c r="G786" s="281" t="str">
        <f t="shared" si="233"/>
        <v/>
      </c>
      <c r="H786" s="109" t="str">
        <f t="shared" si="229"/>
        <v/>
      </c>
      <c r="I786" s="185" t="s">
        <v>210</v>
      </c>
      <c r="J786" s="26" t="str">
        <f t="shared" si="234"/>
        <v/>
      </c>
      <c r="K786" s="18"/>
      <c r="L786" s="18"/>
      <c r="M786" s="18"/>
      <c r="N786" s="48" t="str">
        <f t="shared" si="240"/>
        <v/>
      </c>
      <c r="O786" s="21"/>
      <c r="P786" s="18"/>
      <c r="Q786" s="48" t="str">
        <f t="shared" si="241"/>
        <v/>
      </c>
      <c r="R786" s="71" t="str">
        <f t="shared" si="242"/>
        <v/>
      </c>
      <c r="S786" s="22"/>
      <c r="T786" s="49" t="str">
        <f t="shared" si="243"/>
        <v/>
      </c>
      <c r="U786" s="49" t="str">
        <f t="shared" si="245"/>
        <v/>
      </c>
      <c r="V786" s="50" t="str">
        <f t="shared" si="244"/>
        <v/>
      </c>
      <c r="W786" s="115" t="str">
        <f t="shared" si="230"/>
        <v/>
      </c>
      <c r="X786" s="17"/>
    </row>
    <row r="787" spans="1:27" ht="15.6" x14ac:dyDescent="0.3">
      <c r="A787" s="23">
        <v>769</v>
      </c>
      <c r="B787" s="19"/>
      <c r="C787" s="20"/>
      <c r="D787" s="55"/>
      <c r="E787" s="24" t="str">
        <f t="shared" si="231"/>
        <v/>
      </c>
      <c r="F787" s="25" t="str">
        <f t="shared" si="232"/>
        <v/>
      </c>
      <c r="G787" s="281" t="str">
        <f t="shared" si="233"/>
        <v/>
      </c>
      <c r="H787" s="109" t="str">
        <f t="shared" si="229"/>
        <v/>
      </c>
      <c r="I787" s="185" t="s">
        <v>210</v>
      </c>
      <c r="J787" s="26" t="str">
        <f t="shared" si="234"/>
        <v/>
      </c>
      <c r="K787" s="18"/>
      <c r="L787" s="18"/>
      <c r="M787" s="18"/>
      <c r="N787" s="48" t="str">
        <f t="shared" si="240"/>
        <v/>
      </c>
      <c r="O787" s="21"/>
      <c r="P787" s="18"/>
      <c r="Q787" s="48" t="str">
        <f t="shared" si="241"/>
        <v/>
      </c>
      <c r="R787" s="71" t="str">
        <f t="shared" si="242"/>
        <v/>
      </c>
      <c r="S787" s="22"/>
      <c r="T787" s="49" t="str">
        <f t="shared" si="243"/>
        <v/>
      </c>
      <c r="U787" s="49" t="str">
        <f t="shared" si="245"/>
        <v/>
      </c>
      <c r="V787" s="50" t="str">
        <f t="shared" si="244"/>
        <v/>
      </c>
      <c r="W787" s="115" t="str">
        <f t="shared" si="230"/>
        <v/>
      </c>
      <c r="X787" s="17"/>
    </row>
    <row r="788" spans="1:27" s="133" customFormat="1" ht="15.6" x14ac:dyDescent="0.3">
      <c r="A788" s="122">
        <v>769</v>
      </c>
      <c r="B788" s="123"/>
      <c r="C788" s="124"/>
      <c r="D788" s="125"/>
      <c r="E788" s="126" t="str">
        <f t="shared" si="231"/>
        <v/>
      </c>
      <c r="F788" s="119" t="str">
        <f t="shared" si="232"/>
        <v/>
      </c>
      <c r="G788" s="238" t="str">
        <f t="shared" si="233"/>
        <v/>
      </c>
      <c r="H788" s="90" t="str">
        <f t="shared" si="229"/>
        <v/>
      </c>
      <c r="I788" s="127" t="s">
        <v>210</v>
      </c>
      <c r="J788" s="204" t="str">
        <f t="shared" si="234"/>
        <v/>
      </c>
      <c r="K788" s="160"/>
      <c r="L788" s="160"/>
      <c r="M788" s="160"/>
      <c r="N788" s="48" t="str">
        <f t="shared" si="240"/>
        <v/>
      </c>
      <c r="O788" s="128"/>
      <c r="P788" s="18"/>
      <c r="Q788" s="48" t="str">
        <f t="shared" si="241"/>
        <v/>
      </c>
      <c r="R788" s="71" t="str">
        <f t="shared" si="242"/>
        <v/>
      </c>
      <c r="S788" s="22"/>
      <c r="T788" s="49" t="str">
        <f t="shared" si="243"/>
        <v/>
      </c>
      <c r="U788" s="49" t="str">
        <f t="shared" si="245"/>
        <v/>
      </c>
      <c r="V788" s="50" t="str">
        <f t="shared" si="244"/>
        <v/>
      </c>
      <c r="W788" s="115" t="str">
        <f t="shared" si="230"/>
        <v/>
      </c>
      <c r="X788" s="17"/>
      <c r="Y788"/>
      <c r="Z788"/>
      <c r="AA788"/>
    </row>
    <row r="789" spans="1:27" ht="15.6" x14ac:dyDescent="0.3">
      <c r="A789" s="23">
        <v>769</v>
      </c>
      <c r="B789" s="19"/>
      <c r="C789" s="20"/>
      <c r="D789" s="55"/>
      <c r="E789" s="24" t="str">
        <f t="shared" si="231"/>
        <v/>
      </c>
      <c r="F789" s="25" t="str">
        <f t="shared" si="232"/>
        <v/>
      </c>
      <c r="G789" s="281" t="str">
        <f t="shared" si="233"/>
        <v/>
      </c>
      <c r="H789" s="109" t="str">
        <f t="shared" ref="H789:H832" si="246">IF(C789="","",VLOOKUP(C789,bdsocios,5,FALSE))</f>
        <v/>
      </c>
      <c r="I789" s="185" t="s">
        <v>210</v>
      </c>
      <c r="J789" s="26" t="str">
        <f t="shared" si="234"/>
        <v/>
      </c>
      <c r="K789" s="18"/>
      <c r="L789" s="18"/>
      <c r="M789" s="18"/>
      <c r="N789" s="48" t="str">
        <f t="shared" si="240"/>
        <v/>
      </c>
      <c r="O789" s="21"/>
      <c r="P789" s="18"/>
      <c r="Q789" s="48" t="str">
        <f t="shared" si="241"/>
        <v/>
      </c>
      <c r="R789" s="71" t="str">
        <f t="shared" si="242"/>
        <v/>
      </c>
      <c r="S789" s="22"/>
      <c r="T789" s="49" t="str">
        <f t="shared" si="243"/>
        <v/>
      </c>
      <c r="U789" s="49" t="str">
        <f t="shared" si="245"/>
        <v/>
      </c>
      <c r="V789" s="50" t="str">
        <f t="shared" si="244"/>
        <v/>
      </c>
      <c r="W789" s="115" t="str">
        <f t="shared" si="230"/>
        <v/>
      </c>
      <c r="X789" s="17"/>
    </row>
    <row r="790" spans="1:27" s="133" customFormat="1" ht="15.6" x14ac:dyDescent="0.3">
      <c r="A790" s="122">
        <v>769</v>
      </c>
      <c r="B790" s="123"/>
      <c r="C790" s="124"/>
      <c r="D790" s="125"/>
      <c r="E790" s="126" t="str">
        <f t="shared" si="231"/>
        <v/>
      </c>
      <c r="F790" s="119" t="str">
        <f t="shared" si="232"/>
        <v/>
      </c>
      <c r="G790" s="238" t="str">
        <f t="shared" si="233"/>
        <v/>
      </c>
      <c r="H790" s="90" t="str">
        <f t="shared" si="246"/>
        <v/>
      </c>
      <c r="I790" s="127" t="s">
        <v>210</v>
      </c>
      <c r="J790" s="204" t="str">
        <f t="shared" si="234"/>
        <v/>
      </c>
      <c r="K790" s="160"/>
      <c r="L790" s="160"/>
      <c r="M790" s="160"/>
      <c r="N790" s="48" t="str">
        <f t="shared" si="240"/>
        <v/>
      </c>
      <c r="O790" s="128"/>
      <c r="P790" s="18"/>
      <c r="Q790" s="48" t="str">
        <f t="shared" si="241"/>
        <v/>
      </c>
      <c r="R790" s="71" t="str">
        <f t="shared" si="242"/>
        <v/>
      </c>
      <c r="S790" s="22"/>
      <c r="T790" s="49" t="str">
        <f t="shared" si="243"/>
        <v/>
      </c>
      <c r="U790" s="49" t="str">
        <f t="shared" si="245"/>
        <v/>
      </c>
      <c r="V790" s="50" t="str">
        <f t="shared" si="244"/>
        <v/>
      </c>
      <c r="W790" s="115" t="str">
        <f t="shared" si="230"/>
        <v/>
      </c>
      <c r="X790" s="17"/>
      <c r="Y790"/>
      <c r="Z790"/>
      <c r="AA790"/>
    </row>
    <row r="791" spans="1:27" ht="15.6" x14ac:dyDescent="0.3">
      <c r="A791" s="23">
        <v>769</v>
      </c>
      <c r="B791" s="19"/>
      <c r="C791" s="20"/>
      <c r="D791" s="55"/>
      <c r="E791" s="24" t="str">
        <f t="shared" si="231"/>
        <v/>
      </c>
      <c r="F791" s="25" t="str">
        <f t="shared" si="232"/>
        <v/>
      </c>
      <c r="G791" s="281" t="str">
        <f t="shared" si="233"/>
        <v/>
      </c>
      <c r="H791" s="109" t="str">
        <f t="shared" si="246"/>
        <v/>
      </c>
      <c r="I791" s="185" t="s">
        <v>210</v>
      </c>
      <c r="J791" s="26" t="str">
        <f t="shared" si="234"/>
        <v/>
      </c>
      <c r="K791" s="18"/>
      <c r="L791" s="18"/>
      <c r="M791" s="18"/>
      <c r="N791" s="48" t="str">
        <f t="shared" si="240"/>
        <v/>
      </c>
      <c r="O791" s="21"/>
      <c r="P791" s="18"/>
      <c r="Q791" s="48" t="str">
        <f t="shared" si="241"/>
        <v/>
      </c>
      <c r="R791" s="71" t="str">
        <f t="shared" si="242"/>
        <v/>
      </c>
      <c r="S791" s="22"/>
      <c r="T791" s="49" t="str">
        <f t="shared" si="243"/>
        <v/>
      </c>
      <c r="U791" s="49" t="str">
        <f t="shared" si="245"/>
        <v/>
      </c>
      <c r="V791" s="50" t="str">
        <f t="shared" si="244"/>
        <v/>
      </c>
      <c r="W791" s="115" t="str">
        <f t="shared" si="230"/>
        <v/>
      </c>
      <c r="X791" s="17"/>
    </row>
    <row r="792" spans="1:27" ht="15.6" x14ac:dyDescent="0.3">
      <c r="A792" s="23">
        <v>769</v>
      </c>
      <c r="B792" s="19"/>
      <c r="C792" s="20"/>
      <c r="D792" s="55"/>
      <c r="E792" s="24" t="str">
        <f t="shared" si="231"/>
        <v/>
      </c>
      <c r="F792" s="25" t="str">
        <f t="shared" si="232"/>
        <v/>
      </c>
      <c r="G792" s="281" t="str">
        <f t="shared" si="233"/>
        <v/>
      </c>
      <c r="H792" s="109" t="str">
        <f t="shared" si="246"/>
        <v/>
      </c>
      <c r="I792" s="185" t="s">
        <v>210</v>
      </c>
      <c r="J792" s="26" t="str">
        <f t="shared" si="234"/>
        <v/>
      </c>
      <c r="K792" s="18"/>
      <c r="L792" s="18"/>
      <c r="M792" s="18"/>
      <c r="N792" s="48" t="str">
        <f t="shared" si="240"/>
        <v/>
      </c>
      <c r="O792" s="21"/>
      <c r="P792" s="18"/>
      <c r="Q792" s="48" t="str">
        <f t="shared" si="241"/>
        <v/>
      </c>
      <c r="R792" s="71" t="str">
        <f t="shared" si="242"/>
        <v/>
      </c>
      <c r="S792" s="22"/>
      <c r="T792" s="49" t="str">
        <f t="shared" si="243"/>
        <v/>
      </c>
      <c r="U792" s="49" t="str">
        <f t="shared" si="245"/>
        <v/>
      </c>
      <c r="V792" s="50" t="str">
        <f t="shared" si="244"/>
        <v/>
      </c>
      <c r="W792" s="115" t="str">
        <f t="shared" si="230"/>
        <v/>
      </c>
      <c r="X792" s="17"/>
    </row>
    <row r="793" spans="1:27" ht="15.6" x14ac:dyDescent="0.3">
      <c r="A793" s="23">
        <v>769</v>
      </c>
      <c r="B793" s="19"/>
      <c r="C793" s="20"/>
      <c r="D793" s="55"/>
      <c r="E793" s="24" t="str">
        <f t="shared" si="231"/>
        <v/>
      </c>
      <c r="F793" s="25" t="str">
        <f t="shared" si="232"/>
        <v/>
      </c>
      <c r="G793" s="281" t="str">
        <f t="shared" si="233"/>
        <v/>
      </c>
      <c r="H793" s="109" t="str">
        <f t="shared" si="246"/>
        <v/>
      </c>
      <c r="I793" s="185" t="s">
        <v>210</v>
      </c>
      <c r="J793" s="26" t="str">
        <f t="shared" si="234"/>
        <v/>
      </c>
      <c r="K793" s="18"/>
      <c r="L793" s="18"/>
      <c r="M793" s="18"/>
      <c r="N793" s="48" t="str">
        <f t="shared" si="240"/>
        <v/>
      </c>
      <c r="O793" s="21"/>
      <c r="P793" s="18"/>
      <c r="Q793" s="48" t="str">
        <f t="shared" si="241"/>
        <v/>
      </c>
      <c r="R793" s="71" t="str">
        <f t="shared" si="242"/>
        <v/>
      </c>
      <c r="S793" s="22"/>
      <c r="T793" s="49" t="str">
        <f t="shared" si="243"/>
        <v/>
      </c>
      <c r="U793" s="49" t="str">
        <f t="shared" si="245"/>
        <v/>
      </c>
      <c r="V793" s="50" t="str">
        <f t="shared" si="244"/>
        <v/>
      </c>
      <c r="W793" s="115" t="str">
        <f t="shared" si="230"/>
        <v/>
      </c>
      <c r="X793" s="17"/>
    </row>
    <row r="794" spans="1:27" ht="15.6" x14ac:dyDescent="0.3">
      <c r="A794" s="23">
        <v>769</v>
      </c>
      <c r="B794" s="19"/>
      <c r="C794" s="20"/>
      <c r="D794" s="55"/>
      <c r="E794" s="24" t="str">
        <f t="shared" si="231"/>
        <v/>
      </c>
      <c r="F794" s="25" t="str">
        <f t="shared" si="232"/>
        <v/>
      </c>
      <c r="G794" s="281" t="str">
        <f t="shared" si="233"/>
        <v/>
      </c>
      <c r="H794" s="109" t="str">
        <f t="shared" si="246"/>
        <v/>
      </c>
      <c r="I794" s="185" t="s">
        <v>210</v>
      </c>
      <c r="J794" s="26" t="str">
        <f t="shared" si="234"/>
        <v/>
      </c>
      <c r="K794" s="18"/>
      <c r="L794" s="18"/>
      <c r="M794" s="18"/>
      <c r="N794" s="48" t="str">
        <f t="shared" si="240"/>
        <v/>
      </c>
      <c r="O794" s="21"/>
      <c r="P794" s="18"/>
      <c r="Q794" s="48" t="str">
        <f t="shared" si="241"/>
        <v/>
      </c>
      <c r="R794" s="71" t="str">
        <f t="shared" si="242"/>
        <v/>
      </c>
      <c r="S794" s="22"/>
      <c r="T794" s="49" t="str">
        <f t="shared" si="243"/>
        <v/>
      </c>
      <c r="U794" s="49" t="str">
        <f t="shared" si="245"/>
        <v/>
      </c>
      <c r="V794" s="50" t="str">
        <f t="shared" si="244"/>
        <v/>
      </c>
      <c r="W794" s="115" t="str">
        <f t="shared" si="230"/>
        <v/>
      </c>
      <c r="X794" s="17"/>
    </row>
    <row r="795" spans="1:27" ht="15.6" x14ac:dyDescent="0.3">
      <c r="A795" s="23">
        <v>769</v>
      </c>
      <c r="B795" s="19"/>
      <c r="C795" s="20"/>
      <c r="D795" s="55"/>
      <c r="E795" s="24" t="str">
        <f t="shared" si="231"/>
        <v/>
      </c>
      <c r="F795" s="25" t="str">
        <f t="shared" si="232"/>
        <v/>
      </c>
      <c r="G795" s="281" t="str">
        <f t="shared" si="233"/>
        <v/>
      </c>
      <c r="H795" s="109" t="str">
        <f t="shared" si="246"/>
        <v/>
      </c>
      <c r="I795" s="185" t="s">
        <v>210</v>
      </c>
      <c r="J795" s="26" t="str">
        <f t="shared" si="234"/>
        <v/>
      </c>
      <c r="K795" s="18"/>
      <c r="L795" s="18"/>
      <c r="M795" s="18"/>
      <c r="N795" s="48" t="str">
        <f t="shared" si="240"/>
        <v/>
      </c>
      <c r="O795" s="21"/>
      <c r="P795" s="18"/>
      <c r="Q795" s="48" t="str">
        <f t="shared" si="241"/>
        <v/>
      </c>
      <c r="R795" s="71" t="str">
        <f t="shared" si="242"/>
        <v/>
      </c>
      <c r="S795" s="22"/>
      <c r="T795" s="49" t="str">
        <f t="shared" si="243"/>
        <v/>
      </c>
      <c r="U795" s="49" t="str">
        <f t="shared" si="245"/>
        <v/>
      </c>
      <c r="V795" s="50" t="str">
        <f t="shared" si="244"/>
        <v/>
      </c>
      <c r="W795" s="115" t="str">
        <f t="shared" si="230"/>
        <v/>
      </c>
      <c r="X795" s="98"/>
    </row>
    <row r="796" spans="1:27" ht="15.6" x14ac:dyDescent="0.3">
      <c r="A796" s="23">
        <v>769</v>
      </c>
      <c r="B796" s="19"/>
      <c r="C796" s="20"/>
      <c r="D796" s="55"/>
      <c r="E796" s="24" t="str">
        <f t="shared" si="231"/>
        <v/>
      </c>
      <c r="F796" s="25" t="str">
        <f t="shared" si="232"/>
        <v/>
      </c>
      <c r="G796" s="281" t="str">
        <f t="shared" si="233"/>
        <v/>
      </c>
      <c r="H796" s="109" t="str">
        <f t="shared" si="246"/>
        <v/>
      </c>
      <c r="I796" s="185" t="s">
        <v>210</v>
      </c>
      <c r="J796" s="26" t="str">
        <f t="shared" si="234"/>
        <v/>
      </c>
      <c r="K796" s="18"/>
      <c r="L796" s="18"/>
      <c r="M796" s="18"/>
      <c r="N796" s="48" t="str">
        <f t="shared" si="240"/>
        <v/>
      </c>
      <c r="O796" s="21"/>
      <c r="P796" s="18"/>
      <c r="Q796" s="48" t="str">
        <f t="shared" si="241"/>
        <v/>
      </c>
      <c r="R796" s="71" t="str">
        <f t="shared" si="242"/>
        <v/>
      </c>
      <c r="S796" s="22"/>
      <c r="T796" s="49" t="str">
        <f t="shared" si="243"/>
        <v/>
      </c>
      <c r="U796" s="49" t="str">
        <f t="shared" si="245"/>
        <v/>
      </c>
      <c r="V796" s="50" t="str">
        <f t="shared" si="244"/>
        <v/>
      </c>
      <c r="W796" s="115" t="str">
        <f t="shared" si="230"/>
        <v/>
      </c>
      <c r="X796" s="98"/>
    </row>
    <row r="797" spans="1:27" ht="15.6" x14ac:dyDescent="0.3">
      <c r="A797" s="23">
        <v>769</v>
      </c>
      <c r="B797" s="19"/>
      <c r="C797" s="20"/>
      <c r="D797" s="55"/>
      <c r="E797" s="24" t="str">
        <f t="shared" si="231"/>
        <v/>
      </c>
      <c r="F797" s="25" t="str">
        <f t="shared" si="232"/>
        <v/>
      </c>
      <c r="G797" s="238" t="str">
        <f t="shared" si="233"/>
        <v/>
      </c>
      <c r="H797" s="109" t="str">
        <f t="shared" si="246"/>
        <v/>
      </c>
      <c r="I797" s="185" t="s">
        <v>210</v>
      </c>
      <c r="J797" s="26" t="str">
        <f t="shared" si="234"/>
        <v/>
      </c>
      <c r="K797" s="18"/>
      <c r="L797" s="18"/>
      <c r="M797" s="18"/>
      <c r="N797" s="48" t="str">
        <f t="shared" si="240"/>
        <v/>
      </c>
      <c r="O797" s="21"/>
      <c r="P797" s="18"/>
      <c r="Q797" s="48" t="str">
        <f t="shared" si="241"/>
        <v/>
      </c>
      <c r="R797" s="71" t="str">
        <f t="shared" si="242"/>
        <v/>
      </c>
      <c r="S797" s="22"/>
      <c r="T797" s="49" t="str">
        <f t="shared" si="243"/>
        <v/>
      </c>
      <c r="U797" s="49" t="str">
        <f t="shared" si="245"/>
        <v/>
      </c>
      <c r="V797" s="50" t="str">
        <f t="shared" si="244"/>
        <v/>
      </c>
      <c r="W797" s="115" t="str">
        <f t="shared" si="230"/>
        <v/>
      </c>
      <c r="X797" s="17"/>
    </row>
    <row r="798" spans="1:27" ht="15.6" x14ac:dyDescent="0.3">
      <c r="A798" s="23">
        <v>769</v>
      </c>
      <c r="B798" s="19"/>
      <c r="C798" s="20"/>
      <c r="D798" s="55"/>
      <c r="E798" s="24" t="str">
        <f t="shared" si="231"/>
        <v/>
      </c>
      <c r="F798" s="25" t="str">
        <f t="shared" si="232"/>
        <v/>
      </c>
      <c r="G798" s="238" t="str">
        <f t="shared" si="233"/>
        <v/>
      </c>
      <c r="H798" s="109" t="str">
        <f t="shared" si="246"/>
        <v/>
      </c>
      <c r="I798" s="185" t="s">
        <v>210</v>
      </c>
      <c r="J798" s="26" t="str">
        <f t="shared" si="234"/>
        <v/>
      </c>
      <c r="K798" s="18"/>
      <c r="L798" s="18"/>
      <c r="M798" s="18"/>
      <c r="N798" s="48" t="str">
        <f t="shared" si="240"/>
        <v/>
      </c>
      <c r="O798" s="21"/>
      <c r="P798" s="18"/>
      <c r="Q798" s="48" t="str">
        <f t="shared" si="241"/>
        <v/>
      </c>
      <c r="R798" s="71" t="str">
        <f t="shared" si="242"/>
        <v/>
      </c>
      <c r="S798" s="22"/>
      <c r="T798" s="49" t="str">
        <f t="shared" si="243"/>
        <v/>
      </c>
      <c r="U798" s="49" t="str">
        <f t="shared" si="245"/>
        <v/>
      </c>
      <c r="V798" s="50" t="str">
        <f t="shared" si="244"/>
        <v/>
      </c>
      <c r="W798" s="115" t="str">
        <f t="shared" si="230"/>
        <v/>
      </c>
      <c r="X798" s="17"/>
    </row>
    <row r="799" spans="1:27" ht="15.6" x14ac:dyDescent="0.3">
      <c r="A799" s="23">
        <v>769</v>
      </c>
      <c r="B799" s="19"/>
      <c r="C799" s="20"/>
      <c r="D799" s="55"/>
      <c r="E799" s="24" t="str">
        <f t="shared" si="231"/>
        <v/>
      </c>
      <c r="F799" s="25" t="str">
        <f t="shared" si="232"/>
        <v/>
      </c>
      <c r="G799" s="52" t="str">
        <f t="shared" si="233"/>
        <v/>
      </c>
      <c r="H799" s="109" t="str">
        <f t="shared" si="246"/>
        <v/>
      </c>
      <c r="I799" s="185" t="s">
        <v>210</v>
      </c>
      <c r="J799" s="26" t="str">
        <f t="shared" si="234"/>
        <v/>
      </c>
      <c r="K799" s="18"/>
      <c r="L799" s="18"/>
      <c r="M799" s="18"/>
      <c r="N799" s="48" t="str">
        <f t="shared" si="240"/>
        <v/>
      </c>
      <c r="O799" s="21"/>
      <c r="P799" s="18"/>
      <c r="Q799" s="48" t="str">
        <f t="shared" si="241"/>
        <v/>
      </c>
      <c r="R799" s="71" t="str">
        <f t="shared" si="242"/>
        <v/>
      </c>
      <c r="S799" s="22"/>
      <c r="T799" s="49" t="str">
        <f t="shared" si="243"/>
        <v/>
      </c>
      <c r="U799" s="49" t="str">
        <f t="shared" si="245"/>
        <v/>
      </c>
      <c r="V799" s="50" t="str">
        <f t="shared" si="244"/>
        <v/>
      </c>
      <c r="W799" s="115" t="str">
        <f t="shared" si="230"/>
        <v/>
      </c>
      <c r="X799" s="17"/>
    </row>
    <row r="800" spans="1:27" ht="15.6" x14ac:dyDescent="0.3">
      <c r="A800" s="23">
        <v>769</v>
      </c>
      <c r="B800" s="19"/>
      <c r="C800" s="20"/>
      <c r="D800" s="55"/>
      <c r="E800" s="24" t="str">
        <f t="shared" si="231"/>
        <v/>
      </c>
      <c r="F800" s="25" t="str">
        <f t="shared" si="232"/>
        <v/>
      </c>
      <c r="G800" s="52" t="str">
        <f t="shared" si="233"/>
        <v/>
      </c>
      <c r="H800" s="109" t="str">
        <f t="shared" si="246"/>
        <v/>
      </c>
      <c r="I800" s="185" t="s">
        <v>210</v>
      </c>
      <c r="J800" s="26" t="str">
        <f t="shared" si="234"/>
        <v/>
      </c>
      <c r="K800" s="18"/>
      <c r="L800" s="18"/>
      <c r="M800" s="18"/>
      <c r="N800" s="48" t="str">
        <f t="shared" si="240"/>
        <v/>
      </c>
      <c r="O800" s="21"/>
      <c r="P800" s="18"/>
      <c r="Q800" s="48" t="str">
        <f t="shared" si="241"/>
        <v/>
      </c>
      <c r="R800" s="71" t="str">
        <f t="shared" si="242"/>
        <v/>
      </c>
      <c r="S800" s="22"/>
      <c r="T800" s="49" t="str">
        <f t="shared" si="243"/>
        <v/>
      </c>
      <c r="U800" s="49" t="str">
        <f t="shared" si="245"/>
        <v/>
      </c>
      <c r="V800" s="50" t="str">
        <f t="shared" si="244"/>
        <v/>
      </c>
      <c r="W800" s="115" t="str">
        <f t="shared" si="230"/>
        <v/>
      </c>
      <c r="X800" s="17"/>
    </row>
    <row r="801" spans="1:27" ht="15.6" x14ac:dyDescent="0.3">
      <c r="A801" s="23">
        <v>769</v>
      </c>
      <c r="B801" s="19"/>
      <c r="C801" s="20"/>
      <c r="D801" s="55"/>
      <c r="E801" s="24" t="str">
        <f t="shared" si="231"/>
        <v/>
      </c>
      <c r="F801" s="25" t="str">
        <f t="shared" si="232"/>
        <v/>
      </c>
      <c r="G801" s="52" t="str">
        <f t="shared" si="233"/>
        <v/>
      </c>
      <c r="H801" s="109" t="str">
        <f t="shared" si="246"/>
        <v/>
      </c>
      <c r="I801" s="185" t="s">
        <v>210</v>
      </c>
      <c r="J801" s="26" t="str">
        <f t="shared" si="234"/>
        <v/>
      </c>
      <c r="K801" s="18"/>
      <c r="L801" s="18"/>
      <c r="M801" s="18"/>
      <c r="N801" s="48" t="str">
        <f t="shared" si="240"/>
        <v/>
      </c>
      <c r="O801" s="21"/>
      <c r="P801" s="18"/>
      <c r="Q801" s="48" t="str">
        <f t="shared" si="241"/>
        <v/>
      </c>
      <c r="R801" s="71" t="str">
        <f t="shared" si="242"/>
        <v/>
      </c>
      <c r="S801" s="22"/>
      <c r="T801" s="49" t="str">
        <f t="shared" si="243"/>
        <v/>
      </c>
      <c r="U801" s="49" t="str">
        <f t="shared" si="245"/>
        <v/>
      </c>
      <c r="V801" s="50" t="str">
        <f t="shared" si="244"/>
        <v/>
      </c>
      <c r="W801" s="115" t="str">
        <f t="shared" si="230"/>
        <v/>
      </c>
      <c r="X801" s="17"/>
    </row>
    <row r="802" spans="1:27" ht="15.6" x14ac:dyDescent="0.3">
      <c r="A802" s="23">
        <v>769</v>
      </c>
      <c r="B802" s="19"/>
      <c r="C802" s="20"/>
      <c r="D802" s="55"/>
      <c r="E802" s="24" t="str">
        <f t="shared" si="231"/>
        <v/>
      </c>
      <c r="F802" s="25" t="str">
        <f t="shared" si="232"/>
        <v/>
      </c>
      <c r="G802" s="52" t="str">
        <f t="shared" si="233"/>
        <v/>
      </c>
      <c r="H802" s="109" t="str">
        <f t="shared" si="246"/>
        <v/>
      </c>
      <c r="I802" s="185" t="s">
        <v>210</v>
      </c>
      <c r="J802" s="26" t="str">
        <f t="shared" si="234"/>
        <v/>
      </c>
      <c r="K802" s="18"/>
      <c r="L802" s="18"/>
      <c r="M802" s="18"/>
      <c r="N802" s="48" t="str">
        <f t="shared" si="240"/>
        <v/>
      </c>
      <c r="O802" s="21"/>
      <c r="P802" s="18"/>
      <c r="Q802" s="48" t="str">
        <f t="shared" si="241"/>
        <v/>
      </c>
      <c r="R802" s="71" t="str">
        <f t="shared" si="242"/>
        <v/>
      </c>
      <c r="S802" s="22"/>
      <c r="T802" s="49" t="str">
        <f t="shared" si="243"/>
        <v/>
      </c>
      <c r="U802" s="49" t="str">
        <f t="shared" si="245"/>
        <v/>
      </c>
      <c r="V802" s="50" t="str">
        <f t="shared" si="244"/>
        <v/>
      </c>
      <c r="W802" s="115" t="str">
        <f t="shared" si="230"/>
        <v/>
      </c>
      <c r="X802" s="17"/>
    </row>
    <row r="803" spans="1:27" ht="15.6" x14ac:dyDescent="0.3">
      <c r="A803" s="23">
        <v>769</v>
      </c>
      <c r="B803" s="19"/>
      <c r="C803" s="20"/>
      <c r="D803" s="55"/>
      <c r="E803" s="24" t="str">
        <f t="shared" si="231"/>
        <v/>
      </c>
      <c r="F803" s="25" t="str">
        <f t="shared" si="232"/>
        <v/>
      </c>
      <c r="G803" s="52" t="str">
        <f t="shared" si="233"/>
        <v/>
      </c>
      <c r="H803" s="109" t="str">
        <f t="shared" si="246"/>
        <v/>
      </c>
      <c r="I803" s="185" t="s">
        <v>210</v>
      </c>
      <c r="J803" s="26" t="str">
        <f t="shared" si="234"/>
        <v/>
      </c>
      <c r="K803" s="18"/>
      <c r="L803" s="18"/>
      <c r="M803" s="18"/>
      <c r="N803" s="48" t="str">
        <f t="shared" si="240"/>
        <v/>
      </c>
      <c r="O803" s="21"/>
      <c r="P803" s="18"/>
      <c r="Q803" s="48" t="str">
        <f t="shared" si="241"/>
        <v/>
      </c>
      <c r="R803" s="71" t="str">
        <f t="shared" si="242"/>
        <v/>
      </c>
      <c r="S803" s="22"/>
      <c r="T803" s="49" t="str">
        <f t="shared" si="243"/>
        <v/>
      </c>
      <c r="U803" s="49" t="str">
        <f t="shared" si="245"/>
        <v/>
      </c>
      <c r="V803" s="50" t="str">
        <f t="shared" si="244"/>
        <v/>
      </c>
      <c r="W803" s="115" t="str">
        <f t="shared" si="230"/>
        <v/>
      </c>
      <c r="X803" s="17"/>
    </row>
    <row r="804" spans="1:27" ht="15.6" x14ac:dyDescent="0.3">
      <c r="A804" s="23">
        <v>769</v>
      </c>
      <c r="B804" s="19"/>
      <c r="C804" s="20"/>
      <c r="D804" s="55"/>
      <c r="E804" s="24" t="str">
        <f t="shared" si="231"/>
        <v/>
      </c>
      <c r="F804" s="25" t="str">
        <f t="shared" si="232"/>
        <v/>
      </c>
      <c r="G804" s="52" t="str">
        <f t="shared" si="233"/>
        <v/>
      </c>
      <c r="H804" s="109" t="str">
        <f t="shared" si="246"/>
        <v/>
      </c>
      <c r="I804" s="185" t="s">
        <v>210</v>
      </c>
      <c r="J804" s="26" t="str">
        <f t="shared" si="234"/>
        <v/>
      </c>
      <c r="K804" s="18"/>
      <c r="L804" s="18"/>
      <c r="M804" s="18"/>
      <c r="N804" s="48" t="str">
        <f t="shared" si="240"/>
        <v/>
      </c>
      <c r="O804" s="21"/>
      <c r="P804" s="18"/>
      <c r="Q804" s="48" t="str">
        <f t="shared" si="241"/>
        <v/>
      </c>
      <c r="R804" s="71" t="str">
        <f t="shared" si="242"/>
        <v/>
      </c>
      <c r="S804" s="22"/>
      <c r="T804" s="49" t="str">
        <f t="shared" si="243"/>
        <v/>
      </c>
      <c r="U804" s="49" t="str">
        <f t="shared" si="245"/>
        <v/>
      </c>
      <c r="V804" s="50" t="str">
        <f t="shared" si="244"/>
        <v/>
      </c>
      <c r="W804" s="115" t="str">
        <f t="shared" si="230"/>
        <v/>
      </c>
      <c r="X804" s="17"/>
    </row>
    <row r="805" spans="1:27" s="329" customFormat="1" ht="15.6" x14ac:dyDescent="0.3">
      <c r="A805" s="319">
        <v>769</v>
      </c>
      <c r="B805" s="320"/>
      <c r="C805" s="321"/>
      <c r="D805" s="322"/>
      <c r="E805" s="323" t="str">
        <f t="shared" si="231"/>
        <v/>
      </c>
      <c r="F805" s="324" t="str">
        <f t="shared" si="232"/>
        <v/>
      </c>
      <c r="G805" s="330" t="str">
        <f t="shared" si="233"/>
        <v/>
      </c>
      <c r="H805" s="325" t="str">
        <f t="shared" si="246"/>
        <v/>
      </c>
      <c r="I805" s="185" t="s">
        <v>210</v>
      </c>
      <c r="J805" s="26" t="str">
        <f t="shared" si="234"/>
        <v/>
      </c>
      <c r="K805" s="110"/>
      <c r="L805" s="326"/>
      <c r="M805" s="326"/>
      <c r="N805" s="48" t="str">
        <f t="shared" si="240"/>
        <v/>
      </c>
      <c r="O805" s="327"/>
      <c r="P805" s="18"/>
      <c r="Q805" s="48" t="str">
        <f t="shared" si="241"/>
        <v/>
      </c>
      <c r="R805" s="71" t="str">
        <f t="shared" si="242"/>
        <v/>
      </c>
      <c r="S805" s="328"/>
      <c r="T805" s="49" t="str">
        <f t="shared" si="243"/>
        <v/>
      </c>
      <c r="U805" s="49" t="str">
        <f t="shared" si="245"/>
        <v/>
      </c>
      <c r="V805" s="50" t="str">
        <f t="shared" si="244"/>
        <v/>
      </c>
      <c r="W805" s="115" t="str">
        <f t="shared" si="230"/>
        <v/>
      </c>
      <c r="X805" s="17"/>
      <c r="Y805"/>
      <c r="Z805"/>
      <c r="AA805"/>
    </row>
    <row r="806" spans="1:27" ht="15.6" x14ac:dyDescent="0.3">
      <c r="A806" s="23">
        <v>769</v>
      </c>
      <c r="B806" s="19"/>
      <c r="C806" s="20"/>
      <c r="D806" s="55"/>
      <c r="E806" s="24" t="str">
        <f>IF(C806="","",VLOOKUP(C806,bdsocios,2,FALSE))</f>
        <v/>
      </c>
      <c r="F806" s="25" t="str">
        <f t="shared" si="232"/>
        <v/>
      </c>
      <c r="G806" s="52" t="str">
        <f t="shared" si="233"/>
        <v/>
      </c>
      <c r="H806" s="109" t="str">
        <f t="shared" si="246"/>
        <v/>
      </c>
      <c r="I806" s="185" t="s">
        <v>210</v>
      </c>
      <c r="J806" s="26" t="str">
        <f t="shared" si="234"/>
        <v/>
      </c>
      <c r="K806" s="18"/>
      <c r="L806" s="18"/>
      <c r="M806" s="18"/>
      <c r="N806" s="48" t="str">
        <f t="shared" si="240"/>
        <v/>
      </c>
      <c r="O806" s="21"/>
      <c r="P806" s="18"/>
      <c r="Q806" s="48" t="str">
        <f t="shared" si="241"/>
        <v/>
      </c>
      <c r="R806" s="71" t="str">
        <f t="shared" si="242"/>
        <v/>
      </c>
      <c r="S806" s="22"/>
      <c r="T806" s="49" t="str">
        <f t="shared" si="243"/>
        <v/>
      </c>
      <c r="U806" s="49" t="str">
        <f t="shared" si="245"/>
        <v/>
      </c>
      <c r="V806" s="50" t="str">
        <f t="shared" si="244"/>
        <v/>
      </c>
      <c r="W806" s="115" t="str">
        <f t="shared" si="230"/>
        <v/>
      </c>
      <c r="X806" s="17"/>
    </row>
    <row r="807" spans="1:27" ht="15.6" x14ac:dyDescent="0.3">
      <c r="A807" s="23">
        <v>769</v>
      </c>
      <c r="B807" s="19"/>
      <c r="C807" s="20"/>
      <c r="D807" s="55"/>
      <c r="E807" s="24" t="str">
        <f t="shared" si="231"/>
        <v/>
      </c>
      <c r="F807" s="25" t="str">
        <f t="shared" si="232"/>
        <v/>
      </c>
      <c r="G807" s="52" t="str">
        <f t="shared" si="233"/>
        <v/>
      </c>
      <c r="H807" s="109" t="str">
        <f t="shared" si="246"/>
        <v/>
      </c>
      <c r="I807" s="185" t="s">
        <v>210</v>
      </c>
      <c r="J807" s="26" t="str">
        <f t="shared" si="234"/>
        <v/>
      </c>
      <c r="K807" s="18"/>
      <c r="L807" s="18"/>
      <c r="M807" s="18"/>
      <c r="N807" s="48" t="str">
        <f t="shared" si="240"/>
        <v/>
      </c>
      <c r="O807" s="21"/>
      <c r="P807" s="18"/>
      <c r="Q807" s="48" t="str">
        <f t="shared" si="241"/>
        <v/>
      </c>
      <c r="R807" s="71" t="str">
        <f t="shared" si="242"/>
        <v/>
      </c>
      <c r="S807" s="22"/>
      <c r="T807" s="49" t="str">
        <f t="shared" si="243"/>
        <v/>
      </c>
      <c r="U807" s="49" t="str">
        <f t="shared" si="245"/>
        <v/>
      </c>
      <c r="V807" s="50" t="str">
        <f t="shared" si="244"/>
        <v/>
      </c>
      <c r="W807" s="115" t="str">
        <f t="shared" si="230"/>
        <v/>
      </c>
      <c r="X807" s="98"/>
    </row>
    <row r="808" spans="1:27" s="133" customFormat="1" ht="15.6" x14ac:dyDescent="0.3">
      <c r="A808" s="122">
        <v>769</v>
      </c>
      <c r="B808" s="123"/>
      <c r="C808" s="124"/>
      <c r="D808" s="125"/>
      <c r="E808" s="126" t="str">
        <f t="shared" si="231"/>
        <v/>
      </c>
      <c r="F808" s="119" t="s">
        <v>240</v>
      </c>
      <c r="G808" s="238" t="str">
        <f t="shared" si="233"/>
        <v/>
      </c>
      <c r="H808" s="90" t="str">
        <f t="shared" si="246"/>
        <v/>
      </c>
      <c r="I808" s="185" t="s">
        <v>210</v>
      </c>
      <c r="J808" s="26" t="str">
        <f t="shared" si="234"/>
        <v/>
      </c>
      <c r="K808" s="160"/>
      <c r="L808" s="160"/>
      <c r="M808" s="160"/>
      <c r="N808" s="48" t="str">
        <f t="shared" si="240"/>
        <v/>
      </c>
      <c r="O808" s="128"/>
      <c r="P808" s="18"/>
      <c r="Q808" s="205" t="str">
        <f t="shared" si="241"/>
        <v/>
      </c>
      <c r="R808" s="129" t="str">
        <f t="shared" si="242"/>
        <v/>
      </c>
      <c r="S808" s="130"/>
      <c r="T808" s="131" t="str">
        <f t="shared" si="243"/>
        <v/>
      </c>
      <c r="U808" s="131"/>
      <c r="V808" s="132" t="str">
        <f t="shared" si="244"/>
        <v/>
      </c>
      <c r="W808" s="132" t="str">
        <f t="shared" ref="W808:W836" si="247">IF(E808="","",T808-U808-V808)</f>
        <v/>
      </c>
      <c r="X808" s="17"/>
      <c r="Y808"/>
      <c r="Z808"/>
      <c r="AA808"/>
    </row>
    <row r="809" spans="1:27" ht="15.6" x14ac:dyDescent="0.3">
      <c r="A809" s="23">
        <v>769</v>
      </c>
      <c r="B809" s="19"/>
      <c r="C809" s="20"/>
      <c r="D809" s="125"/>
      <c r="E809" s="24" t="str">
        <f t="shared" si="231"/>
        <v/>
      </c>
      <c r="F809" s="25" t="str">
        <f t="shared" si="232"/>
        <v/>
      </c>
      <c r="G809" s="52" t="str">
        <f t="shared" si="233"/>
        <v/>
      </c>
      <c r="H809" s="109" t="str">
        <f t="shared" si="246"/>
        <v/>
      </c>
      <c r="I809" s="185" t="s">
        <v>210</v>
      </c>
      <c r="J809" s="26" t="str">
        <f t="shared" si="234"/>
        <v/>
      </c>
      <c r="K809" s="18"/>
      <c r="L809" s="18"/>
      <c r="M809" s="18"/>
      <c r="N809" s="48" t="str">
        <f t="shared" si="240"/>
        <v/>
      </c>
      <c r="O809" s="21"/>
      <c r="P809" s="18"/>
      <c r="Q809" s="48" t="str">
        <f t="shared" si="241"/>
        <v/>
      </c>
      <c r="R809" s="71" t="str">
        <f t="shared" si="242"/>
        <v/>
      </c>
      <c r="S809" s="22"/>
      <c r="T809" s="49" t="str">
        <f t="shared" si="243"/>
        <v/>
      </c>
      <c r="U809" s="49" t="str">
        <f t="shared" ref="U809:U814" si="248">IF(E809="","",1*O809)</f>
        <v/>
      </c>
      <c r="V809" s="50" t="str">
        <f t="shared" si="244"/>
        <v/>
      </c>
      <c r="W809" s="50" t="str">
        <f t="shared" si="247"/>
        <v/>
      </c>
      <c r="X809" s="17"/>
    </row>
    <row r="810" spans="1:27" ht="15.6" x14ac:dyDescent="0.3">
      <c r="A810" s="23">
        <v>769</v>
      </c>
      <c r="B810" s="19"/>
      <c r="C810" s="20"/>
      <c r="D810" s="55"/>
      <c r="E810" s="24" t="str">
        <f t="shared" si="231"/>
        <v/>
      </c>
      <c r="F810" s="25" t="str">
        <f t="shared" si="232"/>
        <v/>
      </c>
      <c r="G810" s="52" t="str">
        <f t="shared" si="233"/>
        <v/>
      </c>
      <c r="H810" s="109" t="str">
        <f t="shared" si="246"/>
        <v/>
      </c>
      <c r="I810" s="185" t="s">
        <v>210</v>
      </c>
      <c r="J810" s="26" t="str">
        <f t="shared" si="234"/>
        <v/>
      </c>
      <c r="K810" s="18"/>
      <c r="L810" s="18"/>
      <c r="M810" s="18"/>
      <c r="N810" s="48" t="str">
        <f t="shared" si="240"/>
        <v/>
      </c>
      <c r="O810" s="21"/>
      <c r="P810" s="18"/>
      <c r="Q810" s="48" t="str">
        <f t="shared" si="241"/>
        <v/>
      </c>
      <c r="R810" s="71" t="str">
        <f t="shared" si="242"/>
        <v/>
      </c>
      <c r="S810" s="22"/>
      <c r="T810" s="49" t="str">
        <f t="shared" si="243"/>
        <v/>
      </c>
      <c r="U810" s="49" t="str">
        <f t="shared" si="248"/>
        <v/>
      </c>
      <c r="V810" s="50" t="str">
        <f t="shared" si="244"/>
        <v/>
      </c>
      <c r="W810" s="50" t="str">
        <f t="shared" si="247"/>
        <v/>
      </c>
      <c r="X810" s="17"/>
    </row>
    <row r="811" spans="1:27" ht="15.6" x14ac:dyDescent="0.3">
      <c r="A811" s="23">
        <v>769</v>
      </c>
      <c r="B811" s="19"/>
      <c r="C811" s="20"/>
      <c r="D811" s="55"/>
      <c r="E811" s="24" t="str">
        <f t="shared" si="231"/>
        <v/>
      </c>
      <c r="F811" s="25" t="str">
        <f t="shared" si="232"/>
        <v/>
      </c>
      <c r="G811" s="52" t="str">
        <f t="shared" si="233"/>
        <v/>
      </c>
      <c r="H811" s="109" t="str">
        <f t="shared" si="246"/>
        <v/>
      </c>
      <c r="I811" s="185" t="s">
        <v>210</v>
      </c>
      <c r="J811" s="26" t="str">
        <f t="shared" si="234"/>
        <v/>
      </c>
      <c r="K811" s="18"/>
      <c r="L811" s="18"/>
      <c r="M811" s="18"/>
      <c r="N811" s="48" t="str">
        <f t="shared" si="240"/>
        <v/>
      </c>
      <c r="O811" s="21"/>
      <c r="P811" s="18"/>
      <c r="Q811" s="48" t="str">
        <f t="shared" si="241"/>
        <v/>
      </c>
      <c r="R811" s="71" t="str">
        <f t="shared" si="242"/>
        <v/>
      </c>
      <c r="S811" s="22"/>
      <c r="T811" s="49" t="str">
        <f t="shared" si="243"/>
        <v/>
      </c>
      <c r="U811" s="49" t="str">
        <f t="shared" si="248"/>
        <v/>
      </c>
      <c r="V811" s="50" t="str">
        <f t="shared" si="244"/>
        <v/>
      </c>
      <c r="W811" s="50" t="str">
        <f t="shared" si="247"/>
        <v/>
      </c>
      <c r="X811" s="17"/>
    </row>
    <row r="812" spans="1:27" ht="15.6" x14ac:dyDescent="0.3">
      <c r="A812" s="23">
        <v>769</v>
      </c>
      <c r="B812" s="19"/>
      <c r="C812" s="20"/>
      <c r="D812" s="55"/>
      <c r="E812" s="24" t="str">
        <f t="shared" si="231"/>
        <v/>
      </c>
      <c r="F812" s="25" t="str">
        <f t="shared" si="232"/>
        <v/>
      </c>
      <c r="G812" s="52" t="str">
        <f t="shared" si="233"/>
        <v/>
      </c>
      <c r="H812" s="109" t="str">
        <f t="shared" si="246"/>
        <v/>
      </c>
      <c r="I812" s="185" t="s">
        <v>210</v>
      </c>
      <c r="J812" s="26" t="str">
        <f t="shared" si="234"/>
        <v/>
      </c>
      <c r="K812" s="18"/>
      <c r="L812" s="18"/>
      <c r="M812" s="18"/>
      <c r="N812" s="48" t="str">
        <f t="shared" si="240"/>
        <v/>
      </c>
      <c r="O812" s="21"/>
      <c r="P812" s="18"/>
      <c r="Q812" s="48" t="str">
        <f t="shared" si="241"/>
        <v/>
      </c>
      <c r="R812" s="71" t="str">
        <f t="shared" si="242"/>
        <v/>
      </c>
      <c r="S812" s="22"/>
      <c r="T812" s="49" t="str">
        <f t="shared" si="243"/>
        <v/>
      </c>
      <c r="U812" s="49" t="str">
        <f t="shared" si="248"/>
        <v/>
      </c>
      <c r="V812" s="50" t="str">
        <f t="shared" si="244"/>
        <v/>
      </c>
      <c r="W812" s="50" t="str">
        <f t="shared" si="247"/>
        <v/>
      </c>
      <c r="X812" s="17"/>
    </row>
    <row r="813" spans="1:27" ht="15.6" x14ac:dyDescent="0.3">
      <c r="A813" s="23">
        <v>769</v>
      </c>
      <c r="B813" s="19"/>
      <c r="C813" s="20"/>
      <c r="D813" s="55"/>
      <c r="E813" s="24" t="str">
        <f t="shared" si="231"/>
        <v/>
      </c>
      <c r="F813" s="25" t="str">
        <f t="shared" si="232"/>
        <v/>
      </c>
      <c r="G813" s="52" t="str">
        <f t="shared" si="233"/>
        <v/>
      </c>
      <c r="H813" s="109" t="str">
        <f t="shared" si="246"/>
        <v/>
      </c>
      <c r="I813" s="185" t="s">
        <v>210</v>
      </c>
      <c r="J813" s="26" t="str">
        <f t="shared" si="234"/>
        <v/>
      </c>
      <c r="K813" s="18"/>
      <c r="L813" s="18"/>
      <c r="M813" s="18"/>
      <c r="N813" s="48" t="str">
        <f t="shared" si="240"/>
        <v/>
      </c>
      <c r="O813" s="21"/>
      <c r="P813" s="18"/>
      <c r="Q813" s="48" t="str">
        <f t="shared" si="241"/>
        <v/>
      </c>
      <c r="R813" s="71" t="str">
        <f t="shared" si="242"/>
        <v/>
      </c>
      <c r="S813" s="22"/>
      <c r="T813" s="49" t="str">
        <f t="shared" si="243"/>
        <v/>
      </c>
      <c r="U813" s="49" t="str">
        <f t="shared" si="248"/>
        <v/>
      </c>
      <c r="V813" s="50" t="str">
        <f t="shared" si="244"/>
        <v/>
      </c>
      <c r="W813" s="50" t="str">
        <f t="shared" si="247"/>
        <v/>
      </c>
      <c r="X813" s="17"/>
    </row>
    <row r="814" spans="1:27" ht="15.6" x14ac:dyDescent="0.3">
      <c r="A814" s="23">
        <v>769</v>
      </c>
      <c r="B814" s="19"/>
      <c r="C814" s="20"/>
      <c r="D814" s="55"/>
      <c r="E814" s="24" t="str">
        <f t="shared" si="231"/>
        <v/>
      </c>
      <c r="F814" s="25" t="str">
        <f t="shared" si="232"/>
        <v/>
      </c>
      <c r="G814" s="52" t="str">
        <f t="shared" si="233"/>
        <v/>
      </c>
      <c r="H814" s="109" t="str">
        <f t="shared" si="246"/>
        <v/>
      </c>
      <c r="I814" s="185" t="s">
        <v>210</v>
      </c>
      <c r="J814" s="26" t="str">
        <f t="shared" si="234"/>
        <v/>
      </c>
      <c r="K814" s="18"/>
      <c r="L814" s="18"/>
      <c r="M814" s="18"/>
      <c r="N814" s="48" t="str">
        <f t="shared" si="240"/>
        <v/>
      </c>
      <c r="O814" s="21"/>
      <c r="P814" s="18"/>
      <c r="Q814" s="48" t="str">
        <f t="shared" si="241"/>
        <v/>
      </c>
      <c r="R814" s="71" t="str">
        <f t="shared" si="242"/>
        <v/>
      </c>
      <c r="S814" s="22"/>
      <c r="T814" s="49" t="str">
        <f t="shared" si="243"/>
        <v/>
      </c>
      <c r="U814" s="49" t="str">
        <f t="shared" si="248"/>
        <v/>
      </c>
      <c r="V814" s="50" t="str">
        <f t="shared" si="244"/>
        <v/>
      </c>
      <c r="W814" s="50" t="str">
        <f t="shared" si="247"/>
        <v/>
      </c>
      <c r="X814" s="17"/>
    </row>
    <row r="815" spans="1:27" ht="15.6" x14ac:dyDescent="0.3">
      <c r="A815" s="23">
        <v>769</v>
      </c>
      <c r="B815" s="19"/>
      <c r="C815" s="20"/>
      <c r="D815" s="55"/>
      <c r="E815" s="24" t="str">
        <f t="shared" si="231"/>
        <v/>
      </c>
      <c r="F815" s="25" t="str">
        <f t="shared" si="232"/>
        <v/>
      </c>
      <c r="G815" s="52" t="str">
        <f t="shared" si="233"/>
        <v/>
      </c>
      <c r="H815" s="109" t="str">
        <f t="shared" si="246"/>
        <v/>
      </c>
      <c r="I815" s="185" t="s">
        <v>210</v>
      </c>
      <c r="J815" s="26" t="str">
        <f t="shared" si="234"/>
        <v/>
      </c>
      <c r="K815" s="18"/>
      <c r="L815" s="18"/>
      <c r="M815" s="18"/>
      <c r="N815" s="48" t="str">
        <f t="shared" si="240"/>
        <v/>
      </c>
      <c r="O815" s="21"/>
      <c r="P815" s="18"/>
      <c r="Q815" s="48" t="str">
        <f t="shared" si="241"/>
        <v/>
      </c>
      <c r="R815" s="71" t="str">
        <f t="shared" si="242"/>
        <v/>
      </c>
      <c r="S815" s="22"/>
      <c r="T815" s="49" t="str">
        <f t="shared" si="243"/>
        <v/>
      </c>
      <c r="U815" s="49" t="str">
        <f t="shared" ref="U815:U842" si="249">IF(E815="","",1*O815)</f>
        <v/>
      </c>
      <c r="V815" s="50" t="str">
        <f t="shared" si="244"/>
        <v/>
      </c>
      <c r="W815" s="50" t="str">
        <f t="shared" si="247"/>
        <v/>
      </c>
      <c r="X815" s="17"/>
    </row>
    <row r="816" spans="1:27" ht="15.6" x14ac:dyDescent="0.3">
      <c r="A816" s="23">
        <v>769</v>
      </c>
      <c r="B816" s="19"/>
      <c r="C816" s="20"/>
      <c r="D816" s="55"/>
      <c r="E816" s="24" t="str">
        <f t="shared" si="231"/>
        <v/>
      </c>
      <c r="F816" s="25" t="str">
        <f t="shared" si="232"/>
        <v/>
      </c>
      <c r="G816" s="52" t="str">
        <f t="shared" si="233"/>
        <v/>
      </c>
      <c r="H816" s="109" t="str">
        <f t="shared" si="246"/>
        <v/>
      </c>
      <c r="I816" s="185" t="s">
        <v>210</v>
      </c>
      <c r="J816" s="26" t="str">
        <f t="shared" si="234"/>
        <v/>
      </c>
      <c r="K816" s="18"/>
      <c r="L816" s="18"/>
      <c r="M816" s="18"/>
      <c r="N816" s="48" t="str">
        <f t="shared" si="240"/>
        <v/>
      </c>
      <c r="O816" s="21"/>
      <c r="P816" s="18"/>
      <c r="Q816" s="48" t="str">
        <f t="shared" si="241"/>
        <v/>
      </c>
      <c r="R816" s="71" t="str">
        <f t="shared" si="242"/>
        <v/>
      </c>
      <c r="S816" s="22"/>
      <c r="T816" s="49" t="str">
        <f t="shared" si="243"/>
        <v/>
      </c>
      <c r="U816" s="49" t="str">
        <f t="shared" si="249"/>
        <v/>
      </c>
      <c r="V816" s="50" t="str">
        <f t="shared" si="244"/>
        <v/>
      </c>
      <c r="W816" s="50" t="str">
        <f t="shared" si="247"/>
        <v/>
      </c>
      <c r="X816" s="17"/>
    </row>
    <row r="817" spans="1:24" ht="15.6" x14ac:dyDescent="0.3">
      <c r="A817" s="23">
        <v>769</v>
      </c>
      <c r="B817" s="19"/>
      <c r="C817" s="20"/>
      <c r="D817" s="55"/>
      <c r="E817" s="24" t="str">
        <f t="shared" si="231"/>
        <v/>
      </c>
      <c r="F817" s="25" t="str">
        <f t="shared" si="232"/>
        <v/>
      </c>
      <c r="G817" s="52" t="str">
        <f t="shared" si="233"/>
        <v/>
      </c>
      <c r="H817" s="109" t="str">
        <f t="shared" si="246"/>
        <v/>
      </c>
      <c r="I817" s="185" t="s">
        <v>210</v>
      </c>
      <c r="J817" s="26" t="str">
        <f t="shared" si="234"/>
        <v/>
      </c>
      <c r="K817" s="18"/>
      <c r="L817" s="18"/>
      <c r="M817" s="18"/>
      <c r="N817" s="48" t="str">
        <f t="shared" si="240"/>
        <v/>
      </c>
      <c r="O817" s="21"/>
      <c r="P817" s="18"/>
      <c r="Q817" s="48" t="str">
        <f t="shared" si="241"/>
        <v/>
      </c>
      <c r="R817" s="71" t="str">
        <f t="shared" si="242"/>
        <v/>
      </c>
      <c r="S817" s="22"/>
      <c r="T817" s="49" t="str">
        <f t="shared" si="243"/>
        <v/>
      </c>
      <c r="U817" s="49" t="str">
        <f t="shared" si="249"/>
        <v/>
      </c>
      <c r="V817" s="50" t="str">
        <f t="shared" si="244"/>
        <v/>
      </c>
      <c r="W817" s="50" t="str">
        <f t="shared" si="247"/>
        <v/>
      </c>
      <c r="X817" s="17"/>
    </row>
    <row r="818" spans="1:24" ht="15.6" x14ac:dyDescent="0.3">
      <c r="A818" s="23">
        <v>769</v>
      </c>
      <c r="B818" s="19"/>
      <c r="C818" s="20"/>
      <c r="D818" s="55"/>
      <c r="E818" s="24" t="str">
        <f t="shared" si="231"/>
        <v/>
      </c>
      <c r="F818" s="25" t="str">
        <f t="shared" si="232"/>
        <v/>
      </c>
      <c r="G818" s="52" t="str">
        <f t="shared" si="233"/>
        <v/>
      </c>
      <c r="H818" s="109" t="str">
        <f t="shared" si="246"/>
        <v/>
      </c>
      <c r="I818" s="185" t="s">
        <v>210</v>
      </c>
      <c r="J818" s="26" t="str">
        <f t="shared" si="234"/>
        <v/>
      </c>
      <c r="K818" s="18"/>
      <c r="L818" s="18"/>
      <c r="M818" s="18"/>
      <c r="N818" s="48" t="str">
        <f t="shared" si="240"/>
        <v/>
      </c>
      <c r="O818" s="21"/>
      <c r="P818" s="18"/>
      <c r="Q818" s="48" t="str">
        <f t="shared" si="241"/>
        <v/>
      </c>
      <c r="R818" s="71" t="str">
        <f t="shared" si="242"/>
        <v/>
      </c>
      <c r="S818" s="22"/>
      <c r="T818" s="49" t="str">
        <f t="shared" si="243"/>
        <v/>
      </c>
      <c r="U818" s="49" t="str">
        <f t="shared" si="249"/>
        <v/>
      </c>
      <c r="V818" s="50" t="str">
        <f t="shared" si="244"/>
        <v/>
      </c>
      <c r="W818" s="50" t="str">
        <f t="shared" si="247"/>
        <v/>
      </c>
      <c r="X818" s="17"/>
    </row>
    <row r="819" spans="1:24" ht="15.6" x14ac:dyDescent="0.3">
      <c r="A819" s="23">
        <v>769</v>
      </c>
      <c r="B819" s="19"/>
      <c r="C819" s="20"/>
      <c r="D819" s="55"/>
      <c r="E819" s="24" t="str">
        <f t="shared" si="231"/>
        <v/>
      </c>
      <c r="F819" s="25" t="str">
        <f t="shared" si="232"/>
        <v/>
      </c>
      <c r="G819" s="52" t="str">
        <f t="shared" si="233"/>
        <v/>
      </c>
      <c r="H819" s="109" t="str">
        <f t="shared" si="246"/>
        <v/>
      </c>
      <c r="I819" s="185" t="s">
        <v>210</v>
      </c>
      <c r="J819" s="26" t="str">
        <f t="shared" si="234"/>
        <v/>
      </c>
      <c r="K819" s="18"/>
      <c r="L819" s="18"/>
      <c r="M819" s="18"/>
      <c r="N819" s="48" t="str">
        <f t="shared" si="240"/>
        <v/>
      </c>
      <c r="O819" s="21"/>
      <c r="P819" s="18"/>
      <c r="Q819" s="48" t="str">
        <f t="shared" si="241"/>
        <v/>
      </c>
      <c r="R819" s="71" t="str">
        <f t="shared" si="242"/>
        <v/>
      </c>
      <c r="S819" s="22"/>
      <c r="T819" s="49" t="str">
        <f t="shared" si="243"/>
        <v/>
      </c>
      <c r="U819" s="49" t="str">
        <f t="shared" si="249"/>
        <v/>
      </c>
      <c r="V819" s="50" t="str">
        <f t="shared" si="244"/>
        <v/>
      </c>
      <c r="W819" s="50" t="str">
        <f t="shared" si="247"/>
        <v/>
      </c>
      <c r="X819" s="17"/>
    </row>
    <row r="820" spans="1:24" ht="15.6" x14ac:dyDescent="0.3">
      <c r="A820" s="23">
        <v>769</v>
      </c>
      <c r="B820" s="19"/>
      <c r="C820" s="20"/>
      <c r="D820" s="55"/>
      <c r="E820" s="24" t="str">
        <f t="shared" si="231"/>
        <v/>
      </c>
      <c r="F820" s="25" t="str">
        <f t="shared" si="232"/>
        <v/>
      </c>
      <c r="G820" s="52" t="str">
        <f t="shared" si="233"/>
        <v/>
      </c>
      <c r="H820" s="109" t="str">
        <f t="shared" si="246"/>
        <v/>
      </c>
      <c r="I820" s="185" t="s">
        <v>210</v>
      </c>
      <c r="J820" s="26" t="str">
        <f t="shared" si="234"/>
        <v/>
      </c>
      <c r="K820" s="18"/>
      <c r="L820" s="18"/>
      <c r="M820" s="18"/>
      <c r="N820" s="48" t="str">
        <f t="shared" si="240"/>
        <v/>
      </c>
      <c r="O820" s="21"/>
      <c r="P820" s="18"/>
      <c r="Q820" s="48" t="str">
        <f t="shared" si="241"/>
        <v/>
      </c>
      <c r="R820" s="71" t="str">
        <f t="shared" si="242"/>
        <v/>
      </c>
      <c r="S820" s="22"/>
      <c r="T820" s="49" t="str">
        <f t="shared" si="243"/>
        <v/>
      </c>
      <c r="U820" s="49" t="str">
        <f t="shared" si="249"/>
        <v/>
      </c>
      <c r="V820" s="50" t="str">
        <f t="shared" si="244"/>
        <v/>
      </c>
      <c r="W820" s="50" t="str">
        <f t="shared" si="247"/>
        <v/>
      </c>
      <c r="X820" s="17"/>
    </row>
    <row r="821" spans="1:24" ht="15.6" x14ac:dyDescent="0.3">
      <c r="A821" s="23">
        <v>769</v>
      </c>
      <c r="B821" s="19"/>
      <c r="C821" s="20"/>
      <c r="D821" s="55"/>
      <c r="E821" s="24" t="str">
        <f t="shared" si="231"/>
        <v/>
      </c>
      <c r="F821" s="25" t="str">
        <f t="shared" si="232"/>
        <v/>
      </c>
      <c r="G821" s="52" t="str">
        <f t="shared" si="233"/>
        <v/>
      </c>
      <c r="H821" s="109" t="str">
        <f t="shared" si="246"/>
        <v/>
      </c>
      <c r="I821" s="185" t="s">
        <v>210</v>
      </c>
      <c r="J821" s="26" t="str">
        <f t="shared" si="234"/>
        <v/>
      </c>
      <c r="K821" s="18"/>
      <c r="L821" s="18"/>
      <c r="M821" s="18"/>
      <c r="N821" s="48" t="str">
        <f t="shared" si="240"/>
        <v/>
      </c>
      <c r="O821" s="21"/>
      <c r="P821" s="18"/>
      <c r="Q821" s="48" t="str">
        <f t="shared" si="241"/>
        <v/>
      </c>
      <c r="R821" s="71" t="str">
        <f t="shared" si="242"/>
        <v/>
      </c>
      <c r="S821" s="22"/>
      <c r="T821" s="49" t="str">
        <f t="shared" si="243"/>
        <v/>
      </c>
      <c r="U821" s="49" t="str">
        <f t="shared" si="249"/>
        <v/>
      </c>
      <c r="V821" s="50" t="str">
        <f t="shared" si="244"/>
        <v/>
      </c>
      <c r="W821" s="50" t="str">
        <f t="shared" si="247"/>
        <v/>
      </c>
      <c r="X821" s="17"/>
    </row>
    <row r="822" spans="1:24" ht="15.6" x14ac:dyDescent="0.3">
      <c r="A822" s="23">
        <v>769</v>
      </c>
      <c r="B822" s="19"/>
      <c r="C822" s="20"/>
      <c r="D822" s="55"/>
      <c r="E822" s="24" t="str">
        <f t="shared" si="231"/>
        <v/>
      </c>
      <c r="F822" s="25" t="str">
        <f t="shared" si="232"/>
        <v/>
      </c>
      <c r="G822" s="52" t="str">
        <f t="shared" si="233"/>
        <v/>
      </c>
      <c r="H822" s="109" t="str">
        <f t="shared" si="246"/>
        <v/>
      </c>
      <c r="I822" s="185" t="s">
        <v>210</v>
      </c>
      <c r="J822" s="26" t="str">
        <f t="shared" si="234"/>
        <v/>
      </c>
      <c r="K822" s="18"/>
      <c r="L822" s="18"/>
      <c r="M822" s="18"/>
      <c r="N822" s="48" t="str">
        <f t="shared" si="240"/>
        <v/>
      </c>
      <c r="O822" s="21"/>
      <c r="P822" s="18"/>
      <c r="Q822" s="48" t="str">
        <f t="shared" si="241"/>
        <v/>
      </c>
      <c r="R822" s="71" t="str">
        <f t="shared" si="242"/>
        <v/>
      </c>
      <c r="S822" s="22"/>
      <c r="T822" s="49" t="str">
        <f t="shared" si="243"/>
        <v/>
      </c>
      <c r="U822" s="49" t="str">
        <f t="shared" si="249"/>
        <v/>
      </c>
      <c r="V822" s="50" t="str">
        <f t="shared" si="244"/>
        <v/>
      </c>
      <c r="W822" s="50" t="str">
        <f t="shared" si="247"/>
        <v/>
      </c>
      <c r="X822" s="17"/>
    </row>
    <row r="823" spans="1:24" ht="15.6" x14ac:dyDescent="0.3">
      <c r="A823" s="23">
        <v>769</v>
      </c>
      <c r="B823" s="19"/>
      <c r="C823" s="20"/>
      <c r="D823" s="55"/>
      <c r="E823" s="24" t="str">
        <f t="shared" si="231"/>
        <v/>
      </c>
      <c r="F823" s="25" t="str">
        <f t="shared" si="232"/>
        <v/>
      </c>
      <c r="G823" s="52" t="str">
        <f t="shared" si="233"/>
        <v/>
      </c>
      <c r="H823" s="109" t="str">
        <f t="shared" si="246"/>
        <v/>
      </c>
      <c r="I823" s="185" t="s">
        <v>210</v>
      </c>
      <c r="J823" s="26" t="str">
        <f t="shared" si="234"/>
        <v/>
      </c>
      <c r="K823" s="18"/>
      <c r="L823" s="18"/>
      <c r="M823" s="18"/>
      <c r="N823" s="48" t="str">
        <f t="shared" si="240"/>
        <v/>
      </c>
      <c r="O823" s="21"/>
      <c r="P823" s="18"/>
      <c r="Q823" s="48" t="str">
        <f t="shared" si="241"/>
        <v/>
      </c>
      <c r="R823" s="71" t="str">
        <f t="shared" si="242"/>
        <v/>
      </c>
      <c r="S823" s="22"/>
      <c r="T823" s="49" t="str">
        <f t="shared" si="243"/>
        <v/>
      </c>
      <c r="U823" s="49" t="str">
        <f t="shared" si="249"/>
        <v/>
      </c>
      <c r="V823" s="50" t="str">
        <f t="shared" si="244"/>
        <v/>
      </c>
      <c r="W823" s="50" t="str">
        <f t="shared" si="247"/>
        <v/>
      </c>
      <c r="X823" s="17"/>
    </row>
    <row r="824" spans="1:24" ht="15.6" x14ac:dyDescent="0.3">
      <c r="A824" s="23">
        <v>769</v>
      </c>
      <c r="B824" s="19"/>
      <c r="C824" s="20"/>
      <c r="D824" s="55"/>
      <c r="E824" s="24" t="str">
        <f t="shared" si="231"/>
        <v/>
      </c>
      <c r="F824" s="25" t="str">
        <f t="shared" si="232"/>
        <v/>
      </c>
      <c r="G824" s="52" t="str">
        <f t="shared" si="233"/>
        <v/>
      </c>
      <c r="H824" s="109" t="str">
        <f t="shared" si="246"/>
        <v/>
      </c>
      <c r="I824" s="185" t="s">
        <v>210</v>
      </c>
      <c r="J824" s="26" t="str">
        <f t="shared" si="234"/>
        <v/>
      </c>
      <c r="K824" s="18"/>
      <c r="L824" s="18"/>
      <c r="M824" s="18"/>
      <c r="N824" s="48" t="str">
        <f t="shared" si="240"/>
        <v/>
      </c>
      <c r="O824" s="21"/>
      <c r="P824" s="18"/>
      <c r="Q824" s="48" t="str">
        <f t="shared" si="241"/>
        <v/>
      </c>
      <c r="R824" s="71" t="str">
        <f t="shared" si="242"/>
        <v/>
      </c>
      <c r="S824" s="22"/>
      <c r="T824" s="49" t="str">
        <f t="shared" si="243"/>
        <v/>
      </c>
      <c r="U824" s="49" t="str">
        <f t="shared" si="249"/>
        <v/>
      </c>
      <c r="V824" s="50" t="str">
        <f t="shared" si="244"/>
        <v/>
      </c>
      <c r="W824" s="50" t="str">
        <f t="shared" si="247"/>
        <v/>
      </c>
      <c r="X824" s="17"/>
    </row>
    <row r="825" spans="1:24" ht="15.6" x14ac:dyDescent="0.3">
      <c r="A825" s="23">
        <v>769</v>
      </c>
      <c r="B825" s="19"/>
      <c r="C825" s="20"/>
      <c r="D825" s="55"/>
      <c r="E825" s="24" t="str">
        <f t="shared" si="231"/>
        <v/>
      </c>
      <c r="F825" s="25" t="str">
        <f t="shared" si="232"/>
        <v/>
      </c>
      <c r="G825" s="52" t="str">
        <f t="shared" si="233"/>
        <v/>
      </c>
      <c r="H825" s="109" t="str">
        <f t="shared" si="246"/>
        <v/>
      </c>
      <c r="I825" s="185" t="s">
        <v>210</v>
      </c>
      <c r="J825" s="26" t="str">
        <f t="shared" si="234"/>
        <v/>
      </c>
      <c r="K825" s="18"/>
      <c r="L825" s="18"/>
      <c r="M825" s="18"/>
      <c r="N825" s="48" t="str">
        <f t="shared" si="240"/>
        <v/>
      </c>
      <c r="O825" s="21"/>
      <c r="P825" s="18"/>
      <c r="Q825" s="48" t="str">
        <f t="shared" si="241"/>
        <v/>
      </c>
      <c r="R825" s="71" t="str">
        <f t="shared" si="242"/>
        <v/>
      </c>
      <c r="S825" s="22"/>
      <c r="T825" s="49" t="str">
        <f t="shared" si="243"/>
        <v/>
      </c>
      <c r="U825" s="49" t="str">
        <f t="shared" si="249"/>
        <v/>
      </c>
      <c r="V825" s="50" t="str">
        <f t="shared" si="244"/>
        <v/>
      </c>
      <c r="W825" s="50" t="str">
        <f t="shared" si="247"/>
        <v/>
      </c>
      <c r="X825" s="17"/>
    </row>
    <row r="826" spans="1:24" ht="15.6" x14ac:dyDescent="0.3">
      <c r="A826" s="23">
        <v>769</v>
      </c>
      <c r="B826" s="19"/>
      <c r="C826" s="20"/>
      <c r="D826" s="55"/>
      <c r="E826" s="24" t="str">
        <f t="shared" si="231"/>
        <v/>
      </c>
      <c r="F826" s="25" t="str">
        <f t="shared" si="232"/>
        <v/>
      </c>
      <c r="G826" s="52" t="str">
        <f t="shared" si="233"/>
        <v/>
      </c>
      <c r="H826" s="109" t="str">
        <f t="shared" si="246"/>
        <v/>
      </c>
      <c r="I826" s="185" t="s">
        <v>210</v>
      </c>
      <c r="J826" s="26" t="str">
        <f t="shared" si="234"/>
        <v/>
      </c>
      <c r="K826" s="18"/>
      <c r="L826" s="18"/>
      <c r="M826" s="18"/>
      <c r="N826" s="48" t="str">
        <f t="shared" si="240"/>
        <v/>
      </c>
      <c r="O826" s="21"/>
      <c r="P826" s="18"/>
      <c r="Q826" s="48" t="str">
        <f t="shared" si="241"/>
        <v/>
      </c>
      <c r="R826" s="71" t="str">
        <f t="shared" si="242"/>
        <v/>
      </c>
      <c r="S826" s="22"/>
      <c r="T826" s="49" t="str">
        <f t="shared" si="243"/>
        <v/>
      </c>
      <c r="U826" s="49" t="str">
        <f t="shared" si="249"/>
        <v/>
      </c>
      <c r="V826" s="50" t="str">
        <f t="shared" si="244"/>
        <v/>
      </c>
      <c r="W826" s="50" t="str">
        <f t="shared" si="247"/>
        <v/>
      </c>
      <c r="X826" s="17"/>
    </row>
    <row r="827" spans="1:24" ht="15.6" x14ac:dyDescent="0.3">
      <c r="A827" s="23">
        <v>769</v>
      </c>
      <c r="B827" s="19"/>
      <c r="C827" s="20"/>
      <c r="D827" s="55"/>
      <c r="E827" s="24" t="str">
        <f t="shared" si="231"/>
        <v/>
      </c>
      <c r="F827" s="25" t="str">
        <f t="shared" si="232"/>
        <v/>
      </c>
      <c r="G827" s="52" t="str">
        <f t="shared" si="233"/>
        <v/>
      </c>
      <c r="H827" s="109" t="str">
        <f t="shared" si="246"/>
        <v/>
      </c>
      <c r="I827" s="185" t="s">
        <v>210</v>
      </c>
      <c r="J827" s="26" t="str">
        <f t="shared" si="234"/>
        <v/>
      </c>
      <c r="K827" s="18"/>
      <c r="L827" s="18"/>
      <c r="M827" s="18"/>
      <c r="N827" s="48" t="str">
        <f t="shared" si="240"/>
        <v/>
      </c>
      <c r="O827" s="21"/>
      <c r="P827" s="18"/>
      <c r="Q827" s="48" t="str">
        <f t="shared" si="241"/>
        <v/>
      </c>
      <c r="R827" s="71" t="str">
        <f t="shared" si="242"/>
        <v/>
      </c>
      <c r="S827" s="22"/>
      <c r="T827" s="49" t="str">
        <f t="shared" si="243"/>
        <v/>
      </c>
      <c r="U827" s="49" t="str">
        <f t="shared" si="249"/>
        <v/>
      </c>
      <c r="V827" s="50" t="str">
        <f t="shared" si="244"/>
        <v/>
      </c>
      <c r="W827" s="50" t="str">
        <f t="shared" si="247"/>
        <v/>
      </c>
      <c r="X827" s="17"/>
    </row>
    <row r="828" spans="1:24" ht="15.6" x14ac:dyDescent="0.3">
      <c r="A828" s="23">
        <v>769</v>
      </c>
      <c r="B828" s="19"/>
      <c r="C828" s="20"/>
      <c r="D828" s="55"/>
      <c r="E828" s="24" t="str">
        <f t="shared" si="231"/>
        <v/>
      </c>
      <c r="F828" s="25" t="str">
        <f t="shared" si="232"/>
        <v/>
      </c>
      <c r="G828" s="52" t="str">
        <f t="shared" si="233"/>
        <v/>
      </c>
      <c r="H828" s="109" t="str">
        <f t="shared" si="246"/>
        <v/>
      </c>
      <c r="I828" s="185" t="s">
        <v>210</v>
      </c>
      <c r="J828" s="26" t="str">
        <f t="shared" si="234"/>
        <v/>
      </c>
      <c r="K828" s="18"/>
      <c r="L828" s="18"/>
      <c r="M828" s="18"/>
      <c r="N828" s="48" t="str">
        <f t="shared" si="240"/>
        <v/>
      </c>
      <c r="O828" s="21"/>
      <c r="P828" s="18"/>
      <c r="Q828" s="48" t="str">
        <f t="shared" si="241"/>
        <v/>
      </c>
      <c r="R828" s="71" t="str">
        <f t="shared" si="242"/>
        <v/>
      </c>
      <c r="S828" s="22"/>
      <c r="T828" s="49" t="str">
        <f t="shared" si="243"/>
        <v/>
      </c>
      <c r="U828" s="49" t="str">
        <f t="shared" si="249"/>
        <v/>
      </c>
      <c r="V828" s="50" t="str">
        <f t="shared" si="244"/>
        <v/>
      </c>
      <c r="W828" s="50" t="str">
        <f t="shared" si="247"/>
        <v/>
      </c>
      <c r="X828" s="17"/>
    </row>
    <row r="829" spans="1:24" ht="15.6" x14ac:dyDescent="0.3">
      <c r="A829" s="23">
        <v>769</v>
      </c>
      <c r="B829" s="19"/>
      <c r="C829" s="20"/>
      <c r="D829" s="55"/>
      <c r="E829" s="24" t="str">
        <f t="shared" si="231"/>
        <v/>
      </c>
      <c r="F829" s="25" t="str">
        <f t="shared" si="232"/>
        <v/>
      </c>
      <c r="G829" s="52" t="str">
        <f t="shared" si="233"/>
        <v/>
      </c>
      <c r="H829" s="109" t="str">
        <f t="shared" si="246"/>
        <v/>
      </c>
      <c r="I829" s="185" t="s">
        <v>210</v>
      </c>
      <c r="J829" s="26" t="str">
        <f t="shared" si="234"/>
        <v/>
      </c>
      <c r="K829" s="18"/>
      <c r="L829" s="18"/>
      <c r="M829" s="18"/>
      <c r="N829" s="48" t="str">
        <f t="shared" si="240"/>
        <v/>
      </c>
      <c r="O829" s="21"/>
      <c r="P829" s="18"/>
      <c r="Q829" s="48" t="str">
        <f t="shared" si="241"/>
        <v/>
      </c>
      <c r="R829" s="71" t="str">
        <f t="shared" si="242"/>
        <v/>
      </c>
      <c r="S829" s="22"/>
      <c r="T829" s="49" t="str">
        <f t="shared" si="243"/>
        <v/>
      </c>
      <c r="U829" s="49" t="str">
        <f t="shared" si="249"/>
        <v/>
      </c>
      <c r="V829" s="50" t="str">
        <f t="shared" si="244"/>
        <v/>
      </c>
      <c r="W829" s="50" t="str">
        <f t="shared" si="247"/>
        <v/>
      </c>
      <c r="X829" s="17"/>
    </row>
    <row r="830" spans="1:24" ht="15.6" x14ac:dyDescent="0.3">
      <c r="A830" s="23">
        <v>769</v>
      </c>
      <c r="B830" s="19"/>
      <c r="C830" s="20"/>
      <c r="D830" s="55"/>
      <c r="E830" s="24" t="str">
        <f t="shared" si="231"/>
        <v/>
      </c>
      <c r="F830" s="25" t="str">
        <f t="shared" si="232"/>
        <v/>
      </c>
      <c r="G830" s="52" t="str">
        <f t="shared" si="233"/>
        <v/>
      </c>
      <c r="H830" s="109" t="str">
        <f t="shared" si="246"/>
        <v/>
      </c>
      <c r="I830" s="185" t="s">
        <v>210</v>
      </c>
      <c r="J830" s="26" t="str">
        <f t="shared" si="234"/>
        <v/>
      </c>
      <c r="K830" s="18"/>
      <c r="L830" s="18"/>
      <c r="M830" s="18"/>
      <c r="N830" s="48" t="str">
        <f t="shared" si="240"/>
        <v/>
      </c>
      <c r="O830" s="21"/>
      <c r="P830" s="18"/>
      <c r="Q830" s="48" t="str">
        <f t="shared" si="241"/>
        <v/>
      </c>
      <c r="R830" s="71" t="str">
        <f t="shared" si="242"/>
        <v/>
      </c>
      <c r="S830" s="22"/>
      <c r="T830" s="49" t="str">
        <f t="shared" si="243"/>
        <v/>
      </c>
      <c r="U830" s="49" t="str">
        <f t="shared" si="249"/>
        <v/>
      </c>
      <c r="V830" s="50" t="str">
        <f t="shared" si="244"/>
        <v/>
      </c>
      <c r="W830" s="50" t="str">
        <f t="shared" si="247"/>
        <v/>
      </c>
      <c r="X830" s="17"/>
    </row>
    <row r="831" spans="1:24" ht="15.6" x14ac:dyDescent="0.3">
      <c r="A831" s="23">
        <v>769</v>
      </c>
      <c r="B831" s="19"/>
      <c r="C831" s="20"/>
      <c r="D831" s="55"/>
      <c r="E831" s="24" t="str">
        <f t="shared" si="231"/>
        <v/>
      </c>
      <c r="F831" s="25" t="str">
        <f t="shared" si="232"/>
        <v/>
      </c>
      <c r="G831" s="52" t="str">
        <f t="shared" si="233"/>
        <v/>
      </c>
      <c r="H831" s="109" t="str">
        <f t="shared" si="246"/>
        <v/>
      </c>
      <c r="I831" s="185" t="s">
        <v>210</v>
      </c>
      <c r="J831" s="26" t="str">
        <f t="shared" si="234"/>
        <v/>
      </c>
      <c r="K831" s="18"/>
      <c r="L831" s="18"/>
      <c r="M831" s="18"/>
      <c r="N831" s="48" t="str">
        <f t="shared" si="240"/>
        <v/>
      </c>
      <c r="O831" s="21"/>
      <c r="P831" s="18"/>
      <c r="Q831" s="48" t="str">
        <f t="shared" si="241"/>
        <v/>
      </c>
      <c r="R831" s="71" t="str">
        <f t="shared" si="242"/>
        <v/>
      </c>
      <c r="S831" s="22"/>
      <c r="T831" s="49" t="str">
        <f t="shared" si="243"/>
        <v/>
      </c>
      <c r="U831" s="49" t="str">
        <f t="shared" si="249"/>
        <v/>
      </c>
      <c r="V831" s="50" t="str">
        <f t="shared" si="244"/>
        <v/>
      </c>
      <c r="W831" s="50" t="str">
        <f t="shared" si="247"/>
        <v/>
      </c>
      <c r="X831" s="17"/>
    </row>
    <row r="832" spans="1:24" ht="15.6" x14ac:dyDescent="0.3">
      <c r="A832" s="23">
        <v>769</v>
      </c>
      <c r="B832" s="19"/>
      <c r="C832" s="20"/>
      <c r="D832" s="20"/>
      <c r="E832" s="24" t="str">
        <f t="shared" si="231"/>
        <v/>
      </c>
      <c r="F832" s="25" t="str">
        <f t="shared" si="232"/>
        <v/>
      </c>
      <c r="G832" s="52" t="str">
        <f t="shared" si="233"/>
        <v/>
      </c>
      <c r="H832" s="109" t="str">
        <f t="shared" si="246"/>
        <v/>
      </c>
      <c r="I832" s="185" t="s">
        <v>210</v>
      </c>
      <c r="J832" s="26" t="str">
        <f t="shared" si="234"/>
        <v/>
      </c>
      <c r="K832" s="18"/>
      <c r="L832" s="18"/>
      <c r="M832" s="18"/>
      <c r="N832" s="48" t="str">
        <f t="shared" si="240"/>
        <v/>
      </c>
      <c r="O832" s="21"/>
      <c r="P832" s="18"/>
      <c r="Q832" s="48" t="str">
        <f t="shared" si="241"/>
        <v/>
      </c>
      <c r="R832" s="71" t="str">
        <f t="shared" si="242"/>
        <v/>
      </c>
      <c r="S832" s="22"/>
      <c r="T832" s="49" t="str">
        <f t="shared" si="243"/>
        <v/>
      </c>
      <c r="U832" s="49" t="str">
        <f t="shared" si="249"/>
        <v/>
      </c>
      <c r="V832" s="50" t="str">
        <f t="shared" si="244"/>
        <v/>
      </c>
      <c r="W832" s="50" t="str">
        <f t="shared" si="247"/>
        <v/>
      </c>
      <c r="X832" s="17"/>
    </row>
    <row r="833" spans="1:24" ht="15.6" x14ac:dyDescent="0.3">
      <c r="A833" s="23">
        <v>769</v>
      </c>
      <c r="B833" s="19"/>
      <c r="C833" s="20"/>
      <c r="D833" s="20"/>
      <c r="E833" s="24" t="str">
        <f t="shared" si="231"/>
        <v/>
      </c>
      <c r="F833" s="25" t="str">
        <f t="shared" si="232"/>
        <v/>
      </c>
      <c r="G833" s="52" t="str">
        <f t="shared" si="233"/>
        <v/>
      </c>
      <c r="H833" s="52" t="str">
        <f t="shared" ref="H833:H842" si="250">IF(E833="","",VLOOKUP(E833,bdsocios,4,FALSE))</f>
        <v/>
      </c>
      <c r="I833" s="185" t="s">
        <v>210</v>
      </c>
      <c r="J833" s="26" t="str">
        <f t="shared" si="234"/>
        <v/>
      </c>
      <c r="K833" s="18"/>
      <c r="L833" s="18"/>
      <c r="M833" s="18"/>
      <c r="N833" s="48" t="str">
        <f t="shared" si="240"/>
        <v/>
      </c>
      <c r="O833" s="21"/>
      <c r="P833" s="18"/>
      <c r="Q833" s="48" t="str">
        <f t="shared" si="241"/>
        <v/>
      </c>
      <c r="R833" s="71" t="str">
        <f t="shared" si="242"/>
        <v/>
      </c>
      <c r="S833" s="22"/>
      <c r="T833" s="49" t="str">
        <f t="shared" si="243"/>
        <v/>
      </c>
      <c r="U833" s="49" t="str">
        <f t="shared" si="249"/>
        <v/>
      </c>
      <c r="V833" s="50" t="str">
        <f t="shared" si="244"/>
        <v/>
      </c>
      <c r="W833" s="50" t="str">
        <f t="shared" si="247"/>
        <v/>
      </c>
      <c r="X833" s="17"/>
    </row>
    <row r="834" spans="1:24" ht="15.6" x14ac:dyDescent="0.3">
      <c r="A834" s="23">
        <v>769</v>
      </c>
      <c r="B834" s="19"/>
      <c r="C834" s="20"/>
      <c r="D834" s="20"/>
      <c r="E834" s="24" t="str">
        <f t="shared" si="231"/>
        <v/>
      </c>
      <c r="F834" s="25" t="str">
        <f t="shared" si="232"/>
        <v/>
      </c>
      <c r="G834" s="52" t="str">
        <f t="shared" si="233"/>
        <v/>
      </c>
      <c r="H834" s="52" t="str">
        <f t="shared" si="250"/>
        <v/>
      </c>
      <c r="I834" s="185" t="s">
        <v>210</v>
      </c>
      <c r="J834" s="26" t="str">
        <f t="shared" si="234"/>
        <v/>
      </c>
      <c r="K834" s="18"/>
      <c r="L834" s="18"/>
      <c r="M834" s="18"/>
      <c r="N834" s="48" t="str">
        <f t="shared" si="240"/>
        <v/>
      </c>
      <c r="O834" s="21"/>
      <c r="P834" s="18"/>
      <c r="Q834" s="48" t="str">
        <f t="shared" si="241"/>
        <v/>
      </c>
      <c r="R834" s="71" t="str">
        <f t="shared" si="242"/>
        <v/>
      </c>
      <c r="S834" s="22"/>
      <c r="T834" s="49" t="str">
        <f t="shared" si="243"/>
        <v/>
      </c>
      <c r="U834" s="49" t="str">
        <f t="shared" si="249"/>
        <v/>
      </c>
      <c r="V834" s="50" t="str">
        <f t="shared" si="244"/>
        <v/>
      </c>
      <c r="W834" s="50" t="str">
        <f t="shared" si="247"/>
        <v/>
      </c>
      <c r="X834" s="17"/>
    </row>
    <row r="835" spans="1:24" ht="15.6" x14ac:dyDescent="0.3">
      <c r="A835" s="23">
        <v>769</v>
      </c>
      <c r="B835" s="19"/>
      <c r="C835" s="20"/>
      <c r="D835" s="20"/>
      <c r="E835" s="24" t="str">
        <f t="shared" si="231"/>
        <v/>
      </c>
      <c r="F835" s="25" t="str">
        <f t="shared" si="232"/>
        <v/>
      </c>
      <c r="G835" s="52" t="str">
        <f t="shared" si="233"/>
        <v/>
      </c>
      <c r="H835" s="52" t="str">
        <f t="shared" si="250"/>
        <v/>
      </c>
      <c r="I835" s="185" t="s">
        <v>210</v>
      </c>
      <c r="J835" s="26" t="str">
        <f t="shared" si="234"/>
        <v/>
      </c>
      <c r="K835" s="18"/>
      <c r="L835" s="18"/>
      <c r="M835" s="18"/>
      <c r="N835" s="48" t="str">
        <f t="shared" si="240"/>
        <v/>
      </c>
      <c r="O835" s="21"/>
      <c r="P835" s="18"/>
      <c r="Q835" s="48" t="str">
        <f t="shared" si="241"/>
        <v/>
      </c>
      <c r="R835" s="71" t="str">
        <f t="shared" si="242"/>
        <v/>
      </c>
      <c r="S835" s="22"/>
      <c r="T835" s="49" t="str">
        <f t="shared" si="243"/>
        <v/>
      </c>
      <c r="U835" s="49" t="str">
        <f t="shared" si="249"/>
        <v/>
      </c>
      <c r="V835" s="50" t="str">
        <f t="shared" si="244"/>
        <v/>
      </c>
      <c r="W835" s="50" t="str">
        <f t="shared" si="247"/>
        <v/>
      </c>
      <c r="X835" s="17"/>
    </row>
    <row r="836" spans="1:24" ht="15.6" x14ac:dyDescent="0.3">
      <c r="A836" s="23">
        <v>769</v>
      </c>
      <c r="B836" s="19"/>
      <c r="C836" s="20"/>
      <c r="D836" s="20"/>
      <c r="E836" s="24" t="str">
        <f t="shared" si="231"/>
        <v/>
      </c>
      <c r="F836" s="25" t="str">
        <f t="shared" si="232"/>
        <v/>
      </c>
      <c r="G836" s="52" t="str">
        <f t="shared" si="233"/>
        <v/>
      </c>
      <c r="H836" s="52" t="str">
        <f t="shared" si="250"/>
        <v/>
      </c>
      <c r="I836" s="185" t="s">
        <v>210</v>
      </c>
      <c r="J836" s="26" t="str">
        <f t="shared" si="234"/>
        <v/>
      </c>
      <c r="K836" s="18"/>
      <c r="L836" s="18"/>
      <c r="M836" s="18"/>
      <c r="N836" s="48" t="str">
        <f t="shared" si="240"/>
        <v/>
      </c>
      <c r="O836" s="21"/>
      <c r="P836" s="18"/>
      <c r="Q836" s="48" t="str">
        <f t="shared" si="241"/>
        <v/>
      </c>
      <c r="R836" s="71" t="str">
        <f t="shared" si="242"/>
        <v/>
      </c>
      <c r="S836" s="22"/>
      <c r="T836" s="49" t="str">
        <f t="shared" si="243"/>
        <v/>
      </c>
      <c r="U836" s="49" t="str">
        <f t="shared" si="249"/>
        <v/>
      </c>
      <c r="V836" s="50" t="str">
        <f t="shared" si="244"/>
        <v/>
      </c>
      <c r="W836" s="50" t="str">
        <f t="shared" si="247"/>
        <v/>
      </c>
      <c r="X836" s="17"/>
    </row>
    <row r="837" spans="1:24" ht="15.6" x14ac:dyDescent="0.3">
      <c r="A837" s="23">
        <v>769</v>
      </c>
      <c r="B837" s="19"/>
      <c r="C837" s="20"/>
      <c r="D837" s="20"/>
      <c r="E837" s="24" t="str">
        <f t="shared" ref="E837:E842" si="251">IF(C837="","",VLOOKUP(C837,bdsocios,2,FALSE))</f>
        <v/>
      </c>
      <c r="F837" s="25" t="str">
        <f t="shared" ref="F837:F842" si="252">IF(C837="","",VLOOKUP(C837,bdsocios,3,FALSE))</f>
        <v/>
      </c>
      <c r="G837" s="52" t="str">
        <f t="shared" ref="G837:G842" si="253">IF(C837="","",VLOOKUP(C837,bdsocios,4,FALSE))</f>
        <v/>
      </c>
      <c r="H837" s="52" t="str">
        <f t="shared" si="250"/>
        <v/>
      </c>
      <c r="I837" s="51"/>
      <c r="J837" s="26" t="str">
        <f t="shared" ref="J837:J842" si="254">IF(E837="","","KGS")</f>
        <v/>
      </c>
      <c r="K837" s="18"/>
      <c r="L837" s="18"/>
      <c r="M837" s="18"/>
      <c r="N837" s="48" t="str">
        <f t="shared" ref="N837:N842" si="255">IF(E837="","",K837+L837+M837)</f>
        <v/>
      </c>
      <c r="O837" s="21"/>
      <c r="P837" s="18"/>
      <c r="Q837" s="48" t="str">
        <f t="shared" ref="Q837:Q842" si="256">IF(E837="","",2*O837)</f>
        <v/>
      </c>
      <c r="R837" s="71" t="str">
        <f t="shared" ref="R837:R842" si="257">IF(E837="","",N837-P837-Q837)</f>
        <v/>
      </c>
      <c r="S837" s="22"/>
      <c r="T837" s="49" t="str">
        <f t="shared" ref="T837:T842" si="258">IF(N837="","",R837*S837)</f>
        <v/>
      </c>
      <c r="U837" s="49" t="str">
        <f t="shared" si="249"/>
        <v/>
      </c>
      <c r="V837" s="50" t="str">
        <f t="shared" ref="V837:V842" si="259">IF(E837="","",R837*0.3)</f>
        <v/>
      </c>
      <c r="W837" s="50" t="str">
        <f t="shared" ref="W837:W842" si="260">IF(E837="","",T837-U837-V837)</f>
        <v/>
      </c>
      <c r="X837" s="17"/>
    </row>
    <row r="838" spans="1:24" ht="15.6" x14ac:dyDescent="0.3">
      <c r="A838" s="23">
        <v>769</v>
      </c>
      <c r="B838" s="19"/>
      <c r="C838" s="20"/>
      <c r="D838" s="20"/>
      <c r="E838" s="24" t="str">
        <f t="shared" si="251"/>
        <v/>
      </c>
      <c r="F838" s="25" t="str">
        <f t="shared" si="252"/>
        <v/>
      </c>
      <c r="G838" s="52" t="str">
        <f t="shared" si="253"/>
        <v/>
      </c>
      <c r="H838" s="52" t="str">
        <f t="shared" si="250"/>
        <v/>
      </c>
      <c r="I838" s="51"/>
      <c r="J838" s="26" t="str">
        <f t="shared" si="254"/>
        <v/>
      </c>
      <c r="K838" s="18"/>
      <c r="L838" s="18"/>
      <c r="M838" s="18"/>
      <c r="N838" s="48" t="str">
        <f t="shared" si="255"/>
        <v/>
      </c>
      <c r="O838" s="21"/>
      <c r="P838" s="18"/>
      <c r="Q838" s="48" t="str">
        <f t="shared" si="256"/>
        <v/>
      </c>
      <c r="R838" s="71" t="str">
        <f t="shared" si="257"/>
        <v/>
      </c>
      <c r="S838" s="22"/>
      <c r="T838" s="49" t="str">
        <f t="shared" si="258"/>
        <v/>
      </c>
      <c r="U838" s="49" t="str">
        <f t="shared" si="249"/>
        <v/>
      </c>
      <c r="V838" s="50" t="str">
        <f t="shared" si="259"/>
        <v/>
      </c>
      <c r="W838" s="50" t="str">
        <f t="shared" si="260"/>
        <v/>
      </c>
      <c r="X838" s="17"/>
    </row>
    <row r="839" spans="1:24" ht="15.6" x14ac:dyDescent="0.3">
      <c r="A839" s="23">
        <v>769</v>
      </c>
      <c r="B839" s="19"/>
      <c r="C839" s="20"/>
      <c r="D839" s="20"/>
      <c r="E839" s="24" t="str">
        <f t="shared" si="251"/>
        <v/>
      </c>
      <c r="F839" s="25" t="str">
        <f t="shared" si="252"/>
        <v/>
      </c>
      <c r="G839" s="52" t="str">
        <f t="shared" si="253"/>
        <v/>
      </c>
      <c r="H839" s="52" t="str">
        <f t="shared" si="250"/>
        <v/>
      </c>
      <c r="I839" s="51"/>
      <c r="J839" s="26" t="str">
        <f t="shared" si="254"/>
        <v/>
      </c>
      <c r="K839" s="18"/>
      <c r="L839" s="18"/>
      <c r="M839" s="18"/>
      <c r="N839" s="48" t="str">
        <f t="shared" si="255"/>
        <v/>
      </c>
      <c r="O839" s="21"/>
      <c r="P839" s="18"/>
      <c r="Q839" s="48" t="str">
        <f t="shared" si="256"/>
        <v/>
      </c>
      <c r="R839" s="71" t="str">
        <f t="shared" si="257"/>
        <v/>
      </c>
      <c r="S839" s="22"/>
      <c r="T839" s="49" t="str">
        <f t="shared" si="258"/>
        <v/>
      </c>
      <c r="U839" s="49" t="str">
        <f t="shared" si="249"/>
        <v/>
      </c>
      <c r="V839" s="50" t="str">
        <f t="shared" si="259"/>
        <v/>
      </c>
      <c r="W839" s="50" t="str">
        <f t="shared" si="260"/>
        <v/>
      </c>
      <c r="X839" s="17"/>
    </row>
    <row r="840" spans="1:24" ht="15.6" x14ac:dyDescent="0.3">
      <c r="A840" s="23">
        <v>769</v>
      </c>
      <c r="B840" s="19"/>
      <c r="C840" s="20"/>
      <c r="D840" s="20"/>
      <c r="E840" s="24" t="str">
        <f t="shared" si="251"/>
        <v/>
      </c>
      <c r="F840" s="25" t="str">
        <f t="shared" si="252"/>
        <v/>
      </c>
      <c r="G840" s="52" t="str">
        <f t="shared" si="253"/>
        <v/>
      </c>
      <c r="H840" s="52" t="str">
        <f t="shared" si="250"/>
        <v/>
      </c>
      <c r="I840" s="51"/>
      <c r="J840" s="26" t="str">
        <f t="shared" si="254"/>
        <v/>
      </c>
      <c r="K840" s="18"/>
      <c r="L840" s="18"/>
      <c r="M840" s="18"/>
      <c r="N840" s="48" t="str">
        <f t="shared" si="255"/>
        <v/>
      </c>
      <c r="O840" s="21"/>
      <c r="P840" s="18"/>
      <c r="Q840" s="48" t="str">
        <f t="shared" si="256"/>
        <v/>
      </c>
      <c r="R840" s="71" t="str">
        <f t="shared" si="257"/>
        <v/>
      </c>
      <c r="S840" s="22"/>
      <c r="T840" s="49" t="str">
        <f t="shared" si="258"/>
        <v/>
      </c>
      <c r="U840" s="49" t="str">
        <f t="shared" si="249"/>
        <v/>
      </c>
      <c r="V840" s="50" t="str">
        <f t="shared" si="259"/>
        <v/>
      </c>
      <c r="W840" s="50" t="str">
        <f t="shared" si="260"/>
        <v/>
      </c>
      <c r="X840" s="17"/>
    </row>
    <row r="841" spans="1:24" ht="15.6" x14ac:dyDescent="0.3">
      <c r="A841" s="23">
        <v>769</v>
      </c>
      <c r="B841" s="19"/>
      <c r="C841" s="20"/>
      <c r="D841" s="20"/>
      <c r="E841" s="24" t="str">
        <f t="shared" si="251"/>
        <v/>
      </c>
      <c r="F841" s="25" t="str">
        <f t="shared" si="252"/>
        <v/>
      </c>
      <c r="G841" s="52" t="str">
        <f t="shared" si="253"/>
        <v/>
      </c>
      <c r="H841" s="52" t="str">
        <f t="shared" si="250"/>
        <v/>
      </c>
      <c r="I841" s="51"/>
      <c r="J841" s="26" t="str">
        <f t="shared" si="254"/>
        <v/>
      </c>
      <c r="K841" s="18"/>
      <c r="L841" s="18"/>
      <c r="M841" s="18"/>
      <c r="N841" s="48" t="str">
        <f t="shared" si="255"/>
        <v/>
      </c>
      <c r="O841" s="21"/>
      <c r="P841" s="18"/>
      <c r="Q841" s="48" t="str">
        <f t="shared" si="256"/>
        <v/>
      </c>
      <c r="R841" s="71" t="str">
        <f t="shared" si="257"/>
        <v/>
      </c>
      <c r="S841" s="22"/>
      <c r="T841" s="49" t="str">
        <f t="shared" si="258"/>
        <v/>
      </c>
      <c r="U841" s="49" t="str">
        <f t="shared" si="249"/>
        <v/>
      </c>
      <c r="V841" s="50" t="str">
        <f t="shared" si="259"/>
        <v/>
      </c>
      <c r="W841" s="50" t="str">
        <f t="shared" si="260"/>
        <v/>
      </c>
      <c r="X841" s="17"/>
    </row>
    <row r="842" spans="1:24" ht="15.6" x14ac:dyDescent="0.3">
      <c r="A842" s="23">
        <v>769</v>
      </c>
      <c r="B842" s="19"/>
      <c r="C842" s="20"/>
      <c r="D842" s="20"/>
      <c r="E842" s="24" t="str">
        <f t="shared" si="251"/>
        <v/>
      </c>
      <c r="F842" s="25" t="str">
        <f t="shared" si="252"/>
        <v/>
      </c>
      <c r="G842" s="52" t="str">
        <f t="shared" si="253"/>
        <v/>
      </c>
      <c r="H842" s="52" t="str">
        <f t="shared" si="250"/>
        <v/>
      </c>
      <c r="I842" s="51"/>
      <c r="J842" s="26" t="str">
        <f t="shared" si="254"/>
        <v/>
      </c>
      <c r="K842" s="18"/>
      <c r="L842" s="18"/>
      <c r="M842" s="18"/>
      <c r="N842" s="48" t="str">
        <f t="shared" si="255"/>
        <v/>
      </c>
      <c r="O842" s="21"/>
      <c r="P842" s="18"/>
      <c r="Q842" s="48" t="str">
        <f t="shared" si="256"/>
        <v/>
      </c>
      <c r="R842" s="71" t="str">
        <f t="shared" si="257"/>
        <v/>
      </c>
      <c r="S842" s="22"/>
      <c r="T842" s="49" t="str">
        <f t="shared" si="258"/>
        <v/>
      </c>
      <c r="U842" s="49" t="str">
        <f t="shared" si="249"/>
        <v/>
      </c>
      <c r="V842" s="50" t="str">
        <f t="shared" si="259"/>
        <v/>
      </c>
      <c r="W842" s="50" t="str">
        <f t="shared" si="260"/>
        <v/>
      </c>
      <c r="X842" s="17"/>
    </row>
    <row r="843" spans="1:24" ht="15.6" x14ac:dyDescent="0.3">
      <c r="A843" s="23">
        <v>132</v>
      </c>
      <c r="B843" s="19"/>
      <c r="C843" s="20"/>
      <c r="D843" s="20"/>
      <c r="E843" s="24"/>
      <c r="F843" s="25"/>
      <c r="G843" s="52"/>
      <c r="H843" s="88" t="str">
        <f t="shared" ref="H843:H849" si="261">IF(C843="","",VLOOKUP(C843,bdsocios,5,FALSE))</f>
        <v/>
      </c>
      <c r="I843" s="51"/>
      <c r="J843" s="26"/>
      <c r="K843" s="18"/>
      <c r="L843" s="18"/>
      <c r="M843" s="18"/>
      <c r="N843" s="48"/>
      <c r="O843" s="21"/>
      <c r="P843" s="18"/>
      <c r="Q843" s="48"/>
      <c r="R843" s="71"/>
      <c r="S843" s="22"/>
      <c r="T843" s="49"/>
      <c r="U843" s="49" t="str">
        <f>IF(E843="","",0*R843)</f>
        <v/>
      </c>
      <c r="V843" s="50" t="str">
        <f>IF(E843="","",R843*0.8)</f>
        <v/>
      </c>
      <c r="W843" s="50"/>
      <c r="X843" s="17"/>
    </row>
    <row r="844" spans="1:24" ht="15.6" x14ac:dyDescent="0.3">
      <c r="A844" s="23">
        <v>132</v>
      </c>
      <c r="B844" s="19"/>
      <c r="C844" s="20"/>
      <c r="D844" s="20"/>
      <c r="E844" s="24" t="str">
        <f t="shared" ref="E844:E849" si="262">IF(C844="","",VLOOKUP(C844,bdsocios,2,FALSE))</f>
        <v/>
      </c>
      <c r="F844" s="25" t="str">
        <f t="shared" ref="F844:F849" si="263">IF(C844="","",VLOOKUP(C844,bdsocios,3,FALSE))</f>
        <v/>
      </c>
      <c r="G844" s="52" t="str">
        <f t="shared" ref="G844:G849" si="264">IF(C844="","",VLOOKUP(C844,bdsocios,4,FALSE))</f>
        <v/>
      </c>
      <c r="H844" s="88" t="str">
        <f t="shared" si="261"/>
        <v/>
      </c>
      <c r="I844" s="51"/>
      <c r="J844" s="26" t="str">
        <f t="shared" ref="J844:J849" si="265">IF(E844="","","KGS")</f>
        <v/>
      </c>
      <c r="K844" s="18"/>
      <c r="L844" s="18"/>
      <c r="M844" s="18"/>
      <c r="N844" s="48" t="str">
        <f t="shared" ref="N844:N849" si="266">IF(E844="","",K844+L844+M844)</f>
        <v/>
      </c>
      <c r="O844" s="21"/>
      <c r="P844" s="18"/>
      <c r="Q844" s="48" t="str">
        <f t="shared" ref="Q844:Q849" si="267">IF(E844="","",2*O844)</f>
        <v/>
      </c>
      <c r="R844" s="71" t="str">
        <f t="shared" ref="R844:R849" si="268">IF(E844="","",N844-P844-Q844)</f>
        <v/>
      </c>
      <c r="S844" s="22"/>
      <c r="T844" s="49" t="str">
        <f t="shared" ref="T844:T849" si="269">IF(N844="","",R844*S844)</f>
        <v/>
      </c>
      <c r="U844" s="49" t="str">
        <f>IF(E844="","",0*R844)</f>
        <v/>
      </c>
      <c r="V844" s="50" t="str">
        <f>IF(E844="","",R844*0.8)</f>
        <v/>
      </c>
      <c r="W844" s="50" t="str">
        <f>IF(E844="","",T844-U844-V844)</f>
        <v/>
      </c>
      <c r="X844" s="17"/>
    </row>
    <row r="845" spans="1:24" ht="15.6" x14ac:dyDescent="0.3">
      <c r="A845" s="23">
        <v>132</v>
      </c>
      <c r="B845" s="19"/>
      <c r="C845" s="20"/>
      <c r="D845" s="20"/>
      <c r="E845" s="24" t="str">
        <f t="shared" si="262"/>
        <v/>
      </c>
      <c r="F845" s="25" t="str">
        <f t="shared" si="263"/>
        <v/>
      </c>
      <c r="G845" s="52" t="str">
        <f t="shared" si="264"/>
        <v/>
      </c>
      <c r="H845" s="88" t="str">
        <f t="shared" si="261"/>
        <v/>
      </c>
      <c r="I845" s="51"/>
      <c r="J845" s="26" t="str">
        <f t="shared" si="265"/>
        <v/>
      </c>
      <c r="K845" s="18"/>
      <c r="L845" s="18"/>
      <c r="M845" s="18"/>
      <c r="N845" s="48" t="str">
        <f t="shared" si="266"/>
        <v/>
      </c>
      <c r="O845" s="21"/>
      <c r="P845" s="18"/>
      <c r="Q845" s="48" t="str">
        <f t="shared" si="267"/>
        <v/>
      </c>
      <c r="R845" s="71" t="str">
        <f t="shared" si="268"/>
        <v/>
      </c>
      <c r="S845" s="22"/>
      <c r="T845" s="49" t="str">
        <f t="shared" si="269"/>
        <v/>
      </c>
      <c r="U845" s="49" t="str">
        <f>IF(E845="","",1*O845)</f>
        <v/>
      </c>
      <c r="V845" s="50" t="str">
        <f>IF(E845="","",R845*0.8)</f>
        <v/>
      </c>
      <c r="W845" s="50" t="str">
        <f>IF(E845="","",T845-U845-V845)</f>
        <v/>
      </c>
      <c r="X845" s="17"/>
    </row>
    <row r="846" spans="1:24" ht="15.6" x14ac:dyDescent="0.3">
      <c r="A846" s="23">
        <v>132</v>
      </c>
      <c r="B846" s="19"/>
      <c r="C846" s="20"/>
      <c r="D846" s="20"/>
      <c r="E846" s="24" t="str">
        <f t="shared" si="262"/>
        <v/>
      </c>
      <c r="F846" s="25" t="str">
        <f t="shared" si="263"/>
        <v/>
      </c>
      <c r="G846" s="52" t="str">
        <f t="shared" si="264"/>
        <v/>
      </c>
      <c r="H846" s="88" t="str">
        <f t="shared" si="261"/>
        <v/>
      </c>
      <c r="I846" s="51"/>
      <c r="J846" s="26" t="str">
        <f t="shared" si="265"/>
        <v/>
      </c>
      <c r="K846" s="18"/>
      <c r="L846" s="18"/>
      <c r="M846" s="18"/>
      <c r="N846" s="48" t="str">
        <f t="shared" si="266"/>
        <v/>
      </c>
      <c r="O846" s="21"/>
      <c r="P846" s="18"/>
      <c r="Q846" s="48" t="str">
        <f t="shared" si="267"/>
        <v/>
      </c>
      <c r="R846" s="71" t="str">
        <f t="shared" si="268"/>
        <v/>
      </c>
      <c r="S846" s="22"/>
      <c r="T846" s="49" t="str">
        <f t="shared" si="269"/>
        <v/>
      </c>
      <c r="U846" s="49" t="str">
        <f>IF(E846="","",1*O846)</f>
        <v/>
      </c>
      <c r="V846" s="50" t="str">
        <f>IF(E846="","",R846*0.8)</f>
        <v/>
      </c>
      <c r="W846" s="50" t="str">
        <f>IF(E846="","",T846-U846-V846)</f>
        <v/>
      </c>
      <c r="X846" s="17"/>
    </row>
    <row r="847" spans="1:24" ht="15.6" x14ac:dyDescent="0.3">
      <c r="A847" s="23"/>
      <c r="B847" s="19"/>
      <c r="C847" s="20"/>
      <c r="D847" s="20"/>
      <c r="E847" s="24" t="str">
        <f t="shared" si="262"/>
        <v/>
      </c>
      <c r="F847" s="25" t="str">
        <f t="shared" si="263"/>
        <v/>
      </c>
      <c r="G847" s="52" t="str">
        <f t="shared" si="264"/>
        <v/>
      </c>
      <c r="H847" s="88" t="str">
        <f t="shared" si="261"/>
        <v/>
      </c>
      <c r="I847" s="51"/>
      <c r="J847" s="26" t="str">
        <f t="shared" si="265"/>
        <v/>
      </c>
      <c r="K847" s="18"/>
      <c r="L847" s="18"/>
      <c r="M847" s="18"/>
      <c r="N847" s="48" t="str">
        <f t="shared" si="266"/>
        <v/>
      </c>
      <c r="O847" s="21"/>
      <c r="P847" s="18"/>
      <c r="Q847" s="48" t="str">
        <f t="shared" si="267"/>
        <v/>
      </c>
      <c r="R847" s="71" t="str">
        <f t="shared" si="268"/>
        <v/>
      </c>
      <c r="S847" s="22"/>
      <c r="T847" s="49" t="str">
        <f t="shared" si="269"/>
        <v/>
      </c>
      <c r="U847" s="49" t="str">
        <f>IF(E847="","",1*O847)</f>
        <v/>
      </c>
      <c r="V847" s="50" t="str">
        <f>IF(E847="","",R847*0.3)</f>
        <v/>
      </c>
      <c r="W847" s="50" t="str">
        <f>IF(E847="","",T847-U847-V847)</f>
        <v/>
      </c>
      <c r="X847" s="17"/>
    </row>
    <row r="848" spans="1:24" ht="15.6" x14ac:dyDescent="0.3">
      <c r="A848" s="23"/>
      <c r="B848" s="19"/>
      <c r="C848" s="20"/>
      <c r="D848" s="20"/>
      <c r="E848" s="24" t="str">
        <f t="shared" si="262"/>
        <v/>
      </c>
      <c r="F848" s="25" t="str">
        <f t="shared" si="263"/>
        <v/>
      </c>
      <c r="G848" s="52" t="str">
        <f t="shared" si="264"/>
        <v/>
      </c>
      <c r="H848" s="88" t="str">
        <f t="shared" si="261"/>
        <v/>
      </c>
      <c r="I848" s="51"/>
      <c r="J848" s="26" t="str">
        <f t="shared" si="265"/>
        <v/>
      </c>
      <c r="K848" s="18"/>
      <c r="L848" s="18"/>
      <c r="M848" s="18"/>
      <c r="N848" s="48" t="str">
        <f t="shared" si="266"/>
        <v/>
      </c>
      <c r="O848" s="21"/>
      <c r="P848" s="18"/>
      <c r="Q848" s="48" t="str">
        <f t="shared" si="267"/>
        <v/>
      </c>
      <c r="R848" s="71" t="str">
        <f t="shared" si="268"/>
        <v/>
      </c>
      <c r="S848" s="22"/>
      <c r="T848" s="49" t="str">
        <f t="shared" si="269"/>
        <v/>
      </c>
      <c r="U848" s="49" t="str">
        <f>IF(E848="","",1*O848)</f>
        <v/>
      </c>
      <c r="V848" s="50" t="str">
        <f>IF(E848="","",R848*0.3)</f>
        <v/>
      </c>
      <c r="W848" s="50" t="str">
        <f>IF(E848="","",T848-U848-V848)</f>
        <v/>
      </c>
      <c r="X848" s="17"/>
    </row>
    <row r="849" spans="1:29" ht="15.6" x14ac:dyDescent="0.3">
      <c r="A849" s="23"/>
      <c r="B849" s="19"/>
      <c r="C849" s="20"/>
      <c r="D849" s="20"/>
      <c r="E849" s="24" t="str">
        <f t="shared" si="262"/>
        <v/>
      </c>
      <c r="F849" s="25" t="str">
        <f t="shared" si="263"/>
        <v/>
      </c>
      <c r="G849" s="52" t="str">
        <f t="shared" si="264"/>
        <v/>
      </c>
      <c r="H849" s="88" t="str">
        <f t="shared" si="261"/>
        <v/>
      </c>
      <c r="I849" s="51"/>
      <c r="J849" s="26" t="str">
        <f t="shared" si="265"/>
        <v/>
      </c>
      <c r="K849" s="18"/>
      <c r="L849" s="18"/>
      <c r="M849" s="18"/>
      <c r="N849" s="48" t="str">
        <f t="shared" si="266"/>
        <v/>
      </c>
      <c r="O849" s="21"/>
      <c r="P849" s="18"/>
      <c r="Q849" s="48" t="str">
        <f t="shared" si="267"/>
        <v/>
      </c>
      <c r="R849" s="71" t="str">
        <f t="shared" si="268"/>
        <v/>
      </c>
      <c r="S849" s="22"/>
      <c r="T849" s="49" t="str">
        <f t="shared" si="269"/>
        <v/>
      </c>
      <c r="U849" s="49" t="str">
        <f>IF(E849="","",1*O849)</f>
        <v/>
      </c>
      <c r="V849" s="50" t="str">
        <f>IF(E849="","",R849*0.3)</f>
        <v/>
      </c>
      <c r="X849" s="17"/>
    </row>
    <row r="850" spans="1:29" ht="15.6" x14ac:dyDescent="0.3">
      <c r="W850" s="50" t="s">
        <v>228</v>
      </c>
    </row>
    <row r="851" spans="1:29" ht="15.6" x14ac:dyDescent="0.3">
      <c r="R851" s="71" t="str">
        <f>IF(E851="","",N851-P851-Q851)</f>
        <v/>
      </c>
      <c r="V851" s="50" t="str">
        <f>IF(E851="","",R851*0.4)</f>
        <v/>
      </c>
      <c r="W851" s="50" t="str">
        <f>IF(E851="","",T851-U851-V851)</f>
        <v/>
      </c>
      <c r="Y851" s="283"/>
    </row>
    <row r="852" spans="1:29" x14ac:dyDescent="0.3">
      <c r="AC852" s="86"/>
    </row>
  </sheetData>
  <autoFilter ref="A5:XFD850" xr:uid="{00000000-0009-0000-0000-000001000000}"/>
  <mergeCells count="76">
    <mergeCell ref="X583:X602"/>
    <mergeCell ref="Y603:Y638"/>
    <mergeCell ref="Z603:Z638"/>
    <mergeCell ref="X502:X516"/>
    <mergeCell ref="Z502:Z516"/>
    <mergeCell ref="Z517:Z549"/>
    <mergeCell ref="X517:X549"/>
    <mergeCell ref="X550:X582"/>
    <mergeCell ref="Y639:Y672"/>
    <mergeCell ref="Z639:Z672"/>
    <mergeCell ref="Y583:Y602"/>
    <mergeCell ref="Z583:Z602"/>
    <mergeCell ref="Z429:Z463"/>
    <mergeCell ref="Z464:Z501"/>
    <mergeCell ref="Y464:Y501"/>
    <mergeCell ref="Z550:Z582"/>
    <mergeCell ref="Y502:Y516"/>
    <mergeCell ref="Y517:Y549"/>
    <mergeCell ref="Y550:Y582"/>
    <mergeCell ref="X410:X428"/>
    <mergeCell ref="Z410:Z428"/>
    <mergeCell ref="Y410:Y428"/>
    <mergeCell ref="Y429:Y463"/>
    <mergeCell ref="X369:X383"/>
    <mergeCell ref="Y369:Y383"/>
    <mergeCell ref="Z369:Z383"/>
    <mergeCell ref="Y385:Y409"/>
    <mergeCell ref="Z385:Z409"/>
    <mergeCell ref="Y197:Y234"/>
    <mergeCell ref="X124:X136"/>
    <mergeCell ref="Y124:Y136"/>
    <mergeCell ref="Z124:Z136"/>
    <mergeCell ref="X61:X89"/>
    <mergeCell ref="Y61:Y89"/>
    <mergeCell ref="Z61:Z89"/>
    <mergeCell ref="X90:X123"/>
    <mergeCell ref="Y90:Y123"/>
    <mergeCell ref="Z90:Z123"/>
    <mergeCell ref="X156:X170"/>
    <mergeCell ref="Y156:Y170"/>
    <mergeCell ref="Z156:Z170"/>
    <mergeCell ref="X137:X155"/>
    <mergeCell ref="Y137:Y155"/>
    <mergeCell ref="Z137:Z155"/>
    <mergeCell ref="Y673:Y711"/>
    <mergeCell ref="Z673:Z711"/>
    <mergeCell ref="X673:X711"/>
    <mergeCell ref="Z355:Z368"/>
    <mergeCell ref="Z171:Z184"/>
    <mergeCell ref="Z185:Z196"/>
    <mergeCell ref="Z332:Z354"/>
    <mergeCell ref="Z260:Z294"/>
    <mergeCell ref="Z295:Z331"/>
    <mergeCell ref="Z235:Z258"/>
    <mergeCell ref="Z197:Z234"/>
    <mergeCell ref="X332:X354"/>
    <mergeCell ref="X355:X368"/>
    <mergeCell ref="Y355:Y368"/>
    <mergeCell ref="X171:X184"/>
    <mergeCell ref="X260:X294"/>
    <mergeCell ref="Y332:Y354"/>
    <mergeCell ref="Y235:Y258"/>
    <mergeCell ref="X6:X20"/>
    <mergeCell ref="Y6:Y20"/>
    <mergeCell ref="Z6:Z20"/>
    <mergeCell ref="X21:X35"/>
    <mergeCell ref="Y21:Y35"/>
    <mergeCell ref="Z21:Z35"/>
    <mergeCell ref="Y260:Y294"/>
    <mergeCell ref="X295:X331"/>
    <mergeCell ref="Y295:Y331"/>
    <mergeCell ref="Y171:Y184"/>
    <mergeCell ref="X185:X196"/>
    <mergeCell ref="Y185:Y196"/>
    <mergeCell ref="X235:X258"/>
    <mergeCell ref="X197:X234"/>
  </mergeCells>
  <phoneticPr fontId="6" type="noConversion"/>
  <hyperlinks>
    <hyperlink ref="V3" r:id="rId1" xr:uid="{00000000-0004-0000-0100-000000000000}"/>
  </hyperlinks>
  <pageMargins left="0.12" right="0.12" top="0.55118110236220474" bottom="0.39370078740157483" header="0.31496062992125984" footer="0.31496062992125984"/>
  <pageSetup paperSize="9" scale="86" orientation="landscape" r:id="rId2"/>
  <colBreaks count="1" manualBreakCount="1">
    <brk id="25" max="1048575" man="1"/>
  </colBrea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0"/>
  <sheetViews>
    <sheetView topLeftCell="A53" zoomScale="102" zoomScaleNormal="102" workbookViewId="0">
      <selection activeCell="H2" sqref="H2:H68"/>
    </sheetView>
  </sheetViews>
  <sheetFormatPr baseColWidth="10" defaultRowHeight="14.4" x14ac:dyDescent="0.3"/>
  <cols>
    <col min="2" max="2" width="20.44140625" customWidth="1"/>
    <col min="3" max="3" width="15.6640625" customWidth="1"/>
    <col min="4" max="4" width="17" customWidth="1"/>
    <col min="5" max="5" width="10.109375" bestFit="1" customWidth="1"/>
  </cols>
  <sheetData>
    <row r="1" spans="1:8" ht="29.25" customHeight="1" x14ac:dyDescent="0.3">
      <c r="A1" s="13" t="s">
        <v>17</v>
      </c>
      <c r="B1" s="13" t="s">
        <v>1</v>
      </c>
      <c r="C1" s="13" t="s">
        <v>2</v>
      </c>
      <c r="D1" s="13" t="s">
        <v>30</v>
      </c>
      <c r="E1" s="53" t="s">
        <v>148</v>
      </c>
    </row>
    <row r="2" spans="1:8" x14ac:dyDescent="0.3">
      <c r="A2" s="27" t="s">
        <v>96</v>
      </c>
      <c r="B2" s="9" t="s">
        <v>38</v>
      </c>
      <c r="C2" s="10" t="s">
        <v>60</v>
      </c>
      <c r="D2" s="10" t="s">
        <v>137</v>
      </c>
      <c r="E2" s="54" t="s">
        <v>149</v>
      </c>
      <c r="F2" t="e">
        <f ca="1">OFFSET(Socios!$A$2,,,COUNTA(Socios!$A$2:$A$25),3)</f>
        <v>#VALUE!</v>
      </c>
      <c r="G2" t="str">
        <f ca="1">OFFSET(Socios!$A$2,,,COUNTA(Socios!$A$2:$A$25))</f>
        <v>60BVA-PU</v>
      </c>
      <c r="H2">
        <v>1</v>
      </c>
    </row>
    <row r="3" spans="1:8" x14ac:dyDescent="0.3">
      <c r="A3" s="27" t="s">
        <v>92</v>
      </c>
      <c r="B3" s="11" t="s">
        <v>35</v>
      </c>
      <c r="C3" s="12" t="s">
        <v>56</v>
      </c>
      <c r="D3" s="12" t="s">
        <v>136</v>
      </c>
      <c r="E3" s="54" t="s">
        <v>149</v>
      </c>
      <c r="H3">
        <v>2</v>
      </c>
    </row>
    <row r="4" spans="1:8" x14ac:dyDescent="0.3">
      <c r="A4" s="80" t="s">
        <v>253</v>
      </c>
      <c r="B4" s="11" t="s">
        <v>269</v>
      </c>
      <c r="C4" s="12" t="s">
        <v>293</v>
      </c>
      <c r="D4" s="12" t="s">
        <v>136</v>
      </c>
      <c r="E4" s="54" t="s">
        <v>173</v>
      </c>
      <c r="H4">
        <v>3</v>
      </c>
    </row>
    <row r="5" spans="1:8" x14ac:dyDescent="0.3">
      <c r="A5" s="27" t="s">
        <v>107</v>
      </c>
      <c r="B5" s="11" t="s">
        <v>49</v>
      </c>
      <c r="C5" s="12" t="s">
        <v>71</v>
      </c>
      <c r="D5" s="12" t="s">
        <v>139</v>
      </c>
      <c r="E5" s="54" t="s">
        <v>149</v>
      </c>
      <c r="H5">
        <v>4</v>
      </c>
    </row>
    <row r="6" spans="1:8" x14ac:dyDescent="0.3">
      <c r="A6" s="27" t="s">
        <v>169</v>
      </c>
      <c r="B6" s="11" t="s">
        <v>128</v>
      </c>
      <c r="C6" s="12" t="s">
        <v>81</v>
      </c>
      <c r="D6" s="12" t="s">
        <v>142</v>
      </c>
      <c r="E6" s="54" t="s">
        <v>149</v>
      </c>
      <c r="H6">
        <v>5</v>
      </c>
    </row>
    <row r="7" spans="1:8" x14ac:dyDescent="0.3">
      <c r="A7" s="27" t="s">
        <v>93</v>
      </c>
      <c r="B7" s="11" t="s">
        <v>36</v>
      </c>
      <c r="C7" s="12" t="s">
        <v>57</v>
      </c>
      <c r="D7" s="12" t="s">
        <v>136</v>
      </c>
      <c r="E7" s="54" t="s">
        <v>149</v>
      </c>
      <c r="H7">
        <v>6</v>
      </c>
    </row>
    <row r="8" spans="1:8" x14ac:dyDescent="0.3">
      <c r="A8" s="27" t="s">
        <v>254</v>
      </c>
      <c r="B8" s="11" t="s">
        <v>270</v>
      </c>
      <c r="C8" s="12" t="s">
        <v>294</v>
      </c>
      <c r="D8" s="12" t="s">
        <v>296</v>
      </c>
      <c r="E8" s="54" t="s">
        <v>173</v>
      </c>
      <c r="H8">
        <v>7</v>
      </c>
    </row>
    <row r="9" spans="1:8" x14ac:dyDescent="0.3">
      <c r="A9" s="80" t="s">
        <v>174</v>
      </c>
      <c r="B9" s="11" t="s">
        <v>208</v>
      </c>
      <c r="C9" s="12" t="s">
        <v>171</v>
      </c>
      <c r="D9" s="12" t="s">
        <v>172</v>
      </c>
      <c r="E9" s="54" t="s">
        <v>173</v>
      </c>
      <c r="H9">
        <v>8</v>
      </c>
    </row>
    <row r="10" spans="1:8" x14ac:dyDescent="0.3">
      <c r="A10" s="27" t="s">
        <v>116</v>
      </c>
      <c r="B10" s="11" t="s">
        <v>127</v>
      </c>
      <c r="C10" s="12" t="s">
        <v>80</v>
      </c>
      <c r="D10" s="12" t="s">
        <v>142</v>
      </c>
      <c r="E10" s="54" t="s">
        <v>173</v>
      </c>
      <c r="H10">
        <v>9</v>
      </c>
    </row>
    <row r="11" spans="1:8" x14ac:dyDescent="0.3">
      <c r="A11" s="27" t="s">
        <v>104</v>
      </c>
      <c r="B11" s="11" t="s">
        <v>46</v>
      </c>
      <c r="C11" s="12" t="s">
        <v>68</v>
      </c>
      <c r="D11" s="12" t="s">
        <v>139</v>
      </c>
      <c r="E11" s="54" t="s">
        <v>149</v>
      </c>
      <c r="H11">
        <v>10</v>
      </c>
    </row>
    <row r="12" spans="1:8" ht="15" customHeight="1" x14ac:dyDescent="0.3">
      <c r="A12" s="27" t="s">
        <v>255</v>
      </c>
      <c r="B12" s="11" t="s">
        <v>271</v>
      </c>
      <c r="C12" s="12" t="s">
        <v>295</v>
      </c>
      <c r="D12" s="12" t="s">
        <v>136</v>
      </c>
      <c r="E12" s="54" t="s">
        <v>173</v>
      </c>
      <c r="H12">
        <v>11</v>
      </c>
    </row>
    <row r="13" spans="1:8" x14ac:dyDescent="0.3">
      <c r="A13" s="27" t="s">
        <v>98</v>
      </c>
      <c r="B13" s="11" t="s">
        <v>40</v>
      </c>
      <c r="C13" s="12" t="s">
        <v>62</v>
      </c>
      <c r="D13" s="12" t="s">
        <v>137</v>
      </c>
      <c r="E13" s="54" t="s">
        <v>149</v>
      </c>
      <c r="H13">
        <v>12</v>
      </c>
    </row>
    <row r="14" spans="1:8" x14ac:dyDescent="0.3">
      <c r="A14" s="27" t="s">
        <v>109</v>
      </c>
      <c r="B14" s="11" t="s">
        <v>121</v>
      </c>
      <c r="C14" s="12" t="s">
        <v>73</v>
      </c>
      <c r="D14" s="12" t="s">
        <v>139</v>
      </c>
      <c r="E14" s="54" t="s">
        <v>149</v>
      </c>
      <c r="H14">
        <v>13</v>
      </c>
    </row>
    <row r="15" spans="1:8" x14ac:dyDescent="0.3">
      <c r="A15" s="27" t="s">
        <v>101</v>
      </c>
      <c r="B15" s="11" t="s">
        <v>43</v>
      </c>
      <c r="C15" s="12" t="s">
        <v>65</v>
      </c>
      <c r="D15" s="12" t="s">
        <v>138</v>
      </c>
      <c r="E15" s="54" t="s">
        <v>149</v>
      </c>
      <c r="H15">
        <v>14</v>
      </c>
    </row>
    <row r="16" spans="1:8" x14ac:dyDescent="0.3">
      <c r="A16" s="27" t="s">
        <v>151</v>
      </c>
      <c r="B16" s="11" t="s">
        <v>36</v>
      </c>
      <c r="C16" s="12" t="s">
        <v>152</v>
      </c>
      <c r="D16" s="12" t="s">
        <v>136</v>
      </c>
      <c r="E16" s="54" t="s">
        <v>149</v>
      </c>
      <c r="H16">
        <v>15</v>
      </c>
    </row>
    <row r="17" spans="1:8" x14ac:dyDescent="0.3">
      <c r="A17" s="27" t="s">
        <v>256</v>
      </c>
      <c r="B17" s="11" t="s">
        <v>272</v>
      </c>
      <c r="C17" s="12" t="s">
        <v>206</v>
      </c>
      <c r="D17" s="12" t="s">
        <v>142</v>
      </c>
      <c r="E17" s="54" t="s">
        <v>173</v>
      </c>
      <c r="H17">
        <v>16</v>
      </c>
    </row>
    <row r="18" spans="1:8" x14ac:dyDescent="0.3">
      <c r="A18" s="27" t="s">
        <v>236</v>
      </c>
      <c r="B18" s="11" t="s">
        <v>124</v>
      </c>
      <c r="C18" s="12" t="s">
        <v>77</v>
      </c>
      <c r="D18" s="12" t="s">
        <v>140</v>
      </c>
      <c r="E18" s="54" t="s">
        <v>173</v>
      </c>
      <c r="H18">
        <v>17</v>
      </c>
    </row>
    <row r="19" spans="1:8" x14ac:dyDescent="0.3">
      <c r="A19" s="27" t="s">
        <v>165</v>
      </c>
      <c r="B19" s="11" t="s">
        <v>129</v>
      </c>
      <c r="C19" s="12" t="s">
        <v>82</v>
      </c>
      <c r="D19" s="12" t="s">
        <v>136</v>
      </c>
      <c r="E19" s="54" t="s">
        <v>173</v>
      </c>
      <c r="H19">
        <v>18</v>
      </c>
    </row>
    <row r="20" spans="1:8" x14ac:dyDescent="0.3">
      <c r="A20" s="27" t="s">
        <v>91</v>
      </c>
      <c r="B20" s="11" t="s">
        <v>34</v>
      </c>
      <c r="C20" s="12" t="s">
        <v>55</v>
      </c>
      <c r="D20" s="12" t="s">
        <v>135</v>
      </c>
      <c r="E20" s="54" t="s">
        <v>149</v>
      </c>
      <c r="H20">
        <v>19</v>
      </c>
    </row>
    <row r="21" spans="1:8" x14ac:dyDescent="0.3">
      <c r="A21" s="85" t="s">
        <v>177</v>
      </c>
      <c r="B21" s="11" t="s">
        <v>175</v>
      </c>
      <c r="C21" s="12" t="s">
        <v>176</v>
      </c>
      <c r="D21" s="12" t="s">
        <v>172</v>
      </c>
      <c r="E21" s="54" t="s">
        <v>173</v>
      </c>
      <c r="H21">
        <v>20</v>
      </c>
    </row>
    <row r="22" spans="1:8" x14ac:dyDescent="0.3">
      <c r="A22" s="27" t="s">
        <v>119</v>
      </c>
      <c r="B22" s="11" t="s">
        <v>131</v>
      </c>
      <c r="C22" s="12" t="s">
        <v>85</v>
      </c>
      <c r="D22" s="12" t="s">
        <v>143</v>
      </c>
      <c r="E22" s="54" t="s">
        <v>149</v>
      </c>
      <c r="H22">
        <v>21</v>
      </c>
    </row>
    <row r="23" spans="1:8" x14ac:dyDescent="0.3">
      <c r="A23" s="27" t="s">
        <v>110</v>
      </c>
      <c r="B23" s="11" t="s">
        <v>122</v>
      </c>
      <c r="C23" s="12" t="s">
        <v>74</v>
      </c>
      <c r="D23" s="12" t="s">
        <v>139</v>
      </c>
      <c r="E23" s="54" t="s">
        <v>149</v>
      </c>
      <c r="H23">
        <v>22</v>
      </c>
    </row>
    <row r="24" spans="1:8" x14ac:dyDescent="0.3">
      <c r="A24" s="27" t="s">
        <v>90</v>
      </c>
      <c r="B24" s="11" t="s">
        <v>33</v>
      </c>
      <c r="C24" s="12" t="s">
        <v>54</v>
      </c>
      <c r="D24" s="12" t="s">
        <v>134</v>
      </c>
      <c r="E24" s="54" t="s">
        <v>149</v>
      </c>
      <c r="H24">
        <v>23</v>
      </c>
    </row>
    <row r="25" spans="1:8" x14ac:dyDescent="0.3">
      <c r="A25" s="83" t="s">
        <v>166</v>
      </c>
      <c r="B25" s="11" t="s">
        <v>168</v>
      </c>
      <c r="C25" s="12" t="s">
        <v>167</v>
      </c>
      <c r="D25" s="12" t="s">
        <v>144</v>
      </c>
      <c r="E25" s="54" t="s">
        <v>173</v>
      </c>
      <c r="H25">
        <v>24</v>
      </c>
    </row>
    <row r="26" spans="1:8" x14ac:dyDescent="0.3">
      <c r="A26" s="27" t="s">
        <v>99</v>
      </c>
      <c r="B26" s="11" t="s">
        <v>41</v>
      </c>
      <c r="C26" s="12" t="s">
        <v>63</v>
      </c>
      <c r="D26" s="12" t="s">
        <v>137</v>
      </c>
      <c r="E26" s="54" t="s">
        <v>149</v>
      </c>
      <c r="H26">
        <v>25</v>
      </c>
    </row>
    <row r="27" spans="1:8" x14ac:dyDescent="0.3">
      <c r="A27" s="80" t="s">
        <v>180</v>
      </c>
      <c r="B27" s="11" t="s">
        <v>178</v>
      </c>
      <c r="C27" s="12" t="s">
        <v>179</v>
      </c>
      <c r="D27" s="12" t="s">
        <v>172</v>
      </c>
      <c r="E27" s="54" t="s">
        <v>173</v>
      </c>
      <c r="H27">
        <v>26</v>
      </c>
    </row>
    <row r="28" spans="1:8" x14ac:dyDescent="0.3">
      <c r="A28" s="84" t="s">
        <v>183</v>
      </c>
      <c r="B28" s="11" t="s">
        <v>181</v>
      </c>
      <c r="C28" s="12" t="s">
        <v>182</v>
      </c>
      <c r="D28" s="12" t="s">
        <v>172</v>
      </c>
      <c r="E28" s="54" t="s">
        <v>173</v>
      </c>
      <c r="H28">
        <v>27</v>
      </c>
    </row>
    <row r="29" spans="1:8" x14ac:dyDescent="0.3">
      <c r="A29" s="27" t="s">
        <v>115</v>
      </c>
      <c r="B29" s="11" t="s">
        <v>126</v>
      </c>
      <c r="C29" s="12" t="s">
        <v>79</v>
      </c>
      <c r="D29" s="12" t="s">
        <v>141</v>
      </c>
      <c r="E29" s="54" t="s">
        <v>149</v>
      </c>
      <c r="H29">
        <v>28</v>
      </c>
    </row>
    <row r="30" spans="1:8" x14ac:dyDescent="0.3">
      <c r="A30" s="27" t="s">
        <v>114</v>
      </c>
      <c r="B30" s="11" t="s">
        <v>125</v>
      </c>
      <c r="C30" s="12" t="s">
        <v>78</v>
      </c>
      <c r="D30" s="12" t="s">
        <v>140</v>
      </c>
      <c r="E30" s="54" t="s">
        <v>149</v>
      </c>
      <c r="H30">
        <v>29</v>
      </c>
    </row>
    <row r="31" spans="1:8" x14ac:dyDescent="0.3">
      <c r="A31" s="27" t="s">
        <v>117</v>
      </c>
      <c r="B31" s="11" t="s">
        <v>130</v>
      </c>
      <c r="C31" s="12" t="s">
        <v>83</v>
      </c>
      <c r="D31" s="12" t="s">
        <v>143</v>
      </c>
      <c r="E31" s="54" t="s">
        <v>149</v>
      </c>
      <c r="H31">
        <v>30</v>
      </c>
    </row>
    <row r="32" spans="1:8" x14ac:dyDescent="0.3">
      <c r="A32" s="27" t="s">
        <v>94</v>
      </c>
      <c r="B32" s="11" t="s">
        <v>36</v>
      </c>
      <c r="C32" s="12" t="s">
        <v>58</v>
      </c>
      <c r="D32" s="12" t="s">
        <v>136</v>
      </c>
      <c r="E32" s="54" t="s">
        <v>149</v>
      </c>
      <c r="H32">
        <v>31</v>
      </c>
    </row>
    <row r="33" spans="1:8" x14ac:dyDescent="0.3">
      <c r="A33" s="27" t="s">
        <v>89</v>
      </c>
      <c r="B33" s="11" t="s">
        <v>32</v>
      </c>
      <c r="C33" s="12" t="s">
        <v>53</v>
      </c>
      <c r="D33" s="12" t="s">
        <v>133</v>
      </c>
      <c r="E33" s="54" t="s">
        <v>173</v>
      </c>
      <c r="H33">
        <v>32</v>
      </c>
    </row>
    <row r="34" spans="1:8" x14ac:dyDescent="0.3">
      <c r="A34" s="27" t="s">
        <v>95</v>
      </c>
      <c r="B34" s="77" t="s">
        <v>37</v>
      </c>
      <c r="C34" s="78" t="s">
        <v>59</v>
      </c>
      <c r="D34" s="78" t="s">
        <v>137</v>
      </c>
      <c r="E34" s="79" t="s">
        <v>149</v>
      </c>
      <c r="H34">
        <v>33</v>
      </c>
    </row>
    <row r="35" spans="1:8" x14ac:dyDescent="0.3">
      <c r="A35" s="27" t="s">
        <v>155</v>
      </c>
      <c r="B35" s="11" t="s">
        <v>156</v>
      </c>
      <c r="C35" s="12" t="s">
        <v>157</v>
      </c>
      <c r="D35" s="12" t="s">
        <v>137</v>
      </c>
      <c r="E35" s="79" t="s">
        <v>173</v>
      </c>
      <c r="H35">
        <v>34</v>
      </c>
    </row>
    <row r="36" spans="1:8" x14ac:dyDescent="0.3">
      <c r="A36" s="82" t="s">
        <v>257</v>
      </c>
      <c r="B36" s="11" t="s">
        <v>273</v>
      </c>
      <c r="C36" s="443" t="s">
        <v>353</v>
      </c>
      <c r="D36" s="12" t="s">
        <v>142</v>
      </c>
      <c r="E36" s="79" t="s">
        <v>173</v>
      </c>
      <c r="H36">
        <v>35</v>
      </c>
    </row>
    <row r="37" spans="1:8" x14ac:dyDescent="0.3">
      <c r="A37" s="81" t="s">
        <v>185</v>
      </c>
      <c r="B37" s="11" t="s">
        <v>178</v>
      </c>
      <c r="C37" s="12" t="s">
        <v>184</v>
      </c>
      <c r="D37" s="12" t="s">
        <v>172</v>
      </c>
      <c r="E37" s="79" t="s">
        <v>173</v>
      </c>
      <c r="H37">
        <v>36</v>
      </c>
    </row>
    <row r="38" spans="1:8" x14ac:dyDescent="0.3">
      <c r="A38" s="82" t="s">
        <v>106</v>
      </c>
      <c r="B38" s="11" t="s">
        <v>48</v>
      </c>
      <c r="C38" s="12" t="s">
        <v>70</v>
      </c>
      <c r="D38" s="12" t="s">
        <v>139</v>
      </c>
      <c r="E38" s="79" t="s">
        <v>149</v>
      </c>
      <c r="H38">
        <v>37</v>
      </c>
    </row>
    <row r="39" spans="1:8" x14ac:dyDescent="0.3">
      <c r="A39" s="82" t="s">
        <v>258</v>
      </c>
      <c r="B39" s="11" t="s">
        <v>274</v>
      </c>
      <c r="C39" s="12" t="s">
        <v>275</v>
      </c>
      <c r="D39" s="12" t="s">
        <v>139</v>
      </c>
      <c r="E39" s="79" t="s">
        <v>173</v>
      </c>
      <c r="H39">
        <v>38</v>
      </c>
    </row>
    <row r="40" spans="1:8" x14ac:dyDescent="0.3">
      <c r="A40" s="82" t="s">
        <v>259</v>
      </c>
      <c r="B40" s="11" t="s">
        <v>276</v>
      </c>
      <c r="C40" s="12" t="s">
        <v>277</v>
      </c>
      <c r="D40" s="12" t="s">
        <v>137</v>
      </c>
      <c r="E40" s="79" t="s">
        <v>173</v>
      </c>
      <c r="H40">
        <v>39</v>
      </c>
    </row>
    <row r="41" spans="1:8" x14ac:dyDescent="0.3">
      <c r="A41" s="82" t="s">
        <v>158</v>
      </c>
      <c r="B41" s="11" t="s">
        <v>159</v>
      </c>
      <c r="C41" s="12" t="s">
        <v>160</v>
      </c>
      <c r="D41" s="12" t="s">
        <v>137</v>
      </c>
      <c r="E41" s="79" t="s">
        <v>173</v>
      </c>
      <c r="H41">
        <v>40</v>
      </c>
    </row>
    <row r="42" spans="1:8" x14ac:dyDescent="0.3">
      <c r="A42" s="82" t="s">
        <v>111</v>
      </c>
      <c r="B42" s="11" t="s">
        <v>122</v>
      </c>
      <c r="C42" s="12" t="s">
        <v>75</v>
      </c>
      <c r="D42" s="12" t="s">
        <v>139</v>
      </c>
      <c r="E42" s="79" t="s">
        <v>149</v>
      </c>
      <c r="H42">
        <v>41</v>
      </c>
    </row>
    <row r="43" spans="1:8" x14ac:dyDescent="0.3">
      <c r="A43" s="82" t="s">
        <v>260</v>
      </c>
      <c r="B43" s="11" t="s">
        <v>278</v>
      </c>
      <c r="C43" s="12" t="s">
        <v>279</v>
      </c>
      <c r="D43" s="12" t="s">
        <v>133</v>
      </c>
      <c r="E43" s="79" t="s">
        <v>173</v>
      </c>
      <c r="H43">
        <v>42</v>
      </c>
    </row>
    <row r="44" spans="1:8" x14ac:dyDescent="0.3">
      <c r="A44" s="82" t="s">
        <v>261</v>
      </c>
      <c r="B44" s="11" t="s">
        <v>280</v>
      </c>
      <c r="C44" s="12" t="s">
        <v>281</v>
      </c>
      <c r="D44" s="12" t="s">
        <v>138</v>
      </c>
      <c r="E44" s="79" t="s">
        <v>173</v>
      </c>
      <c r="H44">
        <v>43</v>
      </c>
    </row>
    <row r="45" spans="1:8" x14ac:dyDescent="0.3">
      <c r="A45" s="82" t="s">
        <v>108</v>
      </c>
      <c r="B45" s="11" t="s">
        <v>50</v>
      </c>
      <c r="C45" s="12" t="s">
        <v>226</v>
      </c>
      <c r="D45" s="12" t="s">
        <v>139</v>
      </c>
      <c r="E45" s="79" t="s">
        <v>149</v>
      </c>
      <c r="H45">
        <v>44</v>
      </c>
    </row>
    <row r="46" spans="1:8" x14ac:dyDescent="0.3">
      <c r="A46" s="82" t="s">
        <v>118</v>
      </c>
      <c r="B46" s="11" t="s">
        <v>130</v>
      </c>
      <c r="C46" s="12" t="s">
        <v>84</v>
      </c>
      <c r="D46" s="12" t="s">
        <v>143</v>
      </c>
      <c r="E46" s="79" t="s">
        <v>149</v>
      </c>
      <c r="H46">
        <v>45</v>
      </c>
    </row>
    <row r="47" spans="1:8" x14ac:dyDescent="0.3">
      <c r="A47" s="82" t="s">
        <v>262</v>
      </c>
      <c r="B47" s="11" t="s">
        <v>282</v>
      </c>
      <c r="C47" s="12" t="s">
        <v>283</v>
      </c>
      <c r="D47" s="12" t="s">
        <v>172</v>
      </c>
      <c r="E47" s="79" t="s">
        <v>173</v>
      </c>
      <c r="H47">
        <v>46</v>
      </c>
    </row>
    <row r="48" spans="1:8" x14ac:dyDescent="0.3">
      <c r="A48" s="81" t="s">
        <v>188</v>
      </c>
      <c r="B48" s="11" t="s">
        <v>231</v>
      </c>
      <c r="C48" s="12" t="s">
        <v>187</v>
      </c>
      <c r="D48" s="12" t="s">
        <v>172</v>
      </c>
      <c r="E48" s="79" t="s">
        <v>173</v>
      </c>
      <c r="H48">
        <v>47</v>
      </c>
    </row>
    <row r="49" spans="1:8" x14ac:dyDescent="0.3">
      <c r="A49" s="82" t="s">
        <v>263</v>
      </c>
      <c r="B49" s="11" t="s">
        <v>121</v>
      </c>
      <c r="C49" s="12" t="s">
        <v>284</v>
      </c>
      <c r="D49" s="12" t="s">
        <v>139</v>
      </c>
      <c r="E49" s="79" t="s">
        <v>173</v>
      </c>
      <c r="H49">
        <v>48</v>
      </c>
    </row>
    <row r="50" spans="1:8" x14ac:dyDescent="0.3">
      <c r="A50" s="82" t="s">
        <v>264</v>
      </c>
      <c r="B50" s="11" t="s">
        <v>285</v>
      </c>
      <c r="C50" s="12" t="s">
        <v>286</v>
      </c>
      <c r="D50" s="12" t="s">
        <v>296</v>
      </c>
      <c r="E50" s="79" t="s">
        <v>173</v>
      </c>
      <c r="H50">
        <v>49</v>
      </c>
    </row>
    <row r="51" spans="1:8" x14ac:dyDescent="0.3">
      <c r="A51" s="82" t="s">
        <v>265</v>
      </c>
      <c r="B51" s="11" t="s">
        <v>287</v>
      </c>
      <c r="C51" s="12" t="s">
        <v>288</v>
      </c>
      <c r="D51" s="12" t="s">
        <v>140</v>
      </c>
      <c r="E51" s="79" t="s">
        <v>173</v>
      </c>
      <c r="H51">
        <v>50</v>
      </c>
    </row>
    <row r="52" spans="1:8" x14ac:dyDescent="0.3">
      <c r="A52" s="82" t="s">
        <v>266</v>
      </c>
      <c r="B52" s="11" t="s">
        <v>287</v>
      </c>
      <c r="C52" s="12" t="s">
        <v>288</v>
      </c>
      <c r="D52" s="12" t="s">
        <v>142</v>
      </c>
      <c r="E52" s="79" t="s">
        <v>173</v>
      </c>
      <c r="H52">
        <v>51</v>
      </c>
    </row>
    <row r="53" spans="1:8" x14ac:dyDescent="0.3">
      <c r="A53" s="81" t="s">
        <v>190</v>
      </c>
      <c r="B53" s="11" t="s">
        <v>231</v>
      </c>
      <c r="C53" s="12" t="s">
        <v>189</v>
      </c>
      <c r="D53" s="12" t="s">
        <v>172</v>
      </c>
      <c r="E53" s="79" t="s">
        <v>173</v>
      </c>
      <c r="H53">
        <v>52</v>
      </c>
    </row>
    <row r="54" spans="1:8" x14ac:dyDescent="0.3">
      <c r="A54" s="27" t="s">
        <v>88</v>
      </c>
      <c r="B54" s="11" t="s">
        <v>170</v>
      </c>
      <c r="C54" s="12" t="s">
        <v>52</v>
      </c>
      <c r="D54" s="12" t="s">
        <v>133</v>
      </c>
      <c r="E54" s="54" t="s">
        <v>149</v>
      </c>
      <c r="H54">
        <v>53</v>
      </c>
    </row>
    <row r="55" spans="1:8" x14ac:dyDescent="0.3">
      <c r="A55" s="27" t="s">
        <v>267</v>
      </c>
      <c r="B55" s="11" t="s">
        <v>289</v>
      </c>
      <c r="C55" s="12" t="s">
        <v>290</v>
      </c>
      <c r="D55" s="12" t="s">
        <v>296</v>
      </c>
      <c r="E55" s="54" t="s">
        <v>173</v>
      </c>
      <c r="H55">
        <v>54</v>
      </c>
    </row>
    <row r="56" spans="1:8" x14ac:dyDescent="0.3">
      <c r="A56" s="27" t="s">
        <v>268</v>
      </c>
      <c r="B56" s="11" t="s">
        <v>291</v>
      </c>
      <c r="C56" s="12" t="s">
        <v>292</v>
      </c>
      <c r="D56" s="12" t="s">
        <v>140</v>
      </c>
      <c r="E56" s="54" t="s">
        <v>173</v>
      </c>
      <c r="H56">
        <v>55</v>
      </c>
    </row>
    <row r="57" spans="1:8" x14ac:dyDescent="0.3">
      <c r="A57" s="27" t="s">
        <v>87</v>
      </c>
      <c r="B57" s="11" t="s">
        <v>31</v>
      </c>
      <c r="C57" s="12" t="s">
        <v>51</v>
      </c>
      <c r="D57" s="12" t="s">
        <v>133</v>
      </c>
      <c r="E57" s="54" t="s">
        <v>149</v>
      </c>
      <c r="H57">
        <v>56</v>
      </c>
    </row>
    <row r="58" spans="1:8" x14ac:dyDescent="0.3">
      <c r="A58" s="80" t="s">
        <v>193</v>
      </c>
      <c r="B58" s="11" t="s">
        <v>191</v>
      </c>
      <c r="C58" s="12" t="s">
        <v>192</v>
      </c>
      <c r="D58" s="12" t="s">
        <v>172</v>
      </c>
      <c r="E58" s="54" t="s">
        <v>173</v>
      </c>
      <c r="H58">
        <v>57</v>
      </c>
    </row>
    <row r="59" spans="1:8" x14ac:dyDescent="0.3">
      <c r="A59" s="80" t="s">
        <v>196</v>
      </c>
      <c r="B59" s="11" t="s">
        <v>194</v>
      </c>
      <c r="C59" s="12" t="s">
        <v>195</v>
      </c>
      <c r="D59" s="12" t="s">
        <v>172</v>
      </c>
      <c r="E59" s="54" t="s">
        <v>173</v>
      </c>
      <c r="H59">
        <v>58</v>
      </c>
    </row>
    <row r="60" spans="1:8" x14ac:dyDescent="0.3">
      <c r="A60" s="80" t="s">
        <v>242</v>
      </c>
      <c r="B60" s="11" t="s">
        <v>197</v>
      </c>
      <c r="C60" s="12" t="s">
        <v>198</v>
      </c>
      <c r="D60" s="12" t="s">
        <v>172</v>
      </c>
      <c r="E60" s="54" t="s">
        <v>173</v>
      </c>
      <c r="H60">
        <v>59</v>
      </c>
    </row>
    <row r="61" spans="1:8" x14ac:dyDescent="0.3">
      <c r="A61" s="27" t="s">
        <v>97</v>
      </c>
      <c r="B61" s="11" t="s">
        <v>39</v>
      </c>
      <c r="C61" s="12" t="s">
        <v>61</v>
      </c>
      <c r="D61" s="12" t="s">
        <v>137</v>
      </c>
      <c r="E61" s="54" t="s">
        <v>149</v>
      </c>
      <c r="H61">
        <v>60</v>
      </c>
    </row>
    <row r="62" spans="1:8" x14ac:dyDescent="0.3">
      <c r="A62" s="27" t="s">
        <v>100</v>
      </c>
      <c r="B62" s="11" t="s">
        <v>42</v>
      </c>
      <c r="C62" s="12" t="s">
        <v>64</v>
      </c>
      <c r="D62" s="12" t="s">
        <v>138</v>
      </c>
      <c r="E62" s="54" t="s">
        <v>149</v>
      </c>
      <c r="H62">
        <v>61</v>
      </c>
    </row>
    <row r="63" spans="1:8" x14ac:dyDescent="0.3">
      <c r="A63" s="27" t="s">
        <v>103</v>
      </c>
      <c r="B63" s="11" t="s">
        <v>45</v>
      </c>
      <c r="C63" s="12" t="s">
        <v>67</v>
      </c>
      <c r="D63" s="12" t="s">
        <v>139</v>
      </c>
      <c r="E63" s="54" t="s">
        <v>149</v>
      </c>
      <c r="H63">
        <v>62</v>
      </c>
    </row>
    <row r="64" spans="1:8" x14ac:dyDescent="0.3">
      <c r="A64" s="80" t="s">
        <v>202</v>
      </c>
      <c r="B64" s="11" t="s">
        <v>201</v>
      </c>
      <c r="C64" s="12" t="s">
        <v>200</v>
      </c>
      <c r="D64" s="12" t="s">
        <v>172</v>
      </c>
      <c r="E64" s="54" t="s">
        <v>173</v>
      </c>
      <c r="H64">
        <v>63</v>
      </c>
    </row>
    <row r="65" spans="1:8" x14ac:dyDescent="0.3">
      <c r="A65" s="27" t="s">
        <v>105</v>
      </c>
      <c r="B65" s="11" t="s">
        <v>47</v>
      </c>
      <c r="C65" s="12" t="s">
        <v>69</v>
      </c>
      <c r="D65" s="12" t="s">
        <v>139</v>
      </c>
      <c r="E65" s="54" t="s">
        <v>149</v>
      </c>
      <c r="H65">
        <v>64</v>
      </c>
    </row>
    <row r="66" spans="1:8" x14ac:dyDescent="0.3">
      <c r="A66" s="27" t="s">
        <v>112</v>
      </c>
      <c r="B66" s="11" t="s">
        <v>123</v>
      </c>
      <c r="C66" s="12" t="s">
        <v>76</v>
      </c>
      <c r="D66" s="12" t="s">
        <v>139</v>
      </c>
      <c r="E66" s="54" t="s">
        <v>149</v>
      </c>
      <c r="H66">
        <v>65</v>
      </c>
    </row>
    <row r="67" spans="1:8" x14ac:dyDescent="0.3">
      <c r="A67" s="80" t="s">
        <v>204</v>
      </c>
      <c r="B67" s="11" t="s">
        <v>205</v>
      </c>
      <c r="C67" s="12" t="s">
        <v>203</v>
      </c>
      <c r="D67" s="12" t="s">
        <v>172</v>
      </c>
      <c r="E67" s="54" t="s">
        <v>173</v>
      </c>
      <c r="H67">
        <v>66</v>
      </c>
    </row>
    <row r="68" spans="1:8" x14ac:dyDescent="0.3">
      <c r="A68" s="27" t="s">
        <v>102</v>
      </c>
      <c r="B68" s="11" t="s">
        <v>44</v>
      </c>
      <c r="C68" s="12" t="s">
        <v>66</v>
      </c>
      <c r="D68" s="12" t="s">
        <v>138</v>
      </c>
      <c r="E68" s="54" t="s">
        <v>149</v>
      </c>
      <c r="H68">
        <v>67</v>
      </c>
    </row>
    <row r="69" spans="1:8" x14ac:dyDescent="0.3">
      <c r="A69" s="27"/>
      <c r="B69" s="11"/>
      <c r="C69" s="12"/>
      <c r="D69" s="12"/>
      <c r="E69" s="10"/>
    </row>
    <row r="70" spans="1:8" x14ac:dyDescent="0.3">
      <c r="A70" s="27"/>
      <c r="B70" s="11"/>
      <c r="C70" s="12"/>
      <c r="D70" s="12"/>
      <c r="E70" s="10"/>
    </row>
    <row r="71" spans="1:8" x14ac:dyDescent="0.3">
      <c r="A71" s="27"/>
      <c r="B71" s="11"/>
      <c r="C71" s="12"/>
      <c r="D71" s="12"/>
      <c r="E71" s="10"/>
    </row>
    <row r="72" spans="1:8" x14ac:dyDescent="0.3">
      <c r="A72" s="27"/>
      <c r="B72" s="11"/>
      <c r="C72" s="12"/>
      <c r="D72" s="12"/>
      <c r="E72" s="10"/>
    </row>
    <row r="73" spans="1:8" x14ac:dyDescent="0.3">
      <c r="A73" s="27"/>
      <c r="B73" s="11"/>
      <c r="C73" s="12"/>
      <c r="D73" s="12"/>
      <c r="E73" s="10"/>
    </row>
    <row r="74" spans="1:8" x14ac:dyDescent="0.3">
      <c r="A74" s="27"/>
      <c r="B74" s="11"/>
      <c r="C74" s="12"/>
      <c r="D74" s="12"/>
      <c r="E74" s="10"/>
    </row>
    <row r="75" spans="1:8" x14ac:dyDescent="0.3">
      <c r="A75" s="27"/>
      <c r="B75" s="11"/>
      <c r="C75" s="12"/>
      <c r="D75" s="12"/>
      <c r="E75" s="10"/>
    </row>
    <row r="76" spans="1:8" x14ac:dyDescent="0.3">
      <c r="A76" s="27"/>
      <c r="B76" s="11"/>
      <c r="C76" s="12"/>
      <c r="D76" s="12"/>
      <c r="E76" s="10"/>
    </row>
    <row r="77" spans="1:8" x14ac:dyDescent="0.3">
      <c r="A77" s="27"/>
      <c r="B77" s="11"/>
      <c r="C77" s="12"/>
      <c r="D77" s="12"/>
      <c r="E77" s="10"/>
    </row>
    <row r="78" spans="1:8" x14ac:dyDescent="0.3">
      <c r="A78" s="27"/>
      <c r="B78" s="11"/>
      <c r="C78" s="12"/>
      <c r="D78" s="12"/>
      <c r="E78" s="10"/>
    </row>
    <row r="79" spans="1:8" x14ac:dyDescent="0.3">
      <c r="A79" s="27"/>
      <c r="B79" s="11"/>
      <c r="C79" s="12"/>
      <c r="D79" s="12"/>
      <c r="E79" s="10"/>
    </row>
    <row r="80" spans="1:8" x14ac:dyDescent="0.3">
      <c r="A80" s="27"/>
      <c r="B80" s="11"/>
      <c r="C80" s="12"/>
      <c r="D80" s="12"/>
      <c r="E80" s="10"/>
    </row>
    <row r="81" spans="1:5" x14ac:dyDescent="0.3">
      <c r="A81" s="27"/>
      <c r="B81" s="11"/>
      <c r="C81" s="12"/>
      <c r="D81" s="12"/>
      <c r="E81" s="10"/>
    </row>
    <row r="82" spans="1:5" x14ac:dyDescent="0.3">
      <c r="A82" s="27"/>
      <c r="B82" s="11"/>
      <c r="C82" s="12"/>
      <c r="D82" s="12"/>
      <c r="E82" s="10"/>
    </row>
    <row r="83" spans="1:5" x14ac:dyDescent="0.3">
      <c r="A83" s="27"/>
      <c r="B83" s="11"/>
      <c r="C83" s="12"/>
      <c r="D83" s="12"/>
      <c r="E83" s="10"/>
    </row>
    <row r="84" spans="1:5" x14ac:dyDescent="0.3">
      <c r="A84" s="27"/>
      <c r="B84" s="11"/>
      <c r="C84" s="12"/>
      <c r="D84" s="12"/>
      <c r="E84" s="10"/>
    </row>
    <row r="85" spans="1:5" x14ac:dyDescent="0.3">
      <c r="A85" s="27"/>
      <c r="B85" s="11"/>
      <c r="C85" s="12"/>
      <c r="D85" s="12"/>
      <c r="E85" s="10"/>
    </row>
    <row r="86" spans="1:5" x14ac:dyDescent="0.3">
      <c r="A86" s="27"/>
      <c r="B86" s="11"/>
      <c r="C86" s="12"/>
      <c r="D86" s="12"/>
      <c r="E86" s="10"/>
    </row>
    <row r="87" spans="1:5" x14ac:dyDescent="0.3">
      <c r="A87" s="27"/>
      <c r="B87" s="11"/>
      <c r="C87" s="12"/>
      <c r="D87" s="12"/>
      <c r="E87" s="10"/>
    </row>
    <row r="88" spans="1:5" x14ac:dyDescent="0.3">
      <c r="A88" s="27"/>
      <c r="B88" s="11"/>
      <c r="C88" s="12"/>
      <c r="D88" s="12"/>
      <c r="E88" s="10"/>
    </row>
    <row r="89" spans="1:5" x14ac:dyDescent="0.3">
      <c r="A89" s="27"/>
      <c r="B89" s="11"/>
      <c r="C89" s="12"/>
      <c r="D89" s="12"/>
      <c r="E89" s="10"/>
    </row>
    <row r="90" spans="1:5" x14ac:dyDescent="0.3">
      <c r="A90" s="27"/>
      <c r="B90" s="11"/>
      <c r="C90" s="12"/>
      <c r="D90" s="12"/>
      <c r="E90" s="10"/>
    </row>
  </sheetData>
  <autoFilter ref="A1:E51" xr:uid="{00000000-0009-0000-0000-000002000000}">
    <sortState xmlns:xlrd2="http://schemas.microsoft.com/office/spreadsheetml/2017/richdata2" ref="A2:E69">
      <sortCondition ref="C1:C51"/>
    </sortState>
  </autoFilter>
  <phoneticPr fontId="6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E2C23-308F-4F0B-828C-D42A766552FA}">
  <dimension ref="B2:I13"/>
  <sheetViews>
    <sheetView zoomScale="130" zoomScaleNormal="130" workbookViewId="0">
      <selection activeCell="C16" sqref="C16"/>
    </sheetView>
  </sheetViews>
  <sheetFormatPr baseColWidth="10" defaultRowHeight="14.4" x14ac:dyDescent="0.3"/>
  <cols>
    <col min="1" max="1" width="1.5546875" customWidth="1"/>
    <col min="2" max="2" width="12.33203125" customWidth="1"/>
    <col min="3" max="3" width="13.77734375" customWidth="1"/>
    <col min="4" max="4" width="12.44140625" bestFit="1" customWidth="1"/>
    <col min="6" max="6" width="3.21875" customWidth="1"/>
  </cols>
  <sheetData>
    <row r="2" spans="2:9" x14ac:dyDescent="0.3">
      <c r="B2" s="343" t="s">
        <v>349</v>
      </c>
      <c r="C2" s="343">
        <v>13000</v>
      </c>
    </row>
    <row r="3" spans="2:9" x14ac:dyDescent="0.3">
      <c r="B3" t="s">
        <v>311</v>
      </c>
      <c r="C3">
        <v>5154</v>
      </c>
      <c r="D3" t="s">
        <v>225</v>
      </c>
      <c r="G3" t="s">
        <v>315</v>
      </c>
      <c r="H3" s="343">
        <f>C2-C4</f>
        <v>115</v>
      </c>
    </row>
    <row r="4" spans="2:9" x14ac:dyDescent="0.3">
      <c r="B4" t="s">
        <v>312</v>
      </c>
      <c r="C4" s="343">
        <f>C3*D4</f>
        <v>12885</v>
      </c>
      <c r="D4" s="343">
        <v>2.5</v>
      </c>
      <c r="E4" s="343"/>
      <c r="H4" s="343">
        <v>20</v>
      </c>
      <c r="I4" t="s">
        <v>347</v>
      </c>
    </row>
    <row r="5" spans="2:9" x14ac:dyDescent="0.3">
      <c r="B5" t="s">
        <v>313</v>
      </c>
      <c r="C5" s="343">
        <v>17063</v>
      </c>
      <c r="D5" s="343">
        <f>4-0.3-0.35</f>
        <v>3.35</v>
      </c>
      <c r="E5" s="346"/>
      <c r="H5" s="343">
        <v>100</v>
      </c>
      <c r="I5" t="s">
        <v>348</v>
      </c>
    </row>
    <row r="6" spans="2:9" x14ac:dyDescent="0.3">
      <c r="B6" t="s">
        <v>314</v>
      </c>
      <c r="C6" s="344">
        <f>C5-C4</f>
        <v>4178</v>
      </c>
      <c r="H6" s="345">
        <f>H3-H4-H5</f>
        <v>-5</v>
      </c>
    </row>
    <row r="7" spans="2:9" x14ac:dyDescent="0.3">
      <c r="C7" s="343"/>
      <c r="D7" s="96"/>
      <c r="E7" s="96"/>
    </row>
    <row r="8" spans="2:9" x14ac:dyDescent="0.3">
      <c r="C8" s="343"/>
      <c r="D8" s="96"/>
      <c r="E8" s="96"/>
    </row>
    <row r="9" spans="2:9" x14ac:dyDescent="0.3">
      <c r="C9" s="375"/>
    </row>
    <row r="10" spans="2:9" x14ac:dyDescent="0.3">
      <c r="B10" t="s">
        <v>351</v>
      </c>
      <c r="C10">
        <v>21849</v>
      </c>
      <c r="D10" s="373">
        <f>C10*4</f>
        <v>87396</v>
      </c>
    </row>
    <row r="11" spans="2:9" x14ac:dyDescent="0.3">
      <c r="B11" t="s">
        <v>350</v>
      </c>
      <c r="C11">
        <v>22999</v>
      </c>
      <c r="D11" s="343">
        <f>C11*D5</f>
        <v>77046.650000000009</v>
      </c>
    </row>
    <row r="12" spans="2:9" x14ac:dyDescent="0.3">
      <c r="B12" t="s">
        <v>352</v>
      </c>
      <c r="D12" s="373">
        <v>5300</v>
      </c>
    </row>
    <row r="13" spans="2:9" x14ac:dyDescent="0.3">
      <c r="D13" s="374">
        <f>D10-D11-D12</f>
        <v>5049.3499999999913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1CF23-F7E1-4FA1-91CD-778F3549C367}">
  <dimension ref="B2:H10"/>
  <sheetViews>
    <sheetView zoomScale="130" zoomScaleNormal="130" workbookViewId="0">
      <selection activeCell="E8" sqref="E8"/>
    </sheetView>
  </sheetViews>
  <sheetFormatPr baseColWidth="10" defaultRowHeight="14.4" x14ac:dyDescent="0.3"/>
  <cols>
    <col min="1" max="1" width="1.5546875" customWidth="1"/>
    <col min="3" max="3" width="13.77734375" customWidth="1"/>
    <col min="6" max="6" width="3.21875" customWidth="1"/>
  </cols>
  <sheetData>
    <row r="2" spans="2:8" x14ac:dyDescent="0.3">
      <c r="C2" s="343">
        <v>13000</v>
      </c>
    </row>
    <row r="3" spans="2:8" x14ac:dyDescent="0.3">
      <c r="B3" t="s">
        <v>311</v>
      </c>
      <c r="C3">
        <v>5236</v>
      </c>
      <c r="D3" t="s">
        <v>225</v>
      </c>
      <c r="G3" t="s">
        <v>315</v>
      </c>
      <c r="H3" s="343">
        <v>957.2</v>
      </c>
    </row>
    <row r="4" spans="2:8" x14ac:dyDescent="0.3">
      <c r="B4" t="s">
        <v>312</v>
      </c>
      <c r="C4" s="343">
        <v>12042.8</v>
      </c>
      <c r="D4" s="343">
        <v>2.2999999999999998</v>
      </c>
      <c r="E4" s="343"/>
      <c r="G4" t="s">
        <v>316</v>
      </c>
      <c r="H4" s="343">
        <v>100</v>
      </c>
    </row>
    <row r="5" spans="2:8" x14ac:dyDescent="0.3">
      <c r="B5" t="s">
        <v>313</v>
      </c>
      <c r="C5" s="343">
        <v>14137.2</v>
      </c>
      <c r="D5" s="343">
        <v>2.7</v>
      </c>
      <c r="E5" s="346">
        <v>0.25</v>
      </c>
      <c r="G5" t="s">
        <v>317</v>
      </c>
      <c r="H5" s="343">
        <v>90</v>
      </c>
    </row>
    <row r="6" spans="2:8" x14ac:dyDescent="0.3">
      <c r="B6" t="s">
        <v>314</v>
      </c>
      <c r="C6" s="344">
        <f>C5-C4</f>
        <v>2094.4000000000015</v>
      </c>
      <c r="H6" s="345">
        <f>H3-H4-H5</f>
        <v>767.2</v>
      </c>
    </row>
    <row r="7" spans="2:8" x14ac:dyDescent="0.3">
      <c r="D7" s="96"/>
      <c r="E7" s="96"/>
    </row>
    <row r="8" spans="2:8" x14ac:dyDescent="0.3">
      <c r="C8" s="343">
        <f>C5+H6</f>
        <v>14904.400000000001</v>
      </c>
    </row>
    <row r="10" spans="2:8" x14ac:dyDescent="0.3">
      <c r="C10">
        <f>2000*0.5</f>
        <v>1000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61"/>
  <sheetViews>
    <sheetView topLeftCell="D1" workbookViewId="0">
      <pane xSplit="2" ySplit="2" topLeftCell="F3" activePane="bottomRight" state="frozen"/>
      <selection activeCell="D1" sqref="D1"/>
      <selection pane="topRight" activeCell="F1" sqref="F1"/>
      <selection pane="bottomLeft" activeCell="D3" sqref="D3"/>
      <selection pane="bottomRight" activeCell="I55" sqref="I55"/>
    </sheetView>
  </sheetViews>
  <sheetFormatPr baseColWidth="10" defaultRowHeight="14.4" x14ac:dyDescent="0.3"/>
  <cols>
    <col min="1" max="1" width="3.33203125" customWidth="1"/>
    <col min="2" max="2" width="17.44140625" customWidth="1"/>
    <col min="3" max="3" width="20.33203125" customWidth="1"/>
    <col min="4" max="4" width="18.44140625" customWidth="1"/>
    <col min="5" max="5" width="17.5546875" customWidth="1"/>
    <col min="11" max="11" width="4.6640625" customWidth="1"/>
    <col min="12" max="12" width="4.6640625" style="4" customWidth="1"/>
    <col min="13" max="15" width="4.6640625" customWidth="1"/>
    <col min="16" max="17" width="11.5546875" customWidth="1"/>
    <col min="20" max="23" width="0" hidden="1" customWidth="1"/>
  </cols>
  <sheetData>
    <row r="1" spans="1:25" x14ac:dyDescent="0.3">
      <c r="J1" s="97" t="s">
        <v>243</v>
      </c>
      <c r="K1" s="440" t="s">
        <v>235</v>
      </c>
      <c r="L1" s="441"/>
      <c r="M1" s="441"/>
      <c r="N1" s="441"/>
      <c r="O1" s="442"/>
    </row>
    <row r="2" spans="1:25" x14ac:dyDescent="0.3">
      <c r="B2" s="13" t="s">
        <v>17</v>
      </c>
      <c r="C2" s="13" t="s">
        <v>1</v>
      </c>
      <c r="D2" s="13" t="s">
        <v>2</v>
      </c>
      <c r="E2" s="13" t="s">
        <v>30</v>
      </c>
      <c r="F2" s="53" t="s">
        <v>148</v>
      </c>
      <c r="G2" s="53" t="s">
        <v>213</v>
      </c>
      <c r="H2" s="53" t="s">
        <v>212</v>
      </c>
      <c r="I2" s="53"/>
      <c r="J2" s="53" t="s">
        <v>224</v>
      </c>
      <c r="K2" s="102" t="s">
        <v>216</v>
      </c>
      <c r="L2" s="102" t="s">
        <v>217</v>
      </c>
      <c r="M2" s="102" t="s">
        <v>218</v>
      </c>
      <c r="N2" s="102" t="s">
        <v>219</v>
      </c>
      <c r="O2" s="102" t="s">
        <v>220</v>
      </c>
      <c r="P2" s="53" t="s">
        <v>221</v>
      </c>
      <c r="Q2" s="53" t="s">
        <v>222</v>
      </c>
      <c r="R2" s="53" t="s">
        <v>223</v>
      </c>
      <c r="S2" s="53" t="s">
        <v>227</v>
      </c>
      <c r="T2">
        <v>8500</v>
      </c>
      <c r="Y2">
        <v>400</v>
      </c>
    </row>
    <row r="3" spans="1:25" x14ac:dyDescent="0.3">
      <c r="A3">
        <v>1</v>
      </c>
      <c r="B3" s="27" t="s">
        <v>96</v>
      </c>
      <c r="C3" s="9" t="s">
        <v>38</v>
      </c>
      <c r="D3" s="10" t="s">
        <v>60</v>
      </c>
      <c r="E3" s="10" t="s">
        <v>137</v>
      </c>
      <c r="F3" s="54" t="s">
        <v>149</v>
      </c>
      <c r="G3" s="54" t="s">
        <v>214</v>
      </c>
      <c r="H3" s="91">
        <v>5</v>
      </c>
      <c r="I3" s="332">
        <v>5</v>
      </c>
      <c r="J3" s="95">
        <f>H3*240</f>
        <v>1200</v>
      </c>
      <c r="K3" s="101"/>
      <c r="L3" s="101"/>
      <c r="M3" s="101"/>
      <c r="N3" s="101"/>
      <c r="O3" s="101"/>
      <c r="P3">
        <v>369</v>
      </c>
      <c r="R3" s="96">
        <f>J3-K3-L3-M3-N3-O3-P3-Q3</f>
        <v>831</v>
      </c>
      <c r="S3" s="100">
        <f>J3*100/J55</f>
        <v>3.3003300330033003</v>
      </c>
      <c r="T3" s="100">
        <f>T2*S3%</f>
        <v>280.52805280528048</v>
      </c>
      <c r="U3" s="96">
        <f>T3/25</f>
        <v>11.221122112211219</v>
      </c>
      <c r="V3">
        <f>200000/25</f>
        <v>8000</v>
      </c>
      <c r="Y3" s="100">
        <f>Y2*S3%</f>
        <v>13.201320132013199</v>
      </c>
    </row>
    <row r="4" spans="1:25" s="163" customFormat="1" x14ac:dyDescent="0.3">
      <c r="A4" s="163">
        <v>2</v>
      </c>
      <c r="B4" s="164" t="s">
        <v>92</v>
      </c>
      <c r="C4" s="165" t="s">
        <v>35</v>
      </c>
      <c r="D4" s="166" t="s">
        <v>56</v>
      </c>
      <c r="E4" s="166" t="s">
        <v>136</v>
      </c>
      <c r="F4" s="167" t="s">
        <v>149</v>
      </c>
      <c r="G4" s="167" t="s">
        <v>215</v>
      </c>
      <c r="H4" s="168">
        <v>1</v>
      </c>
      <c r="I4" s="333">
        <v>2</v>
      </c>
      <c r="J4" s="95">
        <f t="shared" ref="J4:J54" si="0">H4*240</f>
        <v>240</v>
      </c>
      <c r="K4" s="169"/>
      <c r="L4" s="169"/>
      <c r="M4" s="169"/>
      <c r="N4" s="169"/>
      <c r="O4" s="169"/>
      <c r="P4" s="163">
        <v>60</v>
      </c>
      <c r="R4" s="170">
        <f>J4-K4-L4-M4-N4-O4-P4-Q4</f>
        <v>180</v>
      </c>
      <c r="S4" s="171">
        <f>J4*100/J55</f>
        <v>0.66006600660066006</v>
      </c>
      <c r="T4" s="171">
        <f>T2*S4%</f>
        <v>56.105610561056103</v>
      </c>
      <c r="U4" s="96">
        <f t="shared" ref="U4:U54" si="1">T4/25</f>
        <v>2.2442244224422443</v>
      </c>
      <c r="Y4" s="100">
        <f>Y2*S4%</f>
        <v>2.6402640264026402</v>
      </c>
    </row>
    <row r="5" spans="1:25" x14ac:dyDescent="0.3">
      <c r="A5">
        <v>3</v>
      </c>
      <c r="B5" s="27" t="s">
        <v>107</v>
      </c>
      <c r="C5" s="11" t="s">
        <v>49</v>
      </c>
      <c r="D5" s="12" t="s">
        <v>71</v>
      </c>
      <c r="E5" s="12" t="s">
        <v>139</v>
      </c>
      <c r="F5" s="54" t="s">
        <v>149</v>
      </c>
      <c r="G5" s="54" t="s">
        <v>173</v>
      </c>
      <c r="H5" s="92">
        <v>1</v>
      </c>
      <c r="I5" s="332">
        <v>2</v>
      </c>
      <c r="J5" s="95">
        <f t="shared" si="0"/>
        <v>240</v>
      </c>
      <c r="K5" s="101"/>
      <c r="L5" s="101"/>
      <c r="M5" s="101"/>
      <c r="N5" s="101"/>
      <c r="O5" s="101"/>
      <c r="P5">
        <v>105</v>
      </c>
      <c r="R5" s="96">
        <f>J5-K5-L5-M5-N5-O5-P5-Q5</f>
        <v>135</v>
      </c>
      <c r="S5" s="100">
        <f>J5*100/J55</f>
        <v>0.66006600660066006</v>
      </c>
      <c r="T5" s="100">
        <f>T2*S5%</f>
        <v>56.105610561056103</v>
      </c>
      <c r="U5" s="96">
        <f t="shared" si="1"/>
        <v>2.2442244224422443</v>
      </c>
      <c r="Y5" s="100">
        <f>Y2*S5%</f>
        <v>2.6402640264026402</v>
      </c>
    </row>
    <row r="6" spans="1:25" x14ac:dyDescent="0.3">
      <c r="A6">
        <v>4</v>
      </c>
      <c r="B6" s="27" t="s">
        <v>169</v>
      </c>
      <c r="C6" s="11" t="s">
        <v>128</v>
      </c>
      <c r="D6" s="12" t="s">
        <v>81</v>
      </c>
      <c r="E6" s="12" t="s">
        <v>142</v>
      </c>
      <c r="F6" s="54" t="s">
        <v>149</v>
      </c>
      <c r="G6" s="54" t="s">
        <v>173</v>
      </c>
      <c r="H6" s="94">
        <v>11</v>
      </c>
      <c r="I6" s="332">
        <v>5</v>
      </c>
      <c r="J6" s="95">
        <f t="shared" si="0"/>
        <v>2640</v>
      </c>
      <c r="K6" s="101"/>
      <c r="L6" s="101"/>
      <c r="M6" s="101"/>
      <c r="N6" s="101"/>
      <c r="O6" s="101"/>
      <c r="P6">
        <v>1955</v>
      </c>
      <c r="R6" s="300">
        <f>J6-K6-L6-M6-N6-O6-P6-Q6</f>
        <v>685</v>
      </c>
      <c r="S6" s="100">
        <f>J6*100/J55</f>
        <v>7.2607260726072607</v>
      </c>
      <c r="T6" s="100">
        <f>T2*S6%</f>
        <v>617.16171617161717</v>
      </c>
      <c r="U6" s="96">
        <f t="shared" si="1"/>
        <v>24.686468646864686</v>
      </c>
      <c r="X6">
        <f>R6*25</f>
        <v>17125</v>
      </c>
      <c r="Y6" s="100">
        <f>Y2*S6%</f>
        <v>29.042904290429046</v>
      </c>
    </row>
    <row r="7" spans="1:25" x14ac:dyDescent="0.3">
      <c r="A7">
        <v>6</v>
      </c>
      <c r="B7" s="27" t="s">
        <v>93</v>
      </c>
      <c r="C7" s="11" t="s">
        <v>36</v>
      </c>
      <c r="D7" s="12" t="s">
        <v>57</v>
      </c>
      <c r="E7" s="12" t="s">
        <v>136</v>
      </c>
      <c r="F7" s="54" t="s">
        <v>149</v>
      </c>
      <c r="G7" s="54" t="s">
        <v>214</v>
      </c>
      <c r="H7" s="92">
        <v>2</v>
      </c>
      <c r="I7" s="332">
        <v>3</v>
      </c>
      <c r="J7" s="95">
        <f t="shared" si="0"/>
        <v>480</v>
      </c>
      <c r="K7" s="101"/>
      <c r="L7" s="101"/>
      <c r="M7" s="101"/>
      <c r="N7" s="101"/>
      <c r="O7" s="101"/>
      <c r="P7">
        <v>236</v>
      </c>
      <c r="R7" s="96">
        <f t="shared" ref="R7:R34" si="2">J7-K7-L7-M7-N7-O7-P7-Q7</f>
        <v>244</v>
      </c>
      <c r="S7" s="100">
        <f>J7*100/J55</f>
        <v>1.3201320132013201</v>
      </c>
      <c r="T7" s="100">
        <f>T2*S7%</f>
        <v>112.21122112211221</v>
      </c>
      <c r="U7" s="96">
        <f t="shared" si="1"/>
        <v>4.4884488448844886</v>
      </c>
      <c r="V7">
        <v>3000</v>
      </c>
      <c r="W7">
        <f>V7/25</f>
        <v>120</v>
      </c>
      <c r="Y7" s="100">
        <f>Y2*S7%</f>
        <v>5.2805280528052805</v>
      </c>
    </row>
    <row r="8" spans="1:25" s="163" customFormat="1" x14ac:dyDescent="0.3">
      <c r="A8" s="163">
        <v>7</v>
      </c>
      <c r="B8" s="172" t="s">
        <v>174</v>
      </c>
      <c r="C8" s="165" t="s">
        <v>208</v>
      </c>
      <c r="D8" s="166" t="s">
        <v>171</v>
      </c>
      <c r="E8" s="166" t="s">
        <v>172</v>
      </c>
      <c r="F8" s="167" t="s">
        <v>173</v>
      </c>
      <c r="G8" s="167" t="s">
        <v>173</v>
      </c>
      <c r="H8" s="173">
        <v>1</v>
      </c>
      <c r="I8" s="334">
        <v>2</v>
      </c>
      <c r="J8" s="95">
        <f t="shared" si="0"/>
        <v>240</v>
      </c>
      <c r="K8" s="169"/>
      <c r="L8" s="169"/>
      <c r="M8" s="169"/>
      <c r="N8" s="169"/>
      <c r="O8" s="169"/>
      <c r="P8" s="163">
        <v>132</v>
      </c>
      <c r="R8" s="170">
        <f t="shared" si="2"/>
        <v>108</v>
      </c>
      <c r="S8" s="171">
        <f>J8*100/J55</f>
        <v>0.66006600660066006</v>
      </c>
      <c r="T8" s="171">
        <f>T2*S8%</f>
        <v>56.105610561056103</v>
      </c>
      <c r="U8" s="96">
        <f t="shared" si="1"/>
        <v>2.2442244224422443</v>
      </c>
      <c r="Y8" s="100">
        <f>Y2*S8%</f>
        <v>2.6402640264026402</v>
      </c>
    </row>
    <row r="9" spans="1:25" x14ac:dyDescent="0.3">
      <c r="A9">
        <v>8</v>
      </c>
      <c r="B9" s="27" t="s">
        <v>116</v>
      </c>
      <c r="C9" s="11" t="s">
        <v>127</v>
      </c>
      <c r="D9" s="12" t="s">
        <v>80</v>
      </c>
      <c r="E9" s="12" t="s">
        <v>142</v>
      </c>
      <c r="F9" s="54" t="s">
        <v>173</v>
      </c>
      <c r="G9" s="54" t="s">
        <v>215</v>
      </c>
      <c r="H9" s="92">
        <v>1</v>
      </c>
      <c r="I9" s="334">
        <v>2</v>
      </c>
      <c r="J9" s="95">
        <f t="shared" si="0"/>
        <v>240</v>
      </c>
      <c r="K9" s="101"/>
      <c r="L9" s="101"/>
      <c r="M9" s="101"/>
      <c r="N9" s="101"/>
      <c r="O9" s="101"/>
      <c r="P9" s="163">
        <v>254</v>
      </c>
      <c r="R9" s="309">
        <f t="shared" si="2"/>
        <v>-14</v>
      </c>
      <c r="S9" s="100">
        <f>J9*100/J55</f>
        <v>0.66006600660066006</v>
      </c>
      <c r="T9" s="100">
        <f>T2*S9%</f>
        <v>56.105610561056103</v>
      </c>
      <c r="U9" s="96">
        <f t="shared" si="1"/>
        <v>2.2442244224422443</v>
      </c>
      <c r="Y9" s="100">
        <f>Y2*S9%</f>
        <v>2.6402640264026402</v>
      </c>
    </row>
    <row r="10" spans="1:25" x14ac:dyDescent="0.3">
      <c r="A10">
        <v>9</v>
      </c>
      <c r="B10" s="27" t="s">
        <v>104</v>
      </c>
      <c r="C10" s="11" t="s">
        <v>46</v>
      </c>
      <c r="D10" s="12" t="s">
        <v>68</v>
      </c>
      <c r="E10" s="12" t="s">
        <v>139</v>
      </c>
      <c r="F10" s="54" t="s">
        <v>149</v>
      </c>
      <c r="G10" s="54" t="s">
        <v>214</v>
      </c>
      <c r="H10" s="92">
        <v>3.5</v>
      </c>
      <c r="I10" s="332">
        <v>3</v>
      </c>
      <c r="J10" s="95">
        <f t="shared" si="0"/>
        <v>840</v>
      </c>
      <c r="K10" s="101"/>
      <c r="L10" s="101"/>
      <c r="M10" s="101"/>
      <c r="N10" s="101"/>
      <c r="O10" s="101"/>
      <c r="P10" s="163">
        <v>199</v>
      </c>
      <c r="R10" s="96">
        <f t="shared" si="2"/>
        <v>641</v>
      </c>
      <c r="S10" s="100">
        <f>J10*100/J55</f>
        <v>2.3102310231023102</v>
      </c>
      <c r="T10" s="100">
        <f>T2*S10%</f>
        <v>196.36963696369637</v>
      </c>
      <c r="U10" s="96">
        <f t="shared" si="1"/>
        <v>7.8547854785478544</v>
      </c>
      <c r="Y10" s="100">
        <f>Y2*S10%</f>
        <v>9.2409240924092408</v>
      </c>
    </row>
    <row r="11" spans="1:25" x14ac:dyDescent="0.3">
      <c r="A11">
        <v>10</v>
      </c>
      <c r="B11" s="27" t="s">
        <v>98</v>
      </c>
      <c r="C11" s="11" t="s">
        <v>40</v>
      </c>
      <c r="D11" s="12" t="s">
        <v>62</v>
      </c>
      <c r="E11" s="12" t="s">
        <v>137</v>
      </c>
      <c r="F11" s="54" t="s">
        <v>149</v>
      </c>
      <c r="G11" s="54" t="s">
        <v>173</v>
      </c>
      <c r="H11" s="92">
        <v>2.5</v>
      </c>
      <c r="I11" s="332">
        <v>3</v>
      </c>
      <c r="J11" s="95">
        <f t="shared" si="0"/>
        <v>600</v>
      </c>
      <c r="K11" s="101"/>
      <c r="L11" s="101"/>
      <c r="M11" s="101"/>
      <c r="N11" s="101"/>
      <c r="O11" s="101"/>
      <c r="P11" s="163">
        <v>201</v>
      </c>
      <c r="R11" s="96">
        <f t="shared" si="2"/>
        <v>399</v>
      </c>
      <c r="S11" s="100">
        <f>J11*100/J55</f>
        <v>1.6501650165016502</v>
      </c>
      <c r="T11" s="100">
        <f>T2*S11%</f>
        <v>140.26402640264024</v>
      </c>
      <c r="U11" s="96">
        <f t="shared" si="1"/>
        <v>5.6105610561056096</v>
      </c>
      <c r="Y11" s="100">
        <f>Y2*S11%</f>
        <v>6.6006600660065997</v>
      </c>
    </row>
    <row r="12" spans="1:25" s="163" customFormat="1" x14ac:dyDescent="0.3">
      <c r="A12" s="163">
        <v>11</v>
      </c>
      <c r="B12" s="164" t="s">
        <v>109</v>
      </c>
      <c r="C12" s="165" t="s">
        <v>121</v>
      </c>
      <c r="D12" s="166" t="s">
        <v>73</v>
      </c>
      <c r="E12" s="166" t="s">
        <v>139</v>
      </c>
      <c r="F12" s="167" t="s">
        <v>149</v>
      </c>
      <c r="G12" s="167" t="s">
        <v>215</v>
      </c>
      <c r="H12" s="174">
        <v>2</v>
      </c>
      <c r="I12" s="332">
        <v>3</v>
      </c>
      <c r="J12" s="95">
        <f t="shared" si="0"/>
        <v>480</v>
      </c>
      <c r="K12" s="169"/>
      <c r="L12" s="169"/>
      <c r="M12" s="169"/>
      <c r="N12" s="169"/>
      <c r="O12" s="169"/>
      <c r="P12" s="163">
        <v>94</v>
      </c>
      <c r="R12" s="170">
        <f t="shared" si="2"/>
        <v>386</v>
      </c>
      <c r="S12" s="171">
        <f>J12*100/J55</f>
        <v>1.3201320132013201</v>
      </c>
      <c r="T12" s="171">
        <f>T2*S12%</f>
        <v>112.21122112211221</v>
      </c>
      <c r="U12" s="96">
        <f t="shared" si="1"/>
        <v>4.4884488448844886</v>
      </c>
      <c r="Y12" s="100">
        <f>Y2*S12%</f>
        <v>5.2805280528052805</v>
      </c>
    </row>
    <row r="13" spans="1:25" x14ac:dyDescent="0.3">
      <c r="A13">
        <v>12</v>
      </c>
      <c r="B13" s="27" t="s">
        <v>101</v>
      </c>
      <c r="C13" s="11" t="s">
        <v>43</v>
      </c>
      <c r="D13" s="12" t="s">
        <v>65</v>
      </c>
      <c r="E13" s="12" t="s">
        <v>138</v>
      </c>
      <c r="F13" s="54" t="s">
        <v>149</v>
      </c>
      <c r="G13" s="54" t="s">
        <v>173</v>
      </c>
      <c r="H13" s="92">
        <v>5</v>
      </c>
      <c r="I13" s="332">
        <v>5</v>
      </c>
      <c r="J13" s="95">
        <f t="shared" si="0"/>
        <v>1200</v>
      </c>
      <c r="K13" s="101"/>
      <c r="L13" s="101"/>
      <c r="M13" s="101"/>
      <c r="N13" s="101"/>
      <c r="O13" s="101"/>
      <c r="P13" s="163">
        <v>901</v>
      </c>
      <c r="R13" s="96">
        <f t="shared" si="2"/>
        <v>299</v>
      </c>
      <c r="S13" s="100">
        <f>J13*100/J55</f>
        <v>3.3003300330033003</v>
      </c>
      <c r="T13" s="100">
        <f>T2*S13%</f>
        <v>280.52805280528048</v>
      </c>
      <c r="U13" s="96">
        <f t="shared" si="1"/>
        <v>11.221122112211219</v>
      </c>
      <c r="Y13" s="100">
        <f>Y2*S13%</f>
        <v>13.201320132013199</v>
      </c>
    </row>
    <row r="14" spans="1:25" x14ac:dyDescent="0.3">
      <c r="A14">
        <v>14</v>
      </c>
      <c r="B14" s="27" t="s">
        <v>151</v>
      </c>
      <c r="C14" s="11" t="s">
        <v>36</v>
      </c>
      <c r="D14" s="12" t="s">
        <v>152</v>
      </c>
      <c r="E14" s="12" t="s">
        <v>136</v>
      </c>
      <c r="F14" s="54" t="s">
        <v>149</v>
      </c>
      <c r="G14" s="54" t="s">
        <v>214</v>
      </c>
      <c r="H14" s="92">
        <v>2</v>
      </c>
      <c r="I14" s="332">
        <v>3</v>
      </c>
      <c r="J14" s="95">
        <f t="shared" si="0"/>
        <v>480</v>
      </c>
      <c r="K14" s="101"/>
      <c r="L14" s="101"/>
      <c r="M14" s="101"/>
      <c r="N14" s="101"/>
      <c r="O14" s="101"/>
      <c r="P14" s="163">
        <v>170</v>
      </c>
      <c r="R14" s="96">
        <f t="shared" si="2"/>
        <v>310</v>
      </c>
      <c r="S14" s="100">
        <f>J14*100/J55</f>
        <v>1.3201320132013201</v>
      </c>
      <c r="T14" s="100">
        <f>T2*S14%</f>
        <v>112.21122112211221</v>
      </c>
      <c r="U14" s="96">
        <f t="shared" si="1"/>
        <v>4.4884488448844886</v>
      </c>
      <c r="Y14" s="100">
        <f>Y2*S14%</f>
        <v>5.2805280528052805</v>
      </c>
    </row>
    <row r="15" spans="1:25" x14ac:dyDescent="0.3">
      <c r="A15">
        <v>15</v>
      </c>
      <c r="B15" s="27" t="s">
        <v>113</v>
      </c>
      <c r="C15" s="11" t="s">
        <v>124</v>
      </c>
      <c r="D15" s="12" t="s">
        <v>77</v>
      </c>
      <c r="E15" s="12" t="s">
        <v>140</v>
      </c>
      <c r="F15" s="54" t="s">
        <v>173</v>
      </c>
      <c r="G15" s="54" t="s">
        <v>215</v>
      </c>
      <c r="H15" s="92">
        <v>3</v>
      </c>
      <c r="I15" s="332">
        <v>4</v>
      </c>
      <c r="J15" s="95">
        <f t="shared" si="0"/>
        <v>720</v>
      </c>
      <c r="K15" s="101"/>
      <c r="L15" s="101"/>
      <c r="M15" s="101"/>
      <c r="N15" s="101"/>
      <c r="O15" s="101"/>
      <c r="P15" s="163">
        <v>344</v>
      </c>
      <c r="R15" s="96">
        <f t="shared" si="2"/>
        <v>376</v>
      </c>
      <c r="S15" s="100">
        <f>J15*100/J55</f>
        <v>1.9801980198019802</v>
      </c>
      <c r="T15" s="100">
        <f>T2*S15%</f>
        <v>168.31683168316832</v>
      </c>
      <c r="U15" s="96">
        <f t="shared" si="1"/>
        <v>6.7326732673267324</v>
      </c>
      <c r="Y15" s="100">
        <f>Y2*S15%</f>
        <v>7.9207920792079207</v>
      </c>
    </row>
    <row r="16" spans="1:25" x14ac:dyDescent="0.3">
      <c r="A16">
        <v>16</v>
      </c>
      <c r="B16" s="27" t="s">
        <v>165</v>
      </c>
      <c r="C16" s="11" t="s">
        <v>129</v>
      </c>
      <c r="D16" s="12" t="s">
        <v>82</v>
      </c>
      <c r="E16" s="12" t="s">
        <v>136</v>
      </c>
      <c r="F16" s="54" t="s">
        <v>173</v>
      </c>
      <c r="G16" s="54" t="s">
        <v>215</v>
      </c>
      <c r="H16" s="92">
        <v>1</v>
      </c>
      <c r="I16" s="334">
        <v>2</v>
      </c>
      <c r="J16" s="95">
        <f t="shared" si="0"/>
        <v>240</v>
      </c>
      <c r="K16" s="101"/>
      <c r="L16" s="101"/>
      <c r="M16" s="101"/>
      <c r="N16" s="101"/>
      <c r="O16" s="101"/>
      <c r="P16" s="163">
        <v>269</v>
      </c>
      <c r="R16" s="311">
        <f t="shared" si="2"/>
        <v>-29</v>
      </c>
      <c r="S16" s="100">
        <f>J16*100/J55</f>
        <v>0.66006600660066006</v>
      </c>
      <c r="T16" s="100">
        <f>T2*S16%</f>
        <v>56.105610561056103</v>
      </c>
      <c r="U16" s="96">
        <f t="shared" si="1"/>
        <v>2.2442244224422443</v>
      </c>
      <c r="Y16" s="100">
        <f>Y2*S16%</f>
        <v>2.6402640264026402</v>
      </c>
    </row>
    <row r="17" spans="1:25" x14ac:dyDescent="0.3">
      <c r="A17">
        <v>17</v>
      </c>
      <c r="B17" s="27" t="s">
        <v>91</v>
      </c>
      <c r="C17" s="11" t="s">
        <v>34</v>
      </c>
      <c r="D17" s="12" t="s">
        <v>55</v>
      </c>
      <c r="E17" s="12" t="s">
        <v>135</v>
      </c>
      <c r="F17" s="54" t="s">
        <v>149</v>
      </c>
      <c r="G17" s="54" t="s">
        <v>215</v>
      </c>
      <c r="H17" s="92">
        <v>2</v>
      </c>
      <c r="I17" s="332">
        <v>3</v>
      </c>
      <c r="J17" s="95">
        <f t="shared" si="0"/>
        <v>480</v>
      </c>
      <c r="K17" s="101"/>
      <c r="L17" s="101"/>
      <c r="M17" s="101"/>
      <c r="N17" s="101"/>
      <c r="O17" s="101"/>
      <c r="P17" s="163">
        <v>103</v>
      </c>
      <c r="R17" s="96">
        <f t="shared" si="2"/>
        <v>377</v>
      </c>
      <c r="S17" s="100">
        <f>J17*100/J55</f>
        <v>1.3201320132013201</v>
      </c>
      <c r="T17" s="100">
        <f>T2*S17%</f>
        <v>112.21122112211221</v>
      </c>
      <c r="U17" s="96">
        <f t="shared" si="1"/>
        <v>4.4884488448844886</v>
      </c>
      <c r="Y17" s="100">
        <f>Y2*S17%</f>
        <v>5.2805280528052805</v>
      </c>
    </row>
    <row r="18" spans="1:25" s="163" customFormat="1" x14ac:dyDescent="0.3">
      <c r="A18" s="163">
        <v>18</v>
      </c>
      <c r="B18" s="175" t="s">
        <v>177</v>
      </c>
      <c r="C18" s="165" t="s">
        <v>175</v>
      </c>
      <c r="D18" s="166" t="s">
        <v>176</v>
      </c>
      <c r="E18" s="166" t="s">
        <v>172</v>
      </c>
      <c r="F18" s="167" t="s">
        <v>173</v>
      </c>
      <c r="G18" s="167" t="s">
        <v>173</v>
      </c>
      <c r="H18" s="173">
        <v>1</v>
      </c>
      <c r="I18" s="334">
        <v>2</v>
      </c>
      <c r="J18" s="95">
        <f t="shared" si="0"/>
        <v>240</v>
      </c>
      <c r="K18" s="169"/>
      <c r="L18" s="169"/>
      <c r="M18" s="176"/>
      <c r="N18" s="169"/>
      <c r="O18" s="169"/>
      <c r="P18" s="163">
        <v>12</v>
      </c>
      <c r="R18" s="170">
        <f t="shared" si="2"/>
        <v>228</v>
      </c>
      <c r="S18" s="171">
        <f>J18*100/J55</f>
        <v>0.66006600660066006</v>
      </c>
      <c r="T18" s="171">
        <f>T2*S18%</f>
        <v>56.105610561056103</v>
      </c>
      <c r="U18" s="96">
        <f t="shared" si="1"/>
        <v>2.2442244224422443</v>
      </c>
      <c r="Y18" s="100">
        <f>Y2*S18%</f>
        <v>2.6402640264026402</v>
      </c>
    </row>
    <row r="19" spans="1:25" x14ac:dyDescent="0.3">
      <c r="A19">
        <v>19</v>
      </c>
      <c r="B19" s="27" t="s">
        <v>119</v>
      </c>
      <c r="C19" s="11" t="s">
        <v>131</v>
      </c>
      <c r="D19" s="12" t="s">
        <v>85</v>
      </c>
      <c r="E19" s="12" t="s">
        <v>143</v>
      </c>
      <c r="F19" s="54" t="s">
        <v>149</v>
      </c>
      <c r="G19" s="54" t="s">
        <v>215</v>
      </c>
      <c r="H19" s="92">
        <v>1</v>
      </c>
      <c r="I19" s="334">
        <v>2</v>
      </c>
      <c r="J19" s="95">
        <f t="shared" si="0"/>
        <v>240</v>
      </c>
      <c r="K19" s="101"/>
      <c r="L19" s="101"/>
      <c r="M19" s="101"/>
      <c r="N19" s="101"/>
      <c r="O19" s="101"/>
      <c r="P19" s="163">
        <v>140</v>
      </c>
      <c r="R19" s="96">
        <f t="shared" si="2"/>
        <v>100</v>
      </c>
      <c r="S19" s="100">
        <f>J19*100/J55</f>
        <v>0.66006600660066006</v>
      </c>
      <c r="T19" s="100">
        <f>T2*S19%</f>
        <v>56.105610561056103</v>
      </c>
      <c r="U19" s="96">
        <f t="shared" si="1"/>
        <v>2.2442244224422443</v>
      </c>
      <c r="Y19" s="100">
        <f>Y2*S19%</f>
        <v>2.6402640264026402</v>
      </c>
    </row>
    <row r="20" spans="1:25" x14ac:dyDescent="0.3">
      <c r="A20">
        <v>20</v>
      </c>
      <c r="B20" s="27" t="s">
        <v>110</v>
      </c>
      <c r="C20" s="11" t="s">
        <v>122</v>
      </c>
      <c r="D20" s="12" t="s">
        <v>74</v>
      </c>
      <c r="E20" s="12" t="s">
        <v>139</v>
      </c>
      <c r="F20" s="54" t="s">
        <v>149</v>
      </c>
      <c r="G20" s="54" t="s">
        <v>173</v>
      </c>
      <c r="H20" s="92">
        <v>5</v>
      </c>
      <c r="I20" s="332">
        <v>5</v>
      </c>
      <c r="J20" s="95">
        <f t="shared" si="0"/>
        <v>1200</v>
      </c>
      <c r="K20" s="101"/>
      <c r="L20" s="101"/>
      <c r="M20" s="101"/>
      <c r="N20" s="101"/>
      <c r="O20" s="101"/>
      <c r="P20" s="163">
        <f>193+24</f>
        <v>217</v>
      </c>
      <c r="Q20">
        <f>67</f>
        <v>67</v>
      </c>
      <c r="R20" s="96">
        <f t="shared" si="2"/>
        <v>916</v>
      </c>
      <c r="S20" s="100">
        <f>J20*100/J55</f>
        <v>3.3003300330033003</v>
      </c>
      <c r="T20" s="100">
        <f>T2*S20%</f>
        <v>280.52805280528048</v>
      </c>
      <c r="U20" s="96">
        <f t="shared" si="1"/>
        <v>11.221122112211219</v>
      </c>
      <c r="Y20" s="100">
        <f>Y2*S20%</f>
        <v>13.201320132013199</v>
      </c>
    </row>
    <row r="21" spans="1:25" x14ac:dyDescent="0.3">
      <c r="A21">
        <v>21</v>
      </c>
      <c r="B21" s="27" t="s">
        <v>90</v>
      </c>
      <c r="C21" s="11" t="s">
        <v>33</v>
      </c>
      <c r="D21" s="12" t="s">
        <v>54</v>
      </c>
      <c r="E21" s="12" t="s">
        <v>134</v>
      </c>
      <c r="F21" s="54" t="s">
        <v>149</v>
      </c>
      <c r="G21" s="54" t="s">
        <v>173</v>
      </c>
      <c r="H21" s="92">
        <v>2</v>
      </c>
      <c r="I21" s="332">
        <v>3</v>
      </c>
      <c r="J21" s="95">
        <f t="shared" si="0"/>
        <v>480</v>
      </c>
      <c r="K21" s="101"/>
      <c r="L21" s="101"/>
      <c r="M21" s="101"/>
      <c r="N21" s="101"/>
      <c r="O21" s="101"/>
      <c r="P21" s="163">
        <v>60</v>
      </c>
      <c r="R21" s="96">
        <f t="shared" si="2"/>
        <v>420</v>
      </c>
      <c r="S21" s="100">
        <f>J21*100/J55</f>
        <v>1.3201320132013201</v>
      </c>
      <c r="T21" s="100">
        <f>T2*S21%</f>
        <v>112.21122112211221</v>
      </c>
      <c r="U21" s="96">
        <f t="shared" si="1"/>
        <v>4.4884488448844886</v>
      </c>
      <c r="Y21" s="100">
        <f>Y2*S21%</f>
        <v>5.2805280528052805</v>
      </c>
    </row>
    <row r="22" spans="1:25" x14ac:dyDescent="0.3">
      <c r="A22">
        <v>22</v>
      </c>
      <c r="B22" s="83" t="s">
        <v>166</v>
      </c>
      <c r="C22" s="11" t="s">
        <v>168</v>
      </c>
      <c r="D22" s="12" t="s">
        <v>167</v>
      </c>
      <c r="E22" s="12" t="s">
        <v>144</v>
      </c>
      <c r="F22" s="54" t="s">
        <v>173</v>
      </c>
      <c r="G22" s="54" t="s">
        <v>173</v>
      </c>
      <c r="H22" s="93">
        <v>1.5</v>
      </c>
      <c r="I22" s="335">
        <v>2</v>
      </c>
      <c r="J22" s="95">
        <f t="shared" si="0"/>
        <v>360</v>
      </c>
      <c r="K22" s="101"/>
      <c r="L22" s="101"/>
      <c r="M22" s="101"/>
      <c r="N22" s="101"/>
      <c r="O22" s="101"/>
      <c r="P22" s="163">
        <v>245</v>
      </c>
      <c r="R22" s="300">
        <f t="shared" si="2"/>
        <v>115</v>
      </c>
      <c r="S22" s="100">
        <f>J22*100/J55</f>
        <v>0.99009900990099009</v>
      </c>
      <c r="T22" s="100">
        <f>T2*S22%</f>
        <v>84.158415841584159</v>
      </c>
      <c r="U22" s="96">
        <f t="shared" si="1"/>
        <v>3.3663366336633662</v>
      </c>
      <c r="Y22" s="100">
        <f>Y2*S22%</f>
        <v>3.9603960396039604</v>
      </c>
    </row>
    <row r="23" spans="1:25" x14ac:dyDescent="0.3">
      <c r="A23">
        <v>23</v>
      </c>
      <c r="B23" s="27" t="s">
        <v>99</v>
      </c>
      <c r="C23" s="11" t="s">
        <v>41</v>
      </c>
      <c r="D23" s="12" t="s">
        <v>63</v>
      </c>
      <c r="E23" s="12" t="s">
        <v>137</v>
      </c>
      <c r="F23" s="54" t="s">
        <v>149</v>
      </c>
      <c r="G23" s="54" t="s">
        <v>215</v>
      </c>
      <c r="H23" s="92">
        <v>6</v>
      </c>
      <c r="I23" s="332">
        <v>5</v>
      </c>
      <c r="J23" s="95">
        <f t="shared" si="0"/>
        <v>1440</v>
      </c>
      <c r="K23" s="101"/>
      <c r="L23" s="101"/>
      <c r="M23" s="101"/>
      <c r="N23" s="101"/>
      <c r="O23" s="101"/>
      <c r="P23" s="163">
        <v>236</v>
      </c>
      <c r="Q23">
        <f>40+103</f>
        <v>143</v>
      </c>
      <c r="R23" s="96">
        <f>J23-K23-L23-M23-N23-O23-P23-Q23</f>
        <v>1061</v>
      </c>
      <c r="S23" s="100">
        <f>J23*100/J55</f>
        <v>3.9603960396039604</v>
      </c>
      <c r="T23" s="100">
        <f>T2*S23%</f>
        <v>336.63366336633663</v>
      </c>
      <c r="U23" s="96">
        <f t="shared" si="1"/>
        <v>13.465346534653465</v>
      </c>
      <c r="Y23" s="100">
        <f>Y2*S23%</f>
        <v>15.841584158415841</v>
      </c>
    </row>
    <row r="24" spans="1:25" x14ac:dyDescent="0.3">
      <c r="A24">
        <v>24</v>
      </c>
      <c r="B24" s="80" t="s">
        <v>180</v>
      </c>
      <c r="C24" s="11" t="s">
        <v>178</v>
      </c>
      <c r="D24" s="12" t="s">
        <v>179</v>
      </c>
      <c r="E24" s="12" t="s">
        <v>172</v>
      </c>
      <c r="F24" s="54" t="s">
        <v>173</v>
      </c>
      <c r="G24" s="54" t="s">
        <v>173</v>
      </c>
      <c r="H24" s="93">
        <v>2</v>
      </c>
      <c r="I24" s="332">
        <v>3</v>
      </c>
      <c r="J24" s="95">
        <f t="shared" si="0"/>
        <v>480</v>
      </c>
      <c r="K24" s="101"/>
      <c r="L24" s="101"/>
      <c r="M24" s="104"/>
      <c r="N24" s="101"/>
      <c r="O24" s="101"/>
      <c r="P24" s="163">
        <v>100</v>
      </c>
      <c r="R24" s="96">
        <f t="shared" si="2"/>
        <v>380</v>
      </c>
      <c r="S24" s="100">
        <f>J24*100/J55</f>
        <v>1.3201320132013201</v>
      </c>
      <c r="T24" s="100">
        <f>T2*S24%</f>
        <v>112.21122112211221</v>
      </c>
      <c r="U24" s="96">
        <f t="shared" si="1"/>
        <v>4.4884488448844886</v>
      </c>
      <c r="Y24" s="100">
        <f>Y2*S24%</f>
        <v>5.2805280528052805</v>
      </c>
    </row>
    <row r="25" spans="1:25" x14ac:dyDescent="0.3">
      <c r="A25">
        <v>26</v>
      </c>
      <c r="B25" s="84" t="s">
        <v>183</v>
      </c>
      <c r="C25" s="11" t="s">
        <v>181</v>
      </c>
      <c r="D25" s="12" t="s">
        <v>182</v>
      </c>
      <c r="E25" s="12" t="s">
        <v>172</v>
      </c>
      <c r="F25" s="54" t="s">
        <v>173</v>
      </c>
      <c r="G25" s="54" t="s">
        <v>173</v>
      </c>
      <c r="H25" s="94">
        <v>1</v>
      </c>
      <c r="I25" s="334">
        <v>2</v>
      </c>
      <c r="J25" s="95">
        <f t="shared" si="0"/>
        <v>240</v>
      </c>
      <c r="K25" s="101"/>
      <c r="L25" s="101"/>
      <c r="M25" s="104"/>
      <c r="N25" s="101"/>
      <c r="O25" s="101"/>
      <c r="P25" s="163">
        <v>81</v>
      </c>
      <c r="R25" s="96">
        <f t="shared" si="2"/>
        <v>159</v>
      </c>
      <c r="S25" s="100">
        <f>J25*100/J55</f>
        <v>0.66006600660066006</v>
      </c>
      <c r="T25" s="100">
        <f>T2*S25%</f>
        <v>56.105610561056103</v>
      </c>
      <c r="U25" s="96">
        <f t="shared" si="1"/>
        <v>2.2442244224422443</v>
      </c>
      <c r="Y25" s="100">
        <f>Y2*S25%</f>
        <v>2.6402640264026402</v>
      </c>
    </row>
    <row r="26" spans="1:25" x14ac:dyDescent="0.3">
      <c r="A26">
        <v>27</v>
      </c>
      <c r="B26" s="27" t="s">
        <v>115</v>
      </c>
      <c r="C26" s="11" t="s">
        <v>126</v>
      </c>
      <c r="D26" s="12" t="s">
        <v>79</v>
      </c>
      <c r="E26" s="12" t="s">
        <v>141</v>
      </c>
      <c r="F26" s="54" t="s">
        <v>149</v>
      </c>
      <c r="G26" s="54" t="s">
        <v>173</v>
      </c>
      <c r="H26" s="92">
        <v>5</v>
      </c>
      <c r="I26" s="332">
        <v>5</v>
      </c>
      <c r="J26" s="95">
        <f t="shared" si="0"/>
        <v>1200</v>
      </c>
      <c r="K26" s="101"/>
      <c r="L26" s="101"/>
      <c r="M26" s="101"/>
      <c r="N26" s="101"/>
      <c r="O26" s="101"/>
      <c r="P26" s="163">
        <v>344</v>
      </c>
      <c r="R26" s="96">
        <f t="shared" si="2"/>
        <v>856</v>
      </c>
      <c r="S26" s="100">
        <f>J26*100/J55</f>
        <v>3.3003300330033003</v>
      </c>
      <c r="T26" s="100">
        <f>T2*S26%</f>
        <v>280.52805280528048</v>
      </c>
      <c r="U26" s="96">
        <f t="shared" si="1"/>
        <v>11.221122112211219</v>
      </c>
      <c r="Y26" s="100">
        <f>Y2*S26%</f>
        <v>13.201320132013199</v>
      </c>
    </row>
    <row r="27" spans="1:25" x14ac:dyDescent="0.3">
      <c r="A27">
        <v>29</v>
      </c>
      <c r="B27" s="27" t="s">
        <v>114</v>
      </c>
      <c r="C27" s="11" t="s">
        <v>125</v>
      </c>
      <c r="D27" s="12" t="s">
        <v>78</v>
      </c>
      <c r="E27" s="12" t="s">
        <v>140</v>
      </c>
      <c r="F27" s="54" t="s">
        <v>149</v>
      </c>
      <c r="G27" s="54" t="s">
        <v>215</v>
      </c>
      <c r="H27" s="92">
        <v>4.5</v>
      </c>
      <c r="I27" s="332">
        <v>4</v>
      </c>
      <c r="J27" s="95">
        <f t="shared" si="0"/>
        <v>1080</v>
      </c>
      <c r="K27" s="101"/>
      <c r="L27" s="101"/>
      <c r="M27" s="101"/>
      <c r="N27" s="101"/>
      <c r="O27" s="101"/>
      <c r="P27" s="163">
        <v>272</v>
      </c>
      <c r="R27" s="96">
        <f t="shared" si="2"/>
        <v>808</v>
      </c>
      <c r="S27" s="100">
        <f>J27*100/J55</f>
        <v>2.9702970297029703</v>
      </c>
      <c r="T27" s="100">
        <f>T2*S27%</f>
        <v>252.47524752475246</v>
      </c>
      <c r="U27" s="96">
        <f t="shared" si="1"/>
        <v>10.099009900990099</v>
      </c>
      <c r="Y27" s="100">
        <f>Y2*S27%</f>
        <v>11.881188118811881</v>
      </c>
    </row>
    <row r="28" spans="1:25" x14ac:dyDescent="0.3">
      <c r="A28">
        <v>30</v>
      </c>
      <c r="B28" s="27" t="s">
        <v>117</v>
      </c>
      <c r="C28" s="11" t="s">
        <v>130</v>
      </c>
      <c r="D28" s="12" t="s">
        <v>83</v>
      </c>
      <c r="E28" s="12" t="s">
        <v>143</v>
      </c>
      <c r="F28" s="54" t="s">
        <v>149</v>
      </c>
      <c r="G28" s="54" t="s">
        <v>173</v>
      </c>
      <c r="H28" s="92">
        <v>1.5</v>
      </c>
      <c r="I28" s="335">
        <v>2</v>
      </c>
      <c r="J28" s="95">
        <f t="shared" si="0"/>
        <v>360</v>
      </c>
      <c r="K28" s="101"/>
      <c r="L28" s="101"/>
      <c r="M28" s="101"/>
      <c r="N28" s="101"/>
      <c r="O28" s="101"/>
      <c r="P28" s="163">
        <v>118</v>
      </c>
      <c r="R28" s="96">
        <f t="shared" si="2"/>
        <v>242</v>
      </c>
      <c r="S28" s="100">
        <f>J28*100/J55</f>
        <v>0.99009900990099009</v>
      </c>
      <c r="T28" s="100">
        <f>T2*S28%</f>
        <v>84.158415841584159</v>
      </c>
      <c r="U28" s="96">
        <f t="shared" si="1"/>
        <v>3.3663366336633662</v>
      </c>
      <c r="Y28" s="100">
        <f>Y2*S28%</f>
        <v>3.9603960396039604</v>
      </c>
    </row>
    <row r="29" spans="1:25" x14ac:dyDescent="0.3">
      <c r="A29">
        <v>32</v>
      </c>
      <c r="B29" s="27" t="s">
        <v>94</v>
      </c>
      <c r="C29" s="11" t="s">
        <v>36</v>
      </c>
      <c r="D29" s="12" t="s">
        <v>58</v>
      </c>
      <c r="E29" s="12" t="s">
        <v>136</v>
      </c>
      <c r="F29" s="54" t="s">
        <v>149</v>
      </c>
      <c r="G29" s="54" t="s">
        <v>173</v>
      </c>
      <c r="H29" s="92">
        <v>2</v>
      </c>
      <c r="I29" s="332">
        <v>3</v>
      </c>
      <c r="J29" s="95">
        <f t="shared" si="0"/>
        <v>480</v>
      </c>
      <c r="K29" s="101"/>
      <c r="L29" s="101"/>
      <c r="M29" s="101"/>
      <c r="N29" s="101"/>
      <c r="O29" s="101"/>
      <c r="P29" s="163">
        <v>147</v>
      </c>
      <c r="R29" s="96">
        <f t="shared" si="2"/>
        <v>333</v>
      </c>
      <c r="S29" s="100">
        <f>J29*100/J55</f>
        <v>1.3201320132013201</v>
      </c>
      <c r="T29" s="100">
        <f>T2*S29%</f>
        <v>112.21122112211221</v>
      </c>
      <c r="U29" s="96">
        <f t="shared" si="1"/>
        <v>4.4884488448844886</v>
      </c>
      <c r="Y29" s="100">
        <f>Y2*S29%</f>
        <v>5.2805280528052805</v>
      </c>
    </row>
    <row r="30" spans="1:25" s="163" customFormat="1" x14ac:dyDescent="0.3">
      <c r="A30" s="163">
        <v>33</v>
      </c>
      <c r="B30" s="164" t="s">
        <v>89</v>
      </c>
      <c r="C30" s="165" t="s">
        <v>32</v>
      </c>
      <c r="D30" s="166" t="s">
        <v>53</v>
      </c>
      <c r="E30" s="166" t="s">
        <v>133</v>
      </c>
      <c r="F30" s="167" t="s">
        <v>173</v>
      </c>
      <c r="G30" s="167" t="s">
        <v>215</v>
      </c>
      <c r="H30" s="168">
        <v>1</v>
      </c>
      <c r="I30" s="334">
        <v>2</v>
      </c>
      <c r="J30" s="95">
        <f t="shared" si="0"/>
        <v>240</v>
      </c>
      <c r="K30" s="169"/>
      <c r="L30" s="169"/>
      <c r="M30" s="169"/>
      <c r="N30" s="169"/>
      <c r="O30" s="169"/>
      <c r="P30" s="163">
        <v>54</v>
      </c>
      <c r="R30" s="170">
        <f t="shared" si="2"/>
        <v>186</v>
      </c>
      <c r="S30" s="171">
        <f>J30*100/J55</f>
        <v>0.66006600660066006</v>
      </c>
      <c r="T30" s="171">
        <f>T2*S30%</f>
        <v>56.105610561056103</v>
      </c>
      <c r="U30" s="96">
        <f t="shared" si="1"/>
        <v>2.2442244224422443</v>
      </c>
      <c r="Y30" s="100">
        <f>Y2*S30%</f>
        <v>2.6402640264026402</v>
      </c>
    </row>
    <row r="31" spans="1:25" x14ac:dyDescent="0.3">
      <c r="A31">
        <v>34</v>
      </c>
      <c r="B31" s="27" t="s">
        <v>95</v>
      </c>
      <c r="C31" s="11" t="s">
        <v>37</v>
      </c>
      <c r="D31" s="12" t="s">
        <v>59</v>
      </c>
      <c r="E31" s="12" t="s">
        <v>137</v>
      </c>
      <c r="F31" s="54" t="s">
        <v>149</v>
      </c>
      <c r="G31" s="54" t="s">
        <v>215</v>
      </c>
      <c r="H31" s="92">
        <v>11</v>
      </c>
      <c r="I31" s="332">
        <v>5</v>
      </c>
      <c r="J31" s="95">
        <f t="shared" si="0"/>
        <v>2640</v>
      </c>
      <c r="K31" s="101"/>
      <c r="L31" s="101"/>
      <c r="M31" s="101"/>
      <c r="N31" s="101"/>
      <c r="O31" s="101"/>
      <c r="P31" s="163">
        <v>637</v>
      </c>
      <c r="Q31">
        <f>31+11</f>
        <v>42</v>
      </c>
      <c r="R31" s="96">
        <f t="shared" si="2"/>
        <v>1961</v>
      </c>
      <c r="S31" s="100">
        <f>J31*100/J55</f>
        <v>7.2607260726072607</v>
      </c>
      <c r="T31" s="100">
        <f>T2*S31%</f>
        <v>617.16171617161717</v>
      </c>
      <c r="U31" s="96">
        <f t="shared" si="1"/>
        <v>24.686468646864686</v>
      </c>
      <c r="Y31" s="100">
        <f>Y2*S31%</f>
        <v>29.042904290429046</v>
      </c>
    </row>
    <row r="32" spans="1:25" x14ac:dyDescent="0.3">
      <c r="A32">
        <v>36</v>
      </c>
      <c r="B32" s="27" t="s">
        <v>155</v>
      </c>
      <c r="C32" s="11" t="s">
        <v>156</v>
      </c>
      <c r="D32" s="12" t="s">
        <v>157</v>
      </c>
      <c r="E32" s="12" t="s">
        <v>137</v>
      </c>
      <c r="F32" s="54" t="s">
        <v>173</v>
      </c>
      <c r="G32" s="54" t="s">
        <v>173</v>
      </c>
      <c r="H32" s="93">
        <v>4</v>
      </c>
      <c r="I32" s="335">
        <v>4</v>
      </c>
      <c r="J32" s="95">
        <f t="shared" si="0"/>
        <v>960</v>
      </c>
      <c r="K32" s="101"/>
      <c r="L32" s="101"/>
      <c r="M32" s="101"/>
      <c r="N32" s="101"/>
      <c r="O32" s="101"/>
      <c r="P32" s="163">
        <v>77</v>
      </c>
      <c r="R32" s="96">
        <f t="shared" si="2"/>
        <v>883</v>
      </c>
      <c r="S32" s="100">
        <f>J32*100/J55</f>
        <v>2.6402640264026402</v>
      </c>
      <c r="T32" s="100">
        <f>T2*S32%</f>
        <v>224.42244224422441</v>
      </c>
      <c r="U32" s="96">
        <f t="shared" si="1"/>
        <v>8.9768976897689772</v>
      </c>
      <c r="Y32" s="100">
        <f>Y2*S32%</f>
        <v>10.561056105610561</v>
      </c>
    </row>
    <row r="33" spans="1:25" x14ac:dyDescent="0.3">
      <c r="A33">
        <v>37</v>
      </c>
      <c r="B33" s="80" t="s">
        <v>185</v>
      </c>
      <c r="C33" s="11" t="s">
        <v>178</v>
      </c>
      <c r="D33" s="12" t="s">
        <v>184</v>
      </c>
      <c r="E33" s="12" t="s">
        <v>172</v>
      </c>
      <c r="F33" s="54" t="s">
        <v>173</v>
      </c>
      <c r="G33" s="54" t="s">
        <v>173</v>
      </c>
      <c r="H33" s="94">
        <v>1</v>
      </c>
      <c r="I33" s="334">
        <v>2</v>
      </c>
      <c r="J33" s="95">
        <f t="shared" si="0"/>
        <v>240</v>
      </c>
      <c r="K33" s="101"/>
      <c r="L33" s="101"/>
      <c r="M33" s="104"/>
      <c r="N33" s="101"/>
      <c r="O33" s="101"/>
      <c r="P33" s="163">
        <v>43</v>
      </c>
      <c r="R33" s="96">
        <f t="shared" si="2"/>
        <v>197</v>
      </c>
      <c r="S33" s="100">
        <f>J33*100/J55</f>
        <v>0.66006600660066006</v>
      </c>
      <c r="T33" s="100">
        <f>T2*S33%</f>
        <v>56.105610561056103</v>
      </c>
      <c r="U33" s="96">
        <f t="shared" si="1"/>
        <v>2.2442244224422443</v>
      </c>
      <c r="Y33" s="100">
        <f>Y2*S33%</f>
        <v>2.6402640264026402</v>
      </c>
    </row>
    <row r="34" spans="1:25" x14ac:dyDescent="0.3">
      <c r="A34">
        <v>38</v>
      </c>
      <c r="B34" s="27" t="s">
        <v>106</v>
      </c>
      <c r="C34" s="11" t="s">
        <v>48</v>
      </c>
      <c r="D34" s="12" t="s">
        <v>70</v>
      </c>
      <c r="E34" s="12" t="s">
        <v>139</v>
      </c>
      <c r="F34" s="54" t="s">
        <v>149</v>
      </c>
      <c r="G34" s="54" t="s">
        <v>173</v>
      </c>
      <c r="H34" s="92">
        <v>2</v>
      </c>
      <c r="I34" s="332">
        <v>3</v>
      </c>
      <c r="J34" s="95">
        <f t="shared" si="0"/>
        <v>480</v>
      </c>
      <c r="K34" s="101"/>
      <c r="L34" s="101"/>
      <c r="M34" s="101"/>
      <c r="N34" s="101"/>
      <c r="O34" s="101"/>
      <c r="P34" s="163">
        <v>214</v>
      </c>
      <c r="R34" s="96">
        <f t="shared" si="2"/>
        <v>266</v>
      </c>
      <c r="S34" s="100">
        <f>J34*100/J55</f>
        <v>1.3201320132013201</v>
      </c>
      <c r="T34" s="100">
        <f>T2*S34%</f>
        <v>112.21122112211221</v>
      </c>
      <c r="U34" s="96">
        <f t="shared" si="1"/>
        <v>4.4884488448844886</v>
      </c>
      <c r="Y34" s="100">
        <f>Y2*S34%</f>
        <v>5.2805280528052805</v>
      </c>
    </row>
    <row r="35" spans="1:25" x14ac:dyDescent="0.3">
      <c r="A35">
        <v>39</v>
      </c>
      <c r="B35" s="27" t="s">
        <v>158</v>
      </c>
      <c r="C35" s="77" t="s">
        <v>159</v>
      </c>
      <c r="D35" s="78" t="s">
        <v>160</v>
      </c>
      <c r="E35" s="78" t="s">
        <v>137</v>
      </c>
      <c r="F35" s="79" t="s">
        <v>173</v>
      </c>
      <c r="G35" s="79" t="s">
        <v>173</v>
      </c>
      <c r="H35" s="93">
        <v>2</v>
      </c>
      <c r="I35" s="332">
        <v>3</v>
      </c>
      <c r="J35" s="95">
        <f t="shared" si="0"/>
        <v>480</v>
      </c>
      <c r="K35" s="101"/>
      <c r="L35" s="101"/>
      <c r="M35" s="101"/>
      <c r="N35" s="101"/>
      <c r="O35" s="101"/>
      <c r="P35" s="163">
        <v>50</v>
      </c>
      <c r="R35" s="96">
        <f t="shared" ref="R35:R54" si="3">J35-K35-L35-M35-N35-O35-P35-Q35</f>
        <v>430</v>
      </c>
      <c r="S35" s="100">
        <f>J35*100/J55</f>
        <v>1.3201320132013201</v>
      </c>
      <c r="T35" s="100">
        <f>T2*S35%</f>
        <v>112.21122112211221</v>
      </c>
      <c r="U35" s="96">
        <f t="shared" si="1"/>
        <v>4.4884488448844886</v>
      </c>
      <c r="Y35" s="100">
        <f>Y2*S35%</f>
        <v>5.2805280528052805</v>
      </c>
    </row>
    <row r="36" spans="1:25" x14ac:dyDescent="0.3">
      <c r="A36">
        <v>40</v>
      </c>
      <c r="B36" s="27" t="s">
        <v>111</v>
      </c>
      <c r="C36" s="11" t="s">
        <v>122</v>
      </c>
      <c r="D36" s="12" t="s">
        <v>75</v>
      </c>
      <c r="E36" s="12" t="s">
        <v>139</v>
      </c>
      <c r="F36" s="79" t="s">
        <v>149</v>
      </c>
      <c r="G36" s="79" t="s">
        <v>173</v>
      </c>
      <c r="H36" s="92">
        <v>1</v>
      </c>
      <c r="I36" s="334">
        <v>2</v>
      </c>
      <c r="J36" s="95">
        <f t="shared" si="0"/>
        <v>240</v>
      </c>
      <c r="K36" s="101"/>
      <c r="L36" s="101"/>
      <c r="M36" s="101"/>
      <c r="N36" s="101"/>
      <c r="O36" s="101"/>
      <c r="P36" s="163">
        <v>78</v>
      </c>
      <c r="R36" s="96">
        <f t="shared" si="3"/>
        <v>162</v>
      </c>
      <c r="S36" s="100">
        <f>J36*100/J55</f>
        <v>0.66006600660066006</v>
      </c>
      <c r="T36" s="100">
        <f>T2*S36%</f>
        <v>56.105610561056103</v>
      </c>
      <c r="U36" s="96">
        <f t="shared" si="1"/>
        <v>2.2442244224422443</v>
      </c>
      <c r="Y36" s="100">
        <f>Y2*S36%</f>
        <v>2.6402640264026402</v>
      </c>
    </row>
    <row r="37" spans="1:25" x14ac:dyDescent="0.3">
      <c r="A37">
        <v>41</v>
      </c>
      <c r="B37" s="82" t="s">
        <v>108</v>
      </c>
      <c r="C37" s="11" t="s">
        <v>50</v>
      </c>
      <c r="D37" s="12" t="s">
        <v>72</v>
      </c>
      <c r="E37" s="12" t="s">
        <v>139</v>
      </c>
      <c r="F37" s="79" t="s">
        <v>149</v>
      </c>
      <c r="G37" s="79" t="s">
        <v>173</v>
      </c>
      <c r="H37" s="92">
        <v>1.5</v>
      </c>
      <c r="I37" s="335">
        <v>2</v>
      </c>
      <c r="J37" s="95">
        <f t="shared" si="0"/>
        <v>360</v>
      </c>
      <c r="K37" s="101"/>
      <c r="L37" s="101"/>
      <c r="M37" s="101"/>
      <c r="N37" s="101"/>
      <c r="O37" s="101"/>
      <c r="P37" s="163">
        <v>227</v>
      </c>
      <c r="R37" s="96">
        <f t="shared" si="3"/>
        <v>133</v>
      </c>
      <c r="S37" s="100">
        <f>J37*100/J55</f>
        <v>0.99009900990099009</v>
      </c>
      <c r="T37" s="100">
        <f>T2*S37%</f>
        <v>84.158415841584159</v>
      </c>
      <c r="U37" s="96">
        <f t="shared" si="1"/>
        <v>3.3663366336633662</v>
      </c>
      <c r="Y37" s="100">
        <f>Y2*S37%</f>
        <v>3.9603960396039604</v>
      </c>
    </row>
    <row r="38" spans="1:25" x14ac:dyDescent="0.3">
      <c r="A38">
        <v>42</v>
      </c>
      <c r="B38" s="82" t="s">
        <v>118</v>
      </c>
      <c r="C38" s="11" t="s">
        <v>130</v>
      </c>
      <c r="D38" s="12" t="s">
        <v>84</v>
      </c>
      <c r="E38" s="12" t="s">
        <v>143</v>
      </c>
      <c r="F38" s="79" t="s">
        <v>149</v>
      </c>
      <c r="G38" s="79" t="s">
        <v>215</v>
      </c>
      <c r="H38" s="92">
        <v>1</v>
      </c>
      <c r="I38" s="334">
        <v>2</v>
      </c>
      <c r="J38" s="95">
        <f t="shared" si="0"/>
        <v>240</v>
      </c>
      <c r="K38" s="101"/>
      <c r="L38" s="101"/>
      <c r="M38" s="101"/>
      <c r="N38" s="101"/>
      <c r="O38" s="101"/>
      <c r="P38" s="163">
        <v>66</v>
      </c>
      <c r="R38" s="96">
        <f t="shared" si="3"/>
        <v>174</v>
      </c>
      <c r="S38" s="100">
        <f>J38*100/J55</f>
        <v>0.66006600660066006</v>
      </c>
      <c r="T38" s="100">
        <f>T2*S38%</f>
        <v>56.105610561056103</v>
      </c>
      <c r="U38" s="96">
        <f t="shared" si="1"/>
        <v>2.2442244224422443</v>
      </c>
      <c r="Y38" s="100">
        <f>Y2*S38%</f>
        <v>2.6402640264026402</v>
      </c>
    </row>
    <row r="39" spans="1:25" x14ac:dyDescent="0.3">
      <c r="A39">
        <v>43</v>
      </c>
      <c r="B39" s="81" t="s">
        <v>188</v>
      </c>
      <c r="C39" s="11" t="s">
        <v>186</v>
      </c>
      <c r="D39" s="12" t="s">
        <v>187</v>
      </c>
      <c r="E39" s="12" t="s">
        <v>172</v>
      </c>
      <c r="F39" s="79" t="s">
        <v>173</v>
      </c>
      <c r="G39" s="79" t="s">
        <v>173</v>
      </c>
      <c r="H39" s="93">
        <v>1.5</v>
      </c>
      <c r="I39" s="335">
        <v>2</v>
      </c>
      <c r="J39" s="95">
        <f t="shared" si="0"/>
        <v>360</v>
      </c>
      <c r="K39" s="101"/>
      <c r="L39" s="101"/>
      <c r="M39" s="104"/>
      <c r="N39" s="101"/>
      <c r="O39" s="101"/>
      <c r="P39" s="163">
        <v>123</v>
      </c>
      <c r="R39" s="96">
        <f t="shared" si="3"/>
        <v>237</v>
      </c>
      <c r="S39" s="100">
        <f>J39*100/J55</f>
        <v>0.99009900990099009</v>
      </c>
      <c r="T39" s="100">
        <f>T2*S39%</f>
        <v>84.158415841584159</v>
      </c>
      <c r="U39" s="96">
        <f t="shared" si="1"/>
        <v>3.3663366336633662</v>
      </c>
      <c r="Y39" s="100">
        <f>Y2*S39%</f>
        <v>3.9603960396039604</v>
      </c>
    </row>
    <row r="40" spans="1:25" x14ac:dyDescent="0.3">
      <c r="A40">
        <v>45</v>
      </c>
      <c r="B40" s="81" t="s">
        <v>190</v>
      </c>
      <c r="C40" s="11" t="s">
        <v>186</v>
      </c>
      <c r="D40" s="12" t="s">
        <v>189</v>
      </c>
      <c r="E40" s="12" t="s">
        <v>172</v>
      </c>
      <c r="F40" s="79" t="s">
        <v>173</v>
      </c>
      <c r="G40" s="79" t="s">
        <v>173</v>
      </c>
      <c r="H40" s="93">
        <v>1</v>
      </c>
      <c r="I40" s="334">
        <v>2</v>
      </c>
      <c r="J40" s="95">
        <f t="shared" si="0"/>
        <v>240</v>
      </c>
      <c r="K40" s="101"/>
      <c r="L40" s="101"/>
      <c r="M40" s="104"/>
      <c r="N40" s="101"/>
      <c r="O40" s="101"/>
      <c r="P40" s="163">
        <v>86</v>
      </c>
      <c r="R40" s="170">
        <f t="shared" si="3"/>
        <v>154</v>
      </c>
      <c r="S40" s="100">
        <f>J40*100/J55</f>
        <v>0.66006600660066006</v>
      </c>
      <c r="T40" s="100">
        <f>T2*S40%</f>
        <v>56.105610561056103</v>
      </c>
      <c r="U40" s="96">
        <f t="shared" si="1"/>
        <v>2.2442244224422443</v>
      </c>
      <c r="Y40" s="100">
        <f>Y2*S40%</f>
        <v>2.6402640264026402</v>
      </c>
    </row>
    <row r="41" spans="1:25" x14ac:dyDescent="0.3">
      <c r="A41">
        <v>46</v>
      </c>
      <c r="B41" s="82" t="s">
        <v>88</v>
      </c>
      <c r="C41" s="11" t="s">
        <v>170</v>
      </c>
      <c r="D41" s="12" t="s">
        <v>52</v>
      </c>
      <c r="E41" s="12" t="s">
        <v>133</v>
      </c>
      <c r="F41" s="79" t="s">
        <v>149</v>
      </c>
      <c r="G41" s="79" t="s">
        <v>215</v>
      </c>
      <c r="H41" s="92">
        <v>1.5</v>
      </c>
      <c r="I41" s="335">
        <v>2</v>
      </c>
      <c r="J41" s="95">
        <f t="shared" si="0"/>
        <v>360</v>
      </c>
      <c r="K41" s="101"/>
      <c r="L41" s="101"/>
      <c r="M41" s="101"/>
      <c r="N41" s="101"/>
      <c r="O41" s="101"/>
      <c r="P41" s="163">
        <v>116</v>
      </c>
      <c r="R41" s="96">
        <f t="shared" si="3"/>
        <v>244</v>
      </c>
      <c r="S41" s="100">
        <f>J41*100/J55</f>
        <v>0.99009900990099009</v>
      </c>
      <c r="T41" s="100">
        <f>T2*S41%</f>
        <v>84.158415841584159</v>
      </c>
      <c r="U41" s="96">
        <f t="shared" si="1"/>
        <v>3.3663366336633662</v>
      </c>
      <c r="Y41" s="100">
        <f>Y2*S41%</f>
        <v>3.9603960396039604</v>
      </c>
    </row>
    <row r="42" spans="1:25" x14ac:dyDescent="0.3">
      <c r="A42">
        <v>47</v>
      </c>
      <c r="B42" s="82" t="s">
        <v>87</v>
      </c>
      <c r="C42" s="11" t="s">
        <v>31</v>
      </c>
      <c r="D42" s="12" t="s">
        <v>51</v>
      </c>
      <c r="E42" s="12" t="s">
        <v>133</v>
      </c>
      <c r="F42" s="79" t="s">
        <v>149</v>
      </c>
      <c r="G42" s="79" t="s">
        <v>173</v>
      </c>
      <c r="H42" s="92">
        <v>4</v>
      </c>
      <c r="I42" s="332">
        <v>4</v>
      </c>
      <c r="J42" s="95">
        <f t="shared" si="0"/>
        <v>960</v>
      </c>
      <c r="K42" s="101"/>
      <c r="L42" s="101"/>
      <c r="M42" s="101"/>
      <c r="N42" s="101"/>
      <c r="O42" s="101"/>
      <c r="P42" s="163">
        <v>728</v>
      </c>
      <c r="R42" s="300">
        <f t="shared" si="3"/>
        <v>232</v>
      </c>
      <c r="S42" s="100">
        <f>J42*100/J55</f>
        <v>2.6402640264026402</v>
      </c>
      <c r="T42" s="100">
        <f>T2*S42%</f>
        <v>224.42244224422441</v>
      </c>
      <c r="U42" s="96">
        <f t="shared" si="1"/>
        <v>8.9768976897689772</v>
      </c>
      <c r="Y42" s="100">
        <f>Y2*S42%</f>
        <v>10.561056105610561</v>
      </c>
    </row>
    <row r="43" spans="1:25" x14ac:dyDescent="0.3">
      <c r="A43">
        <v>48</v>
      </c>
      <c r="B43" s="81" t="s">
        <v>193</v>
      </c>
      <c r="C43" s="11" t="s">
        <v>191</v>
      </c>
      <c r="D43" s="12" t="s">
        <v>192</v>
      </c>
      <c r="E43" s="12" t="s">
        <v>172</v>
      </c>
      <c r="F43" s="79" t="s">
        <v>173</v>
      </c>
      <c r="G43" s="79" t="s">
        <v>214</v>
      </c>
      <c r="H43" s="93">
        <v>2</v>
      </c>
      <c r="I43" s="332">
        <v>3</v>
      </c>
      <c r="J43" s="95">
        <f t="shared" si="0"/>
        <v>480</v>
      </c>
      <c r="K43" s="101"/>
      <c r="L43" s="101"/>
      <c r="M43" s="104"/>
      <c r="N43" s="101"/>
      <c r="O43" s="101"/>
      <c r="P43" s="163">
        <v>104</v>
      </c>
      <c r="R43" s="96">
        <f t="shared" si="3"/>
        <v>376</v>
      </c>
      <c r="S43" s="100">
        <f>J43*100/J55</f>
        <v>1.3201320132013201</v>
      </c>
      <c r="T43" s="100">
        <f>T2*S43%</f>
        <v>112.21122112211221</v>
      </c>
      <c r="U43" s="96">
        <f t="shared" si="1"/>
        <v>4.4884488448844886</v>
      </c>
      <c r="Y43" s="100">
        <f>Y2*S43%</f>
        <v>5.2805280528052805</v>
      </c>
    </row>
    <row r="44" spans="1:25" s="163" customFormat="1" x14ac:dyDescent="0.3">
      <c r="A44" s="163">
        <v>49</v>
      </c>
      <c r="B44" s="177" t="s">
        <v>196</v>
      </c>
      <c r="C44" s="165" t="s">
        <v>194</v>
      </c>
      <c r="D44" s="166" t="s">
        <v>195</v>
      </c>
      <c r="E44" s="166" t="s">
        <v>172</v>
      </c>
      <c r="F44" s="178" t="s">
        <v>173</v>
      </c>
      <c r="G44" s="178" t="s">
        <v>173</v>
      </c>
      <c r="H44" s="173">
        <v>1</v>
      </c>
      <c r="I44" s="334">
        <v>2</v>
      </c>
      <c r="J44" s="95">
        <f t="shared" si="0"/>
        <v>240</v>
      </c>
      <c r="K44" s="169"/>
      <c r="L44" s="169"/>
      <c r="M44" s="176"/>
      <c r="N44" s="169"/>
      <c r="O44" s="169"/>
      <c r="P44" s="163">
        <v>94</v>
      </c>
      <c r="R44" s="170">
        <f t="shared" si="3"/>
        <v>146</v>
      </c>
      <c r="S44" s="171">
        <f>J44*100/J55</f>
        <v>0.66006600660066006</v>
      </c>
      <c r="T44" s="171">
        <f>T2*S44%</f>
        <v>56.105610561056103</v>
      </c>
      <c r="U44" s="96">
        <f t="shared" si="1"/>
        <v>2.2442244224422443</v>
      </c>
      <c r="Y44" s="100">
        <f>Y2*S44%</f>
        <v>2.6402640264026402</v>
      </c>
    </row>
    <row r="45" spans="1:25" s="163" customFormat="1" x14ac:dyDescent="0.3">
      <c r="A45" s="163">
        <v>50</v>
      </c>
      <c r="B45" s="179" t="s">
        <v>120</v>
      </c>
      <c r="C45" s="165" t="s">
        <v>132</v>
      </c>
      <c r="D45" s="166" t="s">
        <v>86</v>
      </c>
      <c r="E45" s="166" t="s">
        <v>144</v>
      </c>
      <c r="F45" s="178" t="s">
        <v>149</v>
      </c>
      <c r="G45" s="178" t="s">
        <v>215</v>
      </c>
      <c r="H45" s="168">
        <v>6</v>
      </c>
      <c r="I45" s="332">
        <v>5</v>
      </c>
      <c r="J45" s="95">
        <f t="shared" si="0"/>
        <v>1440</v>
      </c>
      <c r="K45" s="169"/>
      <c r="L45" s="169"/>
      <c r="M45" s="169"/>
      <c r="N45" s="169"/>
      <c r="O45" s="169"/>
      <c r="P45" s="163">
        <v>110</v>
      </c>
      <c r="R45" s="302">
        <f t="shared" si="3"/>
        <v>1330</v>
      </c>
      <c r="S45" s="171">
        <f>J45*100/J55</f>
        <v>3.9603960396039604</v>
      </c>
      <c r="T45" s="171">
        <f>T2*S45%</f>
        <v>336.63366336633663</v>
      </c>
      <c r="U45" s="96">
        <f t="shared" si="1"/>
        <v>13.465346534653465</v>
      </c>
      <c r="Y45" s="100">
        <f>Y2*S45%</f>
        <v>15.841584158415841</v>
      </c>
    </row>
    <row r="46" spans="1:25" s="163" customFormat="1" x14ac:dyDescent="0.3">
      <c r="A46" s="163">
        <v>51</v>
      </c>
      <c r="B46" s="177" t="s">
        <v>199</v>
      </c>
      <c r="C46" s="165" t="s">
        <v>197</v>
      </c>
      <c r="D46" s="166" t="s">
        <v>198</v>
      </c>
      <c r="E46" s="166" t="s">
        <v>172</v>
      </c>
      <c r="F46" s="178" t="s">
        <v>173</v>
      </c>
      <c r="G46" s="178" t="s">
        <v>215</v>
      </c>
      <c r="H46" s="168">
        <v>3</v>
      </c>
      <c r="I46" s="332">
        <v>4</v>
      </c>
      <c r="J46" s="95">
        <f t="shared" si="0"/>
        <v>720</v>
      </c>
      <c r="K46" s="169"/>
      <c r="L46" s="169"/>
      <c r="M46" s="176"/>
      <c r="N46" s="169"/>
      <c r="O46" s="169"/>
      <c r="P46" s="163">
        <v>63</v>
      </c>
      <c r="R46" s="170">
        <f t="shared" si="3"/>
        <v>657</v>
      </c>
      <c r="S46" s="171">
        <f>J46*100/J55</f>
        <v>1.9801980198019802</v>
      </c>
      <c r="T46" s="171">
        <f>T2*S46%</f>
        <v>168.31683168316832</v>
      </c>
      <c r="U46" s="96">
        <f t="shared" si="1"/>
        <v>6.7326732673267324</v>
      </c>
      <c r="Y46" s="100">
        <f>Y2*S46%</f>
        <v>7.9207920792079207</v>
      </c>
    </row>
    <row r="47" spans="1:25" x14ac:dyDescent="0.3">
      <c r="A47">
        <v>52</v>
      </c>
      <c r="B47" s="82" t="s">
        <v>97</v>
      </c>
      <c r="C47" s="11" t="s">
        <v>39</v>
      </c>
      <c r="D47" s="12" t="s">
        <v>61</v>
      </c>
      <c r="E47" s="12" t="s">
        <v>137</v>
      </c>
      <c r="F47" s="79" t="s">
        <v>149</v>
      </c>
      <c r="G47" s="79" t="s">
        <v>215</v>
      </c>
      <c r="H47" s="92">
        <v>9</v>
      </c>
      <c r="I47" s="332">
        <v>5</v>
      </c>
      <c r="J47" s="95">
        <f t="shared" si="0"/>
        <v>2160</v>
      </c>
      <c r="K47" s="101"/>
      <c r="L47" s="101"/>
      <c r="M47" s="101"/>
      <c r="N47" s="101"/>
      <c r="O47" s="101"/>
      <c r="P47" s="163">
        <v>794</v>
      </c>
      <c r="R47" s="96">
        <f t="shared" si="3"/>
        <v>1366</v>
      </c>
      <c r="S47" s="100">
        <f>J47*100/J55</f>
        <v>5.9405940594059405</v>
      </c>
      <c r="T47" s="100">
        <f>T2*S47%</f>
        <v>504.95049504950492</v>
      </c>
      <c r="U47" s="96">
        <f t="shared" si="1"/>
        <v>20.198019801980198</v>
      </c>
      <c r="Y47" s="100">
        <f>Y2*S47%</f>
        <v>23.762376237623762</v>
      </c>
    </row>
    <row r="48" spans="1:25" x14ac:dyDescent="0.3">
      <c r="A48">
        <v>53</v>
      </c>
      <c r="B48" s="82" t="s">
        <v>100</v>
      </c>
      <c r="C48" s="11" t="s">
        <v>42</v>
      </c>
      <c r="D48" s="12" t="s">
        <v>64</v>
      </c>
      <c r="E48" s="12" t="s">
        <v>138</v>
      </c>
      <c r="F48" s="79" t="s">
        <v>149</v>
      </c>
      <c r="G48" s="79" t="s">
        <v>173</v>
      </c>
      <c r="H48" s="92">
        <v>1</v>
      </c>
      <c r="I48" s="334">
        <v>2</v>
      </c>
      <c r="J48" s="95">
        <f t="shared" si="0"/>
        <v>240</v>
      </c>
      <c r="K48" s="101"/>
      <c r="L48" s="101"/>
      <c r="M48" s="101"/>
      <c r="N48" s="101"/>
      <c r="O48" s="101"/>
      <c r="P48">
        <v>346</v>
      </c>
      <c r="R48" s="310">
        <f t="shared" si="3"/>
        <v>-106</v>
      </c>
      <c r="S48" s="100">
        <f>J48*100/J55</f>
        <v>0.66006600660066006</v>
      </c>
      <c r="T48" s="100">
        <f>T2*S48%</f>
        <v>56.105610561056103</v>
      </c>
      <c r="U48" s="96">
        <f t="shared" si="1"/>
        <v>2.2442244224422443</v>
      </c>
      <c r="Y48" s="100">
        <f>Y2*S48%</f>
        <v>2.6402640264026402</v>
      </c>
    </row>
    <row r="49" spans="1:25" x14ac:dyDescent="0.3">
      <c r="A49">
        <v>54</v>
      </c>
      <c r="B49" s="82" t="s">
        <v>103</v>
      </c>
      <c r="C49" s="11" t="s">
        <v>45</v>
      </c>
      <c r="D49" s="12" t="s">
        <v>67</v>
      </c>
      <c r="E49" s="12" t="s">
        <v>139</v>
      </c>
      <c r="F49" s="79" t="s">
        <v>149</v>
      </c>
      <c r="G49" s="79" t="s">
        <v>173</v>
      </c>
      <c r="H49" s="92">
        <v>10</v>
      </c>
      <c r="I49" s="332">
        <v>5</v>
      </c>
      <c r="J49" s="95">
        <f t="shared" si="0"/>
        <v>2400</v>
      </c>
      <c r="K49" s="101"/>
      <c r="L49" s="101"/>
      <c r="M49" s="101"/>
      <c r="N49" s="101"/>
      <c r="O49" s="101"/>
      <c r="P49">
        <v>559</v>
      </c>
      <c r="R49" s="96">
        <f t="shared" si="3"/>
        <v>1841</v>
      </c>
      <c r="S49" s="100">
        <f>J49*100/J55</f>
        <v>6.6006600660066006</v>
      </c>
      <c r="T49" s="100">
        <f>T2*S49%</f>
        <v>561.05610561056096</v>
      </c>
      <c r="U49" s="96">
        <f t="shared" si="1"/>
        <v>22.442244224422438</v>
      </c>
      <c r="Y49" s="100">
        <f>Y2*S49%</f>
        <v>26.402640264026399</v>
      </c>
    </row>
    <row r="50" spans="1:25" s="163" customFormat="1" x14ac:dyDescent="0.3">
      <c r="A50" s="163">
        <v>55</v>
      </c>
      <c r="B50" s="177" t="s">
        <v>202</v>
      </c>
      <c r="C50" s="165" t="s">
        <v>201</v>
      </c>
      <c r="D50" s="166" t="s">
        <v>200</v>
      </c>
      <c r="E50" s="166" t="s">
        <v>172</v>
      </c>
      <c r="F50" s="178" t="s">
        <v>173</v>
      </c>
      <c r="G50" s="178" t="s">
        <v>207</v>
      </c>
      <c r="H50" s="173">
        <v>1</v>
      </c>
      <c r="I50" s="334">
        <v>2</v>
      </c>
      <c r="J50" s="95">
        <f t="shared" si="0"/>
        <v>240</v>
      </c>
      <c r="K50" s="169"/>
      <c r="L50" s="169"/>
      <c r="M50" s="169"/>
      <c r="N50" s="169"/>
      <c r="O50" s="169"/>
      <c r="P50" s="163">
        <v>67</v>
      </c>
      <c r="R50" s="170">
        <f t="shared" si="3"/>
        <v>173</v>
      </c>
      <c r="S50" s="171">
        <f>J50*100/J55</f>
        <v>0.66006600660066006</v>
      </c>
      <c r="T50" s="171">
        <f>T2*S50%</f>
        <v>56.105610561056103</v>
      </c>
      <c r="U50" s="96">
        <f t="shared" si="1"/>
        <v>2.2442244224422443</v>
      </c>
      <c r="Y50" s="100">
        <f>Y2*S50%</f>
        <v>2.6402640264026402</v>
      </c>
    </row>
    <row r="51" spans="1:25" x14ac:dyDescent="0.3">
      <c r="A51">
        <v>56</v>
      </c>
      <c r="B51" s="82" t="s">
        <v>105</v>
      </c>
      <c r="C51" s="11" t="s">
        <v>47</v>
      </c>
      <c r="D51" s="12" t="s">
        <v>69</v>
      </c>
      <c r="E51" s="12" t="s">
        <v>139</v>
      </c>
      <c r="F51" s="79" t="s">
        <v>149</v>
      </c>
      <c r="G51" s="79" t="s">
        <v>173</v>
      </c>
      <c r="H51" s="92">
        <v>2</v>
      </c>
      <c r="I51" s="332">
        <v>3</v>
      </c>
      <c r="J51" s="95">
        <f t="shared" si="0"/>
        <v>480</v>
      </c>
      <c r="K51" s="101"/>
      <c r="L51" s="101"/>
      <c r="M51" s="101"/>
      <c r="N51" s="101"/>
      <c r="O51" s="101"/>
      <c r="P51" s="163">
        <v>154</v>
      </c>
      <c r="R51" s="96">
        <f t="shared" si="3"/>
        <v>326</v>
      </c>
      <c r="S51" s="100">
        <f>J51*100/J55</f>
        <v>1.3201320132013201</v>
      </c>
      <c r="T51" s="100">
        <f>T2*S51%</f>
        <v>112.21122112211221</v>
      </c>
      <c r="U51" s="96">
        <f t="shared" si="1"/>
        <v>4.4884488448844886</v>
      </c>
      <c r="Y51" s="100">
        <f>Y2*S51%</f>
        <v>5.2805280528052805</v>
      </c>
    </row>
    <row r="52" spans="1:25" s="163" customFormat="1" x14ac:dyDescent="0.3">
      <c r="A52" s="163">
        <v>57</v>
      </c>
      <c r="B52" s="179" t="s">
        <v>112</v>
      </c>
      <c r="C52" s="165" t="s">
        <v>123</v>
      </c>
      <c r="D52" s="166" t="s">
        <v>76</v>
      </c>
      <c r="E52" s="166" t="s">
        <v>139</v>
      </c>
      <c r="F52" s="178" t="s">
        <v>149</v>
      </c>
      <c r="G52" s="178" t="s">
        <v>173</v>
      </c>
      <c r="H52" s="168">
        <v>1.5</v>
      </c>
      <c r="I52" s="335">
        <v>2</v>
      </c>
      <c r="J52" s="95">
        <f t="shared" si="0"/>
        <v>360</v>
      </c>
      <c r="K52" s="169"/>
      <c r="L52" s="169"/>
      <c r="M52" s="169"/>
      <c r="N52" s="169"/>
      <c r="O52" s="169"/>
      <c r="P52" s="163">
        <v>162</v>
      </c>
      <c r="R52" s="170">
        <f t="shared" si="3"/>
        <v>198</v>
      </c>
      <c r="S52" s="171">
        <f>J52*100/J55</f>
        <v>0.99009900990099009</v>
      </c>
      <c r="T52" s="171">
        <f>T2*S52%</f>
        <v>84.158415841584159</v>
      </c>
      <c r="U52" s="96">
        <f t="shared" si="1"/>
        <v>3.3663366336633662</v>
      </c>
      <c r="Y52" s="100">
        <f>Y2*S52%</f>
        <v>3.9603960396039604</v>
      </c>
    </row>
    <row r="53" spans="1:25" x14ac:dyDescent="0.3">
      <c r="A53">
        <v>58</v>
      </c>
      <c r="B53" s="81" t="s">
        <v>204</v>
      </c>
      <c r="C53" s="11" t="s">
        <v>205</v>
      </c>
      <c r="D53" s="12" t="s">
        <v>203</v>
      </c>
      <c r="E53" s="12" t="s">
        <v>172</v>
      </c>
      <c r="F53" s="79" t="s">
        <v>173</v>
      </c>
      <c r="G53" s="79" t="s">
        <v>173</v>
      </c>
      <c r="H53" s="93">
        <v>2</v>
      </c>
      <c r="I53" s="332">
        <v>3</v>
      </c>
      <c r="J53" s="95">
        <f t="shared" si="0"/>
        <v>480</v>
      </c>
      <c r="K53" s="101"/>
      <c r="L53" s="101"/>
      <c r="M53" s="104"/>
      <c r="N53" s="101"/>
      <c r="O53" s="101"/>
      <c r="P53" s="163">
        <v>122</v>
      </c>
      <c r="R53" s="96">
        <f t="shared" si="3"/>
        <v>358</v>
      </c>
      <c r="S53" s="100">
        <f>J53*100/J55</f>
        <v>1.3201320132013201</v>
      </c>
      <c r="T53" s="100">
        <f>T2*S53%</f>
        <v>112.21122112211221</v>
      </c>
      <c r="U53" s="96">
        <f t="shared" si="1"/>
        <v>4.4884488448844886</v>
      </c>
      <c r="Y53" s="100">
        <f>Y2*S53%</f>
        <v>5.2805280528052805</v>
      </c>
    </row>
    <row r="54" spans="1:25" x14ac:dyDescent="0.3">
      <c r="A54">
        <v>59</v>
      </c>
      <c r="B54" s="82" t="s">
        <v>102</v>
      </c>
      <c r="C54" s="11" t="s">
        <v>44</v>
      </c>
      <c r="D54" s="12" t="s">
        <v>66</v>
      </c>
      <c r="E54" s="12" t="s">
        <v>138</v>
      </c>
      <c r="F54" s="79" t="s">
        <v>149</v>
      </c>
      <c r="G54" s="79" t="s">
        <v>173</v>
      </c>
      <c r="H54" s="92">
        <v>5</v>
      </c>
      <c r="I54" s="332">
        <v>5</v>
      </c>
      <c r="J54" s="95">
        <f t="shared" si="0"/>
        <v>1200</v>
      </c>
      <c r="K54" s="101"/>
      <c r="L54" s="101"/>
      <c r="M54" s="101"/>
      <c r="N54" s="101"/>
      <c r="O54" s="101"/>
      <c r="P54" s="163">
        <v>1479</v>
      </c>
      <c r="R54" s="310">
        <f t="shared" si="3"/>
        <v>-279</v>
      </c>
      <c r="S54" s="100">
        <f>J54*100/J55</f>
        <v>3.3003300330033003</v>
      </c>
      <c r="T54" s="100">
        <f>T2*S54%</f>
        <v>280.52805280528048</v>
      </c>
      <c r="U54" s="96">
        <f t="shared" si="1"/>
        <v>11.221122112211219</v>
      </c>
      <c r="Y54" s="100">
        <f>Y2*S54%</f>
        <v>13.201320132013199</v>
      </c>
    </row>
    <row r="55" spans="1:25" x14ac:dyDescent="0.3">
      <c r="H55">
        <f t="shared" ref="H55:R55" si="4">SUM(H3:H54)</f>
        <v>151.5</v>
      </c>
      <c r="I55">
        <f t="shared" si="4"/>
        <v>161</v>
      </c>
      <c r="J55" s="180">
        <f t="shared" si="4"/>
        <v>36360</v>
      </c>
      <c r="K55" s="103">
        <f t="shared" si="4"/>
        <v>0</v>
      </c>
      <c r="L55" s="101">
        <f t="shared" si="4"/>
        <v>0</v>
      </c>
      <c r="M55" s="101">
        <f t="shared" si="4"/>
        <v>0</v>
      </c>
      <c r="N55" s="101">
        <f t="shared" si="4"/>
        <v>0</v>
      </c>
      <c r="O55" s="101">
        <f t="shared" si="4"/>
        <v>0</v>
      </c>
      <c r="P55" s="4">
        <f t="shared" si="4"/>
        <v>13917</v>
      </c>
      <c r="Q55" s="4">
        <f t="shared" si="4"/>
        <v>252</v>
      </c>
      <c r="R55" s="4">
        <f t="shared" si="4"/>
        <v>22191</v>
      </c>
      <c r="S55" s="301">
        <f>SUM(S3:S54)</f>
        <v>99.999999999999929</v>
      </c>
      <c r="T55" s="162">
        <f>SUM(T3:T54)</f>
        <v>8500</v>
      </c>
      <c r="U55" s="96">
        <f>SUM(U3:U54)</f>
        <v>339.99999999999994</v>
      </c>
      <c r="Y55" s="100">
        <f>SUM(Y3:Y54)</f>
        <v>399.99999999999972</v>
      </c>
    </row>
    <row r="56" spans="1:25" x14ac:dyDescent="0.3">
      <c r="J56" t="s">
        <v>228</v>
      </c>
    </row>
    <row r="57" spans="1:25" x14ac:dyDescent="0.3">
      <c r="R57" s="96">
        <f>J55-R55</f>
        <v>14169</v>
      </c>
      <c r="T57" s="96"/>
    </row>
    <row r="58" spans="1:25" x14ac:dyDescent="0.3">
      <c r="U58" s="99"/>
      <c r="W58" s="96"/>
    </row>
    <row r="59" spans="1:25" x14ac:dyDescent="0.3">
      <c r="U59" s="99"/>
      <c r="W59" s="96"/>
    </row>
    <row r="60" spans="1:25" x14ac:dyDescent="0.3">
      <c r="U60" s="99"/>
      <c r="W60" s="96"/>
    </row>
    <row r="61" spans="1:25" x14ac:dyDescent="0.3">
      <c r="Y61" s="99">
        <f>60000/53</f>
        <v>1132.0754716981132</v>
      </c>
    </row>
  </sheetData>
  <autoFilter ref="B2:R56" xr:uid="{00000000-0009-0000-0000-000007000000}"/>
  <mergeCells count="1">
    <mergeCell ref="K1:O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Nota ingreso</vt:lpstr>
      <vt:lpstr>Reporte</vt:lpstr>
      <vt:lpstr>Socios</vt:lpstr>
      <vt:lpstr>COMPRA COOPAY</vt:lpstr>
      <vt:lpstr>Hoja1</vt:lpstr>
      <vt:lpstr>ENTREGAS </vt:lpstr>
      <vt:lpstr>Reporte!Títulos_a_imprimir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Jefatura</dc:creator>
  <cp:lastModifiedBy>Carla</cp:lastModifiedBy>
  <cp:lastPrinted>2025-04-07T16:08:06Z</cp:lastPrinted>
  <dcterms:created xsi:type="dcterms:W3CDTF">2020-06-02T17:03:00Z</dcterms:created>
  <dcterms:modified xsi:type="dcterms:W3CDTF">2025-06-18T14:19:11Z</dcterms:modified>
</cp:coreProperties>
</file>