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Google Drive\ITESO\9° Semestre\Ingeniería en Nanomateriales II\Artículos - Prácticas\Práctica 4\Óxido infinito\"/>
    </mc:Choice>
  </mc:AlternateContent>
  <xr:revisionPtr revIDLastSave="0" documentId="13_ncr:1_{091AC422-CAE4-4D99-9E75-5A5DC7247F84}" xr6:coauthVersionLast="45" xr6:coauthVersionMax="45" xr10:uidLastSave="{00000000-0000-0000-0000-000000000000}"/>
  <bookViews>
    <workbookView xWindow="-110" yWindow="-110" windowWidth="19420" windowHeight="10420" tabRatio="683" xr2:uid="{3D001585-A5E5-4B65-A54A-4BE6EE71901B}"/>
  </bookViews>
  <sheets>
    <sheet name="Espesor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42" i="17" l="1"/>
  <c r="AE43" i="17"/>
  <c r="AE44" i="17"/>
  <c r="AE45" i="17"/>
  <c r="AE46" i="17"/>
  <c r="AE47" i="17"/>
  <c r="AE48" i="17"/>
  <c r="AE49" i="17"/>
  <c r="AE50" i="17"/>
  <c r="AE51" i="17"/>
  <c r="AE52" i="17"/>
  <c r="AE53" i="17"/>
  <c r="AE54" i="17"/>
  <c r="AE55" i="17"/>
  <c r="AE56" i="17"/>
  <c r="AE57" i="17"/>
  <c r="AE58" i="17"/>
  <c r="AE59" i="17"/>
  <c r="AE60" i="17"/>
  <c r="AE61" i="17"/>
  <c r="AE62" i="17"/>
  <c r="AE63" i="17"/>
  <c r="AE64" i="17"/>
  <c r="AE65" i="17"/>
  <c r="AE66" i="17"/>
  <c r="AE67" i="17"/>
  <c r="AE68" i="17"/>
  <c r="AE69" i="17"/>
  <c r="AE70" i="17"/>
  <c r="AE71" i="17"/>
  <c r="AE72" i="17"/>
  <c r="AE73" i="17"/>
  <c r="AE74" i="17"/>
  <c r="AE75" i="17"/>
  <c r="AE76" i="17"/>
  <c r="AE77" i="17"/>
  <c r="AE78" i="17"/>
  <c r="AE79" i="17"/>
  <c r="AE80" i="17"/>
  <c r="AE81" i="17"/>
  <c r="AE82" i="17"/>
  <c r="AE83" i="17"/>
  <c r="AE84" i="17"/>
  <c r="AE85" i="17"/>
  <c r="AE86" i="17"/>
  <c r="AE87" i="17"/>
  <c r="AE88" i="17"/>
  <c r="AE89" i="17"/>
  <c r="AE90" i="17"/>
  <c r="AE91" i="17"/>
  <c r="AE92" i="17"/>
  <c r="AE93" i="17"/>
  <c r="AE94" i="17"/>
  <c r="AE95" i="17"/>
  <c r="AE96" i="17"/>
  <c r="AE97" i="17"/>
  <c r="AE98" i="17"/>
  <c r="AE99" i="17"/>
  <c r="AE100" i="17"/>
  <c r="AE31" i="17"/>
  <c r="AE32" i="17"/>
  <c r="AE33" i="17"/>
  <c r="AE34" i="17"/>
  <c r="AE35" i="17"/>
  <c r="AE36" i="17"/>
  <c r="AE37" i="17"/>
  <c r="AE38" i="17"/>
  <c r="AE39" i="17"/>
  <c r="AE40" i="17"/>
  <c r="AE41" i="17"/>
  <c r="AE13" i="17"/>
  <c r="AE14" i="17"/>
  <c r="AE15" i="17"/>
  <c r="AE16" i="17"/>
  <c r="AE17" i="17"/>
  <c r="AE18" i="17"/>
  <c r="AE19" i="17"/>
  <c r="AE20" i="17"/>
  <c r="AE21" i="17"/>
  <c r="AE22" i="17"/>
  <c r="AE23" i="17"/>
  <c r="AE24" i="17"/>
  <c r="AE25" i="17"/>
  <c r="AE26" i="17"/>
  <c r="AE27" i="17"/>
  <c r="AE28" i="17"/>
  <c r="AE29" i="17"/>
  <c r="AE30" i="17"/>
  <c r="AE12" i="17"/>
  <c r="W29" i="17" l="1"/>
  <c r="S4" i="17" l="1"/>
  <c r="S5" i="17"/>
  <c r="S6" i="17"/>
  <c r="S7" i="17"/>
  <c r="S8" i="17"/>
  <c r="S3" i="17"/>
  <c r="E4" i="17"/>
  <c r="Q4" i="17" s="1"/>
  <c r="E5" i="17"/>
  <c r="Q5" i="17" s="1"/>
  <c r="E6" i="17"/>
  <c r="Q6" i="17" s="1"/>
  <c r="E7" i="17"/>
  <c r="Q7" i="17" s="1"/>
  <c r="E8" i="17"/>
  <c r="Q8" i="17" s="1"/>
  <c r="E3" i="17"/>
  <c r="Q3" i="17" s="1"/>
  <c r="P4" i="17" l="1"/>
  <c r="R4" i="17" s="1"/>
  <c r="T4" i="17" s="1"/>
  <c r="P5" i="17"/>
  <c r="R5" i="17" s="1"/>
  <c r="T5" i="17" s="1"/>
  <c r="P6" i="17"/>
  <c r="R6" i="17" s="1"/>
  <c r="T6" i="17" s="1"/>
  <c r="P7" i="17"/>
  <c r="R7" i="17" s="1"/>
  <c r="T7" i="17" s="1"/>
  <c r="P8" i="17"/>
  <c r="R8" i="17" s="1"/>
  <c r="T8" i="17" s="1"/>
  <c r="P3" i="17"/>
  <c r="M4" i="17"/>
  <c r="M5" i="17"/>
  <c r="M6" i="17"/>
  <c r="M7" i="17"/>
  <c r="M8" i="17"/>
  <c r="M3" i="17"/>
  <c r="B4" i="17"/>
  <c r="B5" i="17"/>
  <c r="B6" i="17"/>
  <c r="B7" i="17"/>
  <c r="B8" i="17"/>
  <c r="B3" i="17"/>
  <c r="R3" i="17" l="1"/>
  <c r="T3" i="17" s="1"/>
</calcChain>
</file>

<file path=xl/sharedStrings.xml><?xml version="1.0" encoding="utf-8"?>
<sst xmlns="http://schemas.openxmlformats.org/spreadsheetml/2006/main" count="31" uniqueCount="26">
  <si>
    <t>Si</t>
  </si>
  <si>
    <t>SiO</t>
  </si>
  <si>
    <r>
      <t>Si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</si>
  <si>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Si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</si>
  <si>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θ</t>
  </si>
  <si>
    <t>λ</t>
  </si>
  <si>
    <t>=</t>
  </si>
  <si>
    <t>K</t>
  </si>
  <si>
    <t>θ2</t>
  </si>
  <si>
    <t>ln(1+R/K)</t>
  </si>
  <si>
    <t>Si total</t>
  </si>
  <si>
    <t>1/sinθ</t>
  </si>
  <si>
    <t>R</t>
  </si>
  <si>
    <t>Infinito</t>
  </si>
  <si>
    <t>Experimental</t>
  </si>
  <si>
    <t>Si superficial</t>
  </si>
  <si>
    <r>
      <t>SiO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total</t>
    </r>
  </si>
  <si>
    <r>
      <t>SiO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(1)</t>
    </r>
  </si>
  <si>
    <r>
      <t>SiO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(2)</t>
    </r>
  </si>
  <si>
    <r>
      <t>SiO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(3)</t>
    </r>
  </si>
  <si>
    <r>
      <t>SiO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total</t>
    </r>
  </si>
  <si>
    <t>Ángulos</t>
  </si>
  <si>
    <t>Espesor</t>
  </si>
  <si>
    <t>NIST</t>
  </si>
  <si>
    <t>&lt;-</t>
  </si>
  <si>
    <t>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</si>
</sst>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7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SiO</a:t>
            </a:r>
            <a:r>
              <a:rPr lang="es-MX" baseline="-25000"/>
              <a:t>2 </a:t>
            </a:r>
            <a:r>
              <a:rPr lang="es-MX" baseline="0"/>
              <a:t>Infinito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Espesor!$B$3:$B$7</c:f>
              <c:numCache>
                <c:formatCode>General</c:formatCode>
                <c:ptCount val="5"/>
                <c:pt idx="0">
                  <c:v>85</c:v>
                </c:pt>
                <c:pt idx="1">
                  <c:v>75</c:v>
                </c:pt>
                <c:pt idx="2">
                  <c:v>65</c:v>
                </c:pt>
                <c:pt idx="3">
                  <c:v>55</c:v>
                </c:pt>
                <c:pt idx="4">
                  <c:v>45</c:v>
                </c:pt>
              </c:numCache>
            </c:numRef>
          </c:xVal>
          <c:yVal>
            <c:numRef>
              <c:f>Espesor!$M$3:$M$7</c:f>
              <c:numCache>
                <c:formatCode>General</c:formatCode>
                <c:ptCount val="5"/>
                <c:pt idx="0">
                  <c:v>5458.1</c:v>
                </c:pt>
                <c:pt idx="1">
                  <c:v>5015.24</c:v>
                </c:pt>
                <c:pt idx="2">
                  <c:v>4434.78</c:v>
                </c:pt>
                <c:pt idx="3">
                  <c:v>3258.6800000000003</c:v>
                </c:pt>
                <c:pt idx="4">
                  <c:v>2588.83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C9-4FE6-BE53-A8022A1AD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199928"/>
        <c:axId val="463192056"/>
      </c:scatterChart>
      <c:valAx>
        <c:axId val="463199928"/>
        <c:scaling>
          <c:orientation val="minMax"/>
          <c:max val="85"/>
          <c:min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Angle</a:t>
                </a:r>
                <a:r>
                  <a:rPr lang="es-MX" baseline="0"/>
                  <a:t> (°)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3192056"/>
        <c:crosses val="autoZero"/>
        <c:crossBetween val="midCat"/>
      </c:valAx>
      <c:valAx>
        <c:axId val="463192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Counts/s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3199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Si infinito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(Espesor!$B$3:$B$5,Espesor!$B$7)</c:f>
              <c:numCache>
                <c:formatCode>General</c:formatCode>
                <c:ptCount val="4"/>
                <c:pt idx="0">
                  <c:v>85</c:v>
                </c:pt>
                <c:pt idx="1">
                  <c:v>75</c:v>
                </c:pt>
                <c:pt idx="2">
                  <c:v>65</c:v>
                </c:pt>
                <c:pt idx="3">
                  <c:v>45</c:v>
                </c:pt>
              </c:numCache>
            </c:numRef>
          </c:xVal>
          <c:yVal>
            <c:numRef>
              <c:f>(Espesor!$P$3:$P$5,Espesor!$P$7)</c:f>
              <c:numCache>
                <c:formatCode>General</c:formatCode>
                <c:ptCount val="4"/>
                <c:pt idx="0">
                  <c:v>7842.41</c:v>
                </c:pt>
                <c:pt idx="1">
                  <c:v>7030.24</c:v>
                </c:pt>
                <c:pt idx="2">
                  <c:v>5862.26</c:v>
                </c:pt>
                <c:pt idx="3">
                  <c:v>5337.56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5F-4CFC-BEA5-0CEF1583D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545168"/>
        <c:axId val="462547792"/>
      </c:scatterChart>
      <c:valAx>
        <c:axId val="462545168"/>
        <c:scaling>
          <c:orientation val="minMax"/>
          <c:max val="85"/>
          <c:min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Angle</a:t>
                </a:r>
                <a:r>
                  <a:rPr lang="es-MX" baseline="0"/>
                  <a:t> (°)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2547792"/>
        <c:crosses val="autoZero"/>
        <c:crossBetween val="midCat"/>
      </c:valAx>
      <c:valAx>
        <c:axId val="46254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Counts/s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254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Espesor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2.5433671434581688E-2"/>
                  <c:y val="-0.157198988805691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Espesor!$S$3:$S$8</c:f>
              <c:numCache>
                <c:formatCode>General</c:formatCode>
                <c:ptCount val="6"/>
                <c:pt idx="0">
                  <c:v>11.473713245669856</c:v>
                </c:pt>
                <c:pt idx="1">
                  <c:v>3.8637033051562737</c:v>
                </c:pt>
                <c:pt idx="2">
                  <c:v>2.3662015831524985</c:v>
                </c:pt>
                <c:pt idx="3">
                  <c:v>1.7434467956210982</c:v>
                </c:pt>
                <c:pt idx="4">
                  <c:v>1.4142135623730951</c:v>
                </c:pt>
                <c:pt idx="5">
                  <c:v>1.2207745887614561</c:v>
                </c:pt>
              </c:numCache>
            </c:numRef>
          </c:xVal>
          <c:yVal>
            <c:numRef>
              <c:f>Espesor!$T$3:$T$8</c:f>
              <c:numCache>
                <c:formatCode>General</c:formatCode>
                <c:ptCount val="6"/>
                <c:pt idx="0">
                  <c:v>0.46429539504329748</c:v>
                </c:pt>
                <c:pt idx="1">
                  <c:v>0.51207521049334526</c:v>
                </c:pt>
                <c:pt idx="2">
                  <c:v>0.47803556512806455</c:v>
                </c:pt>
                <c:pt idx="3">
                  <c:v>0.61154130140765195</c:v>
                </c:pt>
                <c:pt idx="4">
                  <c:v>0.63943534940688418</c:v>
                </c:pt>
                <c:pt idx="5">
                  <c:v>0.24670135885930766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AD-4F8F-81DA-3B6658C10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220776"/>
        <c:axId val="610223728"/>
      </c:scatterChart>
      <c:valAx>
        <c:axId val="610220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1/sin</a:t>
                </a:r>
                <a:r>
                  <a:rPr lang="el-GR">
                    <a:latin typeface="Calibri" panose="020F0502020204030204" pitchFamily="34" charset="0"/>
                    <a:cs typeface="Calibri" panose="020F0502020204030204" pitchFamily="34" charset="0"/>
                  </a:rPr>
                  <a:t>θ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10223728"/>
        <c:crosses val="autoZero"/>
        <c:crossBetween val="midCat"/>
      </c:valAx>
      <c:valAx>
        <c:axId val="61022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ln(1+R/K)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10220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baseline="0">
                <a:effectLst/>
              </a:rPr>
              <a:t>SiO</a:t>
            </a:r>
            <a:r>
              <a:rPr lang="es-MX" sz="1400" b="0" i="0" baseline="-25000">
                <a:effectLst/>
              </a:rPr>
              <a:t>2 </a:t>
            </a:r>
            <a:r>
              <a:rPr lang="es-MX" sz="1400" b="0" i="0" baseline="0">
                <a:effectLst/>
              </a:rPr>
              <a:t>Experimental</a:t>
            </a:r>
            <a:endParaRPr lang="es-MX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Espesor!$B$3:$B$8</c:f>
              <c:numCache>
                <c:formatCode>General</c:formatCode>
                <c:ptCount val="6"/>
                <c:pt idx="0">
                  <c:v>85</c:v>
                </c:pt>
                <c:pt idx="1">
                  <c:v>75</c:v>
                </c:pt>
                <c:pt idx="2">
                  <c:v>65</c:v>
                </c:pt>
                <c:pt idx="3">
                  <c:v>55</c:v>
                </c:pt>
                <c:pt idx="4">
                  <c:v>45</c:v>
                </c:pt>
                <c:pt idx="5">
                  <c:v>35</c:v>
                </c:pt>
              </c:numCache>
            </c:numRef>
          </c:xVal>
          <c:yVal>
            <c:numRef>
              <c:f>Espesor!$I$3:$I$8</c:f>
              <c:numCache>
                <c:formatCode>General</c:formatCode>
                <c:ptCount val="6"/>
                <c:pt idx="0">
                  <c:v>1931.4</c:v>
                </c:pt>
                <c:pt idx="1">
                  <c:v>1841</c:v>
                </c:pt>
                <c:pt idx="2">
                  <c:v>1709.9</c:v>
                </c:pt>
                <c:pt idx="3">
                  <c:v>1495.7</c:v>
                </c:pt>
                <c:pt idx="4">
                  <c:v>1288.2</c:v>
                </c:pt>
                <c:pt idx="5">
                  <c:v>869.78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A4-4A4A-8E29-E48257EFE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015016"/>
        <c:axId val="537015672"/>
      </c:scatterChart>
      <c:valAx>
        <c:axId val="537015016"/>
        <c:scaling>
          <c:orientation val="minMax"/>
          <c:max val="85"/>
          <c:min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Angle (°)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7015672"/>
        <c:crosses val="autoZero"/>
        <c:crossBetween val="midCat"/>
      </c:valAx>
      <c:valAx>
        <c:axId val="5370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Counts/s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7015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Si Experimental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Espesor!$B$3:$B$8</c:f>
              <c:numCache>
                <c:formatCode>General</c:formatCode>
                <c:ptCount val="6"/>
                <c:pt idx="0">
                  <c:v>85</c:v>
                </c:pt>
                <c:pt idx="1">
                  <c:v>75</c:v>
                </c:pt>
                <c:pt idx="2">
                  <c:v>65</c:v>
                </c:pt>
                <c:pt idx="3">
                  <c:v>55</c:v>
                </c:pt>
                <c:pt idx="4">
                  <c:v>45</c:v>
                </c:pt>
                <c:pt idx="5">
                  <c:v>35</c:v>
                </c:pt>
              </c:numCache>
            </c:numRef>
          </c:xVal>
          <c:yVal>
            <c:numRef>
              <c:f>Espesor!$E$3:$E$8</c:f>
              <c:numCache>
                <c:formatCode>General</c:formatCode>
                <c:ptCount val="6"/>
                <c:pt idx="0">
                  <c:v>4696.4699999999993</c:v>
                </c:pt>
                <c:pt idx="1">
                  <c:v>3858.94</c:v>
                </c:pt>
                <c:pt idx="2">
                  <c:v>3687.84</c:v>
                </c:pt>
                <c:pt idx="3">
                  <c:v>3670.07</c:v>
                </c:pt>
                <c:pt idx="4">
                  <c:v>2966.2000000000003</c:v>
                </c:pt>
                <c:pt idx="5">
                  <c:v>3039.96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A3-4772-BB31-782B1A668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021904"/>
        <c:axId val="537022232"/>
      </c:scatterChart>
      <c:valAx>
        <c:axId val="537021904"/>
        <c:scaling>
          <c:orientation val="minMax"/>
          <c:max val="85"/>
          <c:min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Angle (°)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7022232"/>
        <c:crosses val="autoZero"/>
        <c:crossBetween val="midCat"/>
      </c:valAx>
      <c:valAx>
        <c:axId val="537022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Counts/s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7021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Espesor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7.010061242344707E-4"/>
                  <c:y val="-0.125416666666666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(Espesor!$S$3:$S$5,Espesor!$S$8)</c:f>
              <c:numCache>
                <c:formatCode>General</c:formatCode>
                <c:ptCount val="4"/>
                <c:pt idx="0">
                  <c:v>11.473713245669856</c:v>
                </c:pt>
                <c:pt idx="1">
                  <c:v>3.8637033051562737</c:v>
                </c:pt>
                <c:pt idx="2">
                  <c:v>2.3662015831524985</c:v>
                </c:pt>
                <c:pt idx="3">
                  <c:v>1.2207745887614561</c:v>
                </c:pt>
              </c:numCache>
            </c:numRef>
          </c:xVal>
          <c:yVal>
            <c:numRef>
              <c:f>(Espesor!$T$3:$T$5,Espesor!$T$8)</c:f>
              <c:numCache>
                <c:formatCode>General</c:formatCode>
                <c:ptCount val="4"/>
                <c:pt idx="0">
                  <c:v>0.46429539504329748</c:v>
                </c:pt>
                <c:pt idx="1">
                  <c:v>0.51207521049334526</c:v>
                </c:pt>
                <c:pt idx="2">
                  <c:v>0.47803556512806455</c:v>
                </c:pt>
                <c:pt idx="3">
                  <c:v>0.24670135885930766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6B-4C27-B03A-E7CC5F2D1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464256"/>
        <c:axId val="535465240"/>
      </c:scatterChart>
      <c:valAx>
        <c:axId val="535464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1/sin</a:t>
                </a:r>
                <a:r>
                  <a:rPr lang="el-GR">
                    <a:latin typeface="Calibri" panose="020F0502020204030204" pitchFamily="34" charset="0"/>
                    <a:cs typeface="Calibri" panose="020F0502020204030204" pitchFamily="34" charset="0"/>
                  </a:rPr>
                  <a:t>θ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5465240"/>
        <c:crosses val="autoZero"/>
        <c:crossBetween val="midCat"/>
      </c:valAx>
      <c:valAx>
        <c:axId val="535465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lnl(1+R/K)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5464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Espesor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3.123578302712161E-3"/>
                  <c:y val="-0.16478237095363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(Espesor!$S$4:$S$5,Espesor!$S$8)</c:f>
              <c:numCache>
                <c:formatCode>General</c:formatCode>
                <c:ptCount val="3"/>
                <c:pt idx="0">
                  <c:v>3.8637033051562737</c:v>
                </c:pt>
                <c:pt idx="1">
                  <c:v>2.3662015831524985</c:v>
                </c:pt>
                <c:pt idx="2">
                  <c:v>1.2207745887614561</c:v>
                </c:pt>
              </c:numCache>
            </c:numRef>
          </c:xVal>
          <c:yVal>
            <c:numRef>
              <c:f>(Espesor!$T$4:$T$5,Espesor!$T$8)</c:f>
              <c:numCache>
                <c:formatCode>General</c:formatCode>
                <c:ptCount val="3"/>
                <c:pt idx="0">
                  <c:v>0.51207521049334526</c:v>
                </c:pt>
                <c:pt idx="1">
                  <c:v>0.47803556512806455</c:v>
                </c:pt>
                <c:pt idx="2">
                  <c:v>0.24670135885930766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B1-40D5-BDA0-5756EDE2D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454744"/>
        <c:axId val="535449496"/>
      </c:scatterChart>
      <c:valAx>
        <c:axId val="535454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000" b="0" i="0" baseline="0">
                    <a:effectLst/>
                  </a:rPr>
                  <a:t>1/sin</a:t>
                </a:r>
                <a:r>
                  <a:rPr lang="el-GR" sz="1000" b="0" i="0" baseline="0">
                    <a:effectLst/>
                  </a:rPr>
                  <a:t>θ</a:t>
                </a:r>
                <a:endParaRPr lang="es-MX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5449496"/>
        <c:crosses val="autoZero"/>
        <c:crossBetween val="midCat"/>
      </c:valAx>
      <c:valAx>
        <c:axId val="53544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ln(1+R/K)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5454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baseline="0"/>
              <a:t>K = I</a:t>
            </a:r>
            <a:r>
              <a:rPr lang="es-MX" baseline="-25000"/>
              <a:t>SiO2</a:t>
            </a:r>
            <a:r>
              <a:rPr lang="es-MX" baseline="0"/>
              <a:t> / I</a:t>
            </a:r>
            <a:r>
              <a:rPr lang="es-MX" baseline="-25000"/>
              <a:t>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(Espesor!$B$3:$B$5,Espesor!$B$7)</c:f>
              <c:numCache>
                <c:formatCode>General</c:formatCode>
                <c:ptCount val="4"/>
                <c:pt idx="0">
                  <c:v>85</c:v>
                </c:pt>
                <c:pt idx="1">
                  <c:v>75</c:v>
                </c:pt>
                <c:pt idx="2">
                  <c:v>65</c:v>
                </c:pt>
                <c:pt idx="3">
                  <c:v>45</c:v>
                </c:pt>
              </c:numCache>
            </c:numRef>
          </c:xVal>
          <c:yVal>
            <c:numRef>
              <c:f>(Espesor!$R$3:$R$5,Espesor!$R$7)</c:f>
              <c:numCache>
                <c:formatCode>General</c:formatCode>
                <c:ptCount val="4"/>
                <c:pt idx="0">
                  <c:v>0.69597228403003675</c:v>
                </c:pt>
                <c:pt idx="1">
                  <c:v>0.71338105100252625</c:v>
                </c:pt>
                <c:pt idx="2">
                  <c:v>0.75649664122710347</c:v>
                </c:pt>
                <c:pt idx="3">
                  <c:v>0.48502124566281218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8C-4104-9BC0-379D3FC85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074784"/>
        <c:axId val="504079376"/>
      </c:scatterChart>
      <c:valAx>
        <c:axId val="504074784"/>
        <c:scaling>
          <c:orientation val="minMax"/>
          <c:max val="85"/>
          <c:min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Angle (°)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04079376"/>
        <c:crosses val="autoZero"/>
        <c:crossBetween val="midCat"/>
      </c:valAx>
      <c:valAx>
        <c:axId val="50407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0407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Espesor!$AD$12:$AD$100</c:f>
              <c:numCache>
                <c:formatCode>General</c:formatCode>
                <c:ptCount val="8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8.3000000000000096</c:v>
                </c:pt>
                <c:pt idx="84">
                  <c:v>8.4</c:v>
                </c:pt>
                <c:pt idx="85">
                  <c:v>8.5</c:v>
                </c:pt>
                <c:pt idx="86">
                  <c:v>8.6000000000000103</c:v>
                </c:pt>
                <c:pt idx="87">
                  <c:v>8.7000000000000099</c:v>
                </c:pt>
                <c:pt idx="88">
                  <c:v>8.8000000000000096</c:v>
                </c:pt>
              </c:numCache>
            </c:numRef>
          </c:xVal>
          <c:yVal>
            <c:numRef>
              <c:f>Espesor!$AE$12:$AE$100</c:f>
              <c:numCache>
                <c:formatCode>General</c:formatCode>
                <c:ptCount val="89"/>
                <c:pt idx="0">
                  <c:v>0</c:v>
                </c:pt>
                <c:pt idx="1">
                  <c:v>1.5490000000000002E-2</c:v>
                </c:pt>
                <c:pt idx="2">
                  <c:v>3.0980000000000004E-2</c:v>
                </c:pt>
                <c:pt idx="3">
                  <c:v>4.6470000000000004E-2</c:v>
                </c:pt>
                <c:pt idx="4">
                  <c:v>6.1960000000000008E-2</c:v>
                </c:pt>
                <c:pt idx="5">
                  <c:v>7.7450000000000005E-2</c:v>
                </c:pt>
                <c:pt idx="6">
                  <c:v>9.2940000000000009E-2</c:v>
                </c:pt>
                <c:pt idx="7">
                  <c:v>0.10843</c:v>
                </c:pt>
                <c:pt idx="8">
                  <c:v>0.12392000000000002</c:v>
                </c:pt>
                <c:pt idx="9">
                  <c:v>0.13941000000000001</c:v>
                </c:pt>
                <c:pt idx="10">
                  <c:v>0.15490000000000001</c:v>
                </c:pt>
                <c:pt idx="11">
                  <c:v>0.17039000000000001</c:v>
                </c:pt>
                <c:pt idx="12">
                  <c:v>0.18588000000000002</c:v>
                </c:pt>
                <c:pt idx="13">
                  <c:v>0.20137000000000002</c:v>
                </c:pt>
                <c:pt idx="14">
                  <c:v>0.21686</c:v>
                </c:pt>
                <c:pt idx="15">
                  <c:v>0.23235</c:v>
                </c:pt>
                <c:pt idx="16">
                  <c:v>0.24784000000000003</c:v>
                </c:pt>
                <c:pt idx="17">
                  <c:v>0.26333000000000001</c:v>
                </c:pt>
                <c:pt idx="18">
                  <c:v>0.27882000000000001</c:v>
                </c:pt>
                <c:pt idx="19">
                  <c:v>0.29431000000000002</c:v>
                </c:pt>
                <c:pt idx="20">
                  <c:v>0.30980000000000002</c:v>
                </c:pt>
                <c:pt idx="21">
                  <c:v>0.32529000000000002</c:v>
                </c:pt>
                <c:pt idx="22">
                  <c:v>0.34078000000000003</c:v>
                </c:pt>
                <c:pt idx="23">
                  <c:v>0.35626999999999998</c:v>
                </c:pt>
                <c:pt idx="24">
                  <c:v>0.37176000000000003</c:v>
                </c:pt>
                <c:pt idx="25">
                  <c:v>0.38725000000000004</c:v>
                </c:pt>
                <c:pt idx="26">
                  <c:v>0.40274000000000004</c:v>
                </c:pt>
                <c:pt idx="27">
                  <c:v>0.41823000000000005</c:v>
                </c:pt>
                <c:pt idx="28">
                  <c:v>0.43371999999999999</c:v>
                </c:pt>
                <c:pt idx="29">
                  <c:v>0.44921</c:v>
                </c:pt>
                <c:pt idx="30">
                  <c:v>0.4647</c:v>
                </c:pt>
                <c:pt idx="31">
                  <c:v>0.48019000000000006</c:v>
                </c:pt>
                <c:pt idx="32">
                  <c:v>0.49568000000000006</c:v>
                </c:pt>
                <c:pt idx="33">
                  <c:v>0.51117000000000001</c:v>
                </c:pt>
                <c:pt idx="34">
                  <c:v>0.52666000000000002</c:v>
                </c:pt>
                <c:pt idx="35">
                  <c:v>0.54215000000000002</c:v>
                </c:pt>
                <c:pt idx="36">
                  <c:v>0.55764000000000002</c:v>
                </c:pt>
                <c:pt idx="37">
                  <c:v>0.57313000000000003</c:v>
                </c:pt>
                <c:pt idx="38">
                  <c:v>0.58862000000000003</c:v>
                </c:pt>
                <c:pt idx="39">
                  <c:v>0.60411000000000004</c:v>
                </c:pt>
                <c:pt idx="40">
                  <c:v>0.61960000000000004</c:v>
                </c:pt>
                <c:pt idx="41">
                  <c:v>0.63508999999999993</c:v>
                </c:pt>
                <c:pt idx="42">
                  <c:v>0.65058000000000005</c:v>
                </c:pt>
                <c:pt idx="43">
                  <c:v>0.66607000000000005</c:v>
                </c:pt>
                <c:pt idx="44">
                  <c:v>0.68156000000000005</c:v>
                </c:pt>
                <c:pt idx="45">
                  <c:v>0.69705000000000006</c:v>
                </c:pt>
                <c:pt idx="46">
                  <c:v>0.71253999999999995</c:v>
                </c:pt>
                <c:pt idx="47">
                  <c:v>0.72803000000000007</c:v>
                </c:pt>
                <c:pt idx="48">
                  <c:v>0.74352000000000007</c:v>
                </c:pt>
                <c:pt idx="49">
                  <c:v>0.75901000000000007</c:v>
                </c:pt>
                <c:pt idx="50">
                  <c:v>0.77450000000000008</c:v>
                </c:pt>
                <c:pt idx="51">
                  <c:v>0.78998999999999997</c:v>
                </c:pt>
                <c:pt idx="52">
                  <c:v>0.80548000000000008</c:v>
                </c:pt>
                <c:pt idx="53">
                  <c:v>0.82096999999999998</c:v>
                </c:pt>
                <c:pt idx="54">
                  <c:v>0.83646000000000009</c:v>
                </c:pt>
                <c:pt idx="55">
                  <c:v>0.8519500000000001</c:v>
                </c:pt>
                <c:pt idx="56">
                  <c:v>0.86743999999999999</c:v>
                </c:pt>
                <c:pt idx="57">
                  <c:v>0.8829300000000001</c:v>
                </c:pt>
                <c:pt idx="58">
                  <c:v>0.89842</c:v>
                </c:pt>
                <c:pt idx="59">
                  <c:v>0.91391000000000011</c:v>
                </c:pt>
                <c:pt idx="60">
                  <c:v>0.9294</c:v>
                </c:pt>
                <c:pt idx="61">
                  <c:v>0.94489000000000001</c:v>
                </c:pt>
                <c:pt idx="62">
                  <c:v>0.96038000000000012</c:v>
                </c:pt>
                <c:pt idx="63">
                  <c:v>0.97587000000000002</c:v>
                </c:pt>
                <c:pt idx="64">
                  <c:v>0.99136000000000013</c:v>
                </c:pt>
                <c:pt idx="65">
                  <c:v>1.00685</c:v>
                </c:pt>
                <c:pt idx="66">
                  <c:v>1.02234</c:v>
                </c:pt>
                <c:pt idx="67">
                  <c:v>1.03783</c:v>
                </c:pt>
                <c:pt idx="68">
                  <c:v>1.05332</c:v>
                </c:pt>
                <c:pt idx="69">
                  <c:v>1.06881</c:v>
                </c:pt>
                <c:pt idx="70">
                  <c:v>1.0843</c:v>
                </c:pt>
                <c:pt idx="71">
                  <c:v>1.09979</c:v>
                </c:pt>
                <c:pt idx="72">
                  <c:v>1.11528</c:v>
                </c:pt>
                <c:pt idx="73">
                  <c:v>1.1307700000000001</c:v>
                </c:pt>
                <c:pt idx="74">
                  <c:v>1.1462600000000001</c:v>
                </c:pt>
                <c:pt idx="75">
                  <c:v>1.1617500000000001</c:v>
                </c:pt>
                <c:pt idx="76">
                  <c:v>1.1772400000000001</c:v>
                </c:pt>
                <c:pt idx="77">
                  <c:v>1.1927300000000001</c:v>
                </c:pt>
                <c:pt idx="78">
                  <c:v>1.2082200000000001</c:v>
                </c:pt>
                <c:pt idx="79">
                  <c:v>1.2237100000000001</c:v>
                </c:pt>
                <c:pt idx="80">
                  <c:v>1.2392000000000001</c:v>
                </c:pt>
                <c:pt idx="81">
                  <c:v>1.2546900000000001</c:v>
                </c:pt>
                <c:pt idx="82">
                  <c:v>1.2701799999999999</c:v>
                </c:pt>
                <c:pt idx="83">
                  <c:v>1.2856700000000016</c:v>
                </c:pt>
                <c:pt idx="84">
                  <c:v>1.3011600000000001</c:v>
                </c:pt>
                <c:pt idx="85">
                  <c:v>1.3166500000000001</c:v>
                </c:pt>
                <c:pt idx="86">
                  <c:v>1.3321400000000017</c:v>
                </c:pt>
                <c:pt idx="87">
                  <c:v>1.3476300000000017</c:v>
                </c:pt>
                <c:pt idx="88">
                  <c:v>1.3631200000000017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C9-467A-A01B-EF398D7FE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546744"/>
        <c:axId val="523542808"/>
      </c:scatterChart>
      <c:valAx>
        <c:axId val="523546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3542808"/>
        <c:crosses val="autoZero"/>
        <c:crossBetween val="midCat"/>
      </c:valAx>
      <c:valAx>
        <c:axId val="52354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3546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791883</xdr:colOff>
      <xdr:row>8</xdr:row>
      <xdr:rowOff>159871</xdr:rowOff>
    </xdr:from>
    <xdr:to>
      <xdr:col>16</xdr:col>
      <xdr:colOff>74706</xdr:colOff>
      <xdr:row>23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13AD05-67AE-43EC-A750-28DA50A5A1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806824</xdr:colOff>
      <xdr:row>23</xdr:row>
      <xdr:rowOff>159870</xdr:rowOff>
    </xdr:from>
    <xdr:to>
      <xdr:col>16</xdr:col>
      <xdr:colOff>89647</xdr:colOff>
      <xdr:row>38</xdr:row>
      <xdr:rowOff>101599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6708F6-C00F-460C-84C1-5115EAEC0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700652</xdr:colOff>
      <xdr:row>8</xdr:row>
      <xdr:rowOff>167467</xdr:rowOff>
    </xdr:from>
    <xdr:to>
      <xdr:col>19</xdr:col>
      <xdr:colOff>1076271</xdr:colOff>
      <xdr:row>23</xdr:row>
      <xdr:rowOff>166175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1721C5-78E0-4519-95E9-D5FB371E9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44127</xdr:colOff>
      <xdr:row>8</xdr:row>
      <xdr:rowOff>135181</xdr:rowOff>
    </xdr:from>
    <xdr:to>
      <xdr:col>8</xdr:col>
      <xdr:colOff>547822</xdr:colOff>
      <xdr:row>23</xdr:row>
      <xdr:rowOff>133889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58D78F-7FBE-45A1-92E9-A45B81E441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65654</xdr:colOff>
      <xdr:row>24</xdr:row>
      <xdr:rowOff>16790</xdr:rowOff>
    </xdr:from>
    <xdr:to>
      <xdr:col>8</xdr:col>
      <xdr:colOff>569349</xdr:colOff>
      <xdr:row>39</xdr:row>
      <xdr:rowOff>15499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922BDF1-C7EF-427E-8F3D-BF0A9601F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693616</xdr:colOff>
      <xdr:row>24</xdr:row>
      <xdr:rowOff>87679</xdr:rowOff>
    </xdr:from>
    <xdr:to>
      <xdr:col>19</xdr:col>
      <xdr:colOff>1174751</xdr:colOff>
      <xdr:row>39</xdr:row>
      <xdr:rowOff>83283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9D9D359-D801-4D89-AC91-A69E6383F0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1511789</xdr:colOff>
      <xdr:row>9</xdr:row>
      <xdr:rowOff>2197</xdr:rowOff>
    </xdr:from>
    <xdr:to>
      <xdr:col>27</xdr:col>
      <xdr:colOff>295519</xdr:colOff>
      <xdr:row>23</xdr:row>
      <xdr:rowOff>180974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6A48A6F-9E1F-43AA-839C-948E5ADC5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737810</xdr:colOff>
      <xdr:row>39</xdr:row>
      <xdr:rowOff>180937</xdr:rowOff>
    </xdr:from>
    <xdr:to>
      <xdr:col>19</xdr:col>
      <xdr:colOff>1218218</xdr:colOff>
      <xdr:row>54</xdr:row>
      <xdr:rowOff>146012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AC0E2C5-C891-43B4-A779-CE6987B255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32</xdr:col>
      <xdr:colOff>322036</xdr:colOff>
      <xdr:row>9</xdr:row>
      <xdr:rowOff>28802</xdr:rowOff>
    </xdr:from>
    <xdr:to>
      <xdr:col>39</xdr:col>
      <xdr:colOff>607786</xdr:colOff>
      <xdr:row>24</xdr:row>
      <xdr:rowOff>50574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9AAFBC0-D4DC-4D45-A25A-FCC936C414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0535-7242-4755-A6BF-A97EBABB0ED7}">
  <dimension ref="A1:AE100"/>
  <sheetViews>
    <sheetView tabSelected="1" topLeftCell="R1" zoomScale="56" zoomScaleNormal="54" workbookViewId="0">
      <selection activeCell="W29" sqref="W29"/>
    </sheetView>
  </sheetViews>
  <sheetFormatPr defaultRowHeight="14.5" x14ac:dyDescent="0.35"/>
  <cols>
    <col min="1" max="2" width="3.08984375" bestFit="1" customWidth="1"/>
    <col min="4" max="4" width="11.1796875" bestFit="1" customWidth="1"/>
    <col min="9" max="9" width="11.81640625" bestFit="1" customWidth="1"/>
    <col min="15" max="15" width="11.1796875" bestFit="1" customWidth="1"/>
    <col min="17" max="17" width="18.08984375" customWidth="1"/>
    <col min="18" max="19" width="20.26953125" customWidth="1"/>
    <col min="20" max="20" width="21.6328125" customWidth="1"/>
  </cols>
  <sheetData>
    <row r="1" spans="1:31" x14ac:dyDescent="0.35">
      <c r="A1" s="21" t="s">
        <v>21</v>
      </c>
      <c r="B1" s="21"/>
      <c r="C1" s="21" t="s">
        <v>14</v>
      </c>
      <c r="D1" s="21"/>
      <c r="E1" s="21"/>
      <c r="F1" s="21"/>
      <c r="G1" s="21"/>
      <c r="H1" s="21"/>
      <c r="I1" s="21"/>
      <c r="J1" s="21" t="s">
        <v>13</v>
      </c>
      <c r="K1" s="21"/>
      <c r="L1" s="21"/>
      <c r="M1" s="21"/>
      <c r="N1" s="21"/>
      <c r="O1" s="21"/>
      <c r="P1" s="21"/>
      <c r="Q1" s="22" t="s">
        <v>22</v>
      </c>
      <c r="R1" s="23"/>
      <c r="S1" s="23"/>
      <c r="T1" s="24"/>
    </row>
    <row r="2" spans="1:31" ht="16.5" x14ac:dyDescent="0.35">
      <c r="A2" s="3" t="s">
        <v>4</v>
      </c>
      <c r="B2" s="4" t="s">
        <v>8</v>
      </c>
      <c r="C2" s="9" t="s">
        <v>0</v>
      </c>
      <c r="D2" s="9" t="s">
        <v>15</v>
      </c>
      <c r="E2" s="9" t="s">
        <v>10</v>
      </c>
      <c r="F2" s="10" t="s">
        <v>2</v>
      </c>
      <c r="G2" s="10" t="s">
        <v>1</v>
      </c>
      <c r="H2" s="10" t="s">
        <v>3</v>
      </c>
      <c r="I2" s="11" t="s">
        <v>16</v>
      </c>
      <c r="J2" s="5" t="s">
        <v>17</v>
      </c>
      <c r="K2" s="5" t="s">
        <v>18</v>
      </c>
      <c r="L2" s="5" t="s">
        <v>19</v>
      </c>
      <c r="M2" s="6" t="s">
        <v>20</v>
      </c>
      <c r="N2" s="7" t="s">
        <v>0</v>
      </c>
      <c r="O2" s="7" t="s">
        <v>15</v>
      </c>
      <c r="P2" s="8" t="s">
        <v>10</v>
      </c>
      <c r="Q2" s="12" t="s">
        <v>12</v>
      </c>
      <c r="R2" s="12" t="s">
        <v>7</v>
      </c>
      <c r="S2" s="13" t="s">
        <v>11</v>
      </c>
      <c r="T2" s="13" t="s">
        <v>9</v>
      </c>
    </row>
    <row r="3" spans="1:31" x14ac:dyDescent="0.35">
      <c r="A3" s="3">
        <v>5</v>
      </c>
      <c r="B3" s="4">
        <f>90-A3</f>
        <v>85</v>
      </c>
      <c r="C3" s="14">
        <v>4178.8999999999996</v>
      </c>
      <c r="D3" s="14">
        <v>517.57000000000005</v>
      </c>
      <c r="E3" s="14">
        <f>SUM(C3:D3)</f>
        <v>4696.4699999999993</v>
      </c>
      <c r="F3" s="10"/>
      <c r="G3" s="10"/>
      <c r="H3" s="10"/>
      <c r="I3" s="10">
        <v>1931.4</v>
      </c>
      <c r="J3" s="5">
        <v>2930.3</v>
      </c>
      <c r="K3" s="5">
        <v>996.7</v>
      </c>
      <c r="L3" s="5">
        <v>1531.1</v>
      </c>
      <c r="M3" s="6">
        <f>SUM(J3:L3)</f>
        <v>5458.1</v>
      </c>
      <c r="N3" s="7">
        <v>6929.8</v>
      </c>
      <c r="O3" s="7">
        <v>912.61</v>
      </c>
      <c r="P3" s="8">
        <f>SUM(N3:O3)</f>
        <v>7842.41</v>
      </c>
      <c r="Q3" s="12">
        <f>I3/E3</f>
        <v>0.41124504148860747</v>
      </c>
      <c r="R3" s="12">
        <f>M3/P3</f>
        <v>0.69597228403003675</v>
      </c>
      <c r="S3" s="13">
        <f>1/SIN((A3)*PI()/180)</f>
        <v>11.473713245669856</v>
      </c>
      <c r="T3" s="13">
        <f>LN(1+Q3/R3)</f>
        <v>0.46429539504329748</v>
      </c>
    </row>
    <row r="4" spans="1:31" x14ac:dyDescent="0.35">
      <c r="A4" s="3">
        <v>15</v>
      </c>
      <c r="B4" s="4">
        <f t="shared" ref="B4:B8" si="0">90-A4</f>
        <v>75</v>
      </c>
      <c r="C4" s="14">
        <v>3446.9</v>
      </c>
      <c r="D4" s="14">
        <v>412.04</v>
      </c>
      <c r="E4" s="14">
        <f t="shared" ref="E4:E8" si="1">SUM(C4:D4)</f>
        <v>3858.94</v>
      </c>
      <c r="F4" s="10"/>
      <c r="G4" s="10"/>
      <c r="H4" s="10"/>
      <c r="I4" s="10">
        <v>1841</v>
      </c>
      <c r="J4" s="5">
        <v>2789.2</v>
      </c>
      <c r="K4" s="5">
        <v>925.74</v>
      </c>
      <c r="L4" s="5">
        <v>1300.3</v>
      </c>
      <c r="M4" s="6">
        <f t="shared" ref="M4:M8" si="2">SUM(J4:L4)</f>
        <v>5015.24</v>
      </c>
      <c r="N4" s="7">
        <v>6252.5</v>
      </c>
      <c r="O4" s="7">
        <v>777.74</v>
      </c>
      <c r="P4" s="8">
        <f t="shared" ref="P4:P8" si="3">SUM(N4:O4)</f>
        <v>7030.24</v>
      </c>
      <c r="Q4" s="12">
        <f t="shared" ref="Q4:Q8" si="4">I4/E4</f>
        <v>0.47707401514405512</v>
      </c>
      <c r="R4" s="12">
        <f t="shared" ref="R4:R8" si="5">M4/P4</f>
        <v>0.71338105100252625</v>
      </c>
      <c r="S4" s="13">
        <f t="shared" ref="S4:S8" si="6">1/SIN((A4)*PI()/180)</f>
        <v>3.8637033051562737</v>
      </c>
      <c r="T4" s="13">
        <f t="shared" ref="T4:T8" si="7">LN(1+Q4/R4)</f>
        <v>0.51207521049334526</v>
      </c>
    </row>
    <row r="5" spans="1:31" x14ac:dyDescent="0.35">
      <c r="A5" s="3">
        <v>25</v>
      </c>
      <c r="B5" s="4">
        <f t="shared" si="0"/>
        <v>65</v>
      </c>
      <c r="C5" s="14">
        <v>3223.6</v>
      </c>
      <c r="D5" s="14">
        <v>464.24</v>
      </c>
      <c r="E5" s="14">
        <f t="shared" si="1"/>
        <v>3687.84</v>
      </c>
      <c r="F5" s="10"/>
      <c r="G5" s="10"/>
      <c r="H5" s="10"/>
      <c r="I5" s="10">
        <v>1709.9</v>
      </c>
      <c r="J5" s="5">
        <v>2318.6999999999998</v>
      </c>
      <c r="K5" s="5">
        <v>874.88</v>
      </c>
      <c r="L5" s="5">
        <v>1241.2</v>
      </c>
      <c r="M5" s="6">
        <f t="shared" si="2"/>
        <v>4434.78</v>
      </c>
      <c r="N5" s="7">
        <v>5076.5</v>
      </c>
      <c r="O5" s="7">
        <v>785.76</v>
      </c>
      <c r="P5" s="8">
        <f t="shared" si="3"/>
        <v>5862.26</v>
      </c>
      <c r="Q5" s="12">
        <f t="shared" si="4"/>
        <v>0.46365894398889324</v>
      </c>
      <c r="R5" s="12">
        <f t="shared" si="5"/>
        <v>0.75649664122710347</v>
      </c>
      <c r="S5" s="13">
        <f t="shared" si="6"/>
        <v>2.3662015831524985</v>
      </c>
      <c r="T5" s="13">
        <f t="shared" si="7"/>
        <v>0.47803556512806455</v>
      </c>
    </row>
    <row r="6" spans="1:31" x14ac:dyDescent="0.35">
      <c r="A6" s="3">
        <v>35</v>
      </c>
      <c r="B6" s="4">
        <f t="shared" si="0"/>
        <v>55</v>
      </c>
      <c r="C6" s="19">
        <v>3326</v>
      </c>
      <c r="D6" s="19">
        <v>344.07</v>
      </c>
      <c r="E6" s="19">
        <f t="shared" si="1"/>
        <v>3670.07</v>
      </c>
      <c r="F6" s="10"/>
      <c r="G6" s="10"/>
      <c r="H6" s="10"/>
      <c r="I6" s="10">
        <v>1495.7</v>
      </c>
      <c r="J6" s="5">
        <v>1655.3</v>
      </c>
      <c r="K6" s="5">
        <v>678.12</v>
      </c>
      <c r="L6" s="5">
        <v>925.26</v>
      </c>
      <c r="M6" s="6">
        <f t="shared" si="2"/>
        <v>3258.6800000000003</v>
      </c>
      <c r="N6" s="15">
        <v>5749.9</v>
      </c>
      <c r="O6" s="15">
        <v>992.87</v>
      </c>
      <c r="P6" s="16">
        <f t="shared" si="3"/>
        <v>6742.7699999999995</v>
      </c>
      <c r="Q6" s="12">
        <f t="shared" si="4"/>
        <v>0.40753991068290252</v>
      </c>
      <c r="R6" s="12">
        <f t="shared" si="5"/>
        <v>0.4832850594043695</v>
      </c>
      <c r="S6" s="13">
        <f t="shared" si="6"/>
        <v>1.7434467956210982</v>
      </c>
      <c r="T6" s="13">
        <f t="shared" si="7"/>
        <v>0.61154130140765195</v>
      </c>
    </row>
    <row r="7" spans="1:31" x14ac:dyDescent="0.35">
      <c r="A7" s="3">
        <v>45</v>
      </c>
      <c r="B7" s="4">
        <f t="shared" si="0"/>
        <v>45</v>
      </c>
      <c r="C7" s="14">
        <v>2642.9</v>
      </c>
      <c r="D7" s="14">
        <v>323.3</v>
      </c>
      <c r="E7" s="14">
        <f t="shared" si="1"/>
        <v>2966.2000000000003</v>
      </c>
      <c r="F7" s="10"/>
      <c r="G7" s="10"/>
      <c r="H7" s="10"/>
      <c r="I7" s="10">
        <v>1288.2</v>
      </c>
      <c r="J7" s="5">
        <v>1128</v>
      </c>
      <c r="K7" s="5">
        <v>651.38</v>
      </c>
      <c r="L7" s="5">
        <v>809.45</v>
      </c>
      <c r="M7" s="6">
        <f t="shared" si="2"/>
        <v>2588.83</v>
      </c>
      <c r="N7" s="7">
        <v>4452.8</v>
      </c>
      <c r="O7" s="7">
        <v>884.76</v>
      </c>
      <c r="P7" s="8">
        <f t="shared" si="3"/>
        <v>5337.56</v>
      </c>
      <c r="Q7" s="12">
        <f t="shared" si="4"/>
        <v>0.43429303485941606</v>
      </c>
      <c r="R7" s="12">
        <f t="shared" si="5"/>
        <v>0.48502124566281218</v>
      </c>
      <c r="S7" s="13">
        <f t="shared" si="6"/>
        <v>1.4142135623730951</v>
      </c>
      <c r="T7" s="13">
        <f t="shared" si="7"/>
        <v>0.63943534940688418</v>
      </c>
    </row>
    <row r="8" spans="1:31" x14ac:dyDescent="0.35">
      <c r="A8" s="3">
        <v>55</v>
      </c>
      <c r="B8" s="4">
        <f t="shared" si="0"/>
        <v>35</v>
      </c>
      <c r="C8" s="14">
        <v>2640.7</v>
      </c>
      <c r="D8" s="14">
        <v>399.26</v>
      </c>
      <c r="E8" s="14">
        <f t="shared" si="1"/>
        <v>3039.96</v>
      </c>
      <c r="F8" s="10"/>
      <c r="G8" s="10"/>
      <c r="H8" s="10"/>
      <c r="I8" s="10">
        <v>869.78</v>
      </c>
      <c r="J8" s="17">
        <v>2930.3</v>
      </c>
      <c r="K8" s="17">
        <v>996.7</v>
      </c>
      <c r="L8" s="17">
        <v>1531.1</v>
      </c>
      <c r="M8" s="18">
        <f t="shared" si="2"/>
        <v>5458.1</v>
      </c>
      <c r="N8" s="15">
        <v>4452.8</v>
      </c>
      <c r="O8" s="15">
        <v>884.76</v>
      </c>
      <c r="P8" s="16">
        <f t="shared" si="3"/>
        <v>5337.56</v>
      </c>
      <c r="Q8" s="12">
        <f t="shared" si="4"/>
        <v>0.28611560678429976</v>
      </c>
      <c r="R8" s="12">
        <f t="shared" si="5"/>
        <v>1.0225833526929908</v>
      </c>
      <c r="S8" s="13">
        <f t="shared" si="6"/>
        <v>1.2207745887614561</v>
      </c>
      <c r="T8" s="13">
        <f t="shared" si="7"/>
        <v>0.24670135885930766</v>
      </c>
    </row>
    <row r="12" spans="1:31" x14ac:dyDescent="0.35">
      <c r="AD12">
        <v>0</v>
      </c>
      <c r="AE12">
        <f>0.1549*AD12</f>
        <v>0</v>
      </c>
    </row>
    <row r="13" spans="1:31" x14ac:dyDescent="0.35">
      <c r="AD13">
        <v>0.1</v>
      </c>
      <c r="AE13">
        <f t="shared" ref="AE13:AE76" si="8">0.1549*AD13</f>
        <v>1.5490000000000002E-2</v>
      </c>
    </row>
    <row r="14" spans="1:31" x14ac:dyDescent="0.35">
      <c r="AD14">
        <v>0.2</v>
      </c>
      <c r="AE14">
        <f t="shared" si="8"/>
        <v>3.0980000000000004E-2</v>
      </c>
    </row>
    <row r="15" spans="1:31" x14ac:dyDescent="0.35">
      <c r="AD15">
        <v>0.3</v>
      </c>
      <c r="AE15">
        <f t="shared" si="8"/>
        <v>4.6470000000000004E-2</v>
      </c>
    </row>
    <row r="16" spans="1:31" x14ac:dyDescent="0.35">
      <c r="AD16">
        <v>0.4</v>
      </c>
      <c r="AE16">
        <f t="shared" si="8"/>
        <v>6.1960000000000008E-2</v>
      </c>
    </row>
    <row r="17" spans="21:31" x14ac:dyDescent="0.35">
      <c r="AD17">
        <v>0.5</v>
      </c>
      <c r="AE17">
        <f t="shared" si="8"/>
        <v>7.7450000000000005E-2</v>
      </c>
    </row>
    <row r="18" spans="21:31" x14ac:dyDescent="0.35">
      <c r="AD18">
        <v>0.6</v>
      </c>
      <c r="AE18">
        <f t="shared" si="8"/>
        <v>9.2940000000000009E-2</v>
      </c>
    </row>
    <row r="19" spans="21:31" x14ac:dyDescent="0.35">
      <c r="AD19">
        <v>0.7</v>
      </c>
      <c r="AE19">
        <f t="shared" si="8"/>
        <v>0.10843</v>
      </c>
    </row>
    <row r="20" spans="21:31" x14ac:dyDescent="0.35">
      <c r="AD20">
        <v>0.8</v>
      </c>
      <c r="AE20">
        <f t="shared" si="8"/>
        <v>0.12392000000000002</v>
      </c>
    </row>
    <row r="21" spans="21:31" x14ac:dyDescent="0.35">
      <c r="AD21">
        <v>0.9</v>
      </c>
      <c r="AE21">
        <f t="shared" si="8"/>
        <v>0.13941000000000001</v>
      </c>
    </row>
    <row r="22" spans="21:31" x14ac:dyDescent="0.35">
      <c r="AD22">
        <v>1</v>
      </c>
      <c r="AE22">
        <f t="shared" si="8"/>
        <v>0.15490000000000001</v>
      </c>
    </row>
    <row r="23" spans="21:31" x14ac:dyDescent="0.35">
      <c r="AD23">
        <v>1.1000000000000001</v>
      </c>
      <c r="AE23">
        <f t="shared" si="8"/>
        <v>0.17039000000000001</v>
      </c>
    </row>
    <row r="24" spans="21:31" x14ac:dyDescent="0.35">
      <c r="AD24">
        <v>1.2</v>
      </c>
      <c r="AE24">
        <f t="shared" si="8"/>
        <v>0.18588000000000002</v>
      </c>
    </row>
    <row r="25" spans="21:31" x14ac:dyDescent="0.35">
      <c r="AD25">
        <v>1.3</v>
      </c>
      <c r="AE25">
        <f t="shared" si="8"/>
        <v>0.20137000000000002</v>
      </c>
    </row>
    <row r="26" spans="21:31" x14ac:dyDescent="0.35">
      <c r="AD26">
        <v>1.4</v>
      </c>
      <c r="AE26">
        <f t="shared" si="8"/>
        <v>0.21686</v>
      </c>
    </row>
    <row r="27" spans="21:31" x14ac:dyDescent="0.35">
      <c r="U27" s="2" t="s">
        <v>5</v>
      </c>
      <c r="V27" s="1" t="s">
        <v>6</v>
      </c>
      <c r="W27">
        <v>29.463000000000001</v>
      </c>
      <c r="X27" s="1" t="s">
        <v>24</v>
      </c>
      <c r="Y27" t="s">
        <v>23</v>
      </c>
      <c r="AD27">
        <v>1.5</v>
      </c>
      <c r="AE27">
        <f t="shared" si="8"/>
        <v>0.23235</v>
      </c>
    </row>
    <row r="28" spans="21:31" x14ac:dyDescent="0.35">
      <c r="AD28">
        <v>1.6</v>
      </c>
      <c r="AE28">
        <f t="shared" si="8"/>
        <v>0.24784000000000003</v>
      </c>
    </row>
    <row r="29" spans="21:31" x14ac:dyDescent="0.35">
      <c r="U29" t="s">
        <v>22</v>
      </c>
      <c r="V29" s="1" t="s">
        <v>6</v>
      </c>
      <c r="W29">
        <f>W27*0.1549</f>
        <v>4.5638187000000006</v>
      </c>
      <c r="X29" s="20" t="s">
        <v>25</v>
      </c>
      <c r="AD29">
        <v>1.7</v>
      </c>
      <c r="AE29">
        <f t="shared" si="8"/>
        <v>0.26333000000000001</v>
      </c>
    </row>
    <row r="30" spans="21:31" x14ac:dyDescent="0.35">
      <c r="AD30">
        <v>1.8</v>
      </c>
      <c r="AE30">
        <f t="shared" si="8"/>
        <v>0.27882000000000001</v>
      </c>
    </row>
    <row r="31" spans="21:31" x14ac:dyDescent="0.35">
      <c r="AD31">
        <v>1.9</v>
      </c>
      <c r="AE31">
        <f t="shared" si="8"/>
        <v>0.29431000000000002</v>
      </c>
    </row>
    <row r="32" spans="21:31" x14ac:dyDescent="0.35">
      <c r="AD32">
        <v>2</v>
      </c>
      <c r="AE32">
        <f t="shared" si="8"/>
        <v>0.30980000000000002</v>
      </c>
    </row>
    <row r="33" spans="30:31" x14ac:dyDescent="0.35">
      <c r="AD33">
        <v>2.1</v>
      </c>
      <c r="AE33">
        <f t="shared" si="8"/>
        <v>0.32529000000000002</v>
      </c>
    </row>
    <row r="34" spans="30:31" x14ac:dyDescent="0.35">
      <c r="AD34">
        <v>2.2000000000000002</v>
      </c>
      <c r="AE34">
        <f t="shared" si="8"/>
        <v>0.34078000000000003</v>
      </c>
    </row>
    <row r="35" spans="30:31" x14ac:dyDescent="0.35">
      <c r="AD35">
        <v>2.2999999999999998</v>
      </c>
      <c r="AE35">
        <f t="shared" si="8"/>
        <v>0.35626999999999998</v>
      </c>
    </row>
    <row r="36" spans="30:31" x14ac:dyDescent="0.35">
      <c r="AD36">
        <v>2.4</v>
      </c>
      <c r="AE36">
        <f t="shared" si="8"/>
        <v>0.37176000000000003</v>
      </c>
    </row>
    <row r="37" spans="30:31" x14ac:dyDescent="0.35">
      <c r="AD37">
        <v>2.5</v>
      </c>
      <c r="AE37">
        <f t="shared" si="8"/>
        <v>0.38725000000000004</v>
      </c>
    </row>
    <row r="38" spans="30:31" x14ac:dyDescent="0.35">
      <c r="AD38">
        <v>2.6</v>
      </c>
      <c r="AE38">
        <f t="shared" si="8"/>
        <v>0.40274000000000004</v>
      </c>
    </row>
    <row r="39" spans="30:31" x14ac:dyDescent="0.35">
      <c r="AD39">
        <v>2.7</v>
      </c>
      <c r="AE39">
        <f t="shared" si="8"/>
        <v>0.41823000000000005</v>
      </c>
    </row>
    <row r="40" spans="30:31" x14ac:dyDescent="0.35">
      <c r="AD40">
        <v>2.8</v>
      </c>
      <c r="AE40">
        <f t="shared" si="8"/>
        <v>0.43371999999999999</v>
      </c>
    </row>
    <row r="41" spans="30:31" x14ac:dyDescent="0.35">
      <c r="AD41">
        <v>2.9</v>
      </c>
      <c r="AE41">
        <f t="shared" si="8"/>
        <v>0.44921</v>
      </c>
    </row>
    <row r="42" spans="30:31" x14ac:dyDescent="0.35">
      <c r="AD42">
        <v>3</v>
      </c>
      <c r="AE42">
        <f t="shared" si="8"/>
        <v>0.4647</v>
      </c>
    </row>
    <row r="43" spans="30:31" x14ac:dyDescent="0.35">
      <c r="AD43">
        <v>3.1</v>
      </c>
      <c r="AE43">
        <f t="shared" si="8"/>
        <v>0.48019000000000006</v>
      </c>
    </row>
    <row r="44" spans="30:31" x14ac:dyDescent="0.35">
      <c r="AD44">
        <v>3.2</v>
      </c>
      <c r="AE44">
        <f t="shared" si="8"/>
        <v>0.49568000000000006</v>
      </c>
    </row>
    <row r="45" spans="30:31" x14ac:dyDescent="0.35">
      <c r="AD45">
        <v>3.3</v>
      </c>
      <c r="AE45">
        <f t="shared" si="8"/>
        <v>0.51117000000000001</v>
      </c>
    </row>
    <row r="46" spans="30:31" x14ac:dyDescent="0.35">
      <c r="AD46">
        <v>3.4</v>
      </c>
      <c r="AE46">
        <f t="shared" si="8"/>
        <v>0.52666000000000002</v>
      </c>
    </row>
    <row r="47" spans="30:31" x14ac:dyDescent="0.35">
      <c r="AD47">
        <v>3.5</v>
      </c>
      <c r="AE47">
        <f t="shared" si="8"/>
        <v>0.54215000000000002</v>
      </c>
    </row>
    <row r="48" spans="30:31" x14ac:dyDescent="0.35">
      <c r="AD48">
        <v>3.6</v>
      </c>
      <c r="AE48">
        <f t="shared" si="8"/>
        <v>0.55764000000000002</v>
      </c>
    </row>
    <row r="49" spans="30:31" x14ac:dyDescent="0.35">
      <c r="AD49">
        <v>3.7</v>
      </c>
      <c r="AE49">
        <f t="shared" si="8"/>
        <v>0.57313000000000003</v>
      </c>
    </row>
    <row r="50" spans="30:31" x14ac:dyDescent="0.35">
      <c r="AD50">
        <v>3.8</v>
      </c>
      <c r="AE50">
        <f t="shared" si="8"/>
        <v>0.58862000000000003</v>
      </c>
    </row>
    <row r="51" spans="30:31" x14ac:dyDescent="0.35">
      <c r="AD51">
        <v>3.9</v>
      </c>
      <c r="AE51">
        <f t="shared" si="8"/>
        <v>0.60411000000000004</v>
      </c>
    </row>
    <row r="52" spans="30:31" x14ac:dyDescent="0.35">
      <c r="AD52">
        <v>4</v>
      </c>
      <c r="AE52">
        <f t="shared" si="8"/>
        <v>0.61960000000000004</v>
      </c>
    </row>
    <row r="53" spans="30:31" x14ac:dyDescent="0.35">
      <c r="AD53">
        <v>4.0999999999999996</v>
      </c>
      <c r="AE53">
        <f t="shared" si="8"/>
        <v>0.63508999999999993</v>
      </c>
    </row>
    <row r="54" spans="30:31" x14ac:dyDescent="0.35">
      <c r="AD54">
        <v>4.2</v>
      </c>
      <c r="AE54">
        <f t="shared" si="8"/>
        <v>0.65058000000000005</v>
      </c>
    </row>
    <row r="55" spans="30:31" x14ac:dyDescent="0.35">
      <c r="AD55">
        <v>4.3</v>
      </c>
      <c r="AE55">
        <f t="shared" si="8"/>
        <v>0.66607000000000005</v>
      </c>
    </row>
    <row r="56" spans="30:31" x14ac:dyDescent="0.35">
      <c r="AD56">
        <v>4.4000000000000004</v>
      </c>
      <c r="AE56">
        <f t="shared" si="8"/>
        <v>0.68156000000000005</v>
      </c>
    </row>
    <row r="57" spans="30:31" x14ac:dyDescent="0.35">
      <c r="AD57">
        <v>4.5</v>
      </c>
      <c r="AE57">
        <f t="shared" si="8"/>
        <v>0.69705000000000006</v>
      </c>
    </row>
    <row r="58" spans="30:31" x14ac:dyDescent="0.35">
      <c r="AD58">
        <v>4.5999999999999996</v>
      </c>
      <c r="AE58">
        <f t="shared" si="8"/>
        <v>0.71253999999999995</v>
      </c>
    </row>
    <row r="59" spans="30:31" x14ac:dyDescent="0.35">
      <c r="AD59">
        <v>4.7</v>
      </c>
      <c r="AE59">
        <f t="shared" si="8"/>
        <v>0.72803000000000007</v>
      </c>
    </row>
    <row r="60" spans="30:31" x14ac:dyDescent="0.35">
      <c r="AD60">
        <v>4.8</v>
      </c>
      <c r="AE60">
        <f t="shared" si="8"/>
        <v>0.74352000000000007</v>
      </c>
    </row>
    <row r="61" spans="30:31" x14ac:dyDescent="0.35">
      <c r="AD61">
        <v>4.9000000000000004</v>
      </c>
      <c r="AE61">
        <f t="shared" si="8"/>
        <v>0.75901000000000007</v>
      </c>
    </row>
    <row r="62" spans="30:31" x14ac:dyDescent="0.35">
      <c r="AD62">
        <v>5</v>
      </c>
      <c r="AE62">
        <f t="shared" si="8"/>
        <v>0.77450000000000008</v>
      </c>
    </row>
    <row r="63" spans="30:31" x14ac:dyDescent="0.35">
      <c r="AD63">
        <v>5.0999999999999996</v>
      </c>
      <c r="AE63">
        <f t="shared" si="8"/>
        <v>0.78998999999999997</v>
      </c>
    </row>
    <row r="64" spans="30:31" x14ac:dyDescent="0.35">
      <c r="AD64">
        <v>5.2</v>
      </c>
      <c r="AE64">
        <f t="shared" si="8"/>
        <v>0.80548000000000008</v>
      </c>
    </row>
    <row r="65" spans="30:31" x14ac:dyDescent="0.35">
      <c r="AD65">
        <v>5.3</v>
      </c>
      <c r="AE65">
        <f t="shared" si="8"/>
        <v>0.82096999999999998</v>
      </c>
    </row>
    <row r="66" spans="30:31" x14ac:dyDescent="0.35">
      <c r="AD66">
        <v>5.4</v>
      </c>
      <c r="AE66">
        <f t="shared" si="8"/>
        <v>0.83646000000000009</v>
      </c>
    </row>
    <row r="67" spans="30:31" x14ac:dyDescent="0.35">
      <c r="AD67">
        <v>5.5</v>
      </c>
      <c r="AE67">
        <f t="shared" si="8"/>
        <v>0.8519500000000001</v>
      </c>
    </row>
    <row r="68" spans="30:31" x14ac:dyDescent="0.35">
      <c r="AD68">
        <v>5.6</v>
      </c>
      <c r="AE68">
        <f t="shared" si="8"/>
        <v>0.86743999999999999</v>
      </c>
    </row>
    <row r="69" spans="30:31" x14ac:dyDescent="0.35">
      <c r="AD69">
        <v>5.7</v>
      </c>
      <c r="AE69">
        <f t="shared" si="8"/>
        <v>0.8829300000000001</v>
      </c>
    </row>
    <row r="70" spans="30:31" x14ac:dyDescent="0.35">
      <c r="AD70">
        <v>5.8</v>
      </c>
      <c r="AE70">
        <f t="shared" si="8"/>
        <v>0.89842</v>
      </c>
    </row>
    <row r="71" spans="30:31" x14ac:dyDescent="0.35">
      <c r="AD71">
        <v>5.9</v>
      </c>
      <c r="AE71">
        <f t="shared" si="8"/>
        <v>0.91391000000000011</v>
      </c>
    </row>
    <row r="72" spans="30:31" x14ac:dyDescent="0.35">
      <c r="AD72">
        <v>6</v>
      </c>
      <c r="AE72">
        <f t="shared" si="8"/>
        <v>0.9294</v>
      </c>
    </row>
    <row r="73" spans="30:31" x14ac:dyDescent="0.35">
      <c r="AD73">
        <v>6.1</v>
      </c>
      <c r="AE73">
        <f t="shared" si="8"/>
        <v>0.94489000000000001</v>
      </c>
    </row>
    <row r="74" spans="30:31" x14ac:dyDescent="0.35">
      <c r="AD74">
        <v>6.2</v>
      </c>
      <c r="AE74">
        <f t="shared" si="8"/>
        <v>0.96038000000000012</v>
      </c>
    </row>
    <row r="75" spans="30:31" x14ac:dyDescent="0.35">
      <c r="AD75">
        <v>6.3</v>
      </c>
      <c r="AE75">
        <f t="shared" si="8"/>
        <v>0.97587000000000002</v>
      </c>
    </row>
    <row r="76" spans="30:31" x14ac:dyDescent="0.35">
      <c r="AD76">
        <v>6.4</v>
      </c>
      <c r="AE76">
        <f t="shared" si="8"/>
        <v>0.99136000000000013</v>
      </c>
    </row>
    <row r="77" spans="30:31" x14ac:dyDescent="0.35">
      <c r="AD77">
        <v>6.5</v>
      </c>
      <c r="AE77">
        <f t="shared" ref="AE77:AE100" si="9">0.1549*AD77</f>
        <v>1.00685</v>
      </c>
    </row>
    <row r="78" spans="30:31" x14ac:dyDescent="0.35">
      <c r="AD78">
        <v>6.6</v>
      </c>
      <c r="AE78">
        <f t="shared" si="9"/>
        <v>1.02234</v>
      </c>
    </row>
    <row r="79" spans="30:31" x14ac:dyDescent="0.35">
      <c r="AD79">
        <v>6.7</v>
      </c>
      <c r="AE79">
        <f t="shared" si="9"/>
        <v>1.03783</v>
      </c>
    </row>
    <row r="80" spans="30:31" x14ac:dyDescent="0.35">
      <c r="AD80">
        <v>6.8</v>
      </c>
      <c r="AE80">
        <f t="shared" si="9"/>
        <v>1.05332</v>
      </c>
    </row>
    <row r="81" spans="30:31" x14ac:dyDescent="0.35">
      <c r="AD81">
        <v>6.9</v>
      </c>
      <c r="AE81">
        <f t="shared" si="9"/>
        <v>1.06881</v>
      </c>
    </row>
    <row r="82" spans="30:31" x14ac:dyDescent="0.35">
      <c r="AD82">
        <v>7</v>
      </c>
      <c r="AE82">
        <f t="shared" si="9"/>
        <v>1.0843</v>
      </c>
    </row>
    <row r="83" spans="30:31" x14ac:dyDescent="0.35">
      <c r="AD83">
        <v>7.1</v>
      </c>
      <c r="AE83">
        <f t="shared" si="9"/>
        <v>1.09979</v>
      </c>
    </row>
    <row r="84" spans="30:31" x14ac:dyDescent="0.35">
      <c r="AD84">
        <v>7.2</v>
      </c>
      <c r="AE84">
        <f t="shared" si="9"/>
        <v>1.11528</v>
      </c>
    </row>
    <row r="85" spans="30:31" x14ac:dyDescent="0.35">
      <c r="AD85">
        <v>7.3</v>
      </c>
      <c r="AE85">
        <f t="shared" si="9"/>
        <v>1.1307700000000001</v>
      </c>
    </row>
    <row r="86" spans="30:31" x14ac:dyDescent="0.35">
      <c r="AD86">
        <v>7.4</v>
      </c>
      <c r="AE86">
        <f t="shared" si="9"/>
        <v>1.1462600000000001</v>
      </c>
    </row>
    <row r="87" spans="30:31" x14ac:dyDescent="0.35">
      <c r="AD87">
        <v>7.5</v>
      </c>
      <c r="AE87">
        <f t="shared" si="9"/>
        <v>1.1617500000000001</v>
      </c>
    </row>
    <row r="88" spans="30:31" x14ac:dyDescent="0.35">
      <c r="AD88">
        <v>7.6</v>
      </c>
      <c r="AE88">
        <f t="shared" si="9"/>
        <v>1.1772400000000001</v>
      </c>
    </row>
    <row r="89" spans="30:31" x14ac:dyDescent="0.35">
      <c r="AD89">
        <v>7.7</v>
      </c>
      <c r="AE89">
        <f t="shared" si="9"/>
        <v>1.1927300000000001</v>
      </c>
    </row>
    <row r="90" spans="30:31" x14ac:dyDescent="0.35">
      <c r="AD90">
        <v>7.8</v>
      </c>
      <c r="AE90">
        <f t="shared" si="9"/>
        <v>1.2082200000000001</v>
      </c>
    </row>
    <row r="91" spans="30:31" x14ac:dyDescent="0.35">
      <c r="AD91">
        <v>7.9</v>
      </c>
      <c r="AE91">
        <f t="shared" si="9"/>
        <v>1.2237100000000001</v>
      </c>
    </row>
    <row r="92" spans="30:31" x14ac:dyDescent="0.35">
      <c r="AD92">
        <v>8</v>
      </c>
      <c r="AE92">
        <f t="shared" si="9"/>
        <v>1.2392000000000001</v>
      </c>
    </row>
    <row r="93" spans="30:31" x14ac:dyDescent="0.35">
      <c r="AD93">
        <v>8.1</v>
      </c>
      <c r="AE93">
        <f t="shared" si="9"/>
        <v>1.2546900000000001</v>
      </c>
    </row>
    <row r="94" spans="30:31" x14ac:dyDescent="0.35">
      <c r="AD94">
        <v>8.1999999999999993</v>
      </c>
      <c r="AE94">
        <f t="shared" si="9"/>
        <v>1.2701799999999999</v>
      </c>
    </row>
    <row r="95" spans="30:31" x14ac:dyDescent="0.35">
      <c r="AD95">
        <v>8.3000000000000096</v>
      </c>
      <c r="AE95">
        <f t="shared" si="9"/>
        <v>1.2856700000000016</v>
      </c>
    </row>
    <row r="96" spans="30:31" x14ac:dyDescent="0.35">
      <c r="AD96">
        <v>8.4</v>
      </c>
      <c r="AE96">
        <f t="shared" si="9"/>
        <v>1.3011600000000001</v>
      </c>
    </row>
    <row r="97" spans="30:31" x14ac:dyDescent="0.35">
      <c r="AD97">
        <v>8.5</v>
      </c>
      <c r="AE97">
        <f t="shared" si="9"/>
        <v>1.3166500000000001</v>
      </c>
    </row>
    <row r="98" spans="30:31" x14ac:dyDescent="0.35">
      <c r="AD98">
        <v>8.6000000000000103</v>
      </c>
      <c r="AE98">
        <f t="shared" si="9"/>
        <v>1.3321400000000017</v>
      </c>
    </row>
    <row r="99" spans="30:31" x14ac:dyDescent="0.35">
      <c r="AD99">
        <v>8.7000000000000099</v>
      </c>
      <c r="AE99">
        <f t="shared" si="9"/>
        <v>1.3476300000000017</v>
      </c>
    </row>
    <row r="100" spans="30:31" x14ac:dyDescent="0.35">
      <c r="AD100">
        <v>8.8000000000000096</v>
      </c>
      <c r="AE100">
        <f t="shared" si="9"/>
        <v>1.3631200000000017</v>
      </c>
    </row>
  </sheetData>
  <mergeCells count="4">
    <mergeCell ref="J1:P1"/>
    <mergeCell ref="C1:I1"/>
    <mergeCell ref="A1:B1"/>
    <mergeCell ref="Q1:T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Espesor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Padilla</dc:creator>
  <cp:lastModifiedBy>Francisco Padilla</cp:lastModifiedBy>
  <dcterms:created xsi:type="dcterms:W3CDTF">2019-09-09T23:59:05Z</dcterms:created>
  <dcterms:modified xsi:type="dcterms:W3CDTF">2019-11-04T21:55:11Z</dcterms:modified>
</cp:coreProperties>
</file>