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iw\Downloads\"/>
    </mc:Choice>
  </mc:AlternateContent>
  <xr:revisionPtr revIDLastSave="0" documentId="13_ncr:1_{CE698F1C-D0DA-44AB-B264-095325D2B8E6}" xr6:coauthVersionLast="45" xr6:coauthVersionMax="45" xr10:uidLastSave="{00000000-0000-0000-0000-000000000000}"/>
  <bookViews>
    <workbookView xWindow="-120" yWindow="-120" windowWidth="20730" windowHeight="11160" xr2:uid="{9D738F4A-2B49-489F-814B-C676398A5D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M3" i="1" l="1"/>
  <c r="M4" i="1"/>
  <c r="M5" i="1"/>
  <c r="M6" i="1"/>
  <c r="M7" i="1"/>
  <c r="R12" i="1" l="1"/>
  <c r="L2" i="1" l="1"/>
  <c r="H2" i="1" l="1"/>
  <c r="L3" i="1" l="1"/>
  <c r="L4" i="1"/>
  <c r="L5" i="1"/>
  <c r="L6" i="1"/>
  <c r="L7" i="1"/>
  <c r="M2" i="1" l="1"/>
  <c r="F3" i="1" l="1"/>
  <c r="H3" i="1" s="1"/>
  <c r="K3" i="1" s="1"/>
  <c r="F4" i="1"/>
  <c r="H4" i="1" s="1"/>
  <c r="K4" i="1" s="1"/>
  <c r="F5" i="1"/>
  <c r="H5" i="1" s="1"/>
  <c r="K5" i="1" s="1"/>
  <c r="F6" i="1"/>
  <c r="H6" i="1" s="1"/>
  <c r="K6" i="1" s="1"/>
  <c r="F7" i="1"/>
  <c r="H7" i="1" s="1"/>
  <c r="K7" i="1" s="1"/>
  <c r="F2" i="1"/>
  <c r="K2" i="1" s="1"/>
</calcChain>
</file>

<file path=xl/sharedStrings.xml><?xml version="1.0" encoding="utf-8"?>
<sst xmlns="http://schemas.openxmlformats.org/spreadsheetml/2006/main" count="16" uniqueCount="14">
  <si>
    <t>R</t>
  </si>
  <si>
    <t>k</t>
  </si>
  <si>
    <t>m=</t>
  </si>
  <si>
    <t xml:space="preserve">lambda in </t>
  </si>
  <si>
    <t>d=</t>
  </si>
  <si>
    <t>SiO2</t>
  </si>
  <si>
    <t>I SiO2</t>
  </si>
  <si>
    <t>I Si</t>
  </si>
  <si>
    <t>cos tetha</t>
  </si>
  <si>
    <t>1/cos tetha</t>
  </si>
  <si>
    <t>tetha</t>
  </si>
  <si>
    <t>tetha c</t>
  </si>
  <si>
    <t>Ln (1+R)/K</t>
  </si>
  <si>
    <t>(1+(R/K)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</si>
</sst>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330927384076972E-2"/>
          <c:y val="7.407407407407407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39141183853544"/>
                  <c:y val="-4.68147261885984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</a:t>
                    </a:r>
                    <a:r>
                      <a:rPr lang="en-US" sz="1400" baseline="0"/>
                      <a:t>= 2.1955x + 1.0365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0.9566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Hoja1!$M$2:$M$7</c:f>
              <c:numCache>
                <c:formatCode>0.00</c:formatCode>
                <c:ptCount val="6"/>
                <c:pt idx="0">
                  <c:v>1.0038198375433474</c:v>
                </c:pt>
                <c:pt idx="1">
                  <c:v>1.035276180410083</c:v>
                </c:pt>
                <c:pt idx="2">
                  <c:v>1.1033779189624917</c:v>
                </c:pt>
                <c:pt idx="3">
                  <c:v>1.2207745887614561</c:v>
                </c:pt>
                <c:pt idx="4">
                  <c:v>1.4142135623730951</c:v>
                </c:pt>
                <c:pt idx="5">
                  <c:v>1.7434467956210982</c:v>
                </c:pt>
              </c:numCache>
            </c:numRef>
          </c:xVal>
          <c:yVal>
            <c:numRef>
              <c:f>Hoja1!$K$2:$K$7</c:f>
              <c:numCache>
                <c:formatCode>0.00</c:formatCode>
                <c:ptCount val="6"/>
                <c:pt idx="0">
                  <c:v>3.2940442018704723</c:v>
                </c:pt>
                <c:pt idx="1">
                  <c:v>3.2450034997606467</c:v>
                </c:pt>
                <c:pt idx="2">
                  <c:v>3.4871593793853468</c:v>
                </c:pt>
                <c:pt idx="3">
                  <c:v>3.8421032037438634</c:v>
                </c:pt>
                <c:pt idx="4">
                  <c:v>3.9062831677363796</c:v>
                </c:pt>
                <c:pt idx="5">
                  <c:v>4.9570402432076737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D-49F8-8390-73E8BF20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38687"/>
        <c:axId val="1281892607"/>
      </c:scatterChart>
      <c:valAx>
        <c:axId val="1286338687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</a:t>
                </a:r>
                <a:r>
                  <a:rPr lang="en-US" baseline="0"/>
                  <a:t> cos </a:t>
                </a:r>
                <a:r>
                  <a:rPr lang="el-GR" sz="900" b="1" i="0" u="none" strike="noStrike" baseline="0"/>
                  <a:t>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1892607"/>
        <c:crosses val="autoZero"/>
        <c:crossBetween val="midCat"/>
      </c:valAx>
      <c:valAx>
        <c:axId val="128189260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Ln</a:t>
                </a:r>
                <a:r>
                  <a:rPr lang="es-MX" baseline="0"/>
                  <a:t> (R/(K+1))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6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320197</xdr:colOff>
      <xdr:row>7</xdr:row>
      <xdr:rowOff>111177</xdr:rowOff>
    </xdr:from>
    <xdr:to>
      <xdr:col>15</xdr:col>
      <xdr:colOff>142875</xdr:colOff>
      <xdr:row>35</xdr:row>
      <xdr:rowOff>98362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955F22-F68B-4332-BF48-4E5DD5B15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8706-62BD-4B01-A1A5-1EF182824869}">
  <dimension ref="A1:T12"/>
  <sheetViews>
    <sheetView tabSelected="1" zoomScale="60" zoomScaleNormal="60" workbookViewId="0">
      <selection activeCell="T12" sqref="T12"/>
    </sheetView>
  </sheetViews>
  <sheetFormatPr baseColWidth="10" defaultRowHeight="15" x14ac:dyDescent="0.25"/>
  <cols>
    <col min="1" max="2" width="13.140625" bestFit="1" customWidth="1"/>
    <col min="3" max="3" width="14.28515625" bestFit="1" customWidth="1"/>
    <col min="4" max="4" width="15.28515625" bestFit="1" customWidth="1"/>
    <col min="5" max="5" width="13.140625" bestFit="1" customWidth="1"/>
    <col min="6" max="6" width="15.28515625" bestFit="1" customWidth="1"/>
    <col min="7" max="7" width="15.28515625" customWidth="1"/>
    <col min="8" max="8" width="13.140625" bestFit="1" customWidth="1"/>
    <col min="9" max="9" width="12.140625" bestFit="1" customWidth="1"/>
    <col min="10" max="10" width="13.140625" bestFit="1" customWidth="1"/>
    <col min="11" max="13" width="12.140625" bestFit="1" customWidth="1"/>
    <col min="18" max="18" width="13.140625" bestFit="1" customWidth="1"/>
  </cols>
  <sheetData>
    <row r="1" spans="1:20" ht="15.75" thickBot="1" x14ac:dyDescent="0.3">
      <c r="A1" s="4" t="s">
        <v>10</v>
      </c>
      <c r="B1" s="4" t="s">
        <v>11</v>
      </c>
      <c r="C1" s="4" t="s">
        <v>7</v>
      </c>
      <c r="D1" s="4" t="s">
        <v>5</v>
      </c>
      <c r="E1" s="4" t="s">
        <v>5</v>
      </c>
      <c r="F1" s="4" t="s">
        <v>6</v>
      </c>
      <c r="G1" s="4" t="s">
        <v>10</v>
      </c>
      <c r="H1" s="5" t="s">
        <v>0</v>
      </c>
      <c r="I1" s="4" t="s">
        <v>1</v>
      </c>
      <c r="J1" s="4" t="s">
        <v>13</v>
      </c>
      <c r="K1" s="4" t="s">
        <v>12</v>
      </c>
      <c r="L1" s="4" t="s">
        <v>8</v>
      </c>
      <c r="M1" s="4" t="s">
        <v>9</v>
      </c>
    </row>
    <row r="2" spans="1:20" x14ac:dyDescent="0.25">
      <c r="A2" s="3">
        <v>5</v>
      </c>
      <c r="B2" s="3">
        <v>85</v>
      </c>
      <c r="C2" s="3">
        <v>423.09</v>
      </c>
      <c r="D2" s="3">
        <v>7596.1</v>
      </c>
      <c r="E2" s="3">
        <v>84.441000000000003</v>
      </c>
      <c r="F2" s="3">
        <f>D2+E2</f>
        <v>7680.5410000000002</v>
      </c>
      <c r="G2" s="3">
        <v>5</v>
      </c>
      <c r="H2" s="3">
        <f t="shared" ref="H2:H7" si="0">F2/C2</f>
        <v>18.153444893521474</v>
      </c>
      <c r="I2" s="3">
        <v>0.6995104700722713</v>
      </c>
      <c r="J2" s="3">
        <f>1+(H2/I2)</f>
        <v>26.951641426676453</v>
      </c>
      <c r="K2" s="3">
        <f>LN(J2)</f>
        <v>3.2940442018704723</v>
      </c>
      <c r="L2" s="3">
        <f t="shared" ref="L2:L7" si="1">SIN(RADIANS(B2))</f>
        <v>0.99619469809174555</v>
      </c>
      <c r="M2" s="3">
        <f>1/L2</f>
        <v>1.0038198375433474</v>
      </c>
    </row>
    <row r="3" spans="1:20" x14ac:dyDescent="0.25">
      <c r="A3" s="2">
        <v>15</v>
      </c>
      <c r="B3" s="2">
        <v>75</v>
      </c>
      <c r="C3" s="2">
        <v>347.35</v>
      </c>
      <c r="D3" s="2">
        <v>6517.6</v>
      </c>
      <c r="E3" s="2">
        <v>68.480999999999995</v>
      </c>
      <c r="F3" s="2">
        <f t="shared" ref="F3:F7" si="2">D3+E3</f>
        <v>6586.0810000000001</v>
      </c>
      <c r="G3" s="2">
        <v>15</v>
      </c>
      <c r="H3" s="2">
        <f t="shared" si="0"/>
        <v>18.960935655678711</v>
      </c>
      <c r="I3" s="1">
        <v>0.76883827439408614</v>
      </c>
      <c r="J3" s="3">
        <f t="shared" ref="J3:J7" si="3">1+(H3/I3)</f>
        <v>25.661799870228414</v>
      </c>
      <c r="K3" s="2">
        <f t="shared" ref="K3:K7" si="4">LN(J3)</f>
        <v>3.2450034997606467</v>
      </c>
      <c r="L3" s="2">
        <f t="shared" si="1"/>
        <v>0.96592582628906831</v>
      </c>
      <c r="M3" s="3">
        <f t="shared" ref="M3:M7" si="5">1/L3</f>
        <v>1.035276180410083</v>
      </c>
    </row>
    <row r="4" spans="1:20" x14ac:dyDescent="0.25">
      <c r="A4" s="2">
        <v>25</v>
      </c>
      <c r="B4" s="2">
        <v>65</v>
      </c>
      <c r="C4" s="2">
        <v>278.32</v>
      </c>
      <c r="D4" s="2">
        <v>5829.3</v>
      </c>
      <c r="E4" s="2">
        <v>69.215000000000003</v>
      </c>
      <c r="F4" s="2">
        <f t="shared" si="2"/>
        <v>5898.5150000000003</v>
      </c>
      <c r="G4" s="2">
        <v>25</v>
      </c>
      <c r="H4" s="2">
        <f t="shared" si="0"/>
        <v>21.1932847082495</v>
      </c>
      <c r="I4" s="2">
        <v>0.66870665034679733</v>
      </c>
      <c r="J4" s="3">
        <f t="shared" si="3"/>
        <v>32.692947419108918</v>
      </c>
      <c r="K4" s="2">
        <f t="shared" si="4"/>
        <v>3.4871593793853468</v>
      </c>
      <c r="L4" s="2">
        <f t="shared" si="1"/>
        <v>0.90630778703664994</v>
      </c>
      <c r="M4" s="3">
        <f t="shared" si="5"/>
        <v>1.1033779189624917</v>
      </c>
    </row>
    <row r="5" spans="1:20" x14ac:dyDescent="0.25">
      <c r="A5" s="2">
        <v>35</v>
      </c>
      <c r="B5" s="2">
        <v>55</v>
      </c>
      <c r="C5" s="2">
        <v>214.76</v>
      </c>
      <c r="D5" s="2">
        <v>5477</v>
      </c>
      <c r="E5" s="2">
        <v>65.361999999999995</v>
      </c>
      <c r="F5" s="2">
        <f t="shared" si="2"/>
        <v>5542.3620000000001</v>
      </c>
      <c r="G5" s="2">
        <v>35</v>
      </c>
      <c r="H5" s="2">
        <f t="shared" si="0"/>
        <v>25.80723598435463</v>
      </c>
      <c r="I5" s="2">
        <v>0.56565751421212884</v>
      </c>
      <c r="J5" s="3">
        <f t="shared" si="3"/>
        <v>46.623429965922071</v>
      </c>
      <c r="K5" s="2">
        <f t="shared" si="4"/>
        <v>3.8421032037438634</v>
      </c>
      <c r="L5" s="2">
        <f t="shared" si="1"/>
        <v>0.8191520442889918</v>
      </c>
      <c r="M5" s="3">
        <f t="shared" si="5"/>
        <v>1.2207745887614561</v>
      </c>
    </row>
    <row r="6" spans="1:20" x14ac:dyDescent="0.25">
      <c r="A6" s="2">
        <v>45</v>
      </c>
      <c r="B6" s="2">
        <v>45</v>
      </c>
      <c r="C6" s="2">
        <v>172.76</v>
      </c>
      <c r="D6" s="2">
        <v>4743.3999999999996</v>
      </c>
      <c r="E6" s="2">
        <v>55.625</v>
      </c>
      <c r="F6" s="2">
        <f t="shared" si="2"/>
        <v>4799.0249999999996</v>
      </c>
      <c r="G6" s="2">
        <v>45</v>
      </c>
      <c r="H6" s="2">
        <f t="shared" si="0"/>
        <v>27.77856564019449</v>
      </c>
      <c r="I6" s="2">
        <v>0.57023981761585341</v>
      </c>
      <c r="J6" s="3">
        <f t="shared" si="3"/>
        <v>49.713830185228737</v>
      </c>
      <c r="K6" s="2">
        <f t="shared" si="4"/>
        <v>3.9062831677363796</v>
      </c>
      <c r="L6" s="2">
        <f t="shared" si="1"/>
        <v>0.70710678118654746</v>
      </c>
      <c r="M6" s="3">
        <f t="shared" si="5"/>
        <v>1.4142135623730951</v>
      </c>
    </row>
    <row r="7" spans="1:20" x14ac:dyDescent="0.25">
      <c r="A7" s="2">
        <v>55</v>
      </c>
      <c r="B7" s="2">
        <v>35</v>
      </c>
      <c r="C7" s="2">
        <v>88.191999999999993</v>
      </c>
      <c r="D7" s="2">
        <v>3588.3</v>
      </c>
      <c r="E7" s="2">
        <v>39.219000000000001</v>
      </c>
      <c r="F7" s="2">
        <f t="shared" si="2"/>
        <v>3627.5190000000002</v>
      </c>
      <c r="G7" s="2">
        <v>55</v>
      </c>
      <c r="H7" s="2">
        <f t="shared" si="0"/>
        <v>41.132064132801169</v>
      </c>
      <c r="I7" s="2">
        <v>0.29136056951601769</v>
      </c>
      <c r="J7" s="3">
        <f t="shared" si="3"/>
        <v>142.17237689755379</v>
      </c>
      <c r="K7" s="2">
        <f t="shared" si="4"/>
        <v>4.9570402432076737</v>
      </c>
      <c r="L7" s="2">
        <f t="shared" si="1"/>
        <v>0.57357643635104605</v>
      </c>
      <c r="M7" s="3">
        <f t="shared" si="5"/>
        <v>1.7434467956210982</v>
      </c>
    </row>
    <row r="11" spans="1:20" x14ac:dyDescent="0.25">
      <c r="Q11" t="s">
        <v>2</v>
      </c>
      <c r="R11">
        <v>2.1955</v>
      </c>
      <c r="S11" t="s">
        <v>3</v>
      </c>
      <c r="T11">
        <v>28.774999999999999</v>
      </c>
    </row>
    <row r="12" spans="1:20" x14ac:dyDescent="0.25">
      <c r="Q12" s="6" t="s">
        <v>4</v>
      </c>
      <c r="R12" s="7">
        <f>R11*T11</f>
        <v>63.175512499999996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F510U</dc:creator>
  <cp:lastModifiedBy>Lizz' Salas</cp:lastModifiedBy>
  <dcterms:created xsi:type="dcterms:W3CDTF">2019-10-30T22:22:29Z</dcterms:created>
  <dcterms:modified xsi:type="dcterms:W3CDTF">2019-11-04T22:47:44Z</dcterms:modified>
</cp:coreProperties>
</file>