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0db9910e283799/Documents/Senior Stat/"/>
    </mc:Choice>
  </mc:AlternateContent>
  <xr:revisionPtr revIDLastSave="1" documentId="13_ncr:1_{0376B699-CAE0-4327-A072-3DA17099D648}" xr6:coauthVersionLast="47" xr6:coauthVersionMax="47" xr10:uidLastSave="{3D35D8B6-4059-4619-9593-0AA6EF26F767}"/>
  <bookViews>
    <workbookView xWindow="1884" yWindow="1884" windowWidth="9132" windowHeight="8880" xr2:uid="{DFE54BD3-2C49-44B4-A6C9-C0491D81D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52" i="1"/>
  <c r="C50" i="1"/>
  <c r="C51" i="1"/>
  <c r="C49" i="1"/>
  <c r="C47" i="1"/>
  <c r="C48" i="1"/>
  <c r="C46" i="1"/>
  <c r="C45" i="1"/>
  <c r="C44" i="1"/>
  <c r="C43" i="1"/>
  <c r="C42" i="1"/>
  <c r="C41" i="1"/>
  <c r="C40" i="1"/>
  <c r="C39" i="1"/>
  <c r="C38" i="1"/>
  <c r="C37" i="1"/>
  <c r="C30" i="1"/>
  <c r="C29" i="1"/>
  <c r="C36" i="1"/>
  <c r="C34" i="1"/>
  <c r="C33" i="1"/>
  <c r="C32" i="1"/>
  <c r="C35" i="1"/>
  <c r="C31" i="1"/>
  <c r="C28" i="1"/>
  <c r="C26" i="1"/>
  <c r="C27" i="1"/>
  <c r="C25" i="1"/>
  <c r="C24" i="1"/>
  <c r="C21" i="1"/>
  <c r="C22" i="1"/>
  <c r="C23" i="1"/>
  <c r="C20" i="1"/>
  <c r="C19" i="1"/>
  <c r="C18" i="1"/>
  <c r="C14" i="1"/>
  <c r="C17" i="1"/>
  <c r="C16" i="1"/>
  <c r="C15" i="1"/>
  <c r="C13" i="1"/>
  <c r="C12" i="1"/>
  <c r="C11" i="1"/>
  <c r="C10" i="1"/>
  <c r="C8" i="1"/>
  <c r="C7" i="1"/>
  <c r="C6" i="1"/>
  <c r="C4" i="1"/>
  <c r="C5" i="1"/>
  <c r="C2" i="1"/>
  <c r="C3" i="1"/>
</calcChain>
</file>

<file path=xl/sharedStrings.xml><?xml version="1.0" encoding="utf-8"?>
<sst xmlns="http://schemas.openxmlformats.org/spreadsheetml/2006/main" count="55" uniqueCount="55">
  <si>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</si>
  <si>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</si>
  <si>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</si>
  <si>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</si>
  <si>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</si>
  <si>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</si>
  <si>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</si>
  <si>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</si>
  <si>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</si>
  <si>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</si>
  <si>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</si>
  <si>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</si>
  <si>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</si>
  <si>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</si>
  <si>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</si>
  <si>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</si>
  <si>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</si>
  <si>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</si>
  <si>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</si>
  <si>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</si>
  <si>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</si>
  <si>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</si>
  <si>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</si>
  <si>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</si>
  <si>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</si>
  <si>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</si>
  <si>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</si>
  <si>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</si>
  <si>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</si>
  <si>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</si>
  <si>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</si>
  <si>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</si>
  <si>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</si>
  <si>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</si>
  <si>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</si>
  <si>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</si>
  <si>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</si>
  <si>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</si>
  <si>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</si>
  <si>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</si>
  <si>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</si>
  <si>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</si>
  <si>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</si>
  <si>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</si>
  <si>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</si>
  <si>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</si>
  <si>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</si>
  <si>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</si>
  <si>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</si>
  <si>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</si>
  <si>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</si>
  <si>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</t>
  </si>
  <si>
    <t>HS Ach.</t>
  </si>
  <si>
    <t>Pol. Affil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</si>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</sst>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6F1C-E77D-4561-AA70-7359A3DD467A}">
  <dimension ref="A1:D52"/>
  <sheetViews>
    <sheetView tabSelected="1" workbookViewId="0">
      <selection activeCell="D1" sqref="D1:D1048576"/>
    </sheetView>
  </sheetViews>
  <sheetFormatPr defaultRowHeight="14.4" x14ac:dyDescent="0.3"/>
  <sheetData>
    <row r="1" spans="1:4" x14ac:dyDescent="0.3">
      <c r="A1" t="s">
        <v>51</v>
      </c>
      <c r="B1" t="s">
        <v>52</v>
      </c>
      <c r="C1" t="s">
        <v>53</v>
      </c>
      <c r="D1" t="s">
        <v>54</v>
      </c>
    </row>
    <row r="2" spans="1:4" x14ac:dyDescent="0.3">
      <c r="A2" t="s">
        <v>1</v>
      </c>
      <c r="B2">
        <v>60</v>
      </c>
      <c r="C2">
        <f>(13/40 + 9/20)/2</f>
        <v>0.38750000000000001</v>
      </c>
      <c r="D2">
        <v>3</v>
      </c>
    </row>
    <row r="3" spans="1:4" x14ac:dyDescent="0.3">
      <c r="A3" t="s">
        <v>0</v>
      </c>
      <c r="B3">
        <v>20</v>
      </c>
      <c r="C3">
        <f>(27/105 + 8/35)/2</f>
        <v>0.24285714285714283</v>
      </c>
      <c r="D3">
        <v>1</v>
      </c>
    </row>
    <row r="4" spans="1:4" x14ac:dyDescent="0.3">
      <c r="A4" t="s">
        <v>3</v>
      </c>
      <c r="B4">
        <v>38</v>
      </c>
      <c r="C4">
        <f>(18/100+6/35)/2</f>
        <v>0.17571428571428571</v>
      </c>
      <c r="D4">
        <v>1</v>
      </c>
    </row>
    <row r="5" spans="1:4" x14ac:dyDescent="0.3">
      <c r="A5" t="s">
        <v>2</v>
      </c>
      <c r="B5">
        <v>30</v>
      </c>
      <c r="C5">
        <f>(29/60+14/30)/2</f>
        <v>0.47499999999999998</v>
      </c>
      <c r="D5">
        <v>1</v>
      </c>
    </row>
    <row r="6" spans="1:4" x14ac:dyDescent="0.3">
      <c r="A6" t="s">
        <v>4</v>
      </c>
      <c r="B6">
        <v>17</v>
      </c>
      <c r="C6">
        <f>(62/80+32/40)/2</f>
        <v>0.78750000000000009</v>
      </c>
      <c r="D6">
        <v>2</v>
      </c>
    </row>
    <row r="7" spans="1:4" x14ac:dyDescent="0.3">
      <c r="A7" t="s">
        <v>5</v>
      </c>
      <c r="B7">
        <v>30</v>
      </c>
      <c r="C7">
        <f>(45/65+23/35)/2</f>
        <v>0.67472527472527477</v>
      </c>
      <c r="D7">
        <v>3</v>
      </c>
    </row>
    <row r="8" spans="1:4" x14ac:dyDescent="0.3">
      <c r="A8" t="s">
        <v>6</v>
      </c>
      <c r="B8">
        <v>52</v>
      </c>
      <c r="C8">
        <f>(98/151+24/36)/2</f>
        <v>0.65783664459161151</v>
      </c>
      <c r="D8">
        <v>3</v>
      </c>
    </row>
    <row r="9" spans="1:4" x14ac:dyDescent="0.3">
      <c r="A9" t="s">
        <v>8</v>
      </c>
      <c r="B9">
        <v>40</v>
      </c>
      <c r="C9">
        <f>13/15</f>
        <v>0.8666666666666667</v>
      </c>
      <c r="D9">
        <v>2</v>
      </c>
    </row>
    <row r="10" spans="1:4" x14ac:dyDescent="0.3">
      <c r="A10" t="s">
        <v>7</v>
      </c>
      <c r="B10">
        <v>40</v>
      </c>
      <c r="C10">
        <f>(26/41+15/21)/2</f>
        <v>0.67421602787456447</v>
      </c>
      <c r="D10">
        <v>3</v>
      </c>
    </row>
    <row r="11" spans="1:4" x14ac:dyDescent="0.3">
      <c r="A11" t="s">
        <v>9</v>
      </c>
      <c r="B11">
        <v>36</v>
      </c>
      <c r="C11">
        <f>(35/120+12/40)/2</f>
        <v>0.29583333333333334</v>
      </c>
      <c r="D11">
        <v>1</v>
      </c>
    </row>
    <row r="12" spans="1:4" x14ac:dyDescent="0.3">
      <c r="A12" t="s">
        <v>10</v>
      </c>
      <c r="B12">
        <v>62</v>
      </c>
      <c r="C12">
        <f>(78/180+23/56)/2</f>
        <v>0.42202380952380952</v>
      </c>
      <c r="D12">
        <v>3</v>
      </c>
    </row>
    <row r="13" spans="1:4" x14ac:dyDescent="0.3">
      <c r="A13" t="s">
        <v>11</v>
      </c>
      <c r="B13">
        <v>30</v>
      </c>
      <c r="C13">
        <f>(45/51+23/25)/2</f>
        <v>0.90117647058823525</v>
      </c>
      <c r="D13">
        <v>3</v>
      </c>
    </row>
    <row r="14" spans="1:4" x14ac:dyDescent="0.3">
      <c r="A14" t="s">
        <v>15</v>
      </c>
      <c r="B14">
        <v>52</v>
      </c>
      <c r="C14">
        <f>(36/100+16/50)/2</f>
        <v>0.33999999999999997</v>
      </c>
      <c r="D14">
        <v>3</v>
      </c>
    </row>
    <row r="15" spans="1:4" x14ac:dyDescent="0.3">
      <c r="A15" t="s">
        <v>12</v>
      </c>
      <c r="B15">
        <v>45</v>
      </c>
      <c r="C15">
        <f>(11/70+7/35)/2</f>
        <v>0.17857142857142858</v>
      </c>
      <c r="D15">
        <v>3</v>
      </c>
    </row>
    <row r="16" spans="1:4" x14ac:dyDescent="0.3">
      <c r="A16" t="s">
        <v>13</v>
      </c>
      <c r="B16">
        <v>20</v>
      </c>
      <c r="C16">
        <f>(77/118+40/59)/2</f>
        <v>0.6652542372881356</v>
      </c>
      <c r="D16">
        <v>2</v>
      </c>
    </row>
    <row r="17" spans="1:4" x14ac:dyDescent="0.3">
      <c r="A17" t="s">
        <v>14</v>
      </c>
      <c r="B17">
        <v>15</v>
      </c>
      <c r="C17">
        <f>(30/100+10/50)/2</f>
        <v>0.25</v>
      </c>
      <c r="D17">
        <v>1</v>
      </c>
    </row>
    <row r="18" spans="1:4" x14ac:dyDescent="0.3">
      <c r="A18" t="s">
        <v>16</v>
      </c>
      <c r="B18">
        <v>40</v>
      </c>
      <c r="C18">
        <f>(40/125+11/40)/2</f>
        <v>0.29749999999999999</v>
      </c>
      <c r="D18">
        <v>3</v>
      </c>
    </row>
    <row r="19" spans="1:4" x14ac:dyDescent="0.3">
      <c r="A19" t="s">
        <v>17</v>
      </c>
      <c r="B19">
        <v>40</v>
      </c>
      <c r="C19">
        <f>(19/100+7/38)/2</f>
        <v>0.18710526315789472</v>
      </c>
      <c r="D19">
        <v>2</v>
      </c>
    </row>
    <row r="20" spans="1:4" x14ac:dyDescent="0.3">
      <c r="A20" t="s">
        <v>18</v>
      </c>
      <c r="B20">
        <v>21</v>
      </c>
      <c r="C20">
        <f>(33/105+12/39)/2</f>
        <v>0.31098901098901099</v>
      </c>
      <c r="D20">
        <v>2</v>
      </c>
    </row>
    <row r="21" spans="1:4" x14ac:dyDescent="0.3">
      <c r="A21" t="s">
        <v>21</v>
      </c>
      <c r="B21">
        <v>40</v>
      </c>
      <c r="C21">
        <f>(134/160+36/40)/2</f>
        <v>0.86875000000000002</v>
      </c>
      <c r="D21">
        <v>3</v>
      </c>
    </row>
    <row r="22" spans="1:4" x14ac:dyDescent="0.3">
      <c r="A22" t="s">
        <v>20</v>
      </c>
      <c r="B22">
        <v>30</v>
      </c>
      <c r="C22">
        <f>(102/141+34/47)/2</f>
        <v>0.72340425531914898</v>
      </c>
      <c r="D22">
        <v>2</v>
      </c>
    </row>
    <row r="23" spans="1:4" x14ac:dyDescent="0.3">
      <c r="A23" t="s">
        <v>19</v>
      </c>
      <c r="B23">
        <v>40</v>
      </c>
      <c r="C23">
        <f>(80/151+22/35)/2</f>
        <v>0.57918637653736993</v>
      </c>
      <c r="D23">
        <v>3</v>
      </c>
    </row>
    <row r="24" spans="1:4" x14ac:dyDescent="0.3">
      <c r="A24" t="s">
        <v>22</v>
      </c>
      <c r="B24">
        <v>29</v>
      </c>
      <c r="C24">
        <f>(56/110+20/38)/2</f>
        <v>0.51770334928229667</v>
      </c>
      <c r="D24">
        <v>1</v>
      </c>
    </row>
    <row r="25" spans="1:4" x14ac:dyDescent="0.3">
      <c r="A25" t="s">
        <v>23</v>
      </c>
      <c r="B25">
        <v>40</v>
      </c>
      <c r="C25">
        <f>(70/134+34/67)/2</f>
        <v>0.5149253731343284</v>
      </c>
      <c r="D25">
        <v>3</v>
      </c>
    </row>
    <row r="26" spans="1:4" x14ac:dyDescent="0.3">
      <c r="A26" t="s">
        <v>25</v>
      </c>
      <c r="B26">
        <v>40</v>
      </c>
      <c r="C26">
        <f>(51/163+10/34)/2</f>
        <v>0.30350054132082283</v>
      </c>
      <c r="D26">
        <v>3</v>
      </c>
    </row>
    <row r="27" spans="1:4" x14ac:dyDescent="0.3">
      <c r="A27" t="s">
        <v>24</v>
      </c>
      <c r="B27">
        <v>30</v>
      </c>
      <c r="C27">
        <f>(40/122+15/52)/2</f>
        <v>0.30816519546027743</v>
      </c>
      <c r="D27">
        <v>1</v>
      </c>
    </row>
    <row r="28" spans="1:4" x14ac:dyDescent="0.3">
      <c r="A28" t="s">
        <v>26</v>
      </c>
      <c r="B28">
        <v>30</v>
      </c>
      <c r="C28">
        <f>(32/100+16/50)/2</f>
        <v>0.32</v>
      </c>
      <c r="D28">
        <v>3</v>
      </c>
    </row>
    <row r="29" spans="1:4" x14ac:dyDescent="0.3">
      <c r="A29" t="s">
        <v>33</v>
      </c>
      <c r="B29">
        <v>40</v>
      </c>
      <c r="C29">
        <f>(48/120+20/50)/2</f>
        <v>0.4</v>
      </c>
      <c r="D29">
        <v>1</v>
      </c>
    </row>
    <row r="30" spans="1:4" x14ac:dyDescent="0.3">
      <c r="A30" t="s">
        <v>34</v>
      </c>
      <c r="B30">
        <v>25</v>
      </c>
      <c r="C30">
        <f>(12/94+4/47)/2</f>
        <v>0.10638297872340424</v>
      </c>
      <c r="D30">
        <v>2</v>
      </c>
    </row>
    <row r="31" spans="1:4" x14ac:dyDescent="0.3">
      <c r="A31" t="s">
        <v>27</v>
      </c>
      <c r="B31">
        <v>20</v>
      </c>
      <c r="C31">
        <f>(16/49)</f>
        <v>0.32653061224489793</v>
      </c>
      <c r="D31">
        <v>3</v>
      </c>
    </row>
    <row r="32" spans="1:4" x14ac:dyDescent="0.3">
      <c r="A32" t="s">
        <v>29</v>
      </c>
      <c r="B32">
        <v>35</v>
      </c>
      <c r="C32">
        <f>(196/400+10/24)/2</f>
        <v>0.45333333333333337</v>
      </c>
      <c r="D32">
        <v>3</v>
      </c>
    </row>
    <row r="33" spans="1:4" x14ac:dyDescent="0.3">
      <c r="A33" t="s">
        <v>30</v>
      </c>
      <c r="B33">
        <v>30</v>
      </c>
      <c r="C33">
        <f>(46/80+25/40)/2</f>
        <v>0.6</v>
      </c>
      <c r="D33">
        <v>3</v>
      </c>
    </row>
    <row r="34" spans="1:4" x14ac:dyDescent="0.3">
      <c r="A34" t="s">
        <v>31</v>
      </c>
      <c r="B34">
        <v>30</v>
      </c>
      <c r="C34">
        <f>(45/70+27/42)/2</f>
        <v>0.6428571428571429</v>
      </c>
      <c r="D34">
        <v>1</v>
      </c>
    </row>
    <row r="35" spans="1:4" x14ac:dyDescent="0.3">
      <c r="A35" t="s">
        <v>28</v>
      </c>
      <c r="B35">
        <v>25</v>
      </c>
      <c r="C35">
        <f>(28/42+13/21)/2</f>
        <v>0.64285714285714279</v>
      </c>
      <c r="D35">
        <v>2</v>
      </c>
    </row>
    <row r="36" spans="1:4" x14ac:dyDescent="0.3">
      <c r="A36" t="s">
        <v>32</v>
      </c>
      <c r="B36">
        <v>35</v>
      </c>
      <c r="C36">
        <f>(101/150+42/63)/2</f>
        <v>0.66999999999999993</v>
      </c>
      <c r="D36">
        <v>3</v>
      </c>
    </row>
    <row r="37" spans="1:4" x14ac:dyDescent="0.3">
      <c r="A37" t="s">
        <v>35</v>
      </c>
      <c r="B37">
        <v>22</v>
      </c>
      <c r="C37">
        <f>(32/99+7/33)/2</f>
        <v>0.26767676767676768</v>
      </c>
      <c r="D37">
        <v>1</v>
      </c>
    </row>
    <row r="38" spans="1:4" x14ac:dyDescent="0.3">
      <c r="A38" t="s">
        <v>36</v>
      </c>
      <c r="B38">
        <v>50</v>
      </c>
      <c r="C38">
        <f>(20/101+8/48)/2</f>
        <v>0.18234323432343236</v>
      </c>
      <c r="D38">
        <v>1</v>
      </c>
    </row>
    <row r="39" spans="1:4" x14ac:dyDescent="0.3">
      <c r="A39" t="s">
        <v>37</v>
      </c>
      <c r="B39">
        <v>22</v>
      </c>
      <c r="C39">
        <f>(35/60+17/30)/2</f>
        <v>0.57499999999999996</v>
      </c>
      <c r="D39">
        <v>2</v>
      </c>
    </row>
    <row r="40" spans="1:4" x14ac:dyDescent="0.3">
      <c r="A40" t="s">
        <v>38</v>
      </c>
      <c r="B40">
        <v>30</v>
      </c>
      <c r="C40">
        <f>(101/203+22/50)/2</f>
        <v>0.46876847290640394</v>
      </c>
      <c r="D40">
        <v>1</v>
      </c>
    </row>
    <row r="41" spans="1:4" x14ac:dyDescent="0.3">
      <c r="A41" t="s">
        <v>39</v>
      </c>
      <c r="B41">
        <v>37</v>
      </c>
      <c r="C41">
        <f>(65/75+32/38)/2</f>
        <v>0.85438596491228069</v>
      </c>
      <c r="D41">
        <v>2</v>
      </c>
    </row>
    <row r="42" spans="1:4" x14ac:dyDescent="0.3">
      <c r="A42" t="s">
        <v>40</v>
      </c>
      <c r="B42">
        <v>35</v>
      </c>
      <c r="C42">
        <f>(36/124+13/46)/2</f>
        <v>0.2864656381486676</v>
      </c>
      <c r="D42">
        <v>3</v>
      </c>
    </row>
    <row r="43" spans="1:4" x14ac:dyDescent="0.3">
      <c r="A43" t="s">
        <v>41</v>
      </c>
      <c r="B43">
        <v>40</v>
      </c>
      <c r="C43">
        <f>(4/35+7/70)/2</f>
        <v>0.10714285714285715</v>
      </c>
      <c r="D43">
        <v>3</v>
      </c>
    </row>
    <row r="44" spans="1:4" x14ac:dyDescent="0.3">
      <c r="A44" t="s">
        <v>42</v>
      </c>
      <c r="B44">
        <v>26</v>
      </c>
      <c r="C44">
        <f>(6/33+24/99)/2</f>
        <v>0.21212121212121213</v>
      </c>
      <c r="D44">
        <v>1</v>
      </c>
    </row>
    <row r="45" spans="1:4" x14ac:dyDescent="0.3">
      <c r="A45" t="s">
        <v>43</v>
      </c>
      <c r="B45">
        <v>50</v>
      </c>
      <c r="C45">
        <f>(64/150+12/31)/2</f>
        <v>0.40688172043010751</v>
      </c>
      <c r="D45">
        <v>1</v>
      </c>
    </row>
    <row r="46" spans="1:4" x14ac:dyDescent="0.3">
      <c r="A46" t="s">
        <v>44</v>
      </c>
      <c r="B46">
        <v>25</v>
      </c>
      <c r="C46">
        <f>(14/75+6/29)/2</f>
        <v>0.1967816091954023</v>
      </c>
      <c r="D46">
        <v>1</v>
      </c>
    </row>
    <row r="47" spans="1:4" x14ac:dyDescent="0.3">
      <c r="A47" t="s">
        <v>46</v>
      </c>
      <c r="B47">
        <v>25</v>
      </c>
      <c r="C47">
        <f>(46/100+22/40)/2</f>
        <v>0.505</v>
      </c>
      <c r="D47">
        <v>3</v>
      </c>
    </row>
    <row r="48" spans="1:4" x14ac:dyDescent="0.3">
      <c r="A48" t="s">
        <v>45</v>
      </c>
      <c r="B48">
        <v>23</v>
      </c>
      <c r="C48">
        <f>(106/150+22/30)/2</f>
        <v>0.72</v>
      </c>
      <c r="D48">
        <v>1</v>
      </c>
    </row>
    <row r="49" spans="1:4" x14ac:dyDescent="0.3">
      <c r="A49" t="s">
        <v>47</v>
      </c>
      <c r="B49">
        <v>30</v>
      </c>
      <c r="C49">
        <f>(57/98+29/49)/2</f>
        <v>0.58673469387755106</v>
      </c>
      <c r="D49">
        <v>3</v>
      </c>
    </row>
    <row r="50" spans="1:4" x14ac:dyDescent="0.3">
      <c r="A50" t="s">
        <v>49</v>
      </c>
      <c r="B50">
        <v>38</v>
      </c>
      <c r="C50">
        <f>(35/99+11/33)/2</f>
        <v>0.34343434343434343</v>
      </c>
      <c r="D50">
        <v>3</v>
      </c>
    </row>
    <row r="51" spans="1:4" x14ac:dyDescent="0.3">
      <c r="A51" t="s">
        <v>48</v>
      </c>
      <c r="B51">
        <v>25</v>
      </c>
      <c r="C51">
        <f>(11/100+3/34)/2</f>
        <v>9.9117647058823533E-2</v>
      </c>
      <c r="D51">
        <v>2</v>
      </c>
    </row>
    <row r="52" spans="1:4" x14ac:dyDescent="0.3">
      <c r="A52" t="s">
        <v>50</v>
      </c>
      <c r="B52">
        <v>20</v>
      </c>
      <c r="C52">
        <f>(5/62+2/31)</f>
        <v>0.14516129032258063</v>
      </c>
      <c r="D52">
        <v>3</v>
      </c>
    </row>
  </sheetData>
  <sortState xmlns:xlrd2="http://schemas.microsoft.com/office/spreadsheetml/2017/richdata2" ref="A2:D52">
    <sortCondition ref="A1:A5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</dc:creator>
  <cp:lastModifiedBy>Daniel He</cp:lastModifiedBy>
  <dcterms:created xsi:type="dcterms:W3CDTF">2023-09-01T11:59:47Z</dcterms:created>
  <dcterms:modified xsi:type="dcterms:W3CDTF">2023-09-14T12:40:08Z</dcterms:modified>
</cp:coreProperties>
</file>