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rajectory" sheetId="1" r:id="rId1"/>
    <sheet name="Trajectory (2)" sheetId="3" r:id="rId2"/>
    <sheet name="Vert launch to altitude Dalhke" sheetId="2" r:id="rId3"/>
  </sheets>
  <externalReferences>
    <externalReference r:id="rId4"/>
    <externalReference r:id="rId5"/>
  </externalReferences>
  <definedNames>
    <definedName name="Cnf" localSheetId="1">#REF!</definedName>
    <definedName name="Cnf" localSheetId="2">#REF!</definedName>
    <definedName name="Cnf">#REF!</definedName>
    <definedName name="cnfa" localSheetId="1">#REF!</definedName>
    <definedName name="cnfa">#REF!</definedName>
    <definedName name="Cnn" localSheetId="1">#REF!</definedName>
    <definedName name="Cnn" localSheetId="2">#REF!</definedName>
    <definedName name="Cnn">#REF!</definedName>
    <definedName name="Cnr" localSheetId="1">#REF!</definedName>
    <definedName name="Cnr" localSheetId="2">#REF!</definedName>
    <definedName name="Cnr">#REF!</definedName>
    <definedName name="Cr" localSheetId="1">#REF!</definedName>
    <definedName name="Cr" localSheetId="2">#REF!</definedName>
    <definedName name="Cr">#REF!</definedName>
    <definedName name="Ct" localSheetId="1">#REF!</definedName>
    <definedName name="Ct" localSheetId="2">#REF!</definedName>
    <definedName name="Ct">#REF!</definedName>
    <definedName name="d" localSheetId="1">#REF!</definedName>
    <definedName name="d" localSheetId="2">#REF!</definedName>
    <definedName name="d">#REF!</definedName>
    <definedName name="dt" localSheetId="1">'Trajectory (2)'!$P$17</definedName>
    <definedName name="dt" localSheetId="2">'Vert launch to altitude Dalhke'!$P$17</definedName>
    <definedName name="dt">Trajectory!$P$17</definedName>
    <definedName name="Lf" localSheetId="1">#REF!</definedName>
    <definedName name="Lf" localSheetId="2">#REF!</definedName>
    <definedName name="Lf">#REF!</definedName>
    <definedName name="Ln" localSheetId="1">#REF!</definedName>
    <definedName name="Ln" localSheetId="2">#REF!</definedName>
    <definedName name="Ln">#REF!</definedName>
    <definedName name="n" localSheetId="1">#REF!</definedName>
    <definedName name="n" localSheetId="2">#REF!</definedName>
    <definedName name="n">#REF!</definedName>
    <definedName name="na" localSheetId="1">#REF!</definedName>
    <definedName name="na">#REF!</definedName>
    <definedName name="Rb" localSheetId="1">#REF!</definedName>
    <definedName name="Rb" localSheetId="2">#REF!</definedName>
    <definedName name="Rb">#REF!</definedName>
    <definedName name="rba" localSheetId="1">#REF!</definedName>
    <definedName name="rba">#REF!</definedName>
    <definedName name="S" localSheetId="1">#REF!</definedName>
    <definedName name="S" localSheetId="2">#REF!</definedName>
    <definedName name="S">#REF!</definedName>
    <definedName name="sa" localSheetId="1">#REF!</definedName>
    <definedName name="sa">#REF!</definedName>
    <definedName name="Xb" localSheetId="1">#REF!</definedName>
    <definedName name="Xb" localSheetId="2">#REF!</definedName>
    <definedName name="Xb">#REF!</definedName>
    <definedName name="xba" localSheetId="1">#REF!</definedName>
    <definedName name="xba">#REF!</definedName>
    <definedName name="Xf" localSheetId="1">#REF!</definedName>
    <definedName name="Xf" localSheetId="2">#REF!</definedName>
    <definedName name="Xf">#REF!</definedName>
    <definedName name="Xn" localSheetId="1">#REF!</definedName>
    <definedName name="Xn" localSheetId="2">#REF!</definedName>
    <definedName name="Xn">#REF!</definedName>
    <definedName name="xna" localSheetId="1">#REF!</definedName>
    <definedName name="xna">#REF!</definedName>
    <definedName name="Xr" localSheetId="1">#REF!</definedName>
    <definedName name="Xr" localSheetId="2">#REF!</definedName>
    <definedName name="Xr">#REF!</definedName>
    <definedName name="xra" localSheetId="1">#REF!</definedName>
    <definedName name="xra">#REF!</definedName>
  </definedNames>
  <calcPr calcId="145621"/>
</workbook>
</file>

<file path=xl/calcChain.xml><?xml version="1.0" encoding="utf-8"?>
<calcChain xmlns="http://schemas.openxmlformats.org/spreadsheetml/2006/main">
  <c r="H19" i="3" l="1"/>
  <c r="G19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B52" i="3"/>
  <c r="M51" i="3"/>
  <c r="B51" i="3"/>
  <c r="M50" i="3"/>
  <c r="B50" i="3"/>
  <c r="M49" i="3"/>
  <c r="B49" i="3"/>
  <c r="M48" i="3"/>
  <c r="B48" i="3"/>
  <c r="M47" i="3"/>
  <c r="B47" i="3"/>
  <c r="M46" i="3"/>
  <c r="B46" i="3"/>
  <c r="M45" i="3"/>
  <c r="B45" i="3"/>
  <c r="M44" i="3"/>
  <c r="B44" i="3"/>
  <c r="M43" i="3"/>
  <c r="B43" i="3"/>
  <c r="M42" i="3"/>
  <c r="B42" i="3"/>
  <c r="M41" i="3"/>
  <c r="B41" i="3"/>
  <c r="M40" i="3"/>
  <c r="B40" i="3"/>
  <c r="M39" i="3"/>
  <c r="B39" i="3"/>
  <c r="M38" i="3"/>
  <c r="B38" i="3"/>
  <c r="M37" i="3"/>
  <c r="B37" i="3"/>
  <c r="M36" i="3"/>
  <c r="B36" i="3"/>
  <c r="M35" i="3"/>
  <c r="B35" i="3"/>
  <c r="M34" i="3"/>
  <c r="B34" i="3"/>
  <c r="M33" i="3"/>
  <c r="B33" i="3"/>
  <c r="M32" i="3"/>
  <c r="B32" i="3"/>
  <c r="M31" i="3"/>
  <c r="B31" i="3"/>
  <c r="M30" i="3"/>
  <c r="B30" i="3"/>
  <c r="M29" i="3"/>
  <c r="B29" i="3"/>
  <c r="M28" i="3"/>
  <c r="B28" i="3"/>
  <c r="M27" i="3"/>
  <c r="B27" i="3"/>
  <c r="M26" i="3"/>
  <c r="B26" i="3"/>
  <c r="M25" i="3"/>
  <c r="B25" i="3"/>
  <c r="M24" i="3"/>
  <c r="B24" i="3"/>
  <c r="M23" i="3"/>
  <c r="B23" i="3"/>
  <c r="M22" i="3"/>
  <c r="B22" i="3"/>
  <c r="M21" i="3"/>
  <c r="B21" i="3"/>
  <c r="U20" i="3"/>
  <c r="M20" i="3"/>
  <c r="B20" i="3"/>
  <c r="M19" i="3"/>
  <c r="B19" i="3"/>
  <c r="A19" i="3"/>
  <c r="A20" i="3" s="1"/>
  <c r="M18" i="3"/>
  <c r="L18" i="3"/>
  <c r="H18" i="3"/>
  <c r="D18" i="3"/>
  <c r="E18" i="3" s="1"/>
  <c r="B18" i="3"/>
  <c r="F18" i="3" s="1"/>
  <c r="A18" i="3"/>
  <c r="C18" i="3" s="1"/>
  <c r="N17" i="3"/>
  <c r="M17" i="3"/>
  <c r="L17" i="3"/>
  <c r="E17" i="3"/>
  <c r="F17" i="3" s="1"/>
  <c r="D17" i="3"/>
  <c r="C17" i="3"/>
  <c r="M12" i="3"/>
  <c r="C11" i="3"/>
  <c r="G9" i="3"/>
  <c r="C3" i="3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M12" i="1"/>
  <c r="E18" i="2"/>
  <c r="F18" i="1"/>
  <c r="C3" i="2"/>
  <c r="D22" i="2" s="1"/>
  <c r="E4" i="2"/>
  <c r="G9" i="2"/>
  <c r="C11" i="2"/>
  <c r="D17" i="2"/>
  <c r="E17" i="2" s="1"/>
  <c r="L17" i="2"/>
  <c r="M17" i="2"/>
  <c r="N17" i="2"/>
  <c r="A18" i="2"/>
  <c r="D18" i="2"/>
  <c r="A19" i="2"/>
  <c r="A20" i="2"/>
  <c r="A21" i="2" s="1"/>
  <c r="A22" i="2" s="1"/>
  <c r="A23" i="2" s="1"/>
  <c r="A24" i="2" s="1"/>
  <c r="A25" i="2" s="1"/>
  <c r="U20" i="2"/>
  <c r="D21" i="2"/>
  <c r="E21" i="2" s="1"/>
  <c r="E22" i="2"/>
  <c r="B23" i="2"/>
  <c r="C23" i="2"/>
  <c r="D23" i="2"/>
  <c r="D25" i="2"/>
  <c r="E25" i="2" s="1"/>
  <c r="A26" i="2"/>
  <c r="A27" i="2" s="1"/>
  <c r="A28" i="2" s="1"/>
  <c r="A29" i="2" s="1"/>
  <c r="A30" i="2" s="1"/>
  <c r="D26" i="2"/>
  <c r="E26" i="2" s="1"/>
  <c r="D27" i="2"/>
  <c r="E27" i="2" s="1"/>
  <c r="D29" i="2"/>
  <c r="E29" i="2" s="1"/>
  <c r="D30" i="2"/>
  <c r="E30" i="2" s="1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D31" i="2"/>
  <c r="E31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A66" i="2"/>
  <c r="A67" i="2" s="1"/>
  <c r="D66" i="2"/>
  <c r="E66" i="2"/>
  <c r="D67" i="2"/>
  <c r="E67" i="2"/>
  <c r="A68" i="2"/>
  <c r="A69" i="2" s="1"/>
  <c r="D68" i="2"/>
  <c r="E68" i="2"/>
  <c r="D69" i="2"/>
  <c r="E69" i="2"/>
  <c r="A70" i="2"/>
  <c r="A71" i="2" s="1"/>
  <c r="D70" i="2"/>
  <c r="E70" i="2"/>
  <c r="D71" i="2"/>
  <c r="E71" i="2"/>
  <c r="A72" i="2"/>
  <c r="A73" i="2" s="1"/>
  <c r="A74" i="2" s="1"/>
  <c r="D72" i="2"/>
  <c r="E72" i="2"/>
  <c r="D73" i="2"/>
  <c r="E73" i="2"/>
  <c r="D74" i="2"/>
  <c r="E74" i="2"/>
  <c r="A75" i="2"/>
  <c r="D75" i="2"/>
  <c r="E75" i="2"/>
  <c r="A76" i="2"/>
  <c r="A77" i="2" s="1"/>
  <c r="A78" i="2" s="1"/>
  <c r="A79" i="2" s="1"/>
  <c r="A80" i="2" s="1"/>
  <c r="A81" i="2" s="1"/>
  <c r="A82" i="2" s="1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A83" i="2"/>
  <c r="D83" i="2"/>
  <c r="E83" i="2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 s="1"/>
  <c r="D112" i="2"/>
  <c r="E112" i="2"/>
  <c r="D113" i="2"/>
  <c r="E113" i="2"/>
  <c r="D114" i="2"/>
  <c r="E114" i="2" s="1"/>
  <c r="D115" i="2"/>
  <c r="E115" i="2" s="1"/>
  <c r="D116" i="2"/>
  <c r="E116" i="2"/>
  <c r="D117" i="2"/>
  <c r="E117" i="2"/>
  <c r="D118" i="2"/>
  <c r="E118" i="2"/>
  <c r="D119" i="2"/>
  <c r="E119" i="2" s="1"/>
  <c r="D120" i="2"/>
  <c r="E120" i="2"/>
  <c r="D121" i="2"/>
  <c r="E121" i="2"/>
  <c r="D122" i="2"/>
  <c r="E122" i="2"/>
  <c r="D123" i="2"/>
  <c r="E123" i="2" s="1"/>
  <c r="D124" i="2"/>
  <c r="E124" i="2"/>
  <c r="D125" i="2"/>
  <c r="E125" i="2"/>
  <c r="D126" i="2"/>
  <c r="E126" i="2"/>
  <c r="D127" i="2"/>
  <c r="E127" i="2" s="1"/>
  <c r="D128" i="2"/>
  <c r="E128" i="2"/>
  <c r="D129" i="2"/>
  <c r="E129" i="2"/>
  <c r="D130" i="2"/>
  <c r="E130" i="2" s="1"/>
  <c r="D131" i="2"/>
  <c r="E131" i="2" s="1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 s="1"/>
  <c r="D179" i="2"/>
  <c r="E179" i="2"/>
  <c r="D180" i="2"/>
  <c r="E180" i="2"/>
  <c r="D181" i="2"/>
  <c r="E181" i="2" s="1"/>
  <c r="D182" i="2"/>
  <c r="E182" i="2" s="1"/>
  <c r="D183" i="2"/>
  <c r="E183" i="2"/>
  <c r="D184" i="2"/>
  <c r="E184" i="2"/>
  <c r="D185" i="2"/>
  <c r="E185" i="2"/>
  <c r="D186" i="2"/>
  <c r="E186" i="2" s="1"/>
  <c r="D187" i="2"/>
  <c r="E187" i="2"/>
  <c r="D188" i="2"/>
  <c r="E188" i="2"/>
  <c r="D189" i="2"/>
  <c r="E189" i="2"/>
  <c r="D190" i="2"/>
  <c r="E190" i="2" s="1"/>
  <c r="D191" i="2"/>
  <c r="E191" i="2"/>
  <c r="D192" i="2"/>
  <c r="E192" i="2"/>
  <c r="D193" i="2"/>
  <c r="E193" i="2"/>
  <c r="D194" i="2"/>
  <c r="E194" i="2" s="1"/>
  <c r="D195" i="2"/>
  <c r="E195" i="2"/>
  <c r="D196" i="2"/>
  <c r="E196" i="2"/>
  <c r="D197" i="2"/>
  <c r="E197" i="2" s="1"/>
  <c r="D198" i="2"/>
  <c r="E198" i="2" s="1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 s="1"/>
  <c r="D221" i="2"/>
  <c r="E221" i="2"/>
  <c r="D222" i="2"/>
  <c r="E222" i="2"/>
  <c r="D223" i="2"/>
  <c r="E223" i="2"/>
  <c r="D224" i="2"/>
  <c r="E224" i="2" s="1"/>
  <c r="D225" i="2"/>
  <c r="E225" i="2"/>
  <c r="D226" i="2"/>
  <c r="E226" i="2"/>
  <c r="D227" i="2"/>
  <c r="E227" i="2"/>
  <c r="D228" i="2"/>
  <c r="E228" i="2" s="1"/>
  <c r="D229" i="2"/>
  <c r="E229" i="2" s="1"/>
  <c r="D230" i="2"/>
  <c r="E230" i="2"/>
  <c r="D231" i="2"/>
  <c r="E231" i="2"/>
  <c r="D232" i="2"/>
  <c r="E232" i="2" s="1"/>
  <c r="D233" i="2"/>
  <c r="E233" i="2"/>
  <c r="D234" i="2"/>
  <c r="E234" i="2"/>
  <c r="D235" i="2"/>
  <c r="E235" i="2"/>
  <c r="D236" i="2"/>
  <c r="E236" i="2" s="1"/>
  <c r="D237" i="2"/>
  <c r="E237" i="2"/>
  <c r="D238" i="2"/>
  <c r="E238" i="2"/>
  <c r="D239" i="2"/>
  <c r="E239" i="2"/>
  <c r="D240" i="2"/>
  <c r="E240" i="2" s="1"/>
  <c r="D241" i="2"/>
  <c r="E241" i="2"/>
  <c r="D242" i="2"/>
  <c r="E242" i="2"/>
  <c r="D243" i="2"/>
  <c r="E243" i="2"/>
  <c r="D244" i="2"/>
  <c r="E244" i="2" s="1"/>
  <c r="D245" i="2"/>
  <c r="E245" i="2" s="1"/>
  <c r="D246" i="2"/>
  <c r="E246" i="2"/>
  <c r="D247" i="2"/>
  <c r="E247" i="2"/>
  <c r="D248" i="2"/>
  <c r="E248" i="2" s="1"/>
  <c r="D249" i="2"/>
  <c r="E249" i="2"/>
  <c r="D250" i="2"/>
  <c r="E250" i="2"/>
  <c r="D251" i="2"/>
  <c r="E251" i="2"/>
  <c r="D252" i="2"/>
  <c r="E252" i="2" s="1"/>
  <c r="D253" i="2"/>
  <c r="E253" i="2"/>
  <c r="D254" i="2"/>
  <c r="E254" i="2"/>
  <c r="D255" i="2"/>
  <c r="E255" i="2"/>
  <c r="D256" i="2"/>
  <c r="E256" i="2" s="1"/>
  <c r="D257" i="2"/>
  <c r="E257" i="2"/>
  <c r="D258" i="2"/>
  <c r="E258" i="2"/>
  <c r="D259" i="2"/>
  <c r="E259" i="2"/>
  <c r="D260" i="2"/>
  <c r="E260" i="2" s="1"/>
  <c r="D261" i="2"/>
  <c r="E261" i="2" s="1"/>
  <c r="D262" i="2"/>
  <c r="E262" i="2"/>
  <c r="D263" i="2"/>
  <c r="E263" i="2"/>
  <c r="D264" i="2"/>
  <c r="E264" i="2" s="1"/>
  <c r="D265" i="2"/>
  <c r="E265" i="2"/>
  <c r="D266" i="2"/>
  <c r="E266" i="2" s="1"/>
  <c r="D267" i="2"/>
  <c r="E267" i="2"/>
  <c r="D268" i="2"/>
  <c r="E268" i="2" s="1"/>
  <c r="D269" i="2"/>
  <c r="E269" i="2" s="1"/>
  <c r="D270" i="2"/>
  <c r="E270" i="2"/>
  <c r="D271" i="2"/>
  <c r="E271" i="2"/>
  <c r="D272" i="2"/>
  <c r="E272" i="2" s="1"/>
  <c r="D273" i="2"/>
  <c r="E273" i="2"/>
  <c r="D274" i="2"/>
  <c r="E274" i="2" s="1"/>
  <c r="D275" i="2"/>
  <c r="E275" i="2"/>
  <c r="D276" i="2"/>
  <c r="E276" i="2" s="1"/>
  <c r="D277" i="2"/>
  <c r="E277" i="2" s="1"/>
  <c r="D278" i="2"/>
  <c r="E278" i="2"/>
  <c r="D279" i="2"/>
  <c r="E279" i="2"/>
  <c r="D280" i="2"/>
  <c r="E280" i="2" s="1"/>
  <c r="D281" i="2"/>
  <c r="E281" i="2"/>
  <c r="D282" i="2"/>
  <c r="E282" i="2" s="1"/>
  <c r="D283" i="2"/>
  <c r="E283" i="2"/>
  <c r="D284" i="2"/>
  <c r="E284" i="2" s="1"/>
  <c r="D285" i="2"/>
  <c r="E285" i="2" s="1"/>
  <c r="D286" i="2"/>
  <c r="E286" i="2"/>
  <c r="D287" i="2"/>
  <c r="E287" i="2"/>
  <c r="D288" i="2"/>
  <c r="E288" i="2" s="1"/>
  <c r="D289" i="2"/>
  <c r="E289" i="2"/>
  <c r="D290" i="2"/>
  <c r="E290" i="2" s="1"/>
  <c r="D291" i="2"/>
  <c r="E291" i="2"/>
  <c r="D292" i="2"/>
  <c r="E292" i="2" s="1"/>
  <c r="D293" i="2"/>
  <c r="E293" i="2" s="1"/>
  <c r="D294" i="2"/>
  <c r="E294" i="2"/>
  <c r="D295" i="2"/>
  <c r="E295" i="2"/>
  <c r="D296" i="2"/>
  <c r="E296" i="2" s="1"/>
  <c r="D297" i="2"/>
  <c r="E297" i="2"/>
  <c r="D298" i="2"/>
  <c r="E298" i="2" s="1"/>
  <c r="D299" i="2"/>
  <c r="E299" i="2"/>
  <c r="D300" i="2"/>
  <c r="E300" i="2" s="1"/>
  <c r="D301" i="2"/>
  <c r="E301" i="2" s="1"/>
  <c r="D302" i="2"/>
  <c r="E302" i="2"/>
  <c r="D303" i="2"/>
  <c r="E303" i="2"/>
  <c r="D304" i="2"/>
  <c r="E304" i="2" s="1"/>
  <c r="D305" i="2"/>
  <c r="E305" i="2"/>
  <c r="D306" i="2"/>
  <c r="E306" i="2" s="1"/>
  <c r="D307" i="2"/>
  <c r="E307" i="2"/>
  <c r="D308" i="2"/>
  <c r="E308" i="2" s="1"/>
  <c r="D309" i="2"/>
  <c r="E309" i="2" s="1"/>
  <c r="D310" i="2"/>
  <c r="E310" i="2"/>
  <c r="D311" i="2"/>
  <c r="E311" i="2"/>
  <c r="D312" i="2"/>
  <c r="E312" i="2" s="1"/>
  <c r="D313" i="2"/>
  <c r="E313" i="2"/>
  <c r="D314" i="2"/>
  <c r="E314" i="2" s="1"/>
  <c r="D315" i="2"/>
  <c r="E315" i="2"/>
  <c r="D316" i="2"/>
  <c r="E316" i="2" s="1"/>
  <c r="D317" i="2"/>
  <c r="E317" i="2" s="1"/>
  <c r="D318" i="2"/>
  <c r="E318" i="2"/>
  <c r="D319" i="2"/>
  <c r="E319" i="2"/>
  <c r="D320" i="2"/>
  <c r="E320" i="2" s="1"/>
  <c r="D321" i="2"/>
  <c r="E321" i="2"/>
  <c r="D322" i="2"/>
  <c r="E322" i="2" s="1"/>
  <c r="D323" i="2"/>
  <c r="E323" i="2"/>
  <c r="D324" i="2"/>
  <c r="E324" i="2" s="1"/>
  <c r="D325" i="2"/>
  <c r="E325" i="2" s="1"/>
  <c r="D326" i="2"/>
  <c r="E326" i="2"/>
  <c r="D327" i="2"/>
  <c r="E327" i="2"/>
  <c r="D328" i="2"/>
  <c r="E328" i="2" s="1"/>
  <c r="D329" i="2"/>
  <c r="E329" i="2"/>
  <c r="D330" i="2"/>
  <c r="E330" i="2" s="1"/>
  <c r="D331" i="2"/>
  <c r="E331" i="2"/>
  <c r="D332" i="2"/>
  <c r="E332" i="2" s="1"/>
  <c r="D333" i="2"/>
  <c r="E333" i="2" s="1"/>
  <c r="D334" i="2"/>
  <c r="E334" i="2"/>
  <c r="D335" i="2"/>
  <c r="E335" i="2"/>
  <c r="D336" i="2"/>
  <c r="E336" i="2" s="1"/>
  <c r="D337" i="2"/>
  <c r="E337" i="2"/>
  <c r="D338" i="2"/>
  <c r="E338" i="2" s="1"/>
  <c r="D339" i="2"/>
  <c r="E339" i="2"/>
  <c r="D340" i="2"/>
  <c r="E340" i="2" s="1"/>
  <c r="D341" i="2"/>
  <c r="E341" i="2" s="1"/>
  <c r="D342" i="2"/>
  <c r="E342" i="2"/>
  <c r="D343" i="2"/>
  <c r="E343" i="2"/>
  <c r="D344" i="2"/>
  <c r="E344" i="2" s="1"/>
  <c r="D345" i="2"/>
  <c r="E345" i="2"/>
  <c r="D346" i="2"/>
  <c r="E346" i="2" s="1"/>
  <c r="D347" i="2"/>
  <c r="E347" i="2"/>
  <c r="D348" i="2"/>
  <c r="E348" i="2" s="1"/>
  <c r="D349" i="2"/>
  <c r="E349" i="2" s="1"/>
  <c r="D350" i="2"/>
  <c r="E350" i="2"/>
  <c r="D351" i="2"/>
  <c r="E351" i="2"/>
  <c r="D352" i="2"/>
  <c r="E352" i="2" s="1"/>
  <c r="D353" i="2"/>
  <c r="E353" i="2"/>
  <c r="D354" i="2"/>
  <c r="E354" i="2" s="1"/>
  <c r="D355" i="2"/>
  <c r="E355" i="2"/>
  <c r="D356" i="2"/>
  <c r="E356" i="2" s="1"/>
  <c r="D357" i="2"/>
  <c r="E357" i="2" s="1"/>
  <c r="D358" i="2"/>
  <c r="E358" i="2"/>
  <c r="D359" i="2"/>
  <c r="E359" i="2"/>
  <c r="D360" i="2"/>
  <c r="E360" i="2" s="1"/>
  <c r="D361" i="2"/>
  <c r="E361" i="2"/>
  <c r="D362" i="2"/>
  <c r="E362" i="2" s="1"/>
  <c r="D363" i="2"/>
  <c r="E363" i="2"/>
  <c r="D364" i="2"/>
  <c r="E364" i="2" s="1"/>
  <c r="D365" i="2"/>
  <c r="E365" i="2" s="1"/>
  <c r="D366" i="2"/>
  <c r="E366" i="2"/>
  <c r="D367" i="2"/>
  <c r="E367" i="2"/>
  <c r="D368" i="2"/>
  <c r="E368" i="2" s="1"/>
  <c r="D369" i="2"/>
  <c r="E369" i="2"/>
  <c r="D370" i="2"/>
  <c r="E370" i="2" s="1"/>
  <c r="D371" i="2"/>
  <c r="E371" i="2"/>
  <c r="D372" i="2"/>
  <c r="E372" i="2" s="1"/>
  <c r="D373" i="2"/>
  <c r="E373" i="2" s="1"/>
  <c r="D374" i="2"/>
  <c r="E374" i="2"/>
  <c r="D375" i="2"/>
  <c r="E375" i="2"/>
  <c r="D376" i="2"/>
  <c r="E376" i="2" s="1"/>
  <c r="D377" i="2"/>
  <c r="E377" i="2"/>
  <c r="D378" i="2"/>
  <c r="E378" i="2" s="1"/>
  <c r="D379" i="2"/>
  <c r="E379" i="2"/>
  <c r="D380" i="2"/>
  <c r="E380" i="2" s="1"/>
  <c r="D381" i="2"/>
  <c r="E381" i="2" s="1"/>
  <c r="D382" i="2"/>
  <c r="E382" i="2"/>
  <c r="D383" i="2"/>
  <c r="E383" i="2"/>
  <c r="D384" i="2"/>
  <c r="E384" i="2" s="1"/>
  <c r="D385" i="2"/>
  <c r="E385" i="2"/>
  <c r="D386" i="2"/>
  <c r="E386" i="2" s="1"/>
  <c r="D387" i="2"/>
  <c r="E387" i="2"/>
  <c r="D388" i="2"/>
  <c r="E388" i="2" s="1"/>
  <c r="D389" i="2"/>
  <c r="E389" i="2" s="1"/>
  <c r="D390" i="2"/>
  <c r="E390" i="2"/>
  <c r="D391" i="2"/>
  <c r="E391" i="2"/>
  <c r="D392" i="2"/>
  <c r="E392" i="2" s="1"/>
  <c r="D393" i="2"/>
  <c r="E393" i="2"/>
  <c r="D394" i="2"/>
  <c r="E394" i="2" s="1"/>
  <c r="D395" i="2"/>
  <c r="E395" i="2"/>
  <c r="D396" i="2"/>
  <c r="E396" i="2" s="1"/>
  <c r="D397" i="2"/>
  <c r="E397" i="2" s="1"/>
  <c r="D398" i="2"/>
  <c r="E398" i="2"/>
  <c r="D399" i="2"/>
  <c r="E399" i="2"/>
  <c r="D400" i="2"/>
  <c r="E400" i="2" s="1"/>
  <c r="D401" i="2"/>
  <c r="E401" i="2"/>
  <c r="D402" i="2"/>
  <c r="E402" i="2" s="1"/>
  <c r="D403" i="2"/>
  <c r="E403" i="2"/>
  <c r="D404" i="2"/>
  <c r="E404" i="2" s="1"/>
  <c r="D405" i="2"/>
  <c r="E405" i="2" s="1"/>
  <c r="D406" i="2"/>
  <c r="E406" i="2"/>
  <c r="D407" i="2"/>
  <c r="E407" i="2"/>
  <c r="D408" i="2"/>
  <c r="E408" i="2" s="1"/>
  <c r="D409" i="2"/>
  <c r="E409" i="2"/>
  <c r="D410" i="2"/>
  <c r="E410" i="2" s="1"/>
  <c r="D411" i="2"/>
  <c r="E411" i="2"/>
  <c r="D412" i="2"/>
  <c r="E412" i="2" s="1"/>
  <c r="D413" i="2"/>
  <c r="E413" i="2" s="1"/>
  <c r="D414" i="2"/>
  <c r="E414" i="2"/>
  <c r="D415" i="2"/>
  <c r="E415" i="2"/>
  <c r="D416" i="2"/>
  <c r="E416" i="2" s="1"/>
  <c r="D417" i="2"/>
  <c r="E417" i="2"/>
  <c r="D418" i="2"/>
  <c r="E418" i="2" s="1"/>
  <c r="D419" i="2"/>
  <c r="E419" i="2"/>
  <c r="D420" i="2"/>
  <c r="E420" i="2" s="1"/>
  <c r="D421" i="2"/>
  <c r="E421" i="2" s="1"/>
  <c r="D422" i="2"/>
  <c r="E422" i="2"/>
  <c r="D423" i="2"/>
  <c r="E423" i="2"/>
  <c r="D424" i="2"/>
  <c r="E424" i="2" s="1"/>
  <c r="D425" i="2"/>
  <c r="E425" i="2"/>
  <c r="D426" i="2"/>
  <c r="E426" i="2" s="1"/>
  <c r="D427" i="2"/>
  <c r="E427" i="2"/>
  <c r="D428" i="2"/>
  <c r="E428" i="2" s="1"/>
  <c r="D429" i="2"/>
  <c r="E429" i="2" s="1"/>
  <c r="D430" i="2"/>
  <c r="E430" i="2"/>
  <c r="D431" i="2"/>
  <c r="E431" i="2"/>
  <c r="D432" i="2"/>
  <c r="E432" i="2" s="1"/>
  <c r="D433" i="2"/>
  <c r="E433" i="2"/>
  <c r="D434" i="2"/>
  <c r="E434" i="2" s="1"/>
  <c r="D435" i="2"/>
  <c r="E435" i="2"/>
  <c r="D436" i="2"/>
  <c r="E436" i="2" s="1"/>
  <c r="D437" i="2"/>
  <c r="E437" i="2" s="1"/>
  <c r="D438" i="2"/>
  <c r="E438" i="2"/>
  <c r="D439" i="2"/>
  <c r="E439" i="2"/>
  <c r="D440" i="2"/>
  <c r="E440" i="2" s="1"/>
  <c r="D441" i="2"/>
  <c r="E441" i="2"/>
  <c r="D442" i="2"/>
  <c r="E442" i="2" s="1"/>
  <c r="D443" i="2"/>
  <c r="E443" i="2"/>
  <c r="D444" i="2"/>
  <c r="E444" i="2" s="1"/>
  <c r="D445" i="2"/>
  <c r="E445" i="2" s="1"/>
  <c r="D446" i="2"/>
  <c r="E446" i="2"/>
  <c r="D447" i="2"/>
  <c r="E447" i="2"/>
  <c r="D448" i="2"/>
  <c r="E448" i="2" s="1"/>
  <c r="D449" i="2"/>
  <c r="E449" i="2"/>
  <c r="D450" i="2"/>
  <c r="E450" i="2" s="1"/>
  <c r="D451" i="2"/>
  <c r="E451" i="2"/>
  <c r="D452" i="2"/>
  <c r="E452" i="2" s="1"/>
  <c r="D453" i="2"/>
  <c r="E453" i="2" s="1"/>
  <c r="D454" i="2"/>
  <c r="E454" i="2"/>
  <c r="D455" i="2"/>
  <c r="E455" i="2"/>
  <c r="D456" i="2"/>
  <c r="E456" i="2" s="1"/>
  <c r="D457" i="2"/>
  <c r="E457" i="2"/>
  <c r="D458" i="2"/>
  <c r="E458" i="2" s="1"/>
  <c r="D459" i="2"/>
  <c r="E459" i="2"/>
  <c r="D460" i="2"/>
  <c r="E460" i="2" s="1"/>
  <c r="D461" i="2"/>
  <c r="E461" i="2" s="1"/>
  <c r="D462" i="2"/>
  <c r="E462" i="2"/>
  <c r="D463" i="2"/>
  <c r="E463" i="2"/>
  <c r="D464" i="2"/>
  <c r="E464" i="2" s="1"/>
  <c r="D465" i="2"/>
  <c r="E465" i="2"/>
  <c r="D466" i="2"/>
  <c r="E466" i="2" s="1"/>
  <c r="D467" i="2"/>
  <c r="E467" i="2"/>
  <c r="D468" i="2"/>
  <c r="E468" i="2" s="1"/>
  <c r="D469" i="2"/>
  <c r="E469" i="2" s="1"/>
  <c r="D470" i="2"/>
  <c r="E470" i="2"/>
  <c r="D471" i="2"/>
  <c r="E471" i="2"/>
  <c r="D472" i="2"/>
  <c r="E472" i="2" s="1"/>
  <c r="D473" i="2"/>
  <c r="E473" i="2"/>
  <c r="D474" i="2"/>
  <c r="E474" i="2" s="1"/>
  <c r="D475" i="2"/>
  <c r="E475" i="2"/>
  <c r="D476" i="2"/>
  <c r="E476" i="2" s="1"/>
  <c r="D477" i="2"/>
  <c r="E477" i="2" s="1"/>
  <c r="D478" i="2"/>
  <c r="E478" i="2"/>
  <c r="D479" i="2"/>
  <c r="E479" i="2"/>
  <c r="D480" i="2"/>
  <c r="E480" i="2" s="1"/>
  <c r="D481" i="2"/>
  <c r="E481" i="2"/>
  <c r="D482" i="2"/>
  <c r="E482" i="2" s="1"/>
  <c r="D483" i="2"/>
  <c r="E483" i="2"/>
  <c r="D484" i="2"/>
  <c r="E484" i="2" s="1"/>
  <c r="D485" i="2"/>
  <c r="E485" i="2" s="1"/>
  <c r="D486" i="2"/>
  <c r="E486" i="2"/>
  <c r="D487" i="2"/>
  <c r="E487" i="2"/>
  <c r="D488" i="2"/>
  <c r="E488" i="2" s="1"/>
  <c r="D489" i="2"/>
  <c r="E489" i="2"/>
  <c r="D490" i="2"/>
  <c r="E490" i="2" s="1"/>
  <c r="D491" i="2"/>
  <c r="E491" i="2"/>
  <c r="D492" i="2"/>
  <c r="E492" i="2" s="1"/>
  <c r="D493" i="2"/>
  <c r="E493" i="2" s="1"/>
  <c r="D494" i="2"/>
  <c r="E494" i="2"/>
  <c r="D495" i="2"/>
  <c r="E495" i="2"/>
  <c r="D496" i="2"/>
  <c r="E496" i="2" s="1"/>
  <c r="D497" i="2"/>
  <c r="E497" i="2"/>
  <c r="D498" i="2"/>
  <c r="E498" i="2" s="1"/>
  <c r="D499" i="2"/>
  <c r="E499" i="2"/>
  <c r="D500" i="2"/>
  <c r="E500" i="2" s="1"/>
  <c r="D501" i="2"/>
  <c r="E501" i="2" s="1"/>
  <c r="A21" i="3" l="1"/>
  <c r="C20" i="3"/>
  <c r="I18" i="3"/>
  <c r="J19" i="3" s="1"/>
  <c r="L19" i="3"/>
  <c r="D500" i="3"/>
  <c r="E500" i="3" s="1"/>
  <c r="D496" i="3"/>
  <c r="E496" i="3" s="1"/>
  <c r="D492" i="3"/>
  <c r="E492" i="3" s="1"/>
  <c r="D488" i="3"/>
  <c r="E488" i="3" s="1"/>
  <c r="D484" i="3"/>
  <c r="E484" i="3" s="1"/>
  <c r="D480" i="3"/>
  <c r="E480" i="3" s="1"/>
  <c r="D501" i="3"/>
  <c r="E501" i="3" s="1"/>
  <c r="D497" i="3"/>
  <c r="E497" i="3" s="1"/>
  <c r="D493" i="3"/>
  <c r="E493" i="3" s="1"/>
  <c r="D489" i="3"/>
  <c r="E489" i="3" s="1"/>
  <c r="D485" i="3"/>
  <c r="E485" i="3" s="1"/>
  <c r="D481" i="3"/>
  <c r="E481" i="3" s="1"/>
  <c r="D477" i="3"/>
  <c r="E477" i="3" s="1"/>
  <c r="D473" i="3"/>
  <c r="E473" i="3" s="1"/>
  <c r="D469" i="3"/>
  <c r="E469" i="3" s="1"/>
  <c r="D465" i="3"/>
  <c r="E465" i="3" s="1"/>
  <c r="D461" i="3"/>
  <c r="E461" i="3" s="1"/>
  <c r="D457" i="3"/>
  <c r="E457" i="3" s="1"/>
  <c r="D453" i="3"/>
  <c r="E453" i="3" s="1"/>
  <c r="D449" i="3"/>
  <c r="E449" i="3" s="1"/>
  <c r="D445" i="3"/>
  <c r="E445" i="3" s="1"/>
  <c r="D441" i="3"/>
  <c r="E441" i="3" s="1"/>
  <c r="D437" i="3"/>
  <c r="E437" i="3" s="1"/>
  <c r="D433" i="3"/>
  <c r="E433" i="3" s="1"/>
  <c r="D429" i="3"/>
  <c r="E429" i="3" s="1"/>
  <c r="D425" i="3"/>
  <c r="E425" i="3" s="1"/>
  <c r="D421" i="3"/>
  <c r="E421" i="3" s="1"/>
  <c r="D417" i="3"/>
  <c r="E417" i="3" s="1"/>
  <c r="D413" i="3"/>
  <c r="E413" i="3" s="1"/>
  <c r="D409" i="3"/>
  <c r="E409" i="3" s="1"/>
  <c r="D405" i="3"/>
  <c r="E405" i="3" s="1"/>
  <c r="D401" i="3"/>
  <c r="E401" i="3" s="1"/>
  <c r="D397" i="3"/>
  <c r="E397" i="3" s="1"/>
  <c r="D393" i="3"/>
  <c r="E393" i="3" s="1"/>
  <c r="D389" i="3"/>
  <c r="E389" i="3" s="1"/>
  <c r="D499" i="3"/>
  <c r="E499" i="3" s="1"/>
  <c r="D495" i="3"/>
  <c r="E495" i="3" s="1"/>
  <c r="D491" i="3"/>
  <c r="E491" i="3" s="1"/>
  <c r="D487" i="3"/>
  <c r="E487" i="3" s="1"/>
  <c r="D483" i="3"/>
  <c r="E483" i="3" s="1"/>
  <c r="D479" i="3"/>
  <c r="E479" i="3" s="1"/>
  <c r="D475" i="3"/>
  <c r="E475" i="3" s="1"/>
  <c r="D471" i="3"/>
  <c r="E471" i="3" s="1"/>
  <c r="D467" i="3"/>
  <c r="E467" i="3" s="1"/>
  <c r="D463" i="3"/>
  <c r="E463" i="3" s="1"/>
  <c r="D459" i="3"/>
  <c r="E459" i="3" s="1"/>
  <c r="D455" i="3"/>
  <c r="E455" i="3" s="1"/>
  <c r="D451" i="3"/>
  <c r="E451" i="3" s="1"/>
  <c r="D447" i="3"/>
  <c r="E447" i="3" s="1"/>
  <c r="D443" i="3"/>
  <c r="E443" i="3" s="1"/>
  <c r="D439" i="3"/>
  <c r="E439" i="3" s="1"/>
  <c r="D435" i="3"/>
  <c r="E435" i="3" s="1"/>
  <c r="D431" i="3"/>
  <c r="E431" i="3" s="1"/>
  <c r="D427" i="3"/>
  <c r="E427" i="3" s="1"/>
  <c r="D423" i="3"/>
  <c r="E423" i="3" s="1"/>
  <c r="D419" i="3"/>
  <c r="E419" i="3" s="1"/>
  <c r="D415" i="3"/>
  <c r="E415" i="3" s="1"/>
  <c r="D411" i="3"/>
  <c r="E411" i="3" s="1"/>
  <c r="D407" i="3"/>
  <c r="E407" i="3" s="1"/>
  <c r="D403" i="3"/>
  <c r="E403" i="3" s="1"/>
  <c r="D399" i="3"/>
  <c r="E399" i="3" s="1"/>
  <c r="D395" i="3"/>
  <c r="E395" i="3" s="1"/>
  <c r="D391" i="3"/>
  <c r="E391" i="3" s="1"/>
  <c r="D486" i="3"/>
  <c r="E486" i="3" s="1"/>
  <c r="D476" i="3"/>
  <c r="E476" i="3" s="1"/>
  <c r="D468" i="3"/>
  <c r="E468" i="3" s="1"/>
  <c r="D460" i="3"/>
  <c r="E460" i="3" s="1"/>
  <c r="D452" i="3"/>
  <c r="E452" i="3" s="1"/>
  <c r="D444" i="3"/>
  <c r="E444" i="3" s="1"/>
  <c r="D436" i="3"/>
  <c r="E436" i="3" s="1"/>
  <c r="D428" i="3"/>
  <c r="E428" i="3" s="1"/>
  <c r="D420" i="3"/>
  <c r="E420" i="3" s="1"/>
  <c r="D412" i="3"/>
  <c r="E412" i="3" s="1"/>
  <c r="D404" i="3"/>
  <c r="E404" i="3" s="1"/>
  <c r="D396" i="3"/>
  <c r="E396" i="3" s="1"/>
  <c r="D387" i="3"/>
  <c r="E387" i="3" s="1"/>
  <c r="D383" i="3"/>
  <c r="E383" i="3" s="1"/>
  <c r="D379" i="3"/>
  <c r="E379" i="3" s="1"/>
  <c r="D375" i="3"/>
  <c r="E375" i="3" s="1"/>
  <c r="D371" i="3"/>
  <c r="E371" i="3" s="1"/>
  <c r="D367" i="3"/>
  <c r="E367" i="3" s="1"/>
  <c r="D363" i="3"/>
  <c r="E363" i="3" s="1"/>
  <c r="D359" i="3"/>
  <c r="E359" i="3" s="1"/>
  <c r="D355" i="3"/>
  <c r="E355" i="3" s="1"/>
  <c r="D351" i="3"/>
  <c r="E351" i="3" s="1"/>
  <c r="D347" i="3"/>
  <c r="E347" i="3" s="1"/>
  <c r="D343" i="3"/>
  <c r="E343" i="3" s="1"/>
  <c r="D339" i="3"/>
  <c r="E339" i="3" s="1"/>
  <c r="D335" i="3"/>
  <c r="E335" i="3" s="1"/>
  <c r="D331" i="3"/>
  <c r="E331" i="3" s="1"/>
  <c r="D327" i="3"/>
  <c r="E327" i="3" s="1"/>
  <c r="D482" i="3"/>
  <c r="E482" i="3" s="1"/>
  <c r="D472" i="3"/>
  <c r="E472" i="3" s="1"/>
  <c r="D458" i="3"/>
  <c r="E458" i="3" s="1"/>
  <c r="D454" i="3"/>
  <c r="E454" i="3" s="1"/>
  <c r="D440" i="3"/>
  <c r="E440" i="3" s="1"/>
  <c r="D426" i="3"/>
  <c r="E426" i="3" s="1"/>
  <c r="D422" i="3"/>
  <c r="E422" i="3" s="1"/>
  <c r="D408" i="3"/>
  <c r="E408" i="3" s="1"/>
  <c r="D394" i="3"/>
  <c r="E394" i="3" s="1"/>
  <c r="D390" i="3"/>
  <c r="E390" i="3" s="1"/>
  <c r="D386" i="3"/>
  <c r="E386" i="3" s="1"/>
  <c r="D384" i="3"/>
  <c r="E384" i="3" s="1"/>
  <c r="D377" i="3"/>
  <c r="E377" i="3" s="1"/>
  <c r="D370" i="3"/>
  <c r="E370" i="3" s="1"/>
  <c r="D368" i="3"/>
  <c r="E368" i="3" s="1"/>
  <c r="D361" i="3"/>
  <c r="E361" i="3" s="1"/>
  <c r="D354" i="3"/>
  <c r="E354" i="3" s="1"/>
  <c r="D352" i="3"/>
  <c r="E352" i="3" s="1"/>
  <c r="D345" i="3"/>
  <c r="E345" i="3" s="1"/>
  <c r="D338" i="3"/>
  <c r="E338" i="3" s="1"/>
  <c r="D336" i="3"/>
  <c r="E336" i="3" s="1"/>
  <c r="D329" i="3"/>
  <c r="E329" i="3" s="1"/>
  <c r="D324" i="3"/>
  <c r="E324" i="3" s="1"/>
  <c r="D320" i="3"/>
  <c r="E320" i="3" s="1"/>
  <c r="D470" i="3"/>
  <c r="E470" i="3" s="1"/>
  <c r="D466" i="3"/>
  <c r="E466" i="3" s="1"/>
  <c r="D456" i="3"/>
  <c r="E456" i="3" s="1"/>
  <c r="D446" i="3"/>
  <c r="E446" i="3" s="1"/>
  <c r="D442" i="3"/>
  <c r="E442" i="3" s="1"/>
  <c r="D432" i="3"/>
  <c r="E432" i="3" s="1"/>
  <c r="D418" i="3"/>
  <c r="E418" i="3" s="1"/>
  <c r="D490" i="3"/>
  <c r="E490" i="3" s="1"/>
  <c r="D474" i="3"/>
  <c r="E474" i="3" s="1"/>
  <c r="D464" i="3"/>
  <c r="E464" i="3" s="1"/>
  <c r="D450" i="3"/>
  <c r="E450" i="3" s="1"/>
  <c r="D398" i="3"/>
  <c r="E398" i="3" s="1"/>
  <c r="D372" i="3"/>
  <c r="E372" i="3" s="1"/>
  <c r="D365" i="3"/>
  <c r="E365" i="3" s="1"/>
  <c r="D360" i="3"/>
  <c r="E360" i="3" s="1"/>
  <c r="D358" i="3"/>
  <c r="E358" i="3" s="1"/>
  <c r="D353" i="3"/>
  <c r="E353" i="3" s="1"/>
  <c r="D348" i="3"/>
  <c r="E348" i="3" s="1"/>
  <c r="D346" i="3"/>
  <c r="E346" i="3" s="1"/>
  <c r="D341" i="3"/>
  <c r="E341" i="3" s="1"/>
  <c r="D334" i="3"/>
  <c r="E334" i="3" s="1"/>
  <c r="D323" i="3"/>
  <c r="E323" i="3" s="1"/>
  <c r="D321" i="3"/>
  <c r="E321" i="3" s="1"/>
  <c r="D498" i="3"/>
  <c r="E498" i="3" s="1"/>
  <c r="D478" i="3"/>
  <c r="E478" i="3" s="1"/>
  <c r="D430" i="3"/>
  <c r="E430" i="3" s="1"/>
  <c r="D416" i="3"/>
  <c r="E416" i="3" s="1"/>
  <c r="D406" i="3"/>
  <c r="E406" i="3" s="1"/>
  <c r="D402" i="3"/>
  <c r="E402" i="3" s="1"/>
  <c r="D392" i="3"/>
  <c r="E392" i="3" s="1"/>
  <c r="D388" i="3"/>
  <c r="E388" i="3" s="1"/>
  <c r="D381" i="3"/>
  <c r="E381" i="3" s="1"/>
  <c r="D376" i="3"/>
  <c r="E376" i="3" s="1"/>
  <c r="D374" i="3"/>
  <c r="E374" i="3" s="1"/>
  <c r="D369" i="3"/>
  <c r="E369" i="3" s="1"/>
  <c r="D364" i="3"/>
  <c r="E364" i="3" s="1"/>
  <c r="D362" i="3"/>
  <c r="E362" i="3" s="1"/>
  <c r="D357" i="3"/>
  <c r="E357" i="3" s="1"/>
  <c r="D350" i="3"/>
  <c r="E350" i="3" s="1"/>
  <c r="D319" i="3"/>
  <c r="E319" i="3" s="1"/>
  <c r="D317" i="3"/>
  <c r="E317" i="3" s="1"/>
  <c r="D315" i="3"/>
  <c r="E315" i="3" s="1"/>
  <c r="D313" i="3"/>
  <c r="E313" i="3" s="1"/>
  <c r="D311" i="3"/>
  <c r="E311" i="3" s="1"/>
  <c r="D309" i="3"/>
  <c r="E309" i="3" s="1"/>
  <c r="D307" i="3"/>
  <c r="E307" i="3" s="1"/>
  <c r="D305" i="3"/>
  <c r="E305" i="3" s="1"/>
  <c r="D303" i="3"/>
  <c r="E303" i="3" s="1"/>
  <c r="D301" i="3"/>
  <c r="E301" i="3" s="1"/>
  <c r="D299" i="3"/>
  <c r="E299" i="3" s="1"/>
  <c r="D297" i="3"/>
  <c r="E297" i="3" s="1"/>
  <c r="D295" i="3"/>
  <c r="E295" i="3" s="1"/>
  <c r="D293" i="3"/>
  <c r="E293" i="3" s="1"/>
  <c r="D291" i="3"/>
  <c r="E291" i="3" s="1"/>
  <c r="D289" i="3"/>
  <c r="E289" i="3" s="1"/>
  <c r="D287" i="3"/>
  <c r="E287" i="3" s="1"/>
  <c r="D285" i="3"/>
  <c r="E285" i="3" s="1"/>
  <c r="D494" i="3"/>
  <c r="E494" i="3" s="1"/>
  <c r="D448" i="3"/>
  <c r="E448" i="3" s="1"/>
  <c r="D410" i="3"/>
  <c r="E410" i="3" s="1"/>
  <c r="D385" i="3"/>
  <c r="E385" i="3" s="1"/>
  <c r="D380" i="3"/>
  <c r="E380" i="3" s="1"/>
  <c r="D366" i="3"/>
  <c r="E366" i="3" s="1"/>
  <c r="D333" i="3"/>
  <c r="E333" i="3" s="1"/>
  <c r="D328" i="3"/>
  <c r="E328" i="3" s="1"/>
  <c r="D310" i="3"/>
  <c r="E310" i="3" s="1"/>
  <c r="D302" i="3"/>
  <c r="E302" i="3" s="1"/>
  <c r="D294" i="3"/>
  <c r="E294" i="3" s="1"/>
  <c r="D286" i="3"/>
  <c r="E286" i="3" s="1"/>
  <c r="D284" i="3"/>
  <c r="E284" i="3" s="1"/>
  <c r="D283" i="3"/>
  <c r="E283" i="3" s="1"/>
  <c r="D281" i="3"/>
  <c r="E281" i="3" s="1"/>
  <c r="D279" i="3"/>
  <c r="E279" i="3" s="1"/>
  <c r="D277" i="3"/>
  <c r="E277" i="3" s="1"/>
  <c r="D275" i="3"/>
  <c r="E275" i="3" s="1"/>
  <c r="D273" i="3"/>
  <c r="E273" i="3" s="1"/>
  <c r="D271" i="3"/>
  <c r="E271" i="3" s="1"/>
  <c r="D269" i="3"/>
  <c r="E269" i="3" s="1"/>
  <c r="D267" i="3"/>
  <c r="E267" i="3" s="1"/>
  <c r="D266" i="3"/>
  <c r="E266" i="3" s="1"/>
  <c r="D265" i="3"/>
  <c r="E265" i="3" s="1"/>
  <c r="D264" i="3"/>
  <c r="E264" i="3" s="1"/>
  <c r="D263" i="3"/>
  <c r="E263" i="3" s="1"/>
  <c r="D262" i="3"/>
  <c r="E262" i="3" s="1"/>
  <c r="D261" i="3"/>
  <c r="E261" i="3" s="1"/>
  <c r="D260" i="3"/>
  <c r="E260" i="3" s="1"/>
  <c r="D259" i="3"/>
  <c r="E259" i="3" s="1"/>
  <c r="D258" i="3"/>
  <c r="E258" i="3" s="1"/>
  <c r="D257" i="3"/>
  <c r="E257" i="3" s="1"/>
  <c r="D256" i="3"/>
  <c r="E256" i="3" s="1"/>
  <c r="D255" i="3"/>
  <c r="E255" i="3" s="1"/>
  <c r="D462" i="3"/>
  <c r="E462" i="3" s="1"/>
  <c r="D424" i="3"/>
  <c r="E424" i="3" s="1"/>
  <c r="D356" i="3"/>
  <c r="E356" i="3" s="1"/>
  <c r="D342" i="3"/>
  <c r="E342" i="3" s="1"/>
  <c r="D337" i="3"/>
  <c r="E337" i="3" s="1"/>
  <c r="D332" i="3"/>
  <c r="E332" i="3" s="1"/>
  <c r="D312" i="3"/>
  <c r="E312" i="3" s="1"/>
  <c r="D304" i="3"/>
  <c r="E304" i="3" s="1"/>
  <c r="D296" i="3"/>
  <c r="E296" i="3" s="1"/>
  <c r="D288" i="3"/>
  <c r="E288" i="3" s="1"/>
  <c r="D438" i="3"/>
  <c r="E438" i="3" s="1"/>
  <c r="D400" i="3"/>
  <c r="E400" i="3" s="1"/>
  <c r="D378" i="3"/>
  <c r="E378" i="3" s="1"/>
  <c r="D373" i="3"/>
  <c r="E373" i="3" s="1"/>
  <c r="D340" i="3"/>
  <c r="E340" i="3" s="1"/>
  <c r="D326" i="3"/>
  <c r="E326" i="3" s="1"/>
  <c r="D322" i="3"/>
  <c r="E322" i="3" s="1"/>
  <c r="D314" i="3"/>
  <c r="E314" i="3" s="1"/>
  <c r="D306" i="3"/>
  <c r="E306" i="3" s="1"/>
  <c r="D298" i="3"/>
  <c r="E298" i="3" s="1"/>
  <c r="D290" i="3"/>
  <c r="E290" i="3" s="1"/>
  <c r="D282" i="3"/>
  <c r="E282" i="3" s="1"/>
  <c r="D280" i="3"/>
  <c r="E280" i="3" s="1"/>
  <c r="D278" i="3"/>
  <c r="E278" i="3" s="1"/>
  <c r="D276" i="3"/>
  <c r="E276" i="3" s="1"/>
  <c r="D274" i="3"/>
  <c r="E274" i="3" s="1"/>
  <c r="D272" i="3"/>
  <c r="E272" i="3" s="1"/>
  <c r="D270" i="3"/>
  <c r="E270" i="3" s="1"/>
  <c r="D268" i="3"/>
  <c r="E268" i="3" s="1"/>
  <c r="D318" i="3"/>
  <c r="E318" i="3" s="1"/>
  <c r="D300" i="3"/>
  <c r="E300" i="3" s="1"/>
  <c r="D254" i="3"/>
  <c r="E254" i="3" s="1"/>
  <c r="D250" i="3"/>
  <c r="E250" i="3" s="1"/>
  <c r="D246" i="3"/>
  <c r="E246" i="3" s="1"/>
  <c r="D242" i="3"/>
  <c r="E242" i="3" s="1"/>
  <c r="D238" i="3"/>
  <c r="E238" i="3" s="1"/>
  <c r="D234" i="3"/>
  <c r="E234" i="3" s="1"/>
  <c r="D230" i="3"/>
  <c r="E230" i="3" s="1"/>
  <c r="D227" i="3"/>
  <c r="E227" i="3" s="1"/>
  <c r="D226" i="3"/>
  <c r="E226" i="3" s="1"/>
  <c r="D225" i="3"/>
  <c r="E225" i="3" s="1"/>
  <c r="D224" i="3"/>
  <c r="E224" i="3" s="1"/>
  <c r="D223" i="3"/>
  <c r="E223" i="3" s="1"/>
  <c r="D222" i="3"/>
  <c r="E222" i="3" s="1"/>
  <c r="D221" i="3"/>
  <c r="E221" i="3" s="1"/>
  <c r="D220" i="3"/>
  <c r="E220" i="3" s="1"/>
  <c r="D219" i="3"/>
  <c r="E219" i="3" s="1"/>
  <c r="D218" i="3"/>
  <c r="E218" i="3" s="1"/>
  <c r="D217" i="3"/>
  <c r="E217" i="3" s="1"/>
  <c r="D216" i="3"/>
  <c r="E216" i="3" s="1"/>
  <c r="D215" i="3"/>
  <c r="E215" i="3" s="1"/>
  <c r="D214" i="3"/>
  <c r="E214" i="3" s="1"/>
  <c r="D213" i="3"/>
  <c r="E213" i="3" s="1"/>
  <c r="D212" i="3"/>
  <c r="E212" i="3" s="1"/>
  <c r="D211" i="3"/>
  <c r="E211" i="3" s="1"/>
  <c r="D210" i="3"/>
  <c r="E210" i="3" s="1"/>
  <c r="D209" i="3"/>
  <c r="E209" i="3" s="1"/>
  <c r="D208" i="3"/>
  <c r="E208" i="3" s="1"/>
  <c r="D207" i="3"/>
  <c r="E207" i="3" s="1"/>
  <c r="D206" i="3"/>
  <c r="E206" i="3" s="1"/>
  <c r="D205" i="3"/>
  <c r="E205" i="3" s="1"/>
  <c r="D204" i="3"/>
  <c r="E204" i="3" s="1"/>
  <c r="D203" i="3"/>
  <c r="E203" i="3" s="1"/>
  <c r="D202" i="3"/>
  <c r="E202" i="3" s="1"/>
  <c r="D201" i="3"/>
  <c r="E201" i="3" s="1"/>
  <c r="D200" i="3"/>
  <c r="E200" i="3" s="1"/>
  <c r="D199" i="3"/>
  <c r="E199" i="3" s="1"/>
  <c r="D198" i="3"/>
  <c r="E198" i="3" s="1"/>
  <c r="D197" i="3"/>
  <c r="E197" i="3" s="1"/>
  <c r="D196" i="3"/>
  <c r="E196" i="3" s="1"/>
  <c r="D195" i="3"/>
  <c r="E195" i="3" s="1"/>
  <c r="D194" i="3"/>
  <c r="E194" i="3" s="1"/>
  <c r="D193" i="3"/>
  <c r="E193" i="3" s="1"/>
  <c r="D192" i="3"/>
  <c r="E192" i="3" s="1"/>
  <c r="D191" i="3"/>
  <c r="E191" i="3" s="1"/>
  <c r="D190" i="3"/>
  <c r="E190" i="3" s="1"/>
  <c r="D189" i="3"/>
  <c r="E189" i="3" s="1"/>
  <c r="D188" i="3"/>
  <c r="E188" i="3" s="1"/>
  <c r="D187" i="3"/>
  <c r="E187" i="3" s="1"/>
  <c r="D186" i="3"/>
  <c r="E186" i="3" s="1"/>
  <c r="D185" i="3"/>
  <c r="E185" i="3" s="1"/>
  <c r="D349" i="3"/>
  <c r="E349" i="3" s="1"/>
  <c r="D330" i="3"/>
  <c r="E330" i="3" s="1"/>
  <c r="D292" i="3"/>
  <c r="E292" i="3" s="1"/>
  <c r="D253" i="3"/>
  <c r="E253" i="3" s="1"/>
  <c r="D249" i="3"/>
  <c r="E249" i="3" s="1"/>
  <c r="D245" i="3"/>
  <c r="E245" i="3" s="1"/>
  <c r="D241" i="3"/>
  <c r="E241" i="3" s="1"/>
  <c r="D237" i="3"/>
  <c r="E237" i="3" s="1"/>
  <c r="D233" i="3"/>
  <c r="E233" i="3" s="1"/>
  <c r="D229" i="3"/>
  <c r="E229" i="3" s="1"/>
  <c r="D414" i="3"/>
  <c r="E414" i="3" s="1"/>
  <c r="D308" i="3"/>
  <c r="E308" i="3" s="1"/>
  <c r="D251" i="3"/>
  <c r="E251" i="3" s="1"/>
  <c r="D247" i="3"/>
  <c r="E247" i="3" s="1"/>
  <c r="D243" i="3"/>
  <c r="E243" i="3" s="1"/>
  <c r="D239" i="3"/>
  <c r="E239" i="3" s="1"/>
  <c r="D235" i="3"/>
  <c r="E235" i="3" s="1"/>
  <c r="D231" i="3"/>
  <c r="E231" i="3" s="1"/>
  <c r="D434" i="3"/>
  <c r="E434" i="3" s="1"/>
  <c r="D325" i="3"/>
  <c r="E325" i="3" s="1"/>
  <c r="D184" i="3"/>
  <c r="E184" i="3" s="1"/>
  <c r="D182" i="3"/>
  <c r="E182" i="3" s="1"/>
  <c r="D382" i="3"/>
  <c r="E382" i="3" s="1"/>
  <c r="D344" i="3"/>
  <c r="E344" i="3" s="1"/>
  <c r="D181" i="3"/>
  <c r="E181" i="3" s="1"/>
  <c r="D248" i="3"/>
  <c r="E248" i="3" s="1"/>
  <c r="D240" i="3"/>
  <c r="E240" i="3" s="1"/>
  <c r="D232" i="3"/>
  <c r="E232" i="3" s="1"/>
  <c r="D183" i="3"/>
  <c r="E183" i="3" s="1"/>
  <c r="D252" i="3"/>
  <c r="E252" i="3" s="1"/>
  <c r="D244" i="3"/>
  <c r="E244" i="3" s="1"/>
  <c r="D236" i="3"/>
  <c r="E236" i="3" s="1"/>
  <c r="D228" i="3"/>
  <c r="E228" i="3" s="1"/>
  <c r="N18" i="3"/>
  <c r="D19" i="3"/>
  <c r="D316" i="3"/>
  <c r="E316" i="3" s="1"/>
  <c r="C19" i="3"/>
  <c r="N18" i="2"/>
  <c r="M18" i="2" s="1"/>
  <c r="F17" i="2"/>
  <c r="I17" i="2"/>
  <c r="D32" i="2"/>
  <c r="E32" i="2" s="1"/>
  <c r="D28" i="2"/>
  <c r="E28" i="2" s="1"/>
  <c r="D24" i="2"/>
  <c r="E24" i="2" s="1"/>
  <c r="E23" i="2"/>
  <c r="D19" i="2"/>
  <c r="E19" i="2" s="1"/>
  <c r="D20" i="2"/>
  <c r="E20" i="2" s="1"/>
  <c r="K19" i="3" l="1"/>
  <c r="D20" i="3"/>
  <c r="E19" i="3"/>
  <c r="I19" i="3"/>
  <c r="J20" i="3" s="1"/>
  <c r="F19" i="3"/>
  <c r="A22" i="3"/>
  <c r="C21" i="3"/>
  <c r="G18" i="2"/>
  <c r="E20" i="3" l="1"/>
  <c r="D21" i="3"/>
  <c r="G20" i="3"/>
  <c r="A23" i="3"/>
  <c r="C22" i="3"/>
  <c r="K20" i="3"/>
  <c r="G10" i="3"/>
  <c r="N19" i="3"/>
  <c r="L18" i="2"/>
  <c r="F18" i="2" s="1"/>
  <c r="G19" i="2" s="1"/>
  <c r="H18" i="2"/>
  <c r="L20" i="3" l="1"/>
  <c r="H20" i="3"/>
  <c r="D22" i="3"/>
  <c r="E21" i="3"/>
  <c r="A24" i="3"/>
  <c r="C23" i="3"/>
  <c r="H19" i="2"/>
  <c r="K21" i="3"/>
  <c r="N20" i="3"/>
  <c r="I18" i="2"/>
  <c r="J19" i="2" s="1"/>
  <c r="K19" i="2" s="1"/>
  <c r="A25" i="3" l="1"/>
  <c r="C24" i="3"/>
  <c r="N21" i="3"/>
  <c r="I20" i="3"/>
  <c r="J21" i="3" s="1"/>
  <c r="F20" i="3"/>
  <c r="D23" i="3"/>
  <c r="E22" i="3"/>
  <c r="K20" i="2"/>
  <c r="N19" i="2"/>
  <c r="M19" i="2" s="1"/>
  <c r="L19" i="2"/>
  <c r="A26" i="3" l="1"/>
  <c r="C25" i="3"/>
  <c r="D24" i="3"/>
  <c r="E23" i="3"/>
  <c r="K22" i="3"/>
  <c r="G21" i="3"/>
  <c r="I19" i="2"/>
  <c r="J20" i="2" s="1"/>
  <c r="K21" i="2" s="1"/>
  <c r="F19" i="2"/>
  <c r="N20" i="2"/>
  <c r="M20" i="2" s="1"/>
  <c r="N22" i="3" l="1"/>
  <c r="A27" i="3"/>
  <c r="C26" i="3"/>
  <c r="L21" i="3"/>
  <c r="H21" i="3"/>
  <c r="D25" i="3"/>
  <c r="E24" i="3"/>
  <c r="N21" i="2"/>
  <c r="M21" i="2" s="1"/>
  <c r="G20" i="2"/>
  <c r="A28" i="3" l="1"/>
  <c r="C27" i="3"/>
  <c r="I21" i="3"/>
  <c r="J22" i="3" s="1"/>
  <c r="F21" i="3"/>
  <c r="D26" i="3"/>
  <c r="E25" i="3"/>
  <c r="L20" i="2"/>
  <c r="H20" i="2"/>
  <c r="A29" i="3" l="1"/>
  <c r="C28" i="3"/>
  <c r="G22" i="3"/>
  <c r="D27" i="3"/>
  <c r="E26" i="3"/>
  <c r="K23" i="3"/>
  <c r="F20" i="2"/>
  <c r="I20" i="2"/>
  <c r="J21" i="2" s="1"/>
  <c r="G19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F17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20" i="1"/>
  <c r="D19" i="1"/>
  <c r="D18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D17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N23" i="3" l="1"/>
  <c r="L22" i="3"/>
  <c r="H22" i="3"/>
  <c r="D28" i="3"/>
  <c r="E27" i="3"/>
  <c r="A30" i="3"/>
  <c r="C29" i="3"/>
  <c r="K22" i="2"/>
  <c r="G21" i="2"/>
  <c r="A31" i="3" l="1"/>
  <c r="C30" i="3"/>
  <c r="D29" i="3"/>
  <c r="E28" i="3"/>
  <c r="F22" i="3"/>
  <c r="G23" i="3" s="1"/>
  <c r="H23" i="3" s="1"/>
  <c r="I22" i="3"/>
  <c r="J23" i="3" s="1"/>
  <c r="N22" i="2"/>
  <c r="M22" i="2" s="1"/>
  <c r="L21" i="2"/>
  <c r="H21" i="2"/>
  <c r="D30" i="3" l="1"/>
  <c r="E29" i="3"/>
  <c r="K24" i="3"/>
  <c r="L23" i="3"/>
  <c r="A32" i="3"/>
  <c r="C31" i="3"/>
  <c r="F21" i="2"/>
  <c r="I21" i="2"/>
  <c r="J22" i="2" s="1"/>
  <c r="I23" i="3" l="1"/>
  <c r="J24" i="3" s="1"/>
  <c r="K25" i="3" s="1"/>
  <c r="F23" i="3"/>
  <c r="G24" i="3" s="1"/>
  <c r="E30" i="3"/>
  <c r="D31" i="3"/>
  <c r="N24" i="3"/>
  <c r="A33" i="3"/>
  <c r="C32" i="3"/>
  <c r="K23" i="2"/>
  <c r="G22" i="2"/>
  <c r="L24" i="3" l="1"/>
  <c r="H24" i="3"/>
  <c r="D32" i="3"/>
  <c r="E31" i="3"/>
  <c r="A34" i="3"/>
  <c r="C33" i="3"/>
  <c r="N25" i="3"/>
  <c r="L22" i="2"/>
  <c r="H22" i="2"/>
  <c r="N23" i="2"/>
  <c r="M23" i="2" s="1"/>
  <c r="E32" i="3" l="1"/>
  <c r="D33" i="3"/>
  <c r="A35" i="3"/>
  <c r="C34" i="3"/>
  <c r="F24" i="3"/>
  <c r="G25" i="3" s="1"/>
  <c r="I24" i="3"/>
  <c r="J25" i="3" s="1"/>
  <c r="F22" i="2"/>
  <c r="G23" i="2" s="1"/>
  <c r="I22" i="2"/>
  <c r="J23" i="2" s="1"/>
  <c r="K26" i="3" l="1"/>
  <c r="D34" i="3"/>
  <c r="E33" i="3"/>
  <c r="A36" i="3"/>
  <c r="C35" i="3"/>
  <c r="L25" i="3"/>
  <c r="H25" i="3"/>
  <c r="L23" i="2"/>
  <c r="K24" i="2"/>
  <c r="H23" i="2"/>
  <c r="I25" i="3" l="1"/>
  <c r="J26" i="3" s="1"/>
  <c r="K27" i="3" s="1"/>
  <c r="F25" i="3"/>
  <c r="G26" i="3" s="1"/>
  <c r="N26" i="3"/>
  <c r="E34" i="3"/>
  <c r="D35" i="3"/>
  <c r="H26" i="3"/>
  <c r="A37" i="3"/>
  <c r="C36" i="3"/>
  <c r="N24" i="2"/>
  <c r="M24" i="2" s="1"/>
  <c r="I23" i="2"/>
  <c r="J24" i="2" s="1"/>
  <c r="F23" i="2"/>
  <c r="G24" i="2" s="1"/>
  <c r="N27" i="3" l="1"/>
  <c r="A38" i="3"/>
  <c r="C37" i="3"/>
  <c r="D36" i="3"/>
  <c r="E35" i="3"/>
  <c r="L26" i="3"/>
  <c r="L24" i="2"/>
  <c r="I24" i="2" s="1"/>
  <c r="J25" i="2" s="1"/>
  <c r="H24" i="2"/>
  <c r="K25" i="2"/>
  <c r="I26" i="3" l="1"/>
  <c r="J27" i="3" s="1"/>
  <c r="F26" i="3"/>
  <c r="G27" i="3" s="1"/>
  <c r="E36" i="3"/>
  <c r="D37" i="3"/>
  <c r="A39" i="3"/>
  <c r="C38" i="3"/>
  <c r="F24" i="2"/>
  <c r="G25" i="2" s="1"/>
  <c r="L25" i="2" s="1"/>
  <c r="K26" i="2"/>
  <c r="N25" i="2"/>
  <c r="M25" i="2" s="1"/>
  <c r="L27" i="3" l="1"/>
  <c r="H27" i="3"/>
  <c r="K28" i="3"/>
  <c r="A40" i="3"/>
  <c r="C39" i="3"/>
  <c r="D38" i="3"/>
  <c r="E37" i="3"/>
  <c r="H25" i="2"/>
  <c r="I25" i="2"/>
  <c r="J26" i="2" s="1"/>
  <c r="K27" i="2" s="1"/>
  <c r="F25" i="2"/>
  <c r="G26" i="2" s="1"/>
  <c r="N26" i="2"/>
  <c r="M26" i="2" s="1"/>
  <c r="A41" i="3" l="1"/>
  <c r="C40" i="3"/>
  <c r="N28" i="3"/>
  <c r="E38" i="3"/>
  <c r="D39" i="3"/>
  <c r="I27" i="3"/>
  <c r="J28" i="3" s="1"/>
  <c r="F27" i="3"/>
  <c r="G28" i="3" s="1"/>
  <c r="H28" i="3" s="1"/>
  <c r="N27" i="2"/>
  <c r="M27" i="2" s="1"/>
  <c r="L26" i="2"/>
  <c r="I26" i="2" s="1"/>
  <c r="J27" i="2" s="1"/>
  <c r="H26" i="2"/>
  <c r="D40" i="3" l="1"/>
  <c r="E39" i="3"/>
  <c r="L28" i="3"/>
  <c r="K29" i="3"/>
  <c r="A42" i="3"/>
  <c r="C41" i="3"/>
  <c r="F26" i="2"/>
  <c r="G27" i="2" s="1"/>
  <c r="H27" i="2" s="1"/>
  <c r="K28" i="2"/>
  <c r="N29" i="3" l="1"/>
  <c r="E40" i="3"/>
  <c r="D41" i="3"/>
  <c r="L27" i="2"/>
  <c r="F27" i="2" s="1"/>
  <c r="G28" i="2" s="1"/>
  <c r="H28" i="2" s="1"/>
  <c r="A43" i="3"/>
  <c r="C42" i="3"/>
  <c r="I28" i="3"/>
  <c r="J29" i="3" s="1"/>
  <c r="F28" i="3"/>
  <c r="G29" i="3" s="1"/>
  <c r="I27" i="2"/>
  <c r="J28" i="2" s="1"/>
  <c r="L28" i="2" s="1"/>
  <c r="N28" i="2"/>
  <c r="M28" i="2" s="1"/>
  <c r="L29" i="3" l="1"/>
  <c r="H29" i="3"/>
  <c r="A44" i="3"/>
  <c r="C43" i="3"/>
  <c r="D42" i="3"/>
  <c r="E41" i="3"/>
  <c r="K30" i="3"/>
  <c r="K29" i="2"/>
  <c r="N29" i="2" s="1"/>
  <c r="M29" i="2" s="1"/>
  <c r="I28" i="2"/>
  <c r="J29" i="2" s="1"/>
  <c r="F28" i="2"/>
  <c r="G29" i="2" s="1"/>
  <c r="D43" i="3" l="1"/>
  <c r="E42" i="3"/>
  <c r="N30" i="3"/>
  <c r="A45" i="3"/>
  <c r="C44" i="3"/>
  <c r="I29" i="3"/>
  <c r="J30" i="3" s="1"/>
  <c r="K31" i="3" s="1"/>
  <c r="F29" i="3"/>
  <c r="G30" i="3" s="1"/>
  <c r="H30" i="3" s="1"/>
  <c r="K30" i="2"/>
  <c r="N30" i="2" s="1"/>
  <c r="M30" i="2" s="1"/>
  <c r="L29" i="2"/>
  <c r="I29" i="2" s="1"/>
  <c r="J30" i="2" s="1"/>
  <c r="F29" i="2"/>
  <c r="G30" i="2" s="1"/>
  <c r="H29" i="2"/>
  <c r="N31" i="3" l="1"/>
  <c r="A46" i="3"/>
  <c r="C45" i="3"/>
  <c r="L30" i="3"/>
  <c r="D44" i="3"/>
  <c r="E43" i="3"/>
  <c r="L30" i="2"/>
  <c r="F30" i="2" s="1"/>
  <c r="G31" i="2" s="1"/>
  <c r="K31" i="2"/>
  <c r="H30" i="2"/>
  <c r="D45" i="3" l="1"/>
  <c r="E44" i="3"/>
  <c r="I30" i="3"/>
  <c r="J31" i="3" s="1"/>
  <c r="F30" i="3"/>
  <c r="G31" i="3" s="1"/>
  <c r="A47" i="3"/>
  <c r="C46" i="3"/>
  <c r="I30" i="2"/>
  <c r="J31" i="2" s="1"/>
  <c r="L31" i="2" s="1"/>
  <c r="N31" i="2"/>
  <c r="M31" i="2" s="1"/>
  <c r="H31" i="2"/>
  <c r="L31" i="3" l="1"/>
  <c r="H31" i="3"/>
  <c r="A48" i="3"/>
  <c r="C47" i="3"/>
  <c r="K32" i="3"/>
  <c r="D46" i="3"/>
  <c r="E45" i="3"/>
  <c r="K32" i="2"/>
  <c r="N32" i="2" s="1"/>
  <c r="M32" i="2" s="1"/>
  <c r="I31" i="2"/>
  <c r="J32" i="2" s="1"/>
  <c r="F31" i="2"/>
  <c r="G32" i="2" s="1"/>
  <c r="N32" i="3" l="1"/>
  <c r="A49" i="3"/>
  <c r="C48" i="3"/>
  <c r="I31" i="3"/>
  <c r="J32" i="3" s="1"/>
  <c r="F31" i="3"/>
  <c r="G32" i="3" s="1"/>
  <c r="E46" i="3"/>
  <c r="D47" i="3"/>
  <c r="K33" i="2"/>
  <c r="N33" i="2" s="1"/>
  <c r="M33" i="2" s="1"/>
  <c r="L32" i="2"/>
  <c r="I32" i="2" s="1"/>
  <c r="J33" i="2" s="1"/>
  <c r="H32" i="2"/>
  <c r="L32" i="3" l="1"/>
  <c r="A50" i="3"/>
  <c r="C49" i="3"/>
  <c r="D48" i="3"/>
  <c r="E47" i="3"/>
  <c r="H32" i="3"/>
  <c r="K33" i="3"/>
  <c r="K34" i="2"/>
  <c r="F32" i="2"/>
  <c r="G33" i="2" s="1"/>
  <c r="A51" i="3" l="1"/>
  <c r="C50" i="3"/>
  <c r="N33" i="3"/>
  <c r="D49" i="3"/>
  <c r="E48" i="3"/>
  <c r="I32" i="3"/>
  <c r="J33" i="3" s="1"/>
  <c r="K34" i="3" s="1"/>
  <c r="F32" i="3"/>
  <c r="G33" i="3" s="1"/>
  <c r="L33" i="2"/>
  <c r="N34" i="2"/>
  <c r="M34" i="2" s="1"/>
  <c r="H33" i="2"/>
  <c r="N34" i="3" l="1"/>
  <c r="D50" i="3"/>
  <c r="E49" i="3"/>
  <c r="L33" i="3"/>
  <c r="H33" i="3"/>
  <c r="A52" i="3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C51" i="3"/>
  <c r="F33" i="2"/>
  <c r="G34" i="2" s="1"/>
  <c r="I33" i="2"/>
  <c r="J34" i="2" s="1"/>
  <c r="I33" i="3" l="1"/>
  <c r="J34" i="3" s="1"/>
  <c r="F33" i="3"/>
  <c r="G34" i="3" s="1"/>
  <c r="D51" i="3"/>
  <c r="E50" i="3"/>
  <c r="K35" i="2"/>
  <c r="L34" i="2"/>
  <c r="H34" i="2"/>
  <c r="L34" i="3" l="1"/>
  <c r="K35" i="3"/>
  <c r="D52" i="3"/>
  <c r="E51" i="3"/>
  <c r="H34" i="3"/>
  <c r="I34" i="2"/>
  <c r="J35" i="2" s="1"/>
  <c r="K36" i="2" s="1"/>
  <c r="F34" i="2"/>
  <c r="G35" i="2" s="1"/>
  <c r="N35" i="2"/>
  <c r="M35" i="2" s="1"/>
  <c r="E52" i="3" l="1"/>
  <c r="D53" i="3"/>
  <c r="N35" i="3"/>
  <c r="F34" i="3"/>
  <c r="G35" i="3" s="1"/>
  <c r="H35" i="3" s="1"/>
  <c r="I34" i="3"/>
  <c r="J35" i="3" s="1"/>
  <c r="N36" i="2"/>
  <c r="M36" i="2" s="1"/>
  <c r="L35" i="2"/>
  <c r="I35" i="2" s="1"/>
  <c r="J36" i="2" s="1"/>
  <c r="H35" i="2"/>
  <c r="E53" i="3" l="1"/>
  <c r="D54" i="3"/>
  <c r="L35" i="3"/>
  <c r="K36" i="3"/>
  <c r="K37" i="2"/>
  <c r="F35" i="2"/>
  <c r="G36" i="2" s="1"/>
  <c r="H36" i="2" s="1"/>
  <c r="N36" i="3" l="1"/>
  <c r="E54" i="3"/>
  <c r="D55" i="3"/>
  <c r="I35" i="3"/>
  <c r="J36" i="3" s="1"/>
  <c r="F35" i="3"/>
  <c r="G36" i="3" s="1"/>
  <c r="L36" i="2"/>
  <c r="N37" i="2"/>
  <c r="M37" i="2" s="1"/>
  <c r="E55" i="3" l="1"/>
  <c r="D56" i="3"/>
  <c r="L36" i="3"/>
  <c r="H36" i="3"/>
  <c r="K37" i="3"/>
  <c r="I36" i="2"/>
  <c r="J37" i="2" s="1"/>
  <c r="F36" i="2"/>
  <c r="G37" i="2" s="1"/>
  <c r="N37" i="3" l="1"/>
  <c r="E56" i="3"/>
  <c r="D57" i="3"/>
  <c r="I36" i="3"/>
  <c r="J37" i="3" s="1"/>
  <c r="F36" i="3"/>
  <c r="G37" i="3" s="1"/>
  <c r="L37" i="2"/>
  <c r="H37" i="2"/>
  <c r="K38" i="2"/>
  <c r="L37" i="3" l="1"/>
  <c r="H37" i="3"/>
  <c r="E57" i="3"/>
  <c r="D58" i="3"/>
  <c r="K38" i="3"/>
  <c r="N38" i="2"/>
  <c r="M38" i="2" s="1"/>
  <c r="F37" i="2"/>
  <c r="G38" i="2" s="1"/>
  <c r="I37" i="2"/>
  <c r="J38" i="2" s="1"/>
  <c r="N38" i="3" l="1"/>
  <c r="I37" i="3"/>
  <c r="J38" i="3" s="1"/>
  <c r="F37" i="3"/>
  <c r="G38" i="3" s="1"/>
  <c r="H38" i="3" s="1"/>
  <c r="E58" i="3"/>
  <c r="D59" i="3"/>
  <c r="L38" i="2"/>
  <c r="I38" i="2" s="1"/>
  <c r="J39" i="2" s="1"/>
  <c r="H38" i="2"/>
  <c r="K39" i="2"/>
  <c r="E59" i="3" l="1"/>
  <c r="D60" i="3"/>
  <c r="L38" i="3"/>
  <c r="K39" i="3"/>
  <c r="F38" i="2"/>
  <c r="G39" i="2" s="1"/>
  <c r="H39" i="2" s="1"/>
  <c r="K40" i="2"/>
  <c r="N39" i="2"/>
  <c r="M39" i="2" s="1"/>
  <c r="E60" i="3" l="1"/>
  <c r="D61" i="3"/>
  <c r="N39" i="3"/>
  <c r="I38" i="3"/>
  <c r="J39" i="3" s="1"/>
  <c r="K40" i="3" s="1"/>
  <c r="F38" i="3"/>
  <c r="G39" i="3" s="1"/>
  <c r="N40" i="2"/>
  <c r="M40" i="2" s="1"/>
  <c r="L39" i="2"/>
  <c r="I39" i="2" s="1"/>
  <c r="J40" i="2" s="1"/>
  <c r="N40" i="3" l="1"/>
  <c r="L39" i="3"/>
  <c r="H39" i="3"/>
  <c r="E61" i="3"/>
  <c r="D62" i="3"/>
  <c r="K41" i="2"/>
  <c r="F39" i="2"/>
  <c r="G40" i="2" s="1"/>
  <c r="D63" i="3" l="1"/>
  <c r="E62" i="3"/>
  <c r="I39" i="3"/>
  <c r="J40" i="3" s="1"/>
  <c r="F39" i="3"/>
  <c r="G40" i="3" s="1"/>
  <c r="L40" i="2"/>
  <c r="H40" i="2"/>
  <c r="N41" i="2"/>
  <c r="M41" i="2" s="1"/>
  <c r="L40" i="3" l="1"/>
  <c r="K41" i="3"/>
  <c r="H40" i="3"/>
  <c r="D64" i="3"/>
  <c r="E63" i="3"/>
  <c r="I40" i="2"/>
  <c r="J41" i="2" s="1"/>
  <c r="F40" i="2"/>
  <c r="G41" i="2" s="1"/>
  <c r="H41" i="2" s="1"/>
  <c r="D65" i="3" l="1"/>
  <c r="E64" i="3"/>
  <c r="N41" i="3"/>
  <c r="I40" i="3"/>
  <c r="J41" i="3" s="1"/>
  <c r="K42" i="3" s="1"/>
  <c r="F40" i="3"/>
  <c r="G41" i="3" s="1"/>
  <c r="K42" i="2"/>
  <c r="L41" i="2"/>
  <c r="N42" i="3" l="1"/>
  <c r="L41" i="3"/>
  <c r="H41" i="3"/>
  <c r="D66" i="3"/>
  <c r="E65" i="3"/>
  <c r="I41" i="2"/>
  <c r="J42" i="2" s="1"/>
  <c r="K43" i="2" s="1"/>
  <c r="F41" i="2"/>
  <c r="G42" i="2" s="1"/>
  <c r="N42" i="2"/>
  <c r="M42" i="2" s="1"/>
  <c r="D67" i="3" l="1"/>
  <c r="E66" i="3"/>
  <c r="I41" i="3"/>
  <c r="J42" i="3" s="1"/>
  <c r="F41" i="3"/>
  <c r="G42" i="3" s="1"/>
  <c r="N43" i="2"/>
  <c r="M43" i="2" s="1"/>
  <c r="L42" i="2"/>
  <c r="I42" i="2" s="1"/>
  <c r="J43" i="2" s="1"/>
  <c r="H42" i="2"/>
  <c r="L42" i="3" l="1"/>
  <c r="K43" i="3"/>
  <c r="H42" i="3"/>
  <c r="D68" i="3"/>
  <c r="E67" i="3"/>
  <c r="K44" i="2"/>
  <c r="F42" i="2"/>
  <c r="G43" i="2" s="1"/>
  <c r="D69" i="3" l="1"/>
  <c r="E68" i="3"/>
  <c r="N43" i="3"/>
  <c r="I42" i="3"/>
  <c r="J43" i="3" s="1"/>
  <c r="F42" i="3"/>
  <c r="G43" i="3" s="1"/>
  <c r="N44" i="2"/>
  <c r="M44" i="2" s="1"/>
  <c r="L43" i="2"/>
  <c r="H43" i="2"/>
  <c r="L43" i="3" l="1"/>
  <c r="K44" i="3"/>
  <c r="H43" i="3"/>
  <c r="D70" i="3"/>
  <c r="E69" i="3"/>
  <c r="I43" i="2"/>
  <c r="J44" i="2" s="1"/>
  <c r="F43" i="2"/>
  <c r="G44" i="2" s="1"/>
  <c r="H44" i="2" s="1"/>
  <c r="D71" i="3" l="1"/>
  <c r="E70" i="3"/>
  <c r="I43" i="3"/>
  <c r="J44" i="3" s="1"/>
  <c r="F43" i="3"/>
  <c r="G44" i="3" s="1"/>
  <c r="H44" i="3" s="1"/>
  <c r="N44" i="3"/>
  <c r="L44" i="2"/>
  <c r="K45" i="2"/>
  <c r="L44" i="3" l="1"/>
  <c r="K45" i="3"/>
  <c r="D72" i="3"/>
  <c r="E71" i="3"/>
  <c r="I44" i="2"/>
  <c r="J45" i="2" s="1"/>
  <c r="K46" i="2" s="1"/>
  <c r="F44" i="2"/>
  <c r="G45" i="2" s="1"/>
  <c r="N45" i="2"/>
  <c r="M45" i="2" s="1"/>
  <c r="N45" i="3" l="1"/>
  <c r="I44" i="3"/>
  <c r="J45" i="3" s="1"/>
  <c r="F44" i="3"/>
  <c r="G45" i="3" s="1"/>
  <c r="D73" i="3"/>
  <c r="E72" i="3"/>
  <c r="N46" i="2"/>
  <c r="M46" i="2" s="1"/>
  <c r="L45" i="2"/>
  <c r="I45" i="2" s="1"/>
  <c r="J46" i="2" s="1"/>
  <c r="H45" i="2"/>
  <c r="D74" i="3" l="1"/>
  <c r="E73" i="3"/>
  <c r="L45" i="3"/>
  <c r="H45" i="3"/>
  <c r="K46" i="3"/>
  <c r="K47" i="2"/>
  <c r="F45" i="2"/>
  <c r="G46" i="2" s="1"/>
  <c r="N46" i="3" l="1"/>
  <c r="D75" i="3"/>
  <c r="E74" i="3"/>
  <c r="I45" i="3"/>
  <c r="J46" i="3" s="1"/>
  <c r="F45" i="3"/>
  <c r="G46" i="3" s="1"/>
  <c r="L46" i="2"/>
  <c r="H46" i="2"/>
  <c r="N47" i="2"/>
  <c r="M47" i="2" s="1"/>
  <c r="L46" i="3" l="1"/>
  <c r="H46" i="3"/>
  <c r="D76" i="3"/>
  <c r="E75" i="3"/>
  <c r="K47" i="3"/>
  <c r="I46" i="2"/>
  <c r="J47" i="2" s="1"/>
  <c r="F46" i="2"/>
  <c r="G47" i="2" s="1"/>
  <c r="N47" i="3" l="1"/>
  <c r="D77" i="3"/>
  <c r="E76" i="3"/>
  <c r="I46" i="3"/>
  <c r="J47" i="3" s="1"/>
  <c r="K48" i="3" s="1"/>
  <c r="F46" i="3"/>
  <c r="G47" i="3" s="1"/>
  <c r="K48" i="2"/>
  <c r="L47" i="2"/>
  <c r="H47" i="2"/>
  <c r="N48" i="3" l="1"/>
  <c r="L47" i="3"/>
  <c r="H47" i="3"/>
  <c r="D78" i="3"/>
  <c r="E77" i="3"/>
  <c r="I47" i="2"/>
  <c r="J48" i="2" s="1"/>
  <c r="K49" i="2" s="1"/>
  <c r="F47" i="2"/>
  <c r="G48" i="2" s="1"/>
  <c r="H48" i="2" s="1"/>
  <c r="N48" i="2"/>
  <c r="M48" i="2" s="1"/>
  <c r="D79" i="3" l="1"/>
  <c r="E78" i="3"/>
  <c r="I47" i="3"/>
  <c r="J48" i="3" s="1"/>
  <c r="F47" i="3"/>
  <c r="G48" i="3" s="1"/>
  <c r="N49" i="2"/>
  <c r="M49" i="2" s="1"/>
  <c r="L48" i="2"/>
  <c r="F48" i="2" s="1"/>
  <c r="G49" i="2" s="1"/>
  <c r="L48" i="3" l="1"/>
  <c r="K49" i="3"/>
  <c r="H48" i="3"/>
  <c r="D80" i="3"/>
  <c r="E79" i="3"/>
  <c r="I48" i="2"/>
  <c r="J49" i="2" s="1"/>
  <c r="L49" i="2" s="1"/>
  <c r="H49" i="2"/>
  <c r="K50" i="2"/>
  <c r="D81" i="3" l="1"/>
  <c r="E80" i="3"/>
  <c r="N49" i="3"/>
  <c r="I48" i="3"/>
  <c r="J49" i="3" s="1"/>
  <c r="K50" i="3" s="1"/>
  <c r="F48" i="3"/>
  <c r="G49" i="3" s="1"/>
  <c r="I49" i="2"/>
  <c r="J50" i="2" s="1"/>
  <c r="F49" i="2"/>
  <c r="G50" i="2" s="1"/>
  <c r="L50" i="2" s="1"/>
  <c r="K51" i="2"/>
  <c r="N50" i="2"/>
  <c r="M50" i="2" s="1"/>
  <c r="N50" i="3" l="1"/>
  <c r="L49" i="3"/>
  <c r="H49" i="3"/>
  <c r="E81" i="3"/>
  <c r="D82" i="3"/>
  <c r="H50" i="2"/>
  <c r="I50" i="2"/>
  <c r="J51" i="2" s="1"/>
  <c r="K52" i="2" s="1"/>
  <c r="F50" i="2"/>
  <c r="G51" i="2" s="1"/>
  <c r="N51" i="2"/>
  <c r="M51" i="2" s="1"/>
  <c r="I49" i="3" l="1"/>
  <c r="J50" i="3" s="1"/>
  <c r="F49" i="3"/>
  <c r="G50" i="3" s="1"/>
  <c r="D83" i="3"/>
  <c r="E82" i="3"/>
  <c r="N52" i="2"/>
  <c r="M52" i="2" s="1"/>
  <c r="L51" i="2"/>
  <c r="I51" i="2" s="1"/>
  <c r="J52" i="2" s="1"/>
  <c r="H51" i="2"/>
  <c r="L50" i="3" l="1"/>
  <c r="H50" i="3"/>
  <c r="K51" i="3"/>
  <c r="D84" i="3"/>
  <c r="E83" i="3"/>
  <c r="K53" i="2"/>
  <c r="F51" i="2"/>
  <c r="G52" i="2" s="1"/>
  <c r="D85" i="3" l="1"/>
  <c r="E84" i="3"/>
  <c r="N51" i="3"/>
  <c r="I50" i="3"/>
  <c r="J51" i="3" s="1"/>
  <c r="F50" i="3"/>
  <c r="G51" i="3" s="1"/>
  <c r="L52" i="2"/>
  <c r="H52" i="2"/>
  <c r="N53" i="2"/>
  <c r="M53" i="2" s="1"/>
  <c r="L51" i="3" l="1"/>
  <c r="D86" i="3"/>
  <c r="E85" i="3"/>
  <c r="H51" i="3"/>
  <c r="K52" i="3"/>
  <c r="F52" i="2"/>
  <c r="G53" i="2" s="1"/>
  <c r="I52" i="2"/>
  <c r="J53" i="2" s="1"/>
  <c r="N52" i="3" l="1"/>
  <c r="D87" i="3"/>
  <c r="E86" i="3"/>
  <c r="I51" i="3"/>
  <c r="J52" i="3" s="1"/>
  <c r="F51" i="3"/>
  <c r="G52" i="3" s="1"/>
  <c r="L53" i="2"/>
  <c r="K54" i="2"/>
  <c r="H53" i="2"/>
  <c r="L52" i="3" l="1"/>
  <c r="D88" i="3"/>
  <c r="E87" i="3"/>
  <c r="H52" i="3"/>
  <c r="K53" i="3"/>
  <c r="N54" i="2"/>
  <c r="M54" i="2" s="1"/>
  <c r="F53" i="2"/>
  <c r="G54" i="2" s="1"/>
  <c r="I53" i="2"/>
  <c r="J54" i="2" s="1"/>
  <c r="K55" i="2" s="1"/>
  <c r="N53" i="3" l="1"/>
  <c r="I52" i="3"/>
  <c r="J53" i="3" s="1"/>
  <c r="F52" i="3"/>
  <c r="G53" i="3" s="1"/>
  <c r="H53" i="3" s="1"/>
  <c r="D89" i="3"/>
  <c r="E88" i="3"/>
  <c r="L54" i="2"/>
  <c r="F54" i="2" s="1"/>
  <c r="G55" i="2" s="1"/>
  <c r="N55" i="2"/>
  <c r="M55" i="2" s="1"/>
  <c r="I54" i="2"/>
  <c r="J55" i="2" s="1"/>
  <c r="H54" i="2"/>
  <c r="E89" i="3" l="1"/>
  <c r="D90" i="3"/>
  <c r="L53" i="3"/>
  <c r="K54" i="3"/>
  <c r="K56" i="2"/>
  <c r="L55" i="2"/>
  <c r="I55" i="2" s="1"/>
  <c r="J56" i="2" s="1"/>
  <c r="H55" i="2"/>
  <c r="N54" i="3" l="1"/>
  <c r="I53" i="3"/>
  <c r="J54" i="3" s="1"/>
  <c r="F53" i="3"/>
  <c r="G54" i="3" s="1"/>
  <c r="D91" i="3"/>
  <c r="E90" i="3"/>
  <c r="F55" i="2"/>
  <c r="G56" i="2" s="1"/>
  <c r="H56" i="2" s="1"/>
  <c r="N56" i="2"/>
  <c r="M56" i="2" s="1"/>
  <c r="K57" i="2"/>
  <c r="D92" i="3" l="1"/>
  <c r="E91" i="3"/>
  <c r="L54" i="3"/>
  <c r="H54" i="3"/>
  <c r="K55" i="3"/>
  <c r="N57" i="2"/>
  <c r="M57" i="2" s="1"/>
  <c r="L56" i="2"/>
  <c r="I56" i="2" s="1"/>
  <c r="J57" i="2" s="1"/>
  <c r="N55" i="3" l="1"/>
  <c r="D93" i="3"/>
  <c r="E92" i="3"/>
  <c r="I54" i="3"/>
  <c r="J55" i="3" s="1"/>
  <c r="F54" i="3"/>
  <c r="G55" i="3" s="1"/>
  <c r="F56" i="2"/>
  <c r="G57" i="2" s="1"/>
  <c r="L57" i="2" s="1"/>
  <c r="K58" i="2"/>
  <c r="L55" i="3" l="1"/>
  <c r="K56" i="3"/>
  <c r="D94" i="3"/>
  <c r="E93" i="3"/>
  <c r="H55" i="3"/>
  <c r="H57" i="2"/>
  <c r="I57" i="2"/>
  <c r="J58" i="2" s="1"/>
  <c r="K59" i="2" s="1"/>
  <c r="F57" i="2"/>
  <c r="G58" i="2" s="1"/>
  <c r="H58" i="2" s="1"/>
  <c r="N58" i="2"/>
  <c r="M58" i="2" s="1"/>
  <c r="D95" i="3" l="1"/>
  <c r="E94" i="3"/>
  <c r="I55" i="3"/>
  <c r="J56" i="3" s="1"/>
  <c r="F55" i="3"/>
  <c r="G56" i="3" s="1"/>
  <c r="N56" i="3"/>
  <c r="L58" i="2"/>
  <c r="N59" i="2"/>
  <c r="M59" i="2" s="1"/>
  <c r="I58" i="2"/>
  <c r="J59" i="2" s="1"/>
  <c r="F58" i="2"/>
  <c r="G59" i="2" s="1"/>
  <c r="D96" i="3" l="1"/>
  <c r="E95" i="3"/>
  <c r="K57" i="3"/>
  <c r="L56" i="3"/>
  <c r="H56" i="3"/>
  <c r="L59" i="2"/>
  <c r="H59" i="2"/>
  <c r="K60" i="2"/>
  <c r="I59" i="2"/>
  <c r="J60" i="2" s="1"/>
  <c r="F59" i="2"/>
  <c r="G60" i="2" s="1"/>
  <c r="D97" i="3" l="1"/>
  <c r="E96" i="3"/>
  <c r="I56" i="3"/>
  <c r="J57" i="3" s="1"/>
  <c r="K58" i="3" s="1"/>
  <c r="F56" i="3"/>
  <c r="G57" i="3" s="1"/>
  <c r="N57" i="3"/>
  <c r="L60" i="2"/>
  <c r="H60" i="2"/>
  <c r="N60" i="2"/>
  <c r="M60" i="2" s="1"/>
  <c r="K61" i="2"/>
  <c r="N58" i="3" l="1"/>
  <c r="E97" i="3"/>
  <c r="D98" i="3"/>
  <c r="L57" i="3"/>
  <c r="H57" i="3"/>
  <c r="N61" i="2"/>
  <c r="M61" i="2" s="1"/>
  <c r="I60" i="2"/>
  <c r="J61" i="2" s="1"/>
  <c r="F60" i="2"/>
  <c r="G61" i="2" s="1"/>
  <c r="D99" i="3" l="1"/>
  <c r="E98" i="3"/>
  <c r="I57" i="3"/>
  <c r="J58" i="3" s="1"/>
  <c r="F57" i="3"/>
  <c r="G58" i="3" s="1"/>
  <c r="K62" i="2"/>
  <c r="L61" i="2"/>
  <c r="I61" i="2" s="1"/>
  <c r="J62" i="2" s="1"/>
  <c r="H61" i="2"/>
  <c r="L58" i="3" l="1"/>
  <c r="K59" i="3"/>
  <c r="H58" i="3"/>
  <c r="D100" i="3"/>
  <c r="E99" i="3"/>
  <c r="F61" i="2"/>
  <c r="G62" i="2" s="1"/>
  <c r="L62" i="2" s="1"/>
  <c r="N62" i="2"/>
  <c r="M62" i="2" s="1"/>
  <c r="K63" i="2"/>
  <c r="N59" i="3" l="1"/>
  <c r="D101" i="3"/>
  <c r="E100" i="3"/>
  <c r="H62" i="2"/>
  <c r="I58" i="3"/>
  <c r="J59" i="3" s="1"/>
  <c r="F58" i="3"/>
  <c r="G59" i="3" s="1"/>
  <c r="H59" i="3" s="1"/>
  <c r="N63" i="2"/>
  <c r="M63" i="2" s="1"/>
  <c r="I62" i="2"/>
  <c r="J63" i="2" s="1"/>
  <c r="F62" i="2"/>
  <c r="G63" i="2" s="1"/>
  <c r="D102" i="3" l="1"/>
  <c r="E101" i="3"/>
  <c r="K60" i="3"/>
  <c r="L59" i="3"/>
  <c r="K64" i="2"/>
  <c r="L63" i="2"/>
  <c r="I63" i="2" s="1"/>
  <c r="J64" i="2" s="1"/>
  <c r="H63" i="2"/>
  <c r="N60" i="3" l="1"/>
  <c r="I59" i="3"/>
  <c r="J60" i="3" s="1"/>
  <c r="F59" i="3"/>
  <c r="G60" i="3" s="1"/>
  <c r="D103" i="3"/>
  <c r="E102" i="3"/>
  <c r="F63" i="2"/>
  <c r="G64" i="2" s="1"/>
  <c r="L64" i="2" s="1"/>
  <c r="N64" i="2"/>
  <c r="M64" i="2" s="1"/>
  <c r="K65" i="2"/>
  <c r="L60" i="3" l="1"/>
  <c r="H60" i="3"/>
  <c r="D104" i="3"/>
  <c r="E103" i="3"/>
  <c r="K61" i="3"/>
  <c r="H64" i="2"/>
  <c r="N65" i="2"/>
  <c r="M65" i="2" s="1"/>
  <c r="I64" i="2"/>
  <c r="J65" i="2" s="1"/>
  <c r="F64" i="2"/>
  <c r="G65" i="2" s="1"/>
  <c r="N61" i="3" l="1"/>
  <c r="D105" i="3"/>
  <c r="E104" i="3"/>
  <c r="I60" i="3"/>
  <c r="J61" i="3" s="1"/>
  <c r="F60" i="3"/>
  <c r="G61" i="3" s="1"/>
  <c r="K66" i="2"/>
  <c r="L65" i="2"/>
  <c r="F65" i="2" s="1"/>
  <c r="G66" i="2" s="1"/>
  <c r="H65" i="2"/>
  <c r="L61" i="3" l="1"/>
  <c r="H61" i="3"/>
  <c r="E105" i="3"/>
  <c r="D106" i="3"/>
  <c r="K62" i="3"/>
  <c r="I65" i="2"/>
  <c r="J66" i="2" s="1"/>
  <c r="H66" i="2"/>
  <c r="N66" i="2"/>
  <c r="M66" i="2" s="1"/>
  <c r="D107" i="3" l="1"/>
  <c r="E106" i="3"/>
  <c r="N62" i="3"/>
  <c r="I61" i="3"/>
  <c r="J62" i="3" s="1"/>
  <c r="F61" i="3"/>
  <c r="G62" i="3" s="1"/>
  <c r="K67" i="2"/>
  <c r="L66" i="2"/>
  <c r="F66" i="2" s="1"/>
  <c r="G67" i="2" s="1"/>
  <c r="L62" i="3" l="1"/>
  <c r="K63" i="3"/>
  <c r="H62" i="3"/>
  <c r="D108" i="3"/>
  <c r="E107" i="3"/>
  <c r="I66" i="2"/>
  <c r="J67" i="2" s="1"/>
  <c r="L67" i="2" s="1"/>
  <c r="H67" i="2"/>
  <c r="N67" i="2"/>
  <c r="M67" i="2" s="1"/>
  <c r="D109" i="3" l="1"/>
  <c r="E108" i="3"/>
  <c r="K68" i="2"/>
  <c r="N68" i="2" s="1"/>
  <c r="M68" i="2" s="1"/>
  <c r="I62" i="3"/>
  <c r="J63" i="3" s="1"/>
  <c r="K64" i="3" s="1"/>
  <c r="F62" i="3"/>
  <c r="G63" i="3" s="1"/>
  <c r="N63" i="3"/>
  <c r="F67" i="2"/>
  <c r="G68" i="2" s="1"/>
  <c r="I67" i="2"/>
  <c r="J68" i="2" s="1"/>
  <c r="N64" i="3" l="1"/>
  <c r="K69" i="2"/>
  <c r="N69" i="2" s="1"/>
  <c r="M69" i="2" s="1"/>
  <c r="L63" i="3"/>
  <c r="H63" i="3"/>
  <c r="D110" i="3"/>
  <c r="E109" i="3"/>
  <c r="L68" i="2"/>
  <c r="F68" i="2" s="1"/>
  <c r="G69" i="2" s="1"/>
  <c r="H68" i="2"/>
  <c r="I63" i="3" l="1"/>
  <c r="J64" i="3" s="1"/>
  <c r="F63" i="3"/>
  <c r="G64" i="3" s="1"/>
  <c r="H64" i="3"/>
  <c r="I68" i="2"/>
  <c r="J69" i="2" s="1"/>
  <c r="K70" i="2" s="1"/>
  <c r="D111" i="3"/>
  <c r="E110" i="3"/>
  <c r="L69" i="2"/>
  <c r="F69" i="2" s="1"/>
  <c r="G70" i="2" s="1"/>
  <c r="H69" i="2"/>
  <c r="D112" i="3" l="1"/>
  <c r="E111" i="3"/>
  <c r="L64" i="3"/>
  <c r="K65" i="3"/>
  <c r="I69" i="2"/>
  <c r="J70" i="2" s="1"/>
  <c r="N70" i="2"/>
  <c r="M70" i="2" s="1"/>
  <c r="H70" i="2"/>
  <c r="D113" i="3" l="1"/>
  <c r="E112" i="3"/>
  <c r="N65" i="3"/>
  <c r="I64" i="3"/>
  <c r="J65" i="3" s="1"/>
  <c r="K66" i="3" s="1"/>
  <c r="F64" i="3"/>
  <c r="G65" i="3" s="1"/>
  <c r="K71" i="2"/>
  <c r="L70" i="2"/>
  <c r="F70" i="2" s="1"/>
  <c r="G71" i="2" s="1"/>
  <c r="N66" i="3" l="1"/>
  <c r="L65" i="3"/>
  <c r="H65" i="3"/>
  <c r="D114" i="3"/>
  <c r="E113" i="3"/>
  <c r="I70" i="2"/>
  <c r="J71" i="2" s="1"/>
  <c r="L71" i="2" s="1"/>
  <c r="H71" i="2"/>
  <c r="N71" i="2"/>
  <c r="M71" i="2" s="1"/>
  <c r="I65" i="3" l="1"/>
  <c r="J66" i="3" s="1"/>
  <c r="F65" i="3"/>
  <c r="G66" i="3" s="1"/>
  <c r="D115" i="3"/>
  <c r="E114" i="3"/>
  <c r="K72" i="2"/>
  <c r="N72" i="2" s="1"/>
  <c r="M72" i="2" s="1"/>
  <c r="H66" i="3"/>
  <c r="F71" i="2"/>
  <c r="G72" i="2" s="1"/>
  <c r="H72" i="2" s="1"/>
  <c r="I71" i="2"/>
  <c r="J72" i="2" s="1"/>
  <c r="K73" i="2" s="1"/>
  <c r="E115" i="3" l="1"/>
  <c r="D116" i="3"/>
  <c r="L66" i="3"/>
  <c r="K67" i="3"/>
  <c r="N73" i="2"/>
  <c r="M73" i="2" s="1"/>
  <c r="L72" i="2"/>
  <c r="F72" i="2" s="1"/>
  <c r="G73" i="2" s="1"/>
  <c r="N67" i="3" l="1"/>
  <c r="D117" i="3"/>
  <c r="E116" i="3"/>
  <c r="I66" i="3"/>
  <c r="J67" i="3" s="1"/>
  <c r="F66" i="3"/>
  <c r="G67" i="3" s="1"/>
  <c r="H73" i="2"/>
  <c r="I72" i="2"/>
  <c r="J73" i="2" s="1"/>
  <c r="L67" i="3" l="1"/>
  <c r="H67" i="3"/>
  <c r="D118" i="3"/>
  <c r="E117" i="3"/>
  <c r="K68" i="3"/>
  <c r="K74" i="2"/>
  <c r="L73" i="2"/>
  <c r="D119" i="3" l="1"/>
  <c r="E118" i="3"/>
  <c r="N68" i="3"/>
  <c r="I67" i="3"/>
  <c r="J68" i="3" s="1"/>
  <c r="K69" i="3" s="1"/>
  <c r="F67" i="3"/>
  <c r="G68" i="3" s="1"/>
  <c r="I73" i="2"/>
  <c r="J74" i="2" s="1"/>
  <c r="K75" i="2" s="1"/>
  <c r="F73" i="2"/>
  <c r="G74" i="2" s="1"/>
  <c r="N74" i="2"/>
  <c r="M74" i="2" s="1"/>
  <c r="N69" i="3" l="1"/>
  <c r="L68" i="3"/>
  <c r="D120" i="3"/>
  <c r="E119" i="3"/>
  <c r="H68" i="3"/>
  <c r="N75" i="2"/>
  <c r="M75" i="2" s="1"/>
  <c r="L74" i="2"/>
  <c r="I74" i="2" s="1"/>
  <c r="J75" i="2" s="1"/>
  <c r="H74" i="2"/>
  <c r="D121" i="3" l="1"/>
  <c r="E120" i="3"/>
  <c r="I68" i="3"/>
  <c r="J69" i="3" s="1"/>
  <c r="F68" i="3"/>
  <c r="G69" i="3" s="1"/>
  <c r="F74" i="2"/>
  <c r="G75" i="2" s="1"/>
  <c r="L75" i="2" s="1"/>
  <c r="I75" i="2" s="1"/>
  <c r="J76" i="2" s="1"/>
  <c r="K76" i="2"/>
  <c r="L69" i="3" l="1"/>
  <c r="D122" i="3"/>
  <c r="E121" i="3"/>
  <c r="H75" i="2"/>
  <c r="H69" i="3"/>
  <c r="K70" i="3"/>
  <c r="F75" i="2"/>
  <c r="G76" i="2" s="1"/>
  <c r="N76" i="2"/>
  <c r="M76" i="2" s="1"/>
  <c r="K77" i="2"/>
  <c r="D123" i="3" l="1"/>
  <c r="E122" i="3"/>
  <c r="I69" i="3"/>
  <c r="J70" i="3" s="1"/>
  <c r="F69" i="3"/>
  <c r="G70" i="3" s="1"/>
  <c r="N70" i="3"/>
  <c r="L76" i="2"/>
  <c r="I76" i="2" s="1"/>
  <c r="J77" i="2" s="1"/>
  <c r="H76" i="2"/>
  <c r="N77" i="2"/>
  <c r="M77" i="2" s="1"/>
  <c r="K71" i="3" l="1"/>
  <c r="E123" i="3"/>
  <c r="D124" i="3"/>
  <c r="L70" i="3"/>
  <c r="H70" i="3"/>
  <c r="K78" i="2"/>
  <c r="F76" i="2"/>
  <c r="G77" i="2" s="1"/>
  <c r="H77" i="2" s="1"/>
  <c r="I70" i="3" l="1"/>
  <c r="J71" i="3" s="1"/>
  <c r="F70" i="3"/>
  <c r="G71" i="3" s="1"/>
  <c r="N71" i="3"/>
  <c r="E124" i="3"/>
  <c r="D125" i="3"/>
  <c r="N78" i="2"/>
  <c r="M78" i="2" s="1"/>
  <c r="L77" i="2"/>
  <c r="E125" i="3" l="1"/>
  <c r="D126" i="3"/>
  <c r="L71" i="3"/>
  <c r="K72" i="3"/>
  <c r="H71" i="3"/>
  <c r="I77" i="2"/>
  <c r="J78" i="2" s="1"/>
  <c r="F77" i="2"/>
  <c r="G78" i="2" s="1"/>
  <c r="I71" i="3" l="1"/>
  <c r="J72" i="3" s="1"/>
  <c r="K73" i="3" s="1"/>
  <c r="F71" i="3"/>
  <c r="G72" i="3" s="1"/>
  <c r="N72" i="3"/>
  <c r="E126" i="3"/>
  <c r="D127" i="3"/>
  <c r="L78" i="2"/>
  <c r="H78" i="2"/>
  <c r="K79" i="2"/>
  <c r="N73" i="3" l="1"/>
  <c r="L72" i="3"/>
  <c r="E127" i="3"/>
  <c r="D128" i="3"/>
  <c r="H72" i="3"/>
  <c r="N79" i="2"/>
  <c r="M79" i="2" s="1"/>
  <c r="F78" i="2"/>
  <c r="G79" i="2" s="1"/>
  <c r="H79" i="2" s="1"/>
  <c r="I78" i="2"/>
  <c r="J79" i="2" s="1"/>
  <c r="K80" i="2" s="1"/>
  <c r="E128" i="3" l="1"/>
  <c r="D129" i="3"/>
  <c r="I72" i="3"/>
  <c r="J73" i="3" s="1"/>
  <c r="F72" i="3"/>
  <c r="G73" i="3" s="1"/>
  <c r="L79" i="2"/>
  <c r="I79" i="2" s="1"/>
  <c r="J80" i="2" s="1"/>
  <c r="N80" i="2"/>
  <c r="M80" i="2" s="1"/>
  <c r="L73" i="3" l="1"/>
  <c r="K74" i="3"/>
  <c r="F79" i="2"/>
  <c r="G80" i="2" s="1"/>
  <c r="H73" i="3"/>
  <c r="E129" i="3"/>
  <c r="D130" i="3"/>
  <c r="L80" i="2"/>
  <c r="I80" i="2" s="1"/>
  <c r="J81" i="2" s="1"/>
  <c r="H80" i="2"/>
  <c r="K81" i="2"/>
  <c r="E130" i="3" l="1"/>
  <c r="D131" i="3"/>
  <c r="N74" i="3"/>
  <c r="I73" i="3"/>
  <c r="J74" i="3" s="1"/>
  <c r="F73" i="3"/>
  <c r="G74" i="3" s="1"/>
  <c r="N81" i="2"/>
  <c r="M81" i="2" s="1"/>
  <c r="K82" i="2"/>
  <c r="F80" i="2"/>
  <c r="G81" i="2" s="1"/>
  <c r="E131" i="3" l="1"/>
  <c r="D132" i="3"/>
  <c r="L74" i="3"/>
  <c r="K75" i="3"/>
  <c r="H74" i="3"/>
  <c r="L81" i="2"/>
  <c r="N82" i="2"/>
  <c r="M82" i="2" s="1"/>
  <c r="I81" i="2"/>
  <c r="J82" i="2" s="1"/>
  <c r="K83" i="2" s="1"/>
  <c r="F81" i="2"/>
  <c r="G82" i="2" s="1"/>
  <c r="H81" i="2"/>
  <c r="E132" i="3" l="1"/>
  <c r="D133" i="3"/>
  <c r="N75" i="3"/>
  <c r="I74" i="3"/>
  <c r="J75" i="3" s="1"/>
  <c r="F74" i="3"/>
  <c r="G75" i="3" s="1"/>
  <c r="L82" i="2"/>
  <c r="F82" i="2" s="1"/>
  <c r="G83" i="2" s="1"/>
  <c r="N83" i="2"/>
  <c r="M83" i="2" s="1"/>
  <c r="I82" i="2"/>
  <c r="J83" i="2" s="1"/>
  <c r="H82" i="2"/>
  <c r="E133" i="3" l="1"/>
  <c r="D134" i="3"/>
  <c r="L75" i="3"/>
  <c r="K76" i="3"/>
  <c r="H75" i="3"/>
  <c r="K84" i="2"/>
  <c r="L83" i="2"/>
  <c r="I83" i="2" s="1"/>
  <c r="J84" i="2" s="1"/>
  <c r="H83" i="2"/>
  <c r="E134" i="3" l="1"/>
  <c r="D135" i="3"/>
  <c r="I75" i="3"/>
  <c r="J76" i="3" s="1"/>
  <c r="F75" i="3"/>
  <c r="G76" i="3" s="1"/>
  <c r="H76" i="3" s="1"/>
  <c r="N76" i="3"/>
  <c r="F83" i="2"/>
  <c r="G84" i="2" s="1"/>
  <c r="H84" i="2" s="1"/>
  <c r="N84" i="2"/>
  <c r="M84" i="2" s="1"/>
  <c r="K85" i="2"/>
  <c r="K77" i="3" l="1"/>
  <c r="E135" i="3"/>
  <c r="D136" i="3"/>
  <c r="L76" i="3"/>
  <c r="L84" i="2"/>
  <c r="I84" i="2"/>
  <c r="J85" i="2" s="1"/>
  <c r="K86" i="2" s="1"/>
  <c r="F84" i="2"/>
  <c r="G85" i="2" s="1"/>
  <c r="N85" i="2"/>
  <c r="M85" i="2" s="1"/>
  <c r="I76" i="3" l="1"/>
  <c r="J77" i="3" s="1"/>
  <c r="K78" i="3" s="1"/>
  <c r="F76" i="3"/>
  <c r="G77" i="3" s="1"/>
  <c r="N77" i="3"/>
  <c r="E136" i="3"/>
  <c r="D137" i="3"/>
  <c r="N86" i="2"/>
  <c r="M86" i="2" s="1"/>
  <c r="L85" i="2"/>
  <c r="I85" i="2" s="1"/>
  <c r="J86" i="2" s="1"/>
  <c r="H85" i="2"/>
  <c r="N78" i="3" l="1"/>
  <c r="E137" i="3"/>
  <c r="D138" i="3"/>
  <c r="L77" i="3"/>
  <c r="H77" i="3"/>
  <c r="F85" i="2"/>
  <c r="G86" i="2" s="1"/>
  <c r="H86" i="2" s="1"/>
  <c r="K87" i="2"/>
  <c r="E138" i="3" l="1"/>
  <c r="D139" i="3"/>
  <c r="I77" i="3"/>
  <c r="J78" i="3" s="1"/>
  <c r="F77" i="3"/>
  <c r="G78" i="3" s="1"/>
  <c r="H78" i="3" s="1"/>
  <c r="L86" i="2"/>
  <c r="N87" i="2"/>
  <c r="M87" i="2" s="1"/>
  <c r="K79" i="3" l="1"/>
  <c r="E139" i="3"/>
  <c r="D140" i="3"/>
  <c r="L78" i="3"/>
  <c r="I86" i="2"/>
  <c r="J87" i="2" s="1"/>
  <c r="K88" i="2" s="1"/>
  <c r="F86" i="2"/>
  <c r="G87" i="2" s="1"/>
  <c r="N88" i="2"/>
  <c r="M88" i="2" s="1"/>
  <c r="N79" i="3" l="1"/>
  <c r="I78" i="3"/>
  <c r="J79" i="3" s="1"/>
  <c r="F78" i="3"/>
  <c r="G79" i="3" s="1"/>
  <c r="E140" i="3"/>
  <c r="D141" i="3"/>
  <c r="H87" i="2"/>
  <c r="L87" i="2"/>
  <c r="E141" i="3" l="1"/>
  <c r="D142" i="3"/>
  <c r="L79" i="3"/>
  <c r="H79" i="3"/>
  <c r="K80" i="3"/>
  <c r="I87" i="2"/>
  <c r="J88" i="2" s="1"/>
  <c r="K89" i="2" s="1"/>
  <c r="N89" i="2" s="1"/>
  <c r="M89" i="2" s="1"/>
  <c r="F87" i="2"/>
  <c r="G88" i="2" s="1"/>
  <c r="E142" i="3" l="1"/>
  <c r="D143" i="3"/>
  <c r="N80" i="3"/>
  <c r="I79" i="3"/>
  <c r="J80" i="3" s="1"/>
  <c r="F79" i="3"/>
  <c r="G80" i="3" s="1"/>
  <c r="H88" i="2"/>
  <c r="L88" i="2"/>
  <c r="L80" i="3" l="1"/>
  <c r="K81" i="3"/>
  <c r="E143" i="3"/>
  <c r="D144" i="3"/>
  <c r="H80" i="3"/>
  <c r="F88" i="2"/>
  <c r="G89" i="2" s="1"/>
  <c r="H89" i="2" s="1"/>
  <c r="I88" i="2"/>
  <c r="J89" i="2" s="1"/>
  <c r="K90" i="2" s="1"/>
  <c r="I80" i="3" l="1"/>
  <c r="J81" i="3" s="1"/>
  <c r="K82" i="3" s="1"/>
  <c r="F80" i="3"/>
  <c r="G81" i="3" s="1"/>
  <c r="H81" i="3"/>
  <c r="N81" i="3"/>
  <c r="E144" i="3"/>
  <c r="D145" i="3"/>
  <c r="N90" i="2"/>
  <c r="M90" i="2" s="1"/>
  <c r="L89" i="2"/>
  <c r="N82" i="3" l="1"/>
  <c r="E145" i="3"/>
  <c r="D146" i="3"/>
  <c r="L81" i="3"/>
  <c r="F89" i="2"/>
  <c r="G90" i="2" s="1"/>
  <c r="I89" i="2"/>
  <c r="J90" i="2" s="1"/>
  <c r="K91" i="2" s="1"/>
  <c r="E146" i="3" l="1"/>
  <c r="D147" i="3"/>
  <c r="I81" i="3"/>
  <c r="J82" i="3" s="1"/>
  <c r="F81" i="3"/>
  <c r="G82" i="3" s="1"/>
  <c r="N91" i="2"/>
  <c r="M91" i="2" s="1"/>
  <c r="L90" i="2"/>
  <c r="H90" i="2"/>
  <c r="K83" i="3" l="1"/>
  <c r="E147" i="3"/>
  <c r="D148" i="3"/>
  <c r="L82" i="3"/>
  <c r="H82" i="3"/>
  <c r="I90" i="2"/>
  <c r="J91" i="2" s="1"/>
  <c r="K92" i="2" s="1"/>
  <c r="F90" i="2"/>
  <c r="G91" i="2" s="1"/>
  <c r="I82" i="3" l="1"/>
  <c r="J83" i="3" s="1"/>
  <c r="K84" i="3" s="1"/>
  <c r="F82" i="3"/>
  <c r="G83" i="3" s="1"/>
  <c r="H83" i="3"/>
  <c r="N83" i="3"/>
  <c r="E148" i="3"/>
  <c r="D149" i="3"/>
  <c r="L91" i="2"/>
  <c r="N92" i="2"/>
  <c r="M92" i="2" s="1"/>
  <c r="H91" i="2"/>
  <c r="N84" i="3" l="1"/>
  <c r="E149" i="3"/>
  <c r="D150" i="3"/>
  <c r="L83" i="3"/>
  <c r="I91" i="2"/>
  <c r="J92" i="2" s="1"/>
  <c r="K93" i="2" s="1"/>
  <c r="F91" i="2"/>
  <c r="G92" i="2" s="1"/>
  <c r="E150" i="3" l="1"/>
  <c r="D151" i="3"/>
  <c r="I83" i="3"/>
  <c r="J84" i="3" s="1"/>
  <c r="F83" i="3"/>
  <c r="G84" i="3" s="1"/>
  <c r="L92" i="2"/>
  <c r="I92" i="2" s="1"/>
  <c r="J93" i="2" s="1"/>
  <c r="K94" i="2" s="1"/>
  <c r="N93" i="2"/>
  <c r="M93" i="2" s="1"/>
  <c r="H92" i="2"/>
  <c r="L84" i="3" l="1"/>
  <c r="H84" i="3"/>
  <c r="E151" i="3"/>
  <c r="D152" i="3"/>
  <c r="K85" i="3"/>
  <c r="F92" i="2"/>
  <c r="G93" i="2" s="1"/>
  <c r="L93" i="2" s="1"/>
  <c r="I93" i="2" s="1"/>
  <c r="J94" i="2" s="1"/>
  <c r="K95" i="2" s="1"/>
  <c r="N94" i="2"/>
  <c r="M94" i="2" s="1"/>
  <c r="N85" i="3" l="1"/>
  <c r="F93" i="2"/>
  <c r="G94" i="2" s="1"/>
  <c r="L94" i="2" s="1"/>
  <c r="I94" i="2" s="1"/>
  <c r="J95" i="2" s="1"/>
  <c r="K96" i="2" s="1"/>
  <c r="H93" i="2"/>
  <c r="I84" i="3"/>
  <c r="J85" i="3" s="1"/>
  <c r="F84" i="3"/>
  <c r="G85" i="3" s="1"/>
  <c r="E152" i="3"/>
  <c r="D153" i="3"/>
  <c r="N95" i="2"/>
  <c r="M95" i="2" s="1"/>
  <c r="F94" i="2" l="1"/>
  <c r="G95" i="2" s="1"/>
  <c r="L95" i="2" s="1"/>
  <c r="L85" i="3"/>
  <c r="E153" i="3"/>
  <c r="D154" i="3"/>
  <c r="H94" i="2"/>
  <c r="H95" i="2" s="1"/>
  <c r="H96" i="2" s="1"/>
  <c r="H85" i="3"/>
  <c r="K86" i="3"/>
  <c r="F95" i="2"/>
  <c r="G96" i="2" s="1"/>
  <c r="N96" i="2"/>
  <c r="M96" i="2" s="1"/>
  <c r="I95" i="2"/>
  <c r="J96" i="2" s="1"/>
  <c r="L96" i="2" l="1"/>
  <c r="I96" i="2" s="1"/>
  <c r="J97" i="2" s="1"/>
  <c r="N86" i="3"/>
  <c r="I85" i="3"/>
  <c r="J86" i="3" s="1"/>
  <c r="K87" i="3" s="1"/>
  <c r="F85" i="3"/>
  <c r="G86" i="3" s="1"/>
  <c r="E154" i="3"/>
  <c r="D155" i="3"/>
  <c r="K97" i="2"/>
  <c r="N87" i="3" l="1"/>
  <c r="L86" i="3"/>
  <c r="F96" i="2"/>
  <c r="G97" i="2" s="1"/>
  <c r="E155" i="3"/>
  <c r="D156" i="3"/>
  <c r="H86" i="3"/>
  <c r="N97" i="2"/>
  <c r="M97" i="2" s="1"/>
  <c r="K98" i="2"/>
  <c r="N98" i="2" s="1"/>
  <c r="M98" i="2" s="1"/>
  <c r="F97" i="2" l="1"/>
  <c r="G98" i="2" s="1"/>
  <c r="I86" i="3"/>
  <c r="J87" i="3" s="1"/>
  <c r="F86" i="3"/>
  <c r="G87" i="3" s="1"/>
  <c r="H87" i="3" s="1"/>
  <c r="L97" i="2"/>
  <c r="I97" i="2" s="1"/>
  <c r="J98" i="2" s="1"/>
  <c r="H97" i="2"/>
  <c r="H98" i="2" s="1"/>
  <c r="E156" i="3"/>
  <c r="D157" i="3"/>
  <c r="K99" i="2" l="1"/>
  <c r="L98" i="2"/>
  <c r="K88" i="3"/>
  <c r="E157" i="3"/>
  <c r="D158" i="3"/>
  <c r="L87" i="3"/>
  <c r="F98" i="2"/>
  <c r="G99" i="2" s="1"/>
  <c r="I98" i="2"/>
  <c r="J99" i="2" s="1"/>
  <c r="N99" i="2"/>
  <c r="M99" i="2" s="1"/>
  <c r="N88" i="3" l="1"/>
  <c r="E158" i="3"/>
  <c r="D159" i="3"/>
  <c r="I87" i="3"/>
  <c r="J88" i="3" s="1"/>
  <c r="F87" i="3"/>
  <c r="G88" i="3" s="1"/>
  <c r="L99" i="2"/>
  <c r="I99" i="2" s="1"/>
  <c r="J100" i="2" s="1"/>
  <c r="K100" i="2"/>
  <c r="H99" i="2"/>
  <c r="L88" i="3" l="1"/>
  <c r="H88" i="3"/>
  <c r="E159" i="3"/>
  <c r="D160" i="3"/>
  <c r="K89" i="3"/>
  <c r="K101" i="2"/>
  <c r="N100" i="2"/>
  <c r="M100" i="2" s="1"/>
  <c r="F99" i="2"/>
  <c r="G100" i="2" s="1"/>
  <c r="H100" i="2" s="1"/>
  <c r="N89" i="3" l="1"/>
  <c r="I88" i="3"/>
  <c r="J89" i="3" s="1"/>
  <c r="F88" i="3"/>
  <c r="G89" i="3" s="1"/>
  <c r="H89" i="3" s="1"/>
  <c r="E160" i="3"/>
  <c r="D161" i="3"/>
  <c r="N101" i="2"/>
  <c r="M101" i="2" s="1"/>
  <c r="L100" i="2"/>
  <c r="F100" i="2" s="1"/>
  <c r="G101" i="2" s="1"/>
  <c r="E161" i="3" l="1"/>
  <c r="D162" i="3"/>
  <c r="L89" i="3"/>
  <c r="K90" i="3"/>
  <c r="I100" i="2"/>
  <c r="J101" i="2" s="1"/>
  <c r="L101" i="2" s="1"/>
  <c r="I101" i="2" s="1"/>
  <c r="J102" i="2" s="1"/>
  <c r="H101" i="2"/>
  <c r="N90" i="3" l="1"/>
  <c r="I89" i="3"/>
  <c r="J90" i="3" s="1"/>
  <c r="F89" i="3"/>
  <c r="G90" i="3" s="1"/>
  <c r="E162" i="3"/>
  <c r="D163" i="3"/>
  <c r="K102" i="2"/>
  <c r="N102" i="2" s="1"/>
  <c r="M102" i="2" s="1"/>
  <c r="F101" i="2"/>
  <c r="G102" i="2" s="1"/>
  <c r="L90" i="3" l="1"/>
  <c r="H90" i="3"/>
  <c r="K103" i="2"/>
  <c r="E163" i="3"/>
  <c r="D164" i="3"/>
  <c r="K91" i="3"/>
  <c r="N103" i="2"/>
  <c r="M103" i="2" s="1"/>
  <c r="L102" i="2"/>
  <c r="F102" i="2" s="1"/>
  <c r="G103" i="2" s="1"/>
  <c r="H102" i="2"/>
  <c r="I90" i="3" l="1"/>
  <c r="J91" i="3" s="1"/>
  <c r="K92" i="3" s="1"/>
  <c r="F90" i="3"/>
  <c r="G91" i="3" s="1"/>
  <c r="E164" i="3"/>
  <c r="D165" i="3"/>
  <c r="N91" i="3"/>
  <c r="I102" i="2"/>
  <c r="J103" i="2" s="1"/>
  <c r="K104" i="2" s="1"/>
  <c r="N104" i="2" s="1"/>
  <c r="M104" i="2" s="1"/>
  <c r="H103" i="2"/>
  <c r="N92" i="3" l="1"/>
  <c r="L91" i="3"/>
  <c r="E165" i="3"/>
  <c r="D166" i="3"/>
  <c r="H91" i="3"/>
  <c r="L103" i="2"/>
  <c r="E166" i="3" l="1"/>
  <c r="D167" i="3"/>
  <c r="I91" i="3"/>
  <c r="J92" i="3" s="1"/>
  <c r="F91" i="3"/>
  <c r="G92" i="3" s="1"/>
  <c r="F103" i="2"/>
  <c r="G104" i="2" s="1"/>
  <c r="I103" i="2"/>
  <c r="J104" i="2" s="1"/>
  <c r="K105" i="2" s="1"/>
  <c r="N105" i="2" s="1"/>
  <c r="M105" i="2" s="1"/>
  <c r="L92" i="3" l="1"/>
  <c r="K93" i="3"/>
  <c r="E167" i="3"/>
  <c r="D168" i="3"/>
  <c r="H92" i="3"/>
  <c r="H104" i="2"/>
  <c r="L104" i="2"/>
  <c r="N93" i="3" l="1"/>
  <c r="E168" i="3"/>
  <c r="D169" i="3"/>
  <c r="I92" i="3"/>
  <c r="J93" i="3" s="1"/>
  <c r="K94" i="3" s="1"/>
  <c r="F92" i="3"/>
  <c r="G93" i="3" s="1"/>
  <c r="F104" i="2"/>
  <c r="G105" i="2" s="1"/>
  <c r="H105" i="2" s="1"/>
  <c r="I104" i="2"/>
  <c r="J105" i="2" s="1"/>
  <c r="K106" i="2" s="1"/>
  <c r="N106" i="2" s="1"/>
  <c r="M106" i="2" s="1"/>
  <c r="N94" i="3" l="1"/>
  <c r="E169" i="3"/>
  <c r="D170" i="3"/>
  <c r="L93" i="3"/>
  <c r="H93" i="3"/>
  <c r="L105" i="2"/>
  <c r="E170" i="3" l="1"/>
  <c r="D171" i="3"/>
  <c r="I93" i="3"/>
  <c r="J94" i="3" s="1"/>
  <c r="F93" i="3"/>
  <c r="G94" i="3" s="1"/>
  <c r="H94" i="3" s="1"/>
  <c r="I105" i="2"/>
  <c r="J106" i="2" s="1"/>
  <c r="K107" i="2" s="1"/>
  <c r="F105" i="2"/>
  <c r="G106" i="2" s="1"/>
  <c r="E171" i="3" l="1"/>
  <c r="D172" i="3"/>
  <c r="L94" i="3"/>
  <c r="K95" i="3"/>
  <c r="L106" i="2"/>
  <c r="H106" i="2"/>
  <c r="N107" i="2"/>
  <c r="M107" i="2" s="1"/>
  <c r="N95" i="3" l="1"/>
  <c r="E172" i="3"/>
  <c r="D173" i="3"/>
  <c r="I94" i="3"/>
  <c r="J95" i="3" s="1"/>
  <c r="F94" i="3"/>
  <c r="G95" i="3" s="1"/>
  <c r="F106" i="2"/>
  <c r="G107" i="2" s="1"/>
  <c r="I106" i="2"/>
  <c r="J107" i="2" s="1"/>
  <c r="K108" i="2" s="1"/>
  <c r="L95" i="3" l="1"/>
  <c r="H95" i="3"/>
  <c r="E173" i="3"/>
  <c r="D174" i="3"/>
  <c r="K96" i="3"/>
  <c r="H107" i="2"/>
  <c r="L107" i="2"/>
  <c r="N108" i="2"/>
  <c r="M108" i="2" s="1"/>
  <c r="N96" i="3" l="1"/>
  <c r="E174" i="3"/>
  <c r="D175" i="3"/>
  <c r="I95" i="3"/>
  <c r="J96" i="3" s="1"/>
  <c r="F95" i="3"/>
  <c r="G96" i="3" s="1"/>
  <c r="H96" i="3" s="1"/>
  <c r="I107" i="2"/>
  <c r="J108" i="2" s="1"/>
  <c r="K109" i="2" s="1"/>
  <c r="N109" i="2" s="1"/>
  <c r="M109" i="2" s="1"/>
  <c r="F107" i="2"/>
  <c r="G108" i="2" s="1"/>
  <c r="K97" i="3" l="1"/>
  <c r="L96" i="3"/>
  <c r="E175" i="3"/>
  <c r="D176" i="3"/>
  <c r="L108" i="2"/>
  <c r="I108" i="2" s="1"/>
  <c r="J109" i="2" s="1"/>
  <c r="K110" i="2" s="1"/>
  <c r="N110" i="2" s="1"/>
  <c r="M110" i="2" s="1"/>
  <c r="F108" i="2"/>
  <c r="G109" i="2" s="1"/>
  <c r="H108" i="2"/>
  <c r="N97" i="3" l="1"/>
  <c r="I96" i="3"/>
  <c r="J97" i="3" s="1"/>
  <c r="F96" i="3"/>
  <c r="G97" i="3" s="1"/>
  <c r="E176" i="3"/>
  <c r="D177" i="3"/>
  <c r="H109" i="2"/>
  <c r="L109" i="2"/>
  <c r="E177" i="3" l="1"/>
  <c r="D178" i="3"/>
  <c r="K98" i="3"/>
  <c r="L97" i="3"/>
  <c r="H97" i="3"/>
  <c r="F109" i="2"/>
  <c r="G110" i="2" s="1"/>
  <c r="I109" i="2"/>
  <c r="J110" i="2" s="1"/>
  <c r="K111" i="2" s="1"/>
  <c r="N111" i="2" s="1"/>
  <c r="M111" i="2" s="1"/>
  <c r="E178" i="3" l="1"/>
  <c r="D179" i="3"/>
  <c r="I97" i="3"/>
  <c r="J98" i="3" s="1"/>
  <c r="K99" i="3" s="1"/>
  <c r="F97" i="3"/>
  <c r="G98" i="3" s="1"/>
  <c r="N98" i="3"/>
  <c r="L110" i="2"/>
  <c r="H110" i="2"/>
  <c r="N99" i="3" l="1"/>
  <c r="E179" i="3"/>
  <c r="D180" i="3"/>
  <c r="E180" i="3" s="1"/>
  <c r="L98" i="3"/>
  <c r="H98" i="3"/>
  <c r="I110" i="2"/>
  <c r="J111" i="2" s="1"/>
  <c r="K112" i="2" s="1"/>
  <c r="F110" i="2"/>
  <c r="G111" i="2" s="1"/>
  <c r="L111" i="2" s="1"/>
  <c r="I98" i="3" l="1"/>
  <c r="J99" i="3" s="1"/>
  <c r="F98" i="3"/>
  <c r="G99" i="3" s="1"/>
  <c r="H111" i="2"/>
  <c r="I111" i="2"/>
  <c r="J112" i="2" s="1"/>
  <c r="K113" i="2" s="1"/>
  <c r="N113" i="2" s="1"/>
  <c r="M113" i="2" s="1"/>
  <c r="F111" i="2"/>
  <c r="G112" i="2" s="1"/>
  <c r="N112" i="2"/>
  <c r="M112" i="2" s="1"/>
  <c r="L99" i="3" l="1"/>
  <c r="H99" i="3"/>
  <c r="K100" i="3"/>
  <c r="L112" i="2"/>
  <c r="F112" i="2" s="1"/>
  <c r="G113" i="2" s="1"/>
  <c r="I112" i="2"/>
  <c r="J113" i="2" s="1"/>
  <c r="K114" i="2" s="1"/>
  <c r="H112" i="2"/>
  <c r="N100" i="3" l="1"/>
  <c r="I99" i="3"/>
  <c r="J100" i="3" s="1"/>
  <c r="K101" i="3" s="1"/>
  <c r="F99" i="3"/>
  <c r="G100" i="3" s="1"/>
  <c r="L113" i="2"/>
  <c r="N114" i="2"/>
  <c r="M114" i="2" s="1"/>
  <c r="I113" i="2"/>
  <c r="J114" i="2" s="1"/>
  <c r="K115" i="2" s="1"/>
  <c r="N115" i="2" s="1"/>
  <c r="M115" i="2" s="1"/>
  <c r="F113" i="2"/>
  <c r="G114" i="2" s="1"/>
  <c r="H113" i="2"/>
  <c r="N101" i="3" l="1"/>
  <c r="L100" i="3"/>
  <c r="H100" i="3"/>
  <c r="L114" i="2"/>
  <c r="F114" i="2" s="1"/>
  <c r="G115" i="2" s="1"/>
  <c r="L115" i="2" s="1"/>
  <c r="I115" i="2" s="1"/>
  <c r="J116" i="2" s="1"/>
  <c r="I114" i="2"/>
  <c r="J115" i="2" s="1"/>
  <c r="K116" i="2" s="1"/>
  <c r="H114" i="2"/>
  <c r="H115" i="2" l="1"/>
  <c r="H116" i="2" s="1"/>
  <c r="I100" i="3"/>
  <c r="J101" i="3" s="1"/>
  <c r="F100" i="3"/>
  <c r="G101" i="3" s="1"/>
  <c r="F115" i="2"/>
  <c r="G116" i="2" s="1"/>
  <c r="L116" i="2"/>
  <c r="K117" i="2"/>
  <c r="N116" i="2"/>
  <c r="M116" i="2" s="1"/>
  <c r="L101" i="3" l="1"/>
  <c r="K102" i="3"/>
  <c r="H101" i="3"/>
  <c r="N117" i="2"/>
  <c r="M117" i="2" s="1"/>
  <c r="I116" i="2"/>
  <c r="J117" i="2" s="1"/>
  <c r="K118" i="2" s="1"/>
  <c r="F116" i="2"/>
  <c r="G117" i="2" s="1"/>
  <c r="N102" i="3" l="1"/>
  <c r="I101" i="3"/>
  <c r="J102" i="3" s="1"/>
  <c r="F101" i="3"/>
  <c r="N118" i="2"/>
  <c r="M118" i="2" s="1"/>
  <c r="L117" i="2"/>
  <c r="I117" i="2" s="1"/>
  <c r="J118" i="2" s="1"/>
  <c r="H117" i="2"/>
  <c r="D14" i="3" l="1"/>
  <c r="G102" i="3"/>
  <c r="K103" i="3"/>
  <c r="F117" i="2"/>
  <c r="G118" i="2" s="1"/>
  <c r="H118" i="2" s="1"/>
  <c r="K119" i="2"/>
  <c r="L118" i="2"/>
  <c r="I118" i="2" s="1"/>
  <c r="J119" i="2" s="1"/>
  <c r="N103" i="3" l="1"/>
  <c r="L102" i="3"/>
  <c r="H102" i="3"/>
  <c r="F118" i="2"/>
  <c r="G119" i="2" s="1"/>
  <c r="K120" i="2"/>
  <c r="N119" i="2"/>
  <c r="M119" i="2" s="1"/>
  <c r="I102" i="3" l="1"/>
  <c r="J103" i="3" s="1"/>
  <c r="F102" i="3"/>
  <c r="G103" i="3" s="1"/>
  <c r="H103" i="3"/>
  <c r="N120" i="2"/>
  <c r="M120" i="2" s="1"/>
  <c r="L119" i="2"/>
  <c r="I119" i="2" s="1"/>
  <c r="J120" i="2" s="1"/>
  <c r="H119" i="2"/>
  <c r="L103" i="3" l="1"/>
  <c r="K104" i="3"/>
  <c r="F119" i="2"/>
  <c r="G120" i="2" s="1"/>
  <c r="H120" i="2" s="1"/>
  <c r="K121" i="2"/>
  <c r="I103" i="3" l="1"/>
  <c r="J104" i="3" s="1"/>
  <c r="K105" i="3" s="1"/>
  <c r="F103" i="3"/>
  <c r="G104" i="3" s="1"/>
  <c r="L120" i="2"/>
  <c r="I120" i="2" s="1"/>
  <c r="J121" i="2" s="1"/>
  <c r="N104" i="3"/>
  <c r="K122" i="2"/>
  <c r="N121" i="2"/>
  <c r="M121" i="2" s="1"/>
  <c r="N105" i="3" l="1"/>
  <c r="F120" i="2"/>
  <c r="G121" i="2" s="1"/>
  <c r="H121" i="2" s="1"/>
  <c r="L104" i="3"/>
  <c r="H104" i="3"/>
  <c r="N122" i="2"/>
  <c r="M122" i="2" s="1"/>
  <c r="L121" i="2" l="1"/>
  <c r="I121" i="2" s="1"/>
  <c r="J122" i="2" s="1"/>
  <c r="K123" i="2" s="1"/>
  <c r="I104" i="3"/>
  <c r="J105" i="3" s="1"/>
  <c r="F104" i="3"/>
  <c r="G105" i="3" s="1"/>
  <c r="F121" i="2"/>
  <c r="G122" i="2" s="1"/>
  <c r="L105" i="3" l="1"/>
  <c r="K106" i="3"/>
  <c r="H105" i="3"/>
  <c r="N123" i="2"/>
  <c r="M123" i="2" s="1"/>
  <c r="L122" i="2"/>
  <c r="H122" i="2"/>
  <c r="N106" i="3" l="1"/>
  <c r="I105" i="3"/>
  <c r="J106" i="3" s="1"/>
  <c r="F105" i="3"/>
  <c r="G106" i="3" s="1"/>
  <c r="H106" i="3" s="1"/>
  <c r="F122" i="2"/>
  <c r="G123" i="2" s="1"/>
  <c r="H123" i="2" s="1"/>
  <c r="I122" i="2"/>
  <c r="J123" i="2" s="1"/>
  <c r="L106" i="3" l="1"/>
  <c r="K107" i="3"/>
  <c r="K124" i="2"/>
  <c r="L123" i="2"/>
  <c r="I106" i="3" l="1"/>
  <c r="J107" i="3" s="1"/>
  <c r="K108" i="3" s="1"/>
  <c r="F106" i="3"/>
  <c r="G107" i="3" s="1"/>
  <c r="N107" i="3"/>
  <c r="I123" i="2"/>
  <c r="J124" i="2" s="1"/>
  <c r="F123" i="2"/>
  <c r="G124" i="2" s="1"/>
  <c r="K125" i="2"/>
  <c r="N124" i="2"/>
  <c r="M124" i="2" s="1"/>
  <c r="N108" i="3" l="1"/>
  <c r="L107" i="3"/>
  <c r="H107" i="3"/>
  <c r="N125" i="2"/>
  <c r="M125" i="2" s="1"/>
  <c r="L124" i="2"/>
  <c r="F124" i="2" s="1"/>
  <c r="G125" i="2" s="1"/>
  <c r="H124" i="2"/>
  <c r="I107" i="3" l="1"/>
  <c r="J108" i="3" s="1"/>
  <c r="F107" i="3"/>
  <c r="G108" i="3" s="1"/>
  <c r="H108" i="3"/>
  <c r="I124" i="2"/>
  <c r="J125" i="2" s="1"/>
  <c r="L125" i="2" s="1"/>
  <c r="H125" i="2"/>
  <c r="K126" i="2" l="1"/>
  <c r="N126" i="2" s="1"/>
  <c r="M126" i="2" s="1"/>
  <c r="L108" i="3"/>
  <c r="K109" i="3"/>
  <c r="F125" i="2"/>
  <c r="G126" i="2" s="1"/>
  <c r="H126" i="2" s="1"/>
  <c r="I125" i="2"/>
  <c r="J126" i="2" s="1"/>
  <c r="N109" i="3" l="1"/>
  <c r="K127" i="2"/>
  <c r="I108" i="3"/>
  <c r="J109" i="3" s="1"/>
  <c r="F108" i="3"/>
  <c r="G109" i="3" s="1"/>
  <c r="L126" i="2"/>
  <c r="I126" i="2" s="1"/>
  <c r="J127" i="2" s="1"/>
  <c r="N127" i="2"/>
  <c r="M127" i="2" s="1"/>
  <c r="F126" i="2" l="1"/>
  <c r="G127" i="2" s="1"/>
  <c r="L109" i="3"/>
  <c r="H109" i="3"/>
  <c r="K110" i="3"/>
  <c r="L127" i="2"/>
  <c r="F127" i="2" s="1"/>
  <c r="G128" i="2" s="1"/>
  <c r="H127" i="2"/>
  <c r="K128" i="2"/>
  <c r="I127" i="2" l="1"/>
  <c r="J128" i="2" s="1"/>
  <c r="N110" i="3"/>
  <c r="I109" i="3"/>
  <c r="J110" i="3" s="1"/>
  <c r="K111" i="3" s="1"/>
  <c r="F109" i="3"/>
  <c r="G110" i="3" s="1"/>
  <c r="H110" i="3" s="1"/>
  <c r="L128" i="2"/>
  <c r="K129" i="2"/>
  <c r="N128" i="2"/>
  <c r="M128" i="2" s="1"/>
  <c r="H128" i="2"/>
  <c r="N111" i="3" l="1"/>
  <c r="L110" i="3"/>
  <c r="N129" i="2"/>
  <c r="M129" i="2" s="1"/>
  <c r="I128" i="2"/>
  <c r="J129" i="2" s="1"/>
  <c r="F128" i="2"/>
  <c r="G129" i="2" s="1"/>
  <c r="I110" i="3" l="1"/>
  <c r="J111" i="3" s="1"/>
  <c r="F110" i="3"/>
  <c r="G111" i="3" s="1"/>
  <c r="K130" i="2"/>
  <c r="L129" i="2"/>
  <c r="I129" i="2" s="1"/>
  <c r="J130" i="2" s="1"/>
  <c r="H129" i="2"/>
  <c r="L111" i="3" l="1"/>
  <c r="H111" i="3"/>
  <c r="K112" i="3"/>
  <c r="F129" i="2"/>
  <c r="G130" i="2" s="1"/>
  <c r="L130" i="2" s="1"/>
  <c r="K131" i="2"/>
  <c r="N130" i="2"/>
  <c r="M130" i="2" s="1"/>
  <c r="N112" i="3" l="1"/>
  <c r="I111" i="3"/>
  <c r="J112" i="3" s="1"/>
  <c r="K113" i="3" s="1"/>
  <c r="F111" i="3"/>
  <c r="G112" i="3" s="1"/>
  <c r="H130" i="2"/>
  <c r="N131" i="2"/>
  <c r="M131" i="2" s="1"/>
  <c r="F130" i="2"/>
  <c r="G131" i="2" s="1"/>
  <c r="I130" i="2"/>
  <c r="J131" i="2" s="1"/>
  <c r="N113" i="3" l="1"/>
  <c r="L112" i="3"/>
  <c r="H112" i="3"/>
  <c r="L131" i="2"/>
  <c r="I131" i="2" s="1"/>
  <c r="J132" i="2" s="1"/>
  <c r="H131" i="2"/>
  <c r="K132" i="2"/>
  <c r="F131" i="2" l="1"/>
  <c r="G132" i="2" s="1"/>
  <c r="L132" i="2" s="1"/>
  <c r="I112" i="3"/>
  <c r="J113" i="3" s="1"/>
  <c r="F112" i="3"/>
  <c r="G113" i="3" s="1"/>
  <c r="N132" i="2"/>
  <c r="M132" i="2" s="1"/>
  <c r="K133" i="2"/>
  <c r="H132" i="2"/>
  <c r="K114" i="3" l="1"/>
  <c r="L113" i="3"/>
  <c r="H113" i="3"/>
  <c r="I132" i="2"/>
  <c r="J133" i="2" s="1"/>
  <c r="K134" i="2" s="1"/>
  <c r="F132" i="2"/>
  <c r="G133" i="2" s="1"/>
  <c r="H133" i="2" s="1"/>
  <c r="N133" i="2"/>
  <c r="M133" i="2" s="1"/>
  <c r="I113" i="3" l="1"/>
  <c r="J114" i="3" s="1"/>
  <c r="K115" i="3" s="1"/>
  <c r="F113" i="3"/>
  <c r="G114" i="3" s="1"/>
  <c r="N114" i="3"/>
  <c r="N134" i="2"/>
  <c r="M134" i="2" s="1"/>
  <c r="L133" i="2"/>
  <c r="F133" i="2" s="1"/>
  <c r="G134" i="2" s="1"/>
  <c r="N115" i="3" l="1"/>
  <c r="L114" i="3"/>
  <c r="H114" i="3"/>
  <c r="I133" i="2"/>
  <c r="J134" i="2" s="1"/>
  <c r="K135" i="2" s="1"/>
  <c r="H134" i="2"/>
  <c r="I114" i="3" l="1"/>
  <c r="J115" i="3" s="1"/>
  <c r="F114" i="3"/>
  <c r="G115" i="3" s="1"/>
  <c r="H115" i="3"/>
  <c r="L134" i="2"/>
  <c r="I134" i="2" s="1"/>
  <c r="J135" i="2" s="1"/>
  <c r="K136" i="2" s="1"/>
  <c r="N135" i="2"/>
  <c r="M135" i="2" s="1"/>
  <c r="L115" i="3" l="1"/>
  <c r="F134" i="2"/>
  <c r="G135" i="2" s="1"/>
  <c r="H135" i="2" s="1"/>
  <c r="K116" i="3"/>
  <c r="L135" i="2"/>
  <c r="I135" i="2" s="1"/>
  <c r="J136" i="2" s="1"/>
  <c r="N136" i="2"/>
  <c r="M136" i="2" s="1"/>
  <c r="I115" i="3" l="1"/>
  <c r="J116" i="3" s="1"/>
  <c r="K117" i="3" s="1"/>
  <c r="F115" i="3"/>
  <c r="G116" i="3" s="1"/>
  <c r="F135" i="2"/>
  <c r="G136" i="2" s="1"/>
  <c r="L136" i="2" s="1"/>
  <c r="F136" i="2" s="1"/>
  <c r="G137" i="2" s="1"/>
  <c r="N116" i="3"/>
  <c r="H136" i="2"/>
  <c r="K137" i="2"/>
  <c r="N117" i="3" l="1"/>
  <c r="L116" i="3"/>
  <c r="H116" i="3"/>
  <c r="N137" i="2"/>
  <c r="M137" i="2" s="1"/>
  <c r="I136" i="2"/>
  <c r="J137" i="2" s="1"/>
  <c r="K138" i="2" s="1"/>
  <c r="H137" i="2"/>
  <c r="I116" i="3" l="1"/>
  <c r="J117" i="3" s="1"/>
  <c r="F116" i="3"/>
  <c r="G117" i="3" s="1"/>
  <c r="H117" i="3"/>
  <c r="N138" i="2"/>
  <c r="M138" i="2" s="1"/>
  <c r="L137" i="2"/>
  <c r="I137" i="2" s="1"/>
  <c r="J138" i="2" s="1"/>
  <c r="L117" i="3" l="1"/>
  <c r="K118" i="3"/>
  <c r="F137" i="2"/>
  <c r="G138" i="2" s="1"/>
  <c r="H138" i="2" s="1"/>
  <c r="K139" i="2"/>
  <c r="I117" i="3" l="1"/>
  <c r="J118" i="3" s="1"/>
  <c r="K119" i="3" s="1"/>
  <c r="F117" i="3"/>
  <c r="G118" i="3" s="1"/>
  <c r="N118" i="3"/>
  <c r="L138" i="2"/>
  <c r="F138" i="2" s="1"/>
  <c r="G139" i="2" s="1"/>
  <c r="H139" i="2" s="1"/>
  <c r="N139" i="2"/>
  <c r="M139" i="2" s="1"/>
  <c r="N119" i="3" l="1"/>
  <c r="I138" i="2"/>
  <c r="J139" i="2" s="1"/>
  <c r="L139" i="2" s="1"/>
  <c r="I139" i="2" s="1"/>
  <c r="J140" i="2" s="1"/>
  <c r="L118" i="3"/>
  <c r="H118" i="3"/>
  <c r="K140" i="2"/>
  <c r="I118" i="3" l="1"/>
  <c r="J119" i="3" s="1"/>
  <c r="F118" i="3"/>
  <c r="G119" i="3" s="1"/>
  <c r="F139" i="2"/>
  <c r="G140" i="2" s="1"/>
  <c r="L140" i="2" s="1"/>
  <c r="K141" i="2"/>
  <c r="N140" i="2"/>
  <c r="M140" i="2" s="1"/>
  <c r="L119" i="3" l="1"/>
  <c r="K120" i="3"/>
  <c r="H119" i="3"/>
  <c r="H140" i="2"/>
  <c r="F140" i="2"/>
  <c r="G141" i="2" s="1"/>
  <c r="I140" i="2"/>
  <c r="J141" i="2" s="1"/>
  <c r="N141" i="2"/>
  <c r="M141" i="2" s="1"/>
  <c r="I119" i="3" l="1"/>
  <c r="J120" i="3" s="1"/>
  <c r="K121" i="3" s="1"/>
  <c r="F119" i="3"/>
  <c r="G120" i="3" s="1"/>
  <c r="H120" i="3"/>
  <c r="N120" i="3"/>
  <c r="K142" i="2"/>
  <c r="L141" i="2"/>
  <c r="F141" i="2" s="1"/>
  <c r="G142" i="2" s="1"/>
  <c r="H141" i="2"/>
  <c r="N121" i="3" l="1"/>
  <c r="L120" i="3"/>
  <c r="H142" i="2"/>
  <c r="I141" i="2"/>
  <c r="J142" i="2" s="1"/>
  <c r="N142" i="2"/>
  <c r="M142" i="2" s="1"/>
  <c r="I120" i="3" l="1"/>
  <c r="J121" i="3" s="1"/>
  <c r="F120" i="3"/>
  <c r="G121" i="3" s="1"/>
  <c r="K143" i="2"/>
  <c r="L142" i="2"/>
  <c r="I142" i="2" s="1"/>
  <c r="J143" i="2" s="1"/>
  <c r="L121" i="3" l="1"/>
  <c r="H121" i="3"/>
  <c r="K122" i="3"/>
  <c r="F142" i="2"/>
  <c r="G143" i="2" s="1"/>
  <c r="L143" i="2" s="1"/>
  <c r="K144" i="2"/>
  <c r="N143" i="2"/>
  <c r="M143" i="2" s="1"/>
  <c r="N122" i="3" l="1"/>
  <c r="I121" i="3"/>
  <c r="J122" i="3" s="1"/>
  <c r="K123" i="3" s="1"/>
  <c r="F121" i="3"/>
  <c r="G122" i="3" s="1"/>
  <c r="H143" i="2"/>
  <c r="I143" i="2"/>
  <c r="J144" i="2" s="1"/>
  <c r="K145" i="2" s="1"/>
  <c r="F143" i="2"/>
  <c r="G144" i="2" s="1"/>
  <c r="H144" i="2" s="1"/>
  <c r="N144" i="2"/>
  <c r="M144" i="2" s="1"/>
  <c r="N123" i="3" l="1"/>
  <c r="L122" i="3"/>
  <c r="H122" i="3"/>
  <c r="N145" i="2"/>
  <c r="M145" i="2" s="1"/>
  <c r="L144" i="2"/>
  <c r="I144" i="2" s="1"/>
  <c r="J145" i="2" s="1"/>
  <c r="I122" i="3" l="1"/>
  <c r="J123" i="3" s="1"/>
  <c r="F122" i="3"/>
  <c r="G123" i="3" s="1"/>
  <c r="H123" i="3"/>
  <c r="F144" i="2"/>
  <c r="G145" i="2" s="1"/>
  <c r="L145" i="2" s="1"/>
  <c r="I145" i="2" s="1"/>
  <c r="J146" i="2" s="1"/>
  <c r="K146" i="2"/>
  <c r="L123" i="3" l="1"/>
  <c r="K124" i="3"/>
  <c r="H145" i="2"/>
  <c r="F145" i="2"/>
  <c r="G146" i="2" s="1"/>
  <c r="H146" i="2" s="1"/>
  <c r="K147" i="2"/>
  <c r="N146" i="2"/>
  <c r="M146" i="2" s="1"/>
  <c r="I123" i="3" l="1"/>
  <c r="J124" i="3" s="1"/>
  <c r="K125" i="3" s="1"/>
  <c r="F123" i="3"/>
  <c r="G124" i="3" s="1"/>
  <c r="N124" i="3"/>
  <c r="N147" i="2"/>
  <c r="M147" i="2" s="1"/>
  <c r="L146" i="2"/>
  <c r="I146" i="2" s="1"/>
  <c r="J147" i="2" s="1"/>
  <c r="L124" i="3" l="1"/>
  <c r="H124" i="3"/>
  <c r="N125" i="3"/>
  <c r="F146" i="2"/>
  <c r="G147" i="2" s="1"/>
  <c r="L147" i="2" s="1"/>
  <c r="I147" i="2" s="1"/>
  <c r="J148" i="2" s="1"/>
  <c r="K148" i="2"/>
  <c r="H147" i="2" l="1"/>
  <c r="I124" i="3"/>
  <c r="J125" i="3" s="1"/>
  <c r="F124" i="3"/>
  <c r="G125" i="3" s="1"/>
  <c r="F147" i="2"/>
  <c r="G148" i="2" s="1"/>
  <c r="K149" i="2"/>
  <c r="N148" i="2"/>
  <c r="M148" i="2" s="1"/>
  <c r="K126" i="3" l="1"/>
  <c r="L125" i="3"/>
  <c r="H125" i="3"/>
  <c r="N149" i="2"/>
  <c r="M149" i="2" s="1"/>
  <c r="L148" i="2"/>
  <c r="F148" i="2" s="1"/>
  <c r="G149" i="2" s="1"/>
  <c r="H148" i="2"/>
  <c r="I125" i="3" l="1"/>
  <c r="J126" i="3" s="1"/>
  <c r="K127" i="3" s="1"/>
  <c r="F125" i="3"/>
  <c r="G126" i="3" s="1"/>
  <c r="N126" i="3"/>
  <c r="I148" i="2"/>
  <c r="J149" i="2" s="1"/>
  <c r="K150" i="2" s="1"/>
  <c r="N150" i="2" s="1"/>
  <c r="M150" i="2" s="1"/>
  <c r="H149" i="2"/>
  <c r="N127" i="3" l="1"/>
  <c r="L126" i="3"/>
  <c r="H126" i="3"/>
  <c r="L149" i="2"/>
  <c r="I126" i="3" l="1"/>
  <c r="J127" i="3" s="1"/>
  <c r="F126" i="3"/>
  <c r="G127" i="3" s="1"/>
  <c r="F149" i="2"/>
  <c r="G150" i="2" s="1"/>
  <c r="I149" i="2"/>
  <c r="J150" i="2" s="1"/>
  <c r="K151" i="2" s="1"/>
  <c r="K128" i="3" l="1"/>
  <c r="L127" i="3"/>
  <c r="H127" i="3"/>
  <c r="N151" i="2"/>
  <c r="M151" i="2" s="1"/>
  <c r="L150" i="2"/>
  <c r="H150" i="2"/>
  <c r="I127" i="3" l="1"/>
  <c r="J128" i="3" s="1"/>
  <c r="K129" i="3" s="1"/>
  <c r="F127" i="3"/>
  <c r="G128" i="3" s="1"/>
  <c r="H128" i="3" s="1"/>
  <c r="N128" i="3"/>
  <c r="I150" i="2"/>
  <c r="J151" i="2" s="1"/>
  <c r="K152" i="2" s="1"/>
  <c r="N152" i="2" s="1"/>
  <c r="M152" i="2" s="1"/>
  <c r="F150" i="2"/>
  <c r="G151" i="2" s="1"/>
  <c r="N129" i="3" l="1"/>
  <c r="L128" i="3"/>
  <c r="H151" i="2"/>
  <c r="L151" i="2"/>
  <c r="I128" i="3" l="1"/>
  <c r="J129" i="3" s="1"/>
  <c r="F128" i="3"/>
  <c r="G129" i="3" s="1"/>
  <c r="I151" i="2"/>
  <c r="J152" i="2" s="1"/>
  <c r="K153" i="2" s="1"/>
  <c r="F151" i="2"/>
  <c r="G152" i="2" s="1"/>
  <c r="L129" i="3" l="1"/>
  <c r="H129" i="3"/>
  <c r="K130" i="3"/>
  <c r="L152" i="2"/>
  <c r="F152" i="2" s="1"/>
  <c r="G153" i="2" s="1"/>
  <c r="H152" i="2"/>
  <c r="I152" i="2"/>
  <c r="J153" i="2" s="1"/>
  <c r="K154" i="2" s="1"/>
  <c r="N154" i="2" s="1"/>
  <c r="M154" i="2" s="1"/>
  <c r="N153" i="2"/>
  <c r="M153" i="2" s="1"/>
  <c r="N130" i="3" l="1"/>
  <c r="I129" i="3"/>
  <c r="J130" i="3" s="1"/>
  <c r="F129" i="3"/>
  <c r="G130" i="3" s="1"/>
  <c r="L153" i="2"/>
  <c r="F153" i="2" s="1"/>
  <c r="G154" i="2" s="1"/>
  <c r="I153" i="2"/>
  <c r="J154" i="2" s="1"/>
  <c r="L154" i="2" s="1"/>
  <c r="H153" i="2"/>
  <c r="H154" i="2" s="1"/>
  <c r="K131" i="3" l="1"/>
  <c r="L130" i="3"/>
  <c r="H130" i="3"/>
  <c r="K155" i="2"/>
  <c r="N155" i="2" s="1"/>
  <c r="M155" i="2" s="1"/>
  <c r="I154" i="2"/>
  <c r="J155" i="2" s="1"/>
  <c r="K156" i="2" s="1"/>
  <c r="F154" i="2"/>
  <c r="G155" i="2" s="1"/>
  <c r="N131" i="3" l="1"/>
  <c r="I130" i="3"/>
  <c r="J131" i="3" s="1"/>
  <c r="F130" i="3"/>
  <c r="G131" i="3" s="1"/>
  <c r="N156" i="2"/>
  <c r="M156" i="2" s="1"/>
  <c r="L155" i="2"/>
  <c r="I155" i="2" s="1"/>
  <c r="J156" i="2" s="1"/>
  <c r="H155" i="2"/>
  <c r="L131" i="3" l="1"/>
  <c r="H131" i="3"/>
  <c r="K132" i="3"/>
  <c r="K157" i="2"/>
  <c r="F155" i="2"/>
  <c r="G156" i="2" s="1"/>
  <c r="H156" i="2" s="1"/>
  <c r="N132" i="3" l="1"/>
  <c r="I131" i="3"/>
  <c r="J132" i="3" s="1"/>
  <c r="F131" i="3"/>
  <c r="G132" i="3" s="1"/>
  <c r="L156" i="2"/>
  <c r="N157" i="2"/>
  <c r="M157" i="2" s="1"/>
  <c r="K133" i="3" l="1"/>
  <c r="L132" i="3"/>
  <c r="H132" i="3"/>
  <c r="F156" i="2"/>
  <c r="G157" i="2" s="1"/>
  <c r="I156" i="2"/>
  <c r="J157" i="2" s="1"/>
  <c r="N133" i="3" l="1"/>
  <c r="I132" i="3"/>
  <c r="J133" i="3" s="1"/>
  <c r="F132" i="3"/>
  <c r="G133" i="3" s="1"/>
  <c r="K158" i="2"/>
  <c r="L157" i="2"/>
  <c r="H157" i="2"/>
  <c r="L133" i="3" l="1"/>
  <c r="H133" i="3"/>
  <c r="K134" i="3"/>
  <c r="I157" i="2"/>
  <c r="J158" i="2" s="1"/>
  <c r="K159" i="2" s="1"/>
  <c r="F157" i="2"/>
  <c r="G158" i="2" s="1"/>
  <c r="N158" i="2"/>
  <c r="M158" i="2" s="1"/>
  <c r="N134" i="3" l="1"/>
  <c r="I133" i="3"/>
  <c r="J134" i="3" s="1"/>
  <c r="F133" i="3"/>
  <c r="G134" i="3" s="1"/>
  <c r="L158" i="2"/>
  <c r="N159" i="2"/>
  <c r="M159" i="2" s="1"/>
  <c r="I158" i="2"/>
  <c r="J159" i="2" s="1"/>
  <c r="F158" i="2"/>
  <c r="G159" i="2" s="1"/>
  <c r="H158" i="2"/>
  <c r="K135" i="3" l="1"/>
  <c r="L134" i="3"/>
  <c r="H134" i="3"/>
  <c r="L159" i="2"/>
  <c r="I159" i="2" s="1"/>
  <c r="J160" i="2" s="1"/>
  <c r="K160" i="2"/>
  <c r="H159" i="2"/>
  <c r="N135" i="3" l="1"/>
  <c r="I134" i="3"/>
  <c r="J135" i="3" s="1"/>
  <c r="F134" i="3"/>
  <c r="G135" i="3" s="1"/>
  <c r="K161" i="2"/>
  <c r="N160" i="2"/>
  <c r="M160" i="2" s="1"/>
  <c r="F159" i="2"/>
  <c r="G160" i="2" s="1"/>
  <c r="H160" i="2" s="1"/>
  <c r="L135" i="3" l="1"/>
  <c r="H135" i="3"/>
  <c r="K136" i="3"/>
  <c r="N161" i="2"/>
  <c r="M161" i="2" s="1"/>
  <c r="L160" i="2"/>
  <c r="F160" i="2" s="1"/>
  <c r="G161" i="2" s="1"/>
  <c r="N136" i="3" l="1"/>
  <c r="I135" i="3"/>
  <c r="J136" i="3" s="1"/>
  <c r="F135" i="3"/>
  <c r="G136" i="3" s="1"/>
  <c r="I160" i="2"/>
  <c r="J161" i="2" s="1"/>
  <c r="K162" i="2" s="1"/>
  <c r="N162" i="2" s="1"/>
  <c r="M162" i="2" s="1"/>
  <c r="H161" i="2"/>
  <c r="K137" i="3" l="1"/>
  <c r="L136" i="3"/>
  <c r="H136" i="3"/>
  <c r="L161" i="2"/>
  <c r="I136" i="3" l="1"/>
  <c r="J137" i="3" s="1"/>
  <c r="K138" i="3" s="1"/>
  <c r="F136" i="3"/>
  <c r="G137" i="3" s="1"/>
  <c r="N137" i="3"/>
  <c r="H137" i="3"/>
  <c r="F161" i="2"/>
  <c r="G162" i="2" s="1"/>
  <c r="I161" i="2"/>
  <c r="J162" i="2" s="1"/>
  <c r="K163" i="2" s="1"/>
  <c r="N163" i="2" s="1"/>
  <c r="M163" i="2" s="1"/>
  <c r="L137" i="3" l="1"/>
  <c r="N138" i="3"/>
  <c r="L162" i="2"/>
  <c r="H162" i="2"/>
  <c r="I137" i="3" l="1"/>
  <c r="J138" i="3" s="1"/>
  <c r="F137" i="3"/>
  <c r="G138" i="3" s="1"/>
  <c r="I162" i="2"/>
  <c r="J163" i="2" s="1"/>
  <c r="K164" i="2" s="1"/>
  <c r="N164" i="2" s="1"/>
  <c r="M164" i="2" s="1"/>
  <c r="F162" i="2"/>
  <c r="G163" i="2" s="1"/>
  <c r="L138" i="3" l="1"/>
  <c r="H138" i="3"/>
  <c r="K139" i="3"/>
  <c r="H163" i="2"/>
  <c r="L163" i="2"/>
  <c r="N139" i="3" l="1"/>
  <c r="I138" i="3"/>
  <c r="J139" i="3" s="1"/>
  <c r="F138" i="3"/>
  <c r="G139" i="3" s="1"/>
  <c r="I163" i="2"/>
  <c r="J164" i="2" s="1"/>
  <c r="K165" i="2" s="1"/>
  <c r="N165" i="2" s="1"/>
  <c r="M165" i="2" s="1"/>
  <c r="F163" i="2"/>
  <c r="G164" i="2" s="1"/>
  <c r="K140" i="3" l="1"/>
  <c r="L139" i="3"/>
  <c r="H139" i="3"/>
  <c r="H164" i="2"/>
  <c r="L164" i="2"/>
  <c r="I139" i="3" l="1"/>
  <c r="J140" i="3" s="1"/>
  <c r="K141" i="3" s="1"/>
  <c r="F139" i="3"/>
  <c r="G140" i="3" s="1"/>
  <c r="N140" i="3"/>
  <c r="H140" i="3"/>
  <c r="F164" i="2"/>
  <c r="G165" i="2" s="1"/>
  <c r="I164" i="2"/>
  <c r="J165" i="2" s="1"/>
  <c r="K166" i="2" s="1"/>
  <c r="N166" i="2" s="1"/>
  <c r="M166" i="2" s="1"/>
  <c r="N141" i="3" l="1"/>
  <c r="L140" i="3"/>
  <c r="H165" i="2"/>
  <c r="L165" i="2"/>
  <c r="I140" i="3" l="1"/>
  <c r="J141" i="3" s="1"/>
  <c r="F140" i="3"/>
  <c r="G141" i="3" s="1"/>
  <c r="F165" i="2"/>
  <c r="G166" i="2" s="1"/>
  <c r="I165" i="2"/>
  <c r="J166" i="2" s="1"/>
  <c r="K167" i="2" s="1"/>
  <c r="N167" i="2" s="1"/>
  <c r="M167" i="2" s="1"/>
  <c r="H166" i="2"/>
  <c r="L141" i="3" l="1"/>
  <c r="H141" i="3"/>
  <c r="K142" i="3"/>
  <c r="L166" i="2"/>
  <c r="N142" i="3" l="1"/>
  <c r="I141" i="3"/>
  <c r="J142" i="3" s="1"/>
  <c r="F141" i="3"/>
  <c r="G142" i="3" s="1"/>
  <c r="I166" i="2"/>
  <c r="J167" i="2" s="1"/>
  <c r="K168" i="2" s="1"/>
  <c r="F166" i="2"/>
  <c r="G167" i="2" s="1"/>
  <c r="K143" i="3" l="1"/>
  <c r="L142" i="3"/>
  <c r="H142" i="3"/>
  <c r="L167" i="2"/>
  <c r="H167" i="2"/>
  <c r="N168" i="2"/>
  <c r="M168" i="2" s="1"/>
  <c r="I142" i="3" l="1"/>
  <c r="J143" i="3" s="1"/>
  <c r="K144" i="3" s="1"/>
  <c r="F142" i="3"/>
  <c r="G143" i="3" s="1"/>
  <c r="N143" i="3"/>
  <c r="H143" i="3"/>
  <c r="I167" i="2"/>
  <c r="J168" i="2" s="1"/>
  <c r="K169" i="2" s="1"/>
  <c r="N169" i="2" s="1"/>
  <c r="M169" i="2" s="1"/>
  <c r="F167" i="2"/>
  <c r="G168" i="2" s="1"/>
  <c r="L143" i="3" l="1"/>
  <c r="N144" i="3"/>
  <c r="L168" i="2"/>
  <c r="H168" i="2"/>
  <c r="I143" i="3" l="1"/>
  <c r="J144" i="3" s="1"/>
  <c r="F143" i="3"/>
  <c r="G144" i="3" s="1"/>
  <c r="I168" i="2"/>
  <c r="J169" i="2" s="1"/>
  <c r="K170" i="2" s="1"/>
  <c r="F168" i="2"/>
  <c r="G169" i="2" s="1"/>
  <c r="L169" i="2" l="1"/>
  <c r="L144" i="3"/>
  <c r="H144" i="3"/>
  <c r="K145" i="3"/>
  <c r="I169" i="2"/>
  <c r="J170" i="2" s="1"/>
  <c r="K171" i="2" s="1"/>
  <c r="F169" i="2"/>
  <c r="G170" i="2" s="1"/>
  <c r="N170" i="2"/>
  <c r="M170" i="2" s="1"/>
  <c r="H169" i="2"/>
  <c r="L170" i="2" l="1"/>
  <c r="N145" i="3"/>
  <c r="I144" i="3"/>
  <c r="J145" i="3" s="1"/>
  <c r="K146" i="3" s="1"/>
  <c r="F144" i="3"/>
  <c r="G145" i="3" s="1"/>
  <c r="N171" i="2"/>
  <c r="M171" i="2" s="1"/>
  <c r="F170" i="2"/>
  <c r="G171" i="2" s="1"/>
  <c r="I170" i="2"/>
  <c r="J171" i="2" s="1"/>
  <c r="K172" i="2" s="1"/>
  <c r="H170" i="2"/>
  <c r="N146" i="3" l="1"/>
  <c r="L145" i="3"/>
  <c r="H145" i="3"/>
  <c r="N172" i="2"/>
  <c r="M172" i="2" s="1"/>
  <c r="L171" i="2"/>
  <c r="I171" i="2" s="1"/>
  <c r="J172" i="2" s="1"/>
  <c r="K173" i="2" s="1"/>
  <c r="H171" i="2"/>
  <c r="I145" i="3" l="1"/>
  <c r="J146" i="3" s="1"/>
  <c r="F145" i="3"/>
  <c r="G146" i="3" s="1"/>
  <c r="H146" i="3"/>
  <c r="F171" i="2"/>
  <c r="G172" i="2" s="1"/>
  <c r="L172" i="2" s="1"/>
  <c r="F172" i="2" s="1"/>
  <c r="G173" i="2" s="1"/>
  <c r="N173" i="2"/>
  <c r="M173" i="2" s="1"/>
  <c r="H172" i="2" l="1"/>
  <c r="L146" i="3"/>
  <c r="K147" i="3"/>
  <c r="H173" i="2"/>
  <c r="I172" i="2"/>
  <c r="J173" i="2" s="1"/>
  <c r="K174" i="2" s="1"/>
  <c r="I146" i="3" l="1"/>
  <c r="J147" i="3" s="1"/>
  <c r="K148" i="3" s="1"/>
  <c r="F146" i="3"/>
  <c r="G147" i="3" s="1"/>
  <c r="N147" i="3"/>
  <c r="N174" i="2"/>
  <c r="M174" i="2" s="1"/>
  <c r="L173" i="2"/>
  <c r="N148" i="3" l="1"/>
  <c r="L147" i="3"/>
  <c r="H147" i="3"/>
  <c r="F173" i="2"/>
  <c r="G174" i="2" s="1"/>
  <c r="I173" i="2"/>
  <c r="J174" i="2" s="1"/>
  <c r="K175" i="2" s="1"/>
  <c r="N175" i="2" s="1"/>
  <c r="M175" i="2" s="1"/>
  <c r="I147" i="3" l="1"/>
  <c r="J148" i="3" s="1"/>
  <c r="F147" i="3"/>
  <c r="G148" i="3" s="1"/>
  <c r="H148" i="3" s="1"/>
  <c r="L174" i="2"/>
  <c r="H174" i="2"/>
  <c r="L148" i="3" l="1"/>
  <c r="K149" i="3"/>
  <c r="F174" i="2"/>
  <c r="G175" i="2" s="1"/>
  <c r="I174" i="2"/>
  <c r="J175" i="2" s="1"/>
  <c r="K176" i="2" s="1"/>
  <c r="I148" i="3" l="1"/>
  <c r="J149" i="3" s="1"/>
  <c r="K150" i="3" s="1"/>
  <c r="F148" i="3"/>
  <c r="G149" i="3" s="1"/>
  <c r="N149" i="3"/>
  <c r="N176" i="2"/>
  <c r="M176" i="2" s="1"/>
  <c r="L175" i="2"/>
  <c r="H175" i="2"/>
  <c r="N150" i="3" l="1"/>
  <c r="L149" i="3"/>
  <c r="H149" i="3"/>
  <c r="I175" i="2"/>
  <c r="J176" i="2" s="1"/>
  <c r="K177" i="2" s="1"/>
  <c r="F175" i="2"/>
  <c r="G176" i="2" s="1"/>
  <c r="L176" i="2" s="1"/>
  <c r="F176" i="2" s="1"/>
  <c r="G177" i="2" s="1"/>
  <c r="I149" i="3" l="1"/>
  <c r="J150" i="3" s="1"/>
  <c r="F149" i="3"/>
  <c r="G150" i="3" s="1"/>
  <c r="I176" i="2"/>
  <c r="J177" i="2" s="1"/>
  <c r="K178" i="2" s="1"/>
  <c r="N178" i="2" s="1"/>
  <c r="M178" i="2" s="1"/>
  <c r="N177" i="2"/>
  <c r="M177" i="2" s="1"/>
  <c r="H176" i="2"/>
  <c r="H177" i="2" s="1"/>
  <c r="L150" i="3" l="1"/>
  <c r="K151" i="3"/>
  <c r="H150" i="3"/>
  <c r="L177" i="2"/>
  <c r="F177" i="2" s="1"/>
  <c r="G178" i="2" s="1"/>
  <c r="I150" i="3" l="1"/>
  <c r="J151" i="3" s="1"/>
  <c r="K152" i="3" s="1"/>
  <c r="F150" i="3"/>
  <c r="G151" i="3" s="1"/>
  <c r="N151" i="3"/>
  <c r="H178" i="2"/>
  <c r="I177" i="2"/>
  <c r="J178" i="2" s="1"/>
  <c r="K179" i="2" s="1"/>
  <c r="N152" i="3" l="1"/>
  <c r="L151" i="3"/>
  <c r="H151" i="3"/>
  <c r="N179" i="2"/>
  <c r="M179" i="2" s="1"/>
  <c r="L178" i="2"/>
  <c r="I151" i="3" l="1"/>
  <c r="J152" i="3" s="1"/>
  <c r="F151" i="3"/>
  <c r="G152" i="3" s="1"/>
  <c r="H152" i="3"/>
  <c r="F178" i="2"/>
  <c r="G179" i="2" s="1"/>
  <c r="I178" i="2"/>
  <c r="J179" i="2" s="1"/>
  <c r="K180" i="2" s="1"/>
  <c r="L152" i="3" l="1"/>
  <c r="K153" i="3"/>
  <c r="N180" i="2"/>
  <c r="M180" i="2" s="1"/>
  <c r="L179" i="2"/>
  <c r="H179" i="2"/>
  <c r="I152" i="3" l="1"/>
  <c r="J153" i="3" s="1"/>
  <c r="F152" i="3"/>
  <c r="G153" i="3" s="1"/>
  <c r="K154" i="3"/>
  <c r="N153" i="3"/>
  <c r="I179" i="2"/>
  <c r="J180" i="2" s="1"/>
  <c r="K181" i="2" s="1"/>
  <c r="N181" i="2" s="1"/>
  <c r="M181" i="2" s="1"/>
  <c r="F179" i="2"/>
  <c r="G180" i="2" s="1"/>
  <c r="L180" i="2" s="1"/>
  <c r="F180" i="2" s="1"/>
  <c r="G181" i="2" s="1"/>
  <c r="I180" i="2"/>
  <c r="J181" i="2" s="1"/>
  <c r="K182" i="2" s="1"/>
  <c r="N154" i="3" l="1"/>
  <c r="L153" i="3"/>
  <c r="H153" i="3"/>
  <c r="L181" i="2"/>
  <c r="I181" i="2" s="1"/>
  <c r="J182" i="2" s="1"/>
  <c r="K183" i="2" s="1"/>
  <c r="N182" i="2"/>
  <c r="M182" i="2" s="1"/>
  <c r="H180" i="2"/>
  <c r="H181" i="2" s="1"/>
  <c r="I153" i="3" l="1"/>
  <c r="J154" i="3" s="1"/>
  <c r="F153" i="3"/>
  <c r="G154" i="3" s="1"/>
  <c r="H154" i="3"/>
  <c r="N183" i="2"/>
  <c r="M183" i="2" s="1"/>
  <c r="F181" i="2"/>
  <c r="G182" i="2" s="1"/>
  <c r="L182" i="2" s="1"/>
  <c r="F182" i="2" s="1"/>
  <c r="G183" i="2" s="1"/>
  <c r="L154" i="3" l="1"/>
  <c r="K155" i="3"/>
  <c r="I182" i="2"/>
  <c r="J183" i="2" s="1"/>
  <c r="K184" i="2" s="1"/>
  <c r="N184" i="2" s="1"/>
  <c r="M184" i="2" s="1"/>
  <c r="H182" i="2"/>
  <c r="H183" i="2" s="1"/>
  <c r="I154" i="3" l="1"/>
  <c r="J155" i="3" s="1"/>
  <c r="K156" i="3" s="1"/>
  <c r="F154" i="3"/>
  <c r="G155" i="3" s="1"/>
  <c r="N155" i="3"/>
  <c r="L183" i="2"/>
  <c r="I183" i="2"/>
  <c r="J184" i="2" s="1"/>
  <c r="K185" i="2" s="1"/>
  <c r="N185" i="2" s="1"/>
  <c r="M185" i="2" s="1"/>
  <c r="F183" i="2"/>
  <c r="G184" i="2" s="1"/>
  <c r="N156" i="3" l="1"/>
  <c r="L155" i="3"/>
  <c r="H155" i="3"/>
  <c r="L184" i="2"/>
  <c r="H184" i="2"/>
  <c r="I155" i="3" l="1"/>
  <c r="J156" i="3" s="1"/>
  <c r="F155" i="3"/>
  <c r="G156" i="3" s="1"/>
  <c r="H156" i="3"/>
  <c r="I184" i="2"/>
  <c r="J185" i="2" s="1"/>
  <c r="K186" i="2" s="1"/>
  <c r="N186" i="2" s="1"/>
  <c r="M186" i="2" s="1"/>
  <c r="F184" i="2"/>
  <c r="G185" i="2" s="1"/>
  <c r="L185" i="2" s="1"/>
  <c r="F185" i="2" s="1"/>
  <c r="G186" i="2" s="1"/>
  <c r="L156" i="3" l="1"/>
  <c r="K157" i="3"/>
  <c r="I185" i="2"/>
  <c r="J186" i="2" s="1"/>
  <c r="K187" i="2" s="1"/>
  <c r="H185" i="2"/>
  <c r="H186" i="2" s="1"/>
  <c r="L186" i="2" l="1"/>
  <c r="I156" i="3"/>
  <c r="J157" i="3" s="1"/>
  <c r="K158" i="3" s="1"/>
  <c r="F156" i="3"/>
  <c r="G157" i="3" s="1"/>
  <c r="N157" i="3"/>
  <c r="N187" i="2"/>
  <c r="M187" i="2" s="1"/>
  <c r="F186" i="2"/>
  <c r="G187" i="2" s="1"/>
  <c r="I186" i="2"/>
  <c r="J187" i="2" s="1"/>
  <c r="N158" i="3" l="1"/>
  <c r="L157" i="3"/>
  <c r="H157" i="3"/>
  <c r="L187" i="2"/>
  <c r="F187" i="2" s="1"/>
  <c r="G188" i="2" s="1"/>
  <c r="H187" i="2"/>
  <c r="K188" i="2"/>
  <c r="I187" i="2" l="1"/>
  <c r="J188" i="2" s="1"/>
  <c r="I157" i="3"/>
  <c r="J158" i="3" s="1"/>
  <c r="F157" i="3"/>
  <c r="G158" i="3" s="1"/>
  <c r="H158" i="3" s="1"/>
  <c r="L188" i="2"/>
  <c r="K189" i="2"/>
  <c r="N188" i="2"/>
  <c r="M188" i="2" s="1"/>
  <c r="H188" i="2"/>
  <c r="K159" i="3" l="1"/>
  <c r="L158" i="3"/>
  <c r="I188" i="2"/>
  <c r="J189" i="2" s="1"/>
  <c r="K190" i="2" s="1"/>
  <c r="F188" i="2"/>
  <c r="G189" i="2" s="1"/>
  <c r="H189" i="2" s="1"/>
  <c r="N189" i="2"/>
  <c r="M189" i="2" s="1"/>
  <c r="N159" i="3" l="1"/>
  <c r="I158" i="3"/>
  <c r="J159" i="3" s="1"/>
  <c r="F158" i="3"/>
  <c r="G159" i="3" s="1"/>
  <c r="N190" i="2"/>
  <c r="M190" i="2" s="1"/>
  <c r="L189" i="2"/>
  <c r="F189" i="2" s="1"/>
  <c r="G190" i="2" s="1"/>
  <c r="L159" i="3" l="1"/>
  <c r="H159" i="3"/>
  <c r="K160" i="3"/>
  <c r="I189" i="2"/>
  <c r="J190" i="2" s="1"/>
  <c r="K191" i="2" s="1"/>
  <c r="H190" i="2"/>
  <c r="L190" i="2" l="1"/>
  <c r="F190" i="2" s="1"/>
  <c r="G191" i="2" s="1"/>
  <c r="N160" i="3"/>
  <c r="I159" i="3"/>
  <c r="J160" i="3" s="1"/>
  <c r="K161" i="3" s="1"/>
  <c r="F159" i="3"/>
  <c r="G160" i="3" s="1"/>
  <c r="I190" i="2"/>
  <c r="J191" i="2" s="1"/>
  <c r="K192" i="2" s="1"/>
  <c r="N191" i="2"/>
  <c r="M191" i="2" s="1"/>
  <c r="H191" i="2"/>
  <c r="N161" i="3" l="1"/>
  <c r="L160" i="3"/>
  <c r="H160" i="3"/>
  <c r="N192" i="2"/>
  <c r="M192" i="2" s="1"/>
  <c r="L191" i="2"/>
  <c r="F191" i="2" s="1"/>
  <c r="G192" i="2" s="1"/>
  <c r="H192" i="2" s="1"/>
  <c r="I160" i="3" l="1"/>
  <c r="J161" i="3" s="1"/>
  <c r="F160" i="3"/>
  <c r="G161" i="3" s="1"/>
  <c r="H161" i="3"/>
  <c r="I191" i="2"/>
  <c r="J192" i="2" s="1"/>
  <c r="K193" i="2" s="1"/>
  <c r="L192" i="2"/>
  <c r="F192" i="2" s="1"/>
  <c r="G193" i="2" s="1"/>
  <c r="L161" i="3" l="1"/>
  <c r="K162" i="3"/>
  <c r="I192" i="2"/>
  <c r="J193" i="2" s="1"/>
  <c r="L193" i="2" s="1"/>
  <c r="H193" i="2"/>
  <c r="N193" i="2"/>
  <c r="M193" i="2" s="1"/>
  <c r="K194" i="2" l="1"/>
  <c r="I161" i="3"/>
  <c r="J162" i="3" s="1"/>
  <c r="K163" i="3" s="1"/>
  <c r="F161" i="3"/>
  <c r="G162" i="3" s="1"/>
  <c r="N162" i="3"/>
  <c r="F193" i="2"/>
  <c r="G194" i="2" s="1"/>
  <c r="I193" i="2"/>
  <c r="J194" i="2" s="1"/>
  <c r="N194" i="2"/>
  <c r="M194" i="2" s="1"/>
  <c r="N163" i="3" l="1"/>
  <c r="L162" i="3"/>
  <c r="H162" i="3"/>
  <c r="K195" i="2"/>
  <c r="L194" i="2"/>
  <c r="F194" i="2" s="1"/>
  <c r="G195" i="2" s="1"/>
  <c r="H194" i="2"/>
  <c r="I162" i="3" l="1"/>
  <c r="J163" i="3" s="1"/>
  <c r="F162" i="3"/>
  <c r="G163" i="3" s="1"/>
  <c r="H163" i="3"/>
  <c r="H195" i="2"/>
  <c r="I194" i="2"/>
  <c r="J195" i="2" s="1"/>
  <c r="N195" i="2"/>
  <c r="M195" i="2" s="1"/>
  <c r="L163" i="3" l="1"/>
  <c r="K164" i="3"/>
  <c r="L195" i="2"/>
  <c r="I195" i="2" s="1"/>
  <c r="J196" i="2" s="1"/>
  <c r="K196" i="2"/>
  <c r="I163" i="3" l="1"/>
  <c r="J164" i="3" s="1"/>
  <c r="K165" i="3" s="1"/>
  <c r="F163" i="3"/>
  <c r="G164" i="3" s="1"/>
  <c r="N164" i="3"/>
  <c r="F195" i="2"/>
  <c r="G196" i="2" s="1"/>
  <c r="L196" i="2" s="1"/>
  <c r="K197" i="2"/>
  <c r="N196" i="2"/>
  <c r="M196" i="2" s="1"/>
  <c r="H196" i="2"/>
  <c r="N165" i="3" l="1"/>
  <c r="L164" i="3"/>
  <c r="H164" i="3"/>
  <c r="N197" i="2"/>
  <c r="M197" i="2" s="1"/>
  <c r="I196" i="2"/>
  <c r="J197" i="2" s="1"/>
  <c r="F196" i="2"/>
  <c r="G197" i="2" s="1"/>
  <c r="I164" i="3" l="1"/>
  <c r="J165" i="3" s="1"/>
  <c r="F164" i="3"/>
  <c r="G165" i="3" s="1"/>
  <c r="H165" i="3"/>
  <c r="K198" i="2"/>
  <c r="L197" i="2"/>
  <c r="F197" i="2" s="1"/>
  <c r="G198" i="2" s="1"/>
  <c r="H197" i="2"/>
  <c r="L165" i="3" l="1"/>
  <c r="K166" i="3"/>
  <c r="I197" i="2"/>
  <c r="J198" i="2" s="1"/>
  <c r="K199" i="2" s="1"/>
  <c r="L198" i="2"/>
  <c r="H198" i="2"/>
  <c r="N198" i="2"/>
  <c r="M198" i="2" s="1"/>
  <c r="I165" i="3" l="1"/>
  <c r="J166" i="3" s="1"/>
  <c r="K167" i="3" s="1"/>
  <c r="F165" i="3"/>
  <c r="G166" i="3" s="1"/>
  <c r="N166" i="3"/>
  <c r="F198" i="2"/>
  <c r="G199" i="2" s="1"/>
  <c r="H199" i="2" s="1"/>
  <c r="I198" i="2"/>
  <c r="J199" i="2" s="1"/>
  <c r="K200" i="2" s="1"/>
  <c r="N199" i="2"/>
  <c r="M199" i="2" s="1"/>
  <c r="N167" i="3" l="1"/>
  <c r="L166" i="3"/>
  <c r="H166" i="3"/>
  <c r="N200" i="2"/>
  <c r="M200" i="2" s="1"/>
  <c r="L199" i="2"/>
  <c r="I199" i="2" s="1"/>
  <c r="J200" i="2" s="1"/>
  <c r="F199" i="2"/>
  <c r="G200" i="2" s="1"/>
  <c r="I166" i="3" l="1"/>
  <c r="J167" i="3" s="1"/>
  <c r="F166" i="3"/>
  <c r="G167" i="3" s="1"/>
  <c r="H167" i="3"/>
  <c r="L200" i="2"/>
  <c r="H200" i="2"/>
  <c r="J201" i="2"/>
  <c r="K201" i="2"/>
  <c r="I200" i="2"/>
  <c r="F200" i="2"/>
  <c r="G201" i="2" s="1"/>
  <c r="L167" i="3" l="1"/>
  <c r="K168" i="3"/>
  <c r="L201" i="2"/>
  <c r="H201" i="2"/>
  <c r="K202" i="2"/>
  <c r="N201" i="2"/>
  <c r="M201" i="2" s="1"/>
  <c r="I167" i="3" l="1"/>
  <c r="J168" i="3" s="1"/>
  <c r="K169" i="3" s="1"/>
  <c r="F167" i="3"/>
  <c r="G168" i="3" s="1"/>
  <c r="N168" i="3"/>
  <c r="F201" i="2"/>
  <c r="G202" i="2" s="1"/>
  <c r="I201" i="2"/>
  <c r="J202" i="2" s="1"/>
  <c r="N202" i="2"/>
  <c r="M202" i="2" s="1"/>
  <c r="N169" i="3" l="1"/>
  <c r="L168" i="3"/>
  <c r="H168" i="3"/>
  <c r="K203" i="2"/>
  <c r="L202" i="2"/>
  <c r="F202" i="2" s="1"/>
  <c r="G203" i="2" s="1"/>
  <c r="H202" i="2"/>
  <c r="I168" i="3" l="1"/>
  <c r="J169" i="3" s="1"/>
  <c r="F168" i="3"/>
  <c r="G169" i="3" s="1"/>
  <c r="H169" i="3"/>
  <c r="I202" i="2"/>
  <c r="J203" i="2" s="1"/>
  <c r="L203" i="2"/>
  <c r="H203" i="2"/>
  <c r="K204" i="2"/>
  <c r="N203" i="2"/>
  <c r="M203" i="2" s="1"/>
  <c r="L169" i="3" l="1"/>
  <c r="K170" i="3"/>
  <c r="F203" i="2"/>
  <c r="G204" i="2" s="1"/>
  <c r="I203" i="2"/>
  <c r="J204" i="2" s="1"/>
  <c r="K205" i="2" s="1"/>
  <c r="N204" i="2"/>
  <c r="M204" i="2" s="1"/>
  <c r="I169" i="3" l="1"/>
  <c r="J170" i="3" s="1"/>
  <c r="K171" i="3" s="1"/>
  <c r="F169" i="3"/>
  <c r="G170" i="3" s="1"/>
  <c r="N170" i="3"/>
  <c r="N205" i="2"/>
  <c r="M205" i="2" s="1"/>
  <c r="L204" i="2"/>
  <c r="F204" i="2" s="1"/>
  <c r="G205" i="2" s="1"/>
  <c r="H204" i="2"/>
  <c r="L170" i="3" l="1"/>
  <c r="H170" i="3"/>
  <c r="N171" i="3"/>
  <c r="H205" i="2"/>
  <c r="I204" i="2"/>
  <c r="J205" i="2" s="1"/>
  <c r="I170" i="3" l="1"/>
  <c r="J171" i="3" s="1"/>
  <c r="F170" i="3"/>
  <c r="G171" i="3" s="1"/>
  <c r="K206" i="2"/>
  <c r="L205" i="2"/>
  <c r="L171" i="3" l="1"/>
  <c r="K172" i="3"/>
  <c r="H171" i="3"/>
  <c r="F205" i="2"/>
  <c r="G206" i="2" s="1"/>
  <c r="I205" i="2"/>
  <c r="J206" i="2" s="1"/>
  <c r="K207" i="2" s="1"/>
  <c r="N206" i="2"/>
  <c r="M206" i="2" s="1"/>
  <c r="N172" i="3" l="1"/>
  <c r="I171" i="3"/>
  <c r="J172" i="3" s="1"/>
  <c r="F171" i="3"/>
  <c r="G172" i="3" s="1"/>
  <c r="H172" i="3" s="1"/>
  <c r="N207" i="2"/>
  <c r="M207" i="2" s="1"/>
  <c r="L206" i="2"/>
  <c r="I206" i="2" s="1"/>
  <c r="J207" i="2" s="1"/>
  <c r="H206" i="2"/>
  <c r="L172" i="3" l="1"/>
  <c r="K173" i="3"/>
  <c r="F206" i="2"/>
  <c r="G207" i="2" s="1"/>
  <c r="L207" i="2" s="1"/>
  <c r="F207" i="2" s="1"/>
  <c r="G208" i="2" s="1"/>
  <c r="K208" i="2"/>
  <c r="I172" i="3" l="1"/>
  <c r="J173" i="3" s="1"/>
  <c r="K174" i="3" s="1"/>
  <c r="F172" i="3"/>
  <c r="G173" i="3" s="1"/>
  <c r="N173" i="3"/>
  <c r="H207" i="2"/>
  <c r="H208" i="2" s="1"/>
  <c r="I207" i="2"/>
  <c r="J208" i="2" s="1"/>
  <c r="N208" i="2"/>
  <c r="M208" i="2" s="1"/>
  <c r="N174" i="3" l="1"/>
  <c r="L173" i="3"/>
  <c r="H173" i="3"/>
  <c r="L208" i="2"/>
  <c r="F208" i="2" s="1"/>
  <c r="G209" i="2" s="1"/>
  <c r="K209" i="2"/>
  <c r="I173" i="3" l="1"/>
  <c r="J174" i="3" s="1"/>
  <c r="F173" i="3"/>
  <c r="G174" i="3" s="1"/>
  <c r="H174" i="3"/>
  <c r="H209" i="2"/>
  <c r="N209" i="2"/>
  <c r="M209" i="2" s="1"/>
  <c r="I208" i="2"/>
  <c r="J209" i="2" s="1"/>
  <c r="K210" i="2" s="1"/>
  <c r="L174" i="3" l="1"/>
  <c r="K175" i="3"/>
  <c r="N210" i="2"/>
  <c r="M210" i="2" s="1"/>
  <c r="L209" i="2"/>
  <c r="F209" i="2" s="1"/>
  <c r="G210" i="2" s="1"/>
  <c r="I174" i="3" l="1"/>
  <c r="J175" i="3" s="1"/>
  <c r="K176" i="3" s="1"/>
  <c r="F174" i="3"/>
  <c r="G175" i="3" s="1"/>
  <c r="N175" i="3"/>
  <c r="H210" i="2"/>
  <c r="I209" i="2"/>
  <c r="J210" i="2" s="1"/>
  <c r="N176" i="3" l="1"/>
  <c r="L175" i="3"/>
  <c r="H175" i="3"/>
  <c r="K211" i="2"/>
  <c r="L210" i="2"/>
  <c r="I175" i="3" l="1"/>
  <c r="J176" i="3" s="1"/>
  <c r="F175" i="3"/>
  <c r="G176" i="3" s="1"/>
  <c r="H176" i="3"/>
  <c r="I210" i="2"/>
  <c r="J211" i="2" s="1"/>
  <c r="K212" i="2" s="1"/>
  <c r="F210" i="2"/>
  <c r="G211" i="2" s="1"/>
  <c r="N211" i="2"/>
  <c r="M211" i="2" s="1"/>
  <c r="L176" i="3" l="1"/>
  <c r="K177" i="3"/>
  <c r="N212" i="2"/>
  <c r="M212" i="2" s="1"/>
  <c r="L211" i="2"/>
  <c r="F211" i="2" s="1"/>
  <c r="G212" i="2" s="1"/>
  <c r="H211" i="2"/>
  <c r="I176" i="3" l="1"/>
  <c r="J177" i="3" s="1"/>
  <c r="K178" i="3" s="1"/>
  <c r="F176" i="3"/>
  <c r="G177" i="3" s="1"/>
  <c r="N177" i="3"/>
  <c r="H212" i="2"/>
  <c r="I211" i="2"/>
  <c r="J212" i="2" s="1"/>
  <c r="N178" i="3" l="1"/>
  <c r="L177" i="3"/>
  <c r="H177" i="3"/>
  <c r="K213" i="2"/>
  <c r="L212" i="2"/>
  <c r="I177" i="3" l="1"/>
  <c r="J178" i="3" s="1"/>
  <c r="F177" i="3"/>
  <c r="G178" i="3" s="1"/>
  <c r="H178" i="3"/>
  <c r="F212" i="2"/>
  <c r="G213" i="2" s="1"/>
  <c r="I212" i="2"/>
  <c r="J213" i="2" s="1"/>
  <c r="K214" i="2" s="1"/>
  <c r="N213" i="2"/>
  <c r="M213" i="2" s="1"/>
  <c r="L178" i="3" l="1"/>
  <c r="K179" i="3"/>
  <c r="N214" i="2"/>
  <c r="M214" i="2" s="1"/>
  <c r="L213" i="2"/>
  <c r="I213" i="2" s="1"/>
  <c r="J214" i="2" s="1"/>
  <c r="H213" i="2"/>
  <c r="I178" i="3" l="1"/>
  <c r="J179" i="3" s="1"/>
  <c r="K180" i="3" s="1"/>
  <c r="F178" i="3"/>
  <c r="G179" i="3" s="1"/>
  <c r="N179" i="3"/>
  <c r="F213" i="2"/>
  <c r="G214" i="2" s="1"/>
  <c r="L214" i="2" s="1"/>
  <c r="K215" i="2"/>
  <c r="H214" i="2"/>
  <c r="N180" i="3" l="1"/>
  <c r="L179" i="3"/>
  <c r="H179" i="3"/>
  <c r="F214" i="2"/>
  <c r="G215" i="2" s="1"/>
  <c r="H215" i="2" s="1"/>
  <c r="I214" i="2"/>
  <c r="J215" i="2" s="1"/>
  <c r="K216" i="2" s="1"/>
  <c r="N215" i="2"/>
  <c r="M215" i="2" s="1"/>
  <c r="I179" i="3" l="1"/>
  <c r="J180" i="3" s="1"/>
  <c r="F179" i="3"/>
  <c r="G180" i="3" s="1"/>
  <c r="L215" i="2"/>
  <c r="F215" i="2" s="1"/>
  <c r="G216" i="2" s="1"/>
  <c r="H216" i="2" s="1"/>
  <c r="I215" i="2"/>
  <c r="J216" i="2" s="1"/>
  <c r="N216" i="2"/>
  <c r="M216" i="2" s="1"/>
  <c r="D13" i="2"/>
  <c r="F13" i="2" s="1"/>
  <c r="G10" i="2"/>
  <c r="L180" i="3" l="1"/>
  <c r="K181" i="3"/>
  <c r="H180" i="3"/>
  <c r="L216" i="2"/>
  <c r="I216" i="2" s="1"/>
  <c r="N181" i="3" l="1"/>
  <c r="I180" i="3"/>
  <c r="J181" i="3" s="1"/>
  <c r="F180" i="3"/>
  <c r="G181" i="3" s="1"/>
  <c r="F216" i="2"/>
  <c r="D14" i="2"/>
  <c r="L181" i="3" l="1"/>
  <c r="H181" i="3"/>
  <c r="K182" i="3"/>
  <c r="U20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N17" i="1"/>
  <c r="L17" i="1"/>
  <c r="C11" i="1"/>
  <c r="G9" i="1"/>
  <c r="C3" i="1"/>
  <c r="D445" i="1" s="1"/>
  <c r="E445" i="1" s="1"/>
  <c r="N182" i="3" l="1"/>
  <c r="I181" i="3"/>
  <c r="J182" i="3" s="1"/>
  <c r="F181" i="3"/>
  <c r="G182" i="3" s="1"/>
  <c r="D279" i="1"/>
  <c r="D203" i="1"/>
  <c r="D196" i="1"/>
  <c r="D278" i="1"/>
  <c r="D389" i="1"/>
  <c r="E389" i="1" s="1"/>
  <c r="D221" i="1"/>
  <c r="D297" i="1"/>
  <c r="D222" i="1"/>
  <c r="D388" i="1"/>
  <c r="E388" i="1" s="1"/>
  <c r="D231" i="1"/>
  <c r="D310" i="1"/>
  <c r="D500" i="1"/>
  <c r="E500" i="1" s="1"/>
  <c r="D496" i="1"/>
  <c r="E496" i="1" s="1"/>
  <c r="D492" i="1"/>
  <c r="E492" i="1" s="1"/>
  <c r="D488" i="1"/>
  <c r="E488" i="1" s="1"/>
  <c r="D484" i="1"/>
  <c r="E484" i="1" s="1"/>
  <c r="D480" i="1"/>
  <c r="E480" i="1" s="1"/>
  <c r="D476" i="1"/>
  <c r="E476" i="1" s="1"/>
  <c r="D472" i="1"/>
  <c r="E472" i="1" s="1"/>
  <c r="D468" i="1"/>
  <c r="E468" i="1" s="1"/>
  <c r="D464" i="1"/>
  <c r="E464" i="1" s="1"/>
  <c r="D460" i="1"/>
  <c r="E460" i="1" s="1"/>
  <c r="D456" i="1"/>
  <c r="E456" i="1" s="1"/>
  <c r="D452" i="1"/>
  <c r="E452" i="1" s="1"/>
  <c r="D448" i="1"/>
  <c r="E448" i="1" s="1"/>
  <c r="D444" i="1"/>
  <c r="E444" i="1" s="1"/>
  <c r="D440" i="1"/>
  <c r="E440" i="1" s="1"/>
  <c r="D436" i="1"/>
  <c r="E436" i="1" s="1"/>
  <c r="D432" i="1"/>
  <c r="E432" i="1" s="1"/>
  <c r="D428" i="1"/>
  <c r="E428" i="1" s="1"/>
  <c r="D424" i="1"/>
  <c r="E424" i="1" s="1"/>
  <c r="D420" i="1"/>
  <c r="E420" i="1" s="1"/>
  <c r="D416" i="1"/>
  <c r="E416" i="1" s="1"/>
  <c r="D412" i="1"/>
  <c r="E412" i="1" s="1"/>
  <c r="D408" i="1"/>
  <c r="E408" i="1" s="1"/>
  <c r="D404" i="1"/>
  <c r="E404" i="1" s="1"/>
  <c r="D400" i="1"/>
  <c r="E400" i="1" s="1"/>
  <c r="D396" i="1"/>
  <c r="E396" i="1" s="1"/>
  <c r="D392" i="1"/>
  <c r="E392" i="1" s="1"/>
  <c r="D498" i="1"/>
  <c r="E498" i="1" s="1"/>
  <c r="D494" i="1"/>
  <c r="E494" i="1" s="1"/>
  <c r="D490" i="1"/>
  <c r="E490" i="1" s="1"/>
  <c r="D486" i="1"/>
  <c r="E486" i="1" s="1"/>
  <c r="D482" i="1"/>
  <c r="E482" i="1" s="1"/>
  <c r="D478" i="1"/>
  <c r="E478" i="1" s="1"/>
  <c r="D474" i="1"/>
  <c r="E474" i="1" s="1"/>
  <c r="D470" i="1"/>
  <c r="E470" i="1" s="1"/>
  <c r="D466" i="1"/>
  <c r="E466" i="1" s="1"/>
  <c r="D462" i="1"/>
  <c r="E462" i="1" s="1"/>
  <c r="D458" i="1"/>
  <c r="E458" i="1" s="1"/>
  <c r="D454" i="1"/>
  <c r="E454" i="1" s="1"/>
  <c r="D450" i="1"/>
  <c r="E450" i="1" s="1"/>
  <c r="D446" i="1"/>
  <c r="E446" i="1" s="1"/>
  <c r="D442" i="1"/>
  <c r="E442" i="1" s="1"/>
  <c r="D438" i="1"/>
  <c r="E438" i="1" s="1"/>
  <c r="D434" i="1"/>
  <c r="E434" i="1" s="1"/>
  <c r="D430" i="1"/>
  <c r="E430" i="1" s="1"/>
  <c r="D426" i="1"/>
  <c r="E426" i="1" s="1"/>
  <c r="D422" i="1"/>
  <c r="E422" i="1" s="1"/>
  <c r="D418" i="1"/>
  <c r="E418" i="1" s="1"/>
  <c r="D414" i="1"/>
  <c r="E414" i="1" s="1"/>
  <c r="D410" i="1"/>
  <c r="E410" i="1" s="1"/>
  <c r="D406" i="1"/>
  <c r="E406" i="1" s="1"/>
  <c r="D402" i="1"/>
  <c r="E402" i="1" s="1"/>
  <c r="D398" i="1"/>
  <c r="E398" i="1" s="1"/>
  <c r="D394" i="1"/>
  <c r="E394" i="1" s="1"/>
  <c r="D390" i="1"/>
  <c r="E390" i="1" s="1"/>
  <c r="D495" i="1"/>
  <c r="E495" i="1" s="1"/>
  <c r="D487" i="1"/>
  <c r="E487" i="1" s="1"/>
  <c r="D479" i="1"/>
  <c r="E479" i="1" s="1"/>
  <c r="D471" i="1"/>
  <c r="E471" i="1" s="1"/>
  <c r="D463" i="1"/>
  <c r="E463" i="1" s="1"/>
  <c r="D455" i="1"/>
  <c r="E455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399" i="1"/>
  <c r="E399" i="1" s="1"/>
  <c r="D391" i="1"/>
  <c r="E391" i="1" s="1"/>
  <c r="D387" i="1"/>
  <c r="E387" i="1" s="1"/>
  <c r="D383" i="1"/>
  <c r="E383" i="1" s="1"/>
  <c r="D379" i="1"/>
  <c r="E379" i="1" s="1"/>
  <c r="D375" i="1"/>
  <c r="E375" i="1" s="1"/>
  <c r="D371" i="1"/>
  <c r="E371" i="1" s="1"/>
  <c r="D367" i="1"/>
  <c r="E367" i="1" s="1"/>
  <c r="D363" i="1"/>
  <c r="E363" i="1" s="1"/>
  <c r="D359" i="1"/>
  <c r="E359" i="1" s="1"/>
  <c r="D355" i="1"/>
  <c r="E355" i="1" s="1"/>
  <c r="D351" i="1"/>
  <c r="E351" i="1" s="1"/>
  <c r="D347" i="1"/>
  <c r="E347" i="1" s="1"/>
  <c r="D343" i="1"/>
  <c r="E343" i="1" s="1"/>
  <c r="D339" i="1"/>
  <c r="E339" i="1" s="1"/>
  <c r="D335" i="1"/>
  <c r="E335" i="1" s="1"/>
  <c r="D501" i="1"/>
  <c r="E501" i="1" s="1"/>
  <c r="D497" i="1"/>
  <c r="E497" i="1" s="1"/>
  <c r="D483" i="1"/>
  <c r="E483" i="1" s="1"/>
  <c r="D469" i="1"/>
  <c r="E469" i="1" s="1"/>
  <c r="D465" i="1"/>
  <c r="E465" i="1" s="1"/>
  <c r="D451" i="1"/>
  <c r="E451" i="1" s="1"/>
  <c r="D437" i="1"/>
  <c r="E437" i="1" s="1"/>
  <c r="D433" i="1"/>
  <c r="E433" i="1" s="1"/>
  <c r="D419" i="1"/>
  <c r="E419" i="1" s="1"/>
  <c r="D405" i="1"/>
  <c r="E405" i="1" s="1"/>
  <c r="D401" i="1"/>
  <c r="E401" i="1" s="1"/>
  <c r="D386" i="1"/>
  <c r="E386" i="1" s="1"/>
  <c r="D384" i="1"/>
  <c r="E384" i="1" s="1"/>
  <c r="D377" i="1"/>
  <c r="E377" i="1" s="1"/>
  <c r="D370" i="1"/>
  <c r="E370" i="1" s="1"/>
  <c r="D368" i="1"/>
  <c r="E368" i="1" s="1"/>
  <c r="D361" i="1"/>
  <c r="E361" i="1" s="1"/>
  <c r="D354" i="1"/>
  <c r="E354" i="1" s="1"/>
  <c r="D352" i="1"/>
  <c r="E352" i="1" s="1"/>
  <c r="D345" i="1"/>
  <c r="E345" i="1" s="1"/>
  <c r="D338" i="1"/>
  <c r="E338" i="1" s="1"/>
  <c r="D336" i="1"/>
  <c r="E336" i="1" s="1"/>
  <c r="D331" i="1"/>
  <c r="E331" i="1" s="1"/>
  <c r="D327" i="1"/>
  <c r="E327" i="1" s="1"/>
  <c r="D323" i="1"/>
  <c r="E323" i="1" s="1"/>
  <c r="D319" i="1"/>
  <c r="E319" i="1" s="1"/>
  <c r="D315" i="1"/>
  <c r="D311" i="1"/>
  <c r="D307" i="1"/>
  <c r="D493" i="1"/>
  <c r="E493" i="1" s="1"/>
  <c r="D489" i="1"/>
  <c r="E489" i="1" s="1"/>
  <c r="D475" i="1"/>
  <c r="E475" i="1" s="1"/>
  <c r="D461" i="1"/>
  <c r="E461" i="1" s="1"/>
  <c r="D457" i="1"/>
  <c r="E457" i="1" s="1"/>
  <c r="D443" i="1"/>
  <c r="E443" i="1" s="1"/>
  <c r="D429" i="1"/>
  <c r="E429" i="1" s="1"/>
  <c r="D425" i="1"/>
  <c r="E425" i="1" s="1"/>
  <c r="D411" i="1"/>
  <c r="E411" i="1" s="1"/>
  <c r="D397" i="1"/>
  <c r="E397" i="1" s="1"/>
  <c r="D393" i="1"/>
  <c r="E393" i="1" s="1"/>
  <c r="D382" i="1"/>
  <c r="E382" i="1" s="1"/>
  <c r="D380" i="1"/>
  <c r="E380" i="1" s="1"/>
  <c r="D373" i="1"/>
  <c r="E373" i="1" s="1"/>
  <c r="D366" i="1"/>
  <c r="E366" i="1" s="1"/>
  <c r="D364" i="1"/>
  <c r="E364" i="1" s="1"/>
  <c r="D357" i="1"/>
  <c r="E357" i="1" s="1"/>
  <c r="D350" i="1"/>
  <c r="E350" i="1" s="1"/>
  <c r="D348" i="1"/>
  <c r="E348" i="1" s="1"/>
  <c r="D341" i="1"/>
  <c r="E341" i="1" s="1"/>
  <c r="D334" i="1"/>
  <c r="E334" i="1" s="1"/>
  <c r="D332" i="1"/>
  <c r="E332" i="1" s="1"/>
  <c r="D328" i="1"/>
  <c r="E328" i="1" s="1"/>
  <c r="D324" i="1"/>
  <c r="E324" i="1" s="1"/>
  <c r="D320" i="1"/>
  <c r="E320" i="1" s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499" i="1"/>
  <c r="E499" i="1" s="1"/>
  <c r="D485" i="1"/>
  <c r="E485" i="1" s="1"/>
  <c r="D449" i="1"/>
  <c r="E449" i="1" s="1"/>
  <c r="D435" i="1"/>
  <c r="E435" i="1" s="1"/>
  <c r="D421" i="1"/>
  <c r="E421" i="1" s="1"/>
  <c r="D376" i="1"/>
  <c r="E376" i="1" s="1"/>
  <c r="D369" i="1"/>
  <c r="E369" i="1" s="1"/>
  <c r="D362" i="1"/>
  <c r="E362" i="1" s="1"/>
  <c r="D344" i="1"/>
  <c r="E344" i="1" s="1"/>
  <c r="D337" i="1"/>
  <c r="E337" i="1" s="1"/>
  <c r="D325" i="1"/>
  <c r="E325" i="1" s="1"/>
  <c r="D317" i="1"/>
  <c r="E317" i="1" s="1"/>
  <c r="D309" i="1"/>
  <c r="D491" i="1"/>
  <c r="E491" i="1" s="1"/>
  <c r="D477" i="1"/>
  <c r="E477" i="1" s="1"/>
  <c r="D441" i="1"/>
  <c r="E441" i="1" s="1"/>
  <c r="D427" i="1"/>
  <c r="E427" i="1" s="1"/>
  <c r="D413" i="1"/>
  <c r="E413" i="1" s="1"/>
  <c r="D372" i="1"/>
  <c r="E372" i="1" s="1"/>
  <c r="D365" i="1"/>
  <c r="E365" i="1" s="1"/>
  <c r="D358" i="1"/>
  <c r="E358" i="1" s="1"/>
  <c r="D340" i="1"/>
  <c r="E340" i="1" s="1"/>
  <c r="D333" i="1"/>
  <c r="E333" i="1" s="1"/>
  <c r="D330" i="1"/>
  <c r="E330" i="1" s="1"/>
  <c r="D322" i="1"/>
  <c r="E322" i="1" s="1"/>
  <c r="D314" i="1"/>
  <c r="D306" i="1"/>
  <c r="D298" i="1"/>
  <c r="D291" i="1"/>
  <c r="D289" i="1"/>
  <c r="D282" i="1"/>
  <c r="D275" i="1"/>
  <c r="D273" i="1"/>
  <c r="D266" i="1"/>
  <c r="D259" i="1"/>
  <c r="D257" i="1"/>
  <c r="D250" i="1"/>
  <c r="D243" i="1"/>
  <c r="D241" i="1"/>
  <c r="D234" i="1"/>
  <c r="D227" i="1"/>
  <c r="D225" i="1"/>
  <c r="D218" i="1"/>
  <c r="D215" i="1"/>
  <c r="D481" i="1"/>
  <c r="E481" i="1" s="1"/>
  <c r="D467" i="1"/>
  <c r="E467" i="1" s="1"/>
  <c r="D453" i="1"/>
  <c r="E453" i="1" s="1"/>
  <c r="D385" i="1"/>
  <c r="E385" i="1" s="1"/>
  <c r="D378" i="1"/>
  <c r="E378" i="1" s="1"/>
  <c r="D329" i="1"/>
  <c r="E329" i="1" s="1"/>
  <c r="D313" i="1"/>
  <c r="D301" i="1"/>
  <c r="D299" i="1"/>
  <c r="D294" i="1"/>
  <c r="D287" i="1"/>
  <c r="D261" i="1"/>
  <c r="D254" i="1"/>
  <c r="D249" i="1"/>
  <c r="D247" i="1"/>
  <c r="D242" i="1"/>
  <c r="D237" i="1"/>
  <c r="D235" i="1"/>
  <c r="D230" i="1"/>
  <c r="D223" i="1"/>
  <c r="D214" i="1"/>
  <c r="D210" i="1"/>
  <c r="D206" i="1"/>
  <c r="D202" i="1"/>
  <c r="D198" i="1"/>
  <c r="D194" i="1"/>
  <c r="D190" i="1"/>
  <c r="D189" i="1"/>
  <c r="D188" i="1"/>
  <c r="D187" i="1"/>
  <c r="D186" i="1"/>
  <c r="D185" i="1"/>
  <c r="D184" i="1"/>
  <c r="D183" i="1"/>
  <c r="D182" i="1"/>
  <c r="D181" i="1"/>
  <c r="D409" i="1"/>
  <c r="E409" i="1" s="1"/>
  <c r="D395" i="1"/>
  <c r="E395" i="1" s="1"/>
  <c r="D356" i="1"/>
  <c r="E356" i="1" s="1"/>
  <c r="D349" i="1"/>
  <c r="E349" i="1" s="1"/>
  <c r="D342" i="1"/>
  <c r="E342" i="1" s="1"/>
  <c r="D318" i="1"/>
  <c r="E318" i="1" s="1"/>
  <c r="D303" i="1"/>
  <c r="D277" i="1"/>
  <c r="D270" i="1"/>
  <c r="D265" i="1"/>
  <c r="D263" i="1"/>
  <c r="D258" i="1"/>
  <c r="D253" i="1"/>
  <c r="D251" i="1"/>
  <c r="D246" i="1"/>
  <c r="D239" i="1"/>
  <c r="D216" i="1"/>
  <c r="D213" i="1"/>
  <c r="D209" i="1"/>
  <c r="D205" i="1"/>
  <c r="D201" i="1"/>
  <c r="D197" i="1"/>
  <c r="D193" i="1"/>
  <c r="D403" i="1"/>
  <c r="E403" i="1" s="1"/>
  <c r="D353" i="1"/>
  <c r="E353" i="1" s="1"/>
  <c r="D305" i="1"/>
  <c r="D286" i="1"/>
  <c r="D281" i="1"/>
  <c r="D267" i="1"/>
  <c r="D262" i="1"/>
  <c r="D229" i="1"/>
  <c r="D208" i="1"/>
  <c r="D200" i="1"/>
  <c r="D192" i="1"/>
  <c r="D459" i="1"/>
  <c r="E459" i="1" s="1"/>
  <c r="D381" i="1"/>
  <c r="E381" i="1" s="1"/>
  <c r="D326" i="1"/>
  <c r="E326" i="1" s="1"/>
  <c r="D295" i="1"/>
  <c r="D290" i="1"/>
  <c r="D285" i="1"/>
  <c r="D271" i="1"/>
  <c r="D238" i="1"/>
  <c r="D233" i="1"/>
  <c r="D219" i="1"/>
  <c r="D207" i="1"/>
  <c r="D199" i="1"/>
  <c r="D191" i="1"/>
  <c r="D417" i="1"/>
  <c r="E417" i="1" s="1"/>
  <c r="D346" i="1"/>
  <c r="E346" i="1" s="1"/>
  <c r="D321" i="1"/>
  <c r="E321" i="1" s="1"/>
  <c r="D293" i="1"/>
  <c r="D274" i="1"/>
  <c r="D255" i="1"/>
  <c r="D217" i="1"/>
  <c r="D204" i="1"/>
  <c r="D473" i="1"/>
  <c r="E473" i="1" s="1"/>
  <c r="D374" i="1"/>
  <c r="E374" i="1" s="1"/>
  <c r="D302" i="1"/>
  <c r="D283" i="1"/>
  <c r="D245" i="1"/>
  <c r="D226" i="1"/>
  <c r="D211" i="1"/>
  <c r="D195" i="1"/>
  <c r="N18" i="1"/>
  <c r="D212" i="1"/>
  <c r="D269" i="1"/>
  <c r="D360" i="1"/>
  <c r="E360" i="1" s="1"/>
  <c r="K183" i="3" l="1"/>
  <c r="L182" i="3"/>
  <c r="H182" i="3"/>
  <c r="L18" i="1"/>
  <c r="H18" i="1"/>
  <c r="H19" i="1" s="1"/>
  <c r="I182" i="3" l="1"/>
  <c r="J183" i="3" s="1"/>
  <c r="K184" i="3" s="1"/>
  <c r="F182" i="3"/>
  <c r="G183" i="3" s="1"/>
  <c r="H183" i="3" s="1"/>
  <c r="N183" i="3"/>
  <c r="I18" i="1"/>
  <c r="J19" i="1" s="1"/>
  <c r="K19" i="1" s="1"/>
  <c r="N184" i="3" l="1"/>
  <c r="L183" i="3"/>
  <c r="K20" i="1"/>
  <c r="N19" i="1"/>
  <c r="I183" i="3" l="1"/>
  <c r="J184" i="3" s="1"/>
  <c r="F183" i="3"/>
  <c r="G184" i="3" s="1"/>
  <c r="L19" i="1"/>
  <c r="F19" i="1" s="1"/>
  <c r="N20" i="1"/>
  <c r="L184" i="3" l="1"/>
  <c r="H184" i="3"/>
  <c r="K185" i="3"/>
  <c r="I19" i="1"/>
  <c r="J20" i="1" s="1"/>
  <c r="K21" i="1" s="1"/>
  <c r="N21" i="1" s="1"/>
  <c r="G20" i="1"/>
  <c r="L20" i="1" s="1"/>
  <c r="F20" i="1" s="1"/>
  <c r="N185" i="3" l="1"/>
  <c r="I184" i="3"/>
  <c r="J185" i="3" s="1"/>
  <c r="F184" i="3"/>
  <c r="G185" i="3" s="1"/>
  <c r="H20" i="1"/>
  <c r="L185" i="3" l="1"/>
  <c r="H185" i="3"/>
  <c r="K186" i="3"/>
  <c r="I20" i="1"/>
  <c r="J21" i="1" s="1"/>
  <c r="I185" i="3" l="1"/>
  <c r="J186" i="3" s="1"/>
  <c r="K187" i="3" s="1"/>
  <c r="F185" i="3"/>
  <c r="G186" i="3" s="1"/>
  <c r="N186" i="3"/>
  <c r="G21" i="1"/>
  <c r="L21" i="1" s="1"/>
  <c r="F21" i="1" s="1"/>
  <c r="K22" i="1"/>
  <c r="N187" i="3" l="1"/>
  <c r="L186" i="3"/>
  <c r="H186" i="3"/>
  <c r="N22" i="1"/>
  <c r="H21" i="1"/>
  <c r="I186" i="3" l="1"/>
  <c r="J187" i="3" s="1"/>
  <c r="F186" i="3"/>
  <c r="G187" i="3" s="1"/>
  <c r="I21" i="1"/>
  <c r="J22" i="1" s="1"/>
  <c r="K188" i="3" l="1"/>
  <c r="L187" i="3"/>
  <c r="H187" i="3"/>
  <c r="K23" i="1"/>
  <c r="G22" i="1"/>
  <c r="L22" i="1" s="1"/>
  <c r="F22" i="1" s="1"/>
  <c r="I187" i="3" l="1"/>
  <c r="J188" i="3" s="1"/>
  <c r="K189" i="3" s="1"/>
  <c r="F187" i="3"/>
  <c r="G188" i="3" s="1"/>
  <c r="H188" i="3" s="1"/>
  <c r="N188" i="3"/>
  <c r="H22" i="1"/>
  <c r="N23" i="1"/>
  <c r="N189" i="3" l="1"/>
  <c r="L188" i="3"/>
  <c r="I22" i="1"/>
  <c r="J23" i="1" s="1"/>
  <c r="G23" i="1"/>
  <c r="L23" i="1" s="1"/>
  <c r="F23" i="1" s="1"/>
  <c r="I188" i="3" l="1"/>
  <c r="J189" i="3" s="1"/>
  <c r="F188" i="3"/>
  <c r="G189" i="3" s="1"/>
  <c r="K24" i="1"/>
  <c r="H23" i="1"/>
  <c r="L189" i="3" l="1"/>
  <c r="H189" i="3"/>
  <c r="K190" i="3"/>
  <c r="I23" i="1"/>
  <c r="J24" i="1" s="1"/>
  <c r="K25" i="1" s="1"/>
  <c r="G24" i="1"/>
  <c r="N24" i="1"/>
  <c r="N190" i="3" l="1"/>
  <c r="I189" i="3"/>
  <c r="J190" i="3" s="1"/>
  <c r="F189" i="3"/>
  <c r="G190" i="3" s="1"/>
  <c r="H24" i="1"/>
  <c r="L24" i="1"/>
  <c r="F24" i="1" s="1"/>
  <c r="N25" i="1"/>
  <c r="K191" i="3" l="1"/>
  <c r="L190" i="3"/>
  <c r="H190" i="3"/>
  <c r="I24" i="1"/>
  <c r="J25" i="1" s="1"/>
  <c r="K26" i="1" s="1"/>
  <c r="G25" i="1"/>
  <c r="L25" i="1" s="1"/>
  <c r="F25" i="1" s="1"/>
  <c r="I190" i="3" l="1"/>
  <c r="J191" i="3" s="1"/>
  <c r="K192" i="3" s="1"/>
  <c r="F190" i="3"/>
  <c r="G191" i="3" s="1"/>
  <c r="N191" i="3"/>
  <c r="H191" i="3"/>
  <c r="G26" i="1"/>
  <c r="L26" i="1" s="1"/>
  <c r="F26" i="1" s="1"/>
  <c r="H25" i="1"/>
  <c r="I25" i="1"/>
  <c r="J26" i="1" s="1"/>
  <c r="N26" i="1"/>
  <c r="N192" i="3" l="1"/>
  <c r="L191" i="3"/>
  <c r="H26" i="1"/>
  <c r="G27" i="1"/>
  <c r="L27" i="1" s="1"/>
  <c r="F27" i="1" s="1"/>
  <c r="K27" i="1"/>
  <c r="N27" i="1" s="1"/>
  <c r="I26" i="1"/>
  <c r="J27" i="1" s="1"/>
  <c r="I191" i="3" l="1"/>
  <c r="J192" i="3" s="1"/>
  <c r="F191" i="3"/>
  <c r="G192" i="3" s="1"/>
  <c r="K28" i="1"/>
  <c r="N28" i="1" s="1"/>
  <c r="I27" i="1"/>
  <c r="J28" i="1" s="1"/>
  <c r="H27" i="1"/>
  <c r="L192" i="3" l="1"/>
  <c r="H192" i="3"/>
  <c r="K193" i="3"/>
  <c r="G28" i="1"/>
  <c r="K29" i="1"/>
  <c r="N193" i="3" l="1"/>
  <c r="I192" i="3"/>
  <c r="J193" i="3" s="1"/>
  <c r="K194" i="3" s="1"/>
  <c r="F192" i="3"/>
  <c r="G193" i="3" s="1"/>
  <c r="H28" i="1"/>
  <c r="L28" i="1"/>
  <c r="F28" i="1" s="1"/>
  <c r="N29" i="1"/>
  <c r="N194" i="3" l="1"/>
  <c r="L193" i="3"/>
  <c r="H193" i="3"/>
  <c r="G29" i="1"/>
  <c r="I28" i="1"/>
  <c r="J29" i="1" s="1"/>
  <c r="K30" i="1" s="1"/>
  <c r="I193" i="3" l="1"/>
  <c r="J194" i="3" s="1"/>
  <c r="F193" i="3"/>
  <c r="G194" i="3" s="1"/>
  <c r="H194" i="3"/>
  <c r="H29" i="1"/>
  <c r="L29" i="1"/>
  <c r="F29" i="1" s="1"/>
  <c r="N30" i="1"/>
  <c r="L194" i="3" l="1"/>
  <c r="K195" i="3"/>
  <c r="I29" i="1"/>
  <c r="J30" i="1" s="1"/>
  <c r="K31" i="1" s="1"/>
  <c r="N31" i="1" s="1"/>
  <c r="G30" i="1"/>
  <c r="L30" i="1" s="1"/>
  <c r="F30" i="1" s="1"/>
  <c r="I194" i="3" l="1"/>
  <c r="J195" i="3" s="1"/>
  <c r="F194" i="3"/>
  <c r="G195" i="3" s="1"/>
  <c r="K196" i="3"/>
  <c r="N195" i="3"/>
  <c r="G31" i="1"/>
  <c r="L31" i="1" s="1"/>
  <c r="F31" i="1" s="1"/>
  <c r="I30" i="1"/>
  <c r="J31" i="1" s="1"/>
  <c r="K32" i="1" s="1"/>
  <c r="H30" i="1"/>
  <c r="L195" i="3" l="1"/>
  <c r="H195" i="3"/>
  <c r="N196" i="3"/>
  <c r="H31" i="1"/>
  <c r="N32" i="1"/>
  <c r="I195" i="3" l="1"/>
  <c r="J196" i="3" s="1"/>
  <c r="F195" i="3"/>
  <c r="G196" i="3" s="1"/>
  <c r="I31" i="1"/>
  <c r="J32" i="1" s="1"/>
  <c r="K33" i="1" s="1"/>
  <c r="N33" i="1" s="1"/>
  <c r="G32" i="1"/>
  <c r="L32" i="1" s="1"/>
  <c r="F32" i="1" s="1"/>
  <c r="K197" i="3" l="1"/>
  <c r="L196" i="3"/>
  <c r="H196" i="3"/>
  <c r="H32" i="1"/>
  <c r="N197" i="3" l="1"/>
  <c r="I196" i="3"/>
  <c r="J197" i="3" s="1"/>
  <c r="F196" i="3"/>
  <c r="G197" i="3" s="1"/>
  <c r="I32" i="1"/>
  <c r="J33" i="1" s="1"/>
  <c r="K34" i="1" s="1"/>
  <c r="N34" i="1" s="1"/>
  <c r="G33" i="1"/>
  <c r="L33" i="1" s="1"/>
  <c r="F33" i="1" s="1"/>
  <c r="L197" i="3" l="1"/>
  <c r="H197" i="3"/>
  <c r="K198" i="3"/>
  <c r="H33" i="1"/>
  <c r="I197" i="3" l="1"/>
  <c r="J198" i="3" s="1"/>
  <c r="K199" i="3" s="1"/>
  <c r="F197" i="3"/>
  <c r="G198" i="3" s="1"/>
  <c r="H198" i="3"/>
  <c r="N198" i="3"/>
  <c r="I33" i="1"/>
  <c r="J34" i="1" s="1"/>
  <c r="K35" i="1" s="1"/>
  <c r="N35" i="1" s="1"/>
  <c r="G34" i="1"/>
  <c r="L34" i="1" s="1"/>
  <c r="F34" i="1" s="1"/>
  <c r="L198" i="3" l="1"/>
  <c r="N199" i="3"/>
  <c r="H34" i="1"/>
  <c r="I198" i="3" l="1"/>
  <c r="J199" i="3" s="1"/>
  <c r="F198" i="3"/>
  <c r="G199" i="3" s="1"/>
  <c r="G35" i="1"/>
  <c r="L35" i="1" s="1"/>
  <c r="F35" i="1" s="1"/>
  <c r="I34" i="1"/>
  <c r="J35" i="1" s="1"/>
  <c r="K36" i="1" s="1"/>
  <c r="N36" i="1" s="1"/>
  <c r="L199" i="3" l="1"/>
  <c r="H199" i="3"/>
  <c r="K200" i="3"/>
  <c r="H35" i="1"/>
  <c r="N200" i="3" l="1"/>
  <c r="I199" i="3"/>
  <c r="J200" i="3" s="1"/>
  <c r="K201" i="3" s="1"/>
  <c r="F199" i="3"/>
  <c r="G200" i="3" s="1"/>
  <c r="I35" i="1"/>
  <c r="J36" i="1" s="1"/>
  <c r="K37" i="1" s="1"/>
  <c r="N37" i="1" s="1"/>
  <c r="G36" i="1"/>
  <c r="L36" i="1" s="1"/>
  <c r="F36" i="1" s="1"/>
  <c r="N201" i="3" l="1"/>
  <c r="L200" i="3"/>
  <c r="H200" i="3"/>
  <c r="H36" i="1"/>
  <c r="I200" i="3" l="1"/>
  <c r="J201" i="3" s="1"/>
  <c r="F200" i="3"/>
  <c r="G201" i="3" s="1"/>
  <c r="H201" i="3"/>
  <c r="I36" i="1"/>
  <c r="J37" i="1" s="1"/>
  <c r="K38" i="1" s="1"/>
  <c r="N38" i="1" s="1"/>
  <c r="G37" i="1"/>
  <c r="L37" i="1" s="1"/>
  <c r="F37" i="1" s="1"/>
  <c r="L201" i="3" l="1"/>
  <c r="K202" i="3"/>
  <c r="H37" i="1"/>
  <c r="I201" i="3" l="1"/>
  <c r="J202" i="3" s="1"/>
  <c r="F201" i="3"/>
  <c r="G202" i="3" s="1"/>
  <c r="K203" i="3"/>
  <c r="N202" i="3"/>
  <c r="I37" i="1"/>
  <c r="J38" i="1" s="1"/>
  <c r="K39" i="1" s="1"/>
  <c r="N39" i="1" s="1"/>
  <c r="G38" i="1"/>
  <c r="L38" i="1" s="1"/>
  <c r="F38" i="1" s="1"/>
  <c r="N203" i="3" l="1"/>
  <c r="L202" i="3"/>
  <c r="H202" i="3"/>
  <c r="H38" i="1"/>
  <c r="I202" i="3" l="1"/>
  <c r="J203" i="3" s="1"/>
  <c r="F202" i="3"/>
  <c r="G203" i="3" s="1"/>
  <c r="H203" i="3"/>
  <c r="I38" i="1"/>
  <c r="J39" i="1" s="1"/>
  <c r="K40" i="1" s="1"/>
  <c r="N40" i="1" s="1"/>
  <c r="G39" i="1"/>
  <c r="L39" i="1" s="1"/>
  <c r="F39" i="1" s="1"/>
  <c r="L203" i="3" l="1"/>
  <c r="K204" i="3"/>
  <c r="H39" i="1"/>
  <c r="N204" i="3" l="1"/>
  <c r="I203" i="3"/>
  <c r="J204" i="3" s="1"/>
  <c r="F203" i="3"/>
  <c r="G204" i="3" s="1"/>
  <c r="G40" i="1"/>
  <c r="I39" i="1"/>
  <c r="J40" i="1" s="1"/>
  <c r="L204" i="3" l="1"/>
  <c r="H204" i="3"/>
  <c r="K205" i="3"/>
  <c r="H40" i="1"/>
  <c r="L40" i="1"/>
  <c r="F40" i="1" s="1"/>
  <c r="K41" i="1"/>
  <c r="N205" i="3" l="1"/>
  <c r="I204" i="3"/>
  <c r="J205" i="3" s="1"/>
  <c r="F204" i="3"/>
  <c r="G205" i="3" s="1"/>
  <c r="N41" i="1"/>
  <c r="I40" i="1"/>
  <c r="J41" i="1" s="1"/>
  <c r="K42" i="1" s="1"/>
  <c r="N42" i="1" s="1"/>
  <c r="G41" i="1"/>
  <c r="L41" i="1" s="1"/>
  <c r="F41" i="1" s="1"/>
  <c r="K206" i="3" l="1"/>
  <c r="L205" i="3"/>
  <c r="H205" i="3"/>
  <c r="H41" i="1"/>
  <c r="I41" i="1"/>
  <c r="J42" i="1" s="1"/>
  <c r="K43" i="1" s="1"/>
  <c r="N43" i="1" s="1"/>
  <c r="I205" i="3" l="1"/>
  <c r="J206" i="3" s="1"/>
  <c r="K207" i="3" s="1"/>
  <c r="F205" i="3"/>
  <c r="G206" i="3" s="1"/>
  <c r="N206" i="3"/>
  <c r="G42" i="1"/>
  <c r="L42" i="1" s="1"/>
  <c r="F42" i="1" s="1"/>
  <c r="N207" i="3" l="1"/>
  <c r="L206" i="3"/>
  <c r="H206" i="3"/>
  <c r="H42" i="1"/>
  <c r="I206" i="3" l="1"/>
  <c r="J207" i="3" s="1"/>
  <c r="F206" i="3"/>
  <c r="G207" i="3" s="1"/>
  <c r="H207" i="3" s="1"/>
  <c r="I42" i="1"/>
  <c r="J43" i="1" s="1"/>
  <c r="K44" i="1" s="1"/>
  <c r="N44" i="1" s="1"/>
  <c r="G43" i="1"/>
  <c r="L43" i="1" s="1"/>
  <c r="F43" i="1" s="1"/>
  <c r="L207" i="3" l="1"/>
  <c r="K208" i="3"/>
  <c r="H43" i="1"/>
  <c r="I207" i="3" l="1"/>
  <c r="J208" i="3" s="1"/>
  <c r="F207" i="3"/>
  <c r="G208" i="3" s="1"/>
  <c r="K209" i="3"/>
  <c r="N208" i="3"/>
  <c r="I43" i="1"/>
  <c r="J44" i="1" s="1"/>
  <c r="K45" i="1" s="1"/>
  <c r="N45" i="1" s="1"/>
  <c r="G44" i="1"/>
  <c r="L44" i="1" s="1"/>
  <c r="F44" i="1" s="1"/>
  <c r="N209" i="3" l="1"/>
  <c r="L208" i="3"/>
  <c r="H208" i="3"/>
  <c r="I44" i="1"/>
  <c r="J45" i="1" s="1"/>
  <c r="K46" i="1" s="1"/>
  <c r="N46" i="1" s="1"/>
  <c r="H44" i="1"/>
  <c r="I208" i="3" l="1"/>
  <c r="J209" i="3" s="1"/>
  <c r="F208" i="3"/>
  <c r="G209" i="3" s="1"/>
  <c r="H209" i="3"/>
  <c r="G45" i="1"/>
  <c r="L45" i="1" s="1"/>
  <c r="F45" i="1" s="1"/>
  <c r="L209" i="3" l="1"/>
  <c r="K210" i="3"/>
  <c r="G46" i="1"/>
  <c r="L46" i="1" s="1"/>
  <c r="F46" i="1" s="1"/>
  <c r="H45" i="1"/>
  <c r="I209" i="3" l="1"/>
  <c r="J210" i="3" s="1"/>
  <c r="F209" i="3"/>
  <c r="G210" i="3" s="1"/>
  <c r="K211" i="3"/>
  <c r="N210" i="3"/>
  <c r="I45" i="1"/>
  <c r="J46" i="1" s="1"/>
  <c r="K47" i="1" s="1"/>
  <c r="N47" i="1" s="1"/>
  <c r="H46" i="1"/>
  <c r="N211" i="3" l="1"/>
  <c r="L210" i="3"/>
  <c r="H210" i="3"/>
  <c r="I46" i="1"/>
  <c r="J47" i="1" s="1"/>
  <c r="K48" i="1" s="1"/>
  <c r="N48" i="1" s="1"/>
  <c r="G47" i="1"/>
  <c r="L47" i="1" s="1"/>
  <c r="F47" i="1" s="1"/>
  <c r="I210" i="3" l="1"/>
  <c r="J211" i="3" s="1"/>
  <c r="F210" i="3"/>
  <c r="G211" i="3" s="1"/>
  <c r="H211" i="3"/>
  <c r="H47" i="1"/>
  <c r="L211" i="3" l="1"/>
  <c r="K212" i="3"/>
  <c r="G48" i="1"/>
  <c r="L48" i="1" s="1"/>
  <c r="F48" i="1" s="1"/>
  <c r="I47" i="1"/>
  <c r="J48" i="1" s="1"/>
  <c r="K49" i="1" s="1"/>
  <c r="N49" i="1" s="1"/>
  <c r="I211" i="3" l="1"/>
  <c r="J212" i="3" s="1"/>
  <c r="K213" i="3" s="1"/>
  <c r="F211" i="3"/>
  <c r="G212" i="3" s="1"/>
  <c r="N212" i="3"/>
  <c r="H48" i="1"/>
  <c r="N213" i="3" l="1"/>
  <c r="L212" i="3"/>
  <c r="H212" i="3"/>
  <c r="G49" i="1"/>
  <c r="L49" i="1" s="1"/>
  <c r="F49" i="1" s="1"/>
  <c r="I48" i="1"/>
  <c r="J49" i="1" s="1"/>
  <c r="K50" i="1" s="1"/>
  <c r="N50" i="1" s="1"/>
  <c r="I212" i="3" l="1"/>
  <c r="J213" i="3" s="1"/>
  <c r="F212" i="3"/>
  <c r="G213" i="3" s="1"/>
  <c r="H49" i="1"/>
  <c r="L213" i="3" l="1"/>
  <c r="H213" i="3"/>
  <c r="K214" i="3"/>
  <c r="I49" i="1"/>
  <c r="J50" i="1" s="1"/>
  <c r="K51" i="1" s="1"/>
  <c r="N51" i="1" s="1"/>
  <c r="G50" i="1"/>
  <c r="L50" i="1" s="1"/>
  <c r="F50" i="1" s="1"/>
  <c r="N214" i="3" l="1"/>
  <c r="I213" i="3"/>
  <c r="J214" i="3" s="1"/>
  <c r="F213" i="3"/>
  <c r="G214" i="3" s="1"/>
  <c r="H50" i="1"/>
  <c r="K215" i="3" l="1"/>
  <c r="L214" i="3"/>
  <c r="H214" i="3"/>
  <c r="G51" i="1"/>
  <c r="L51" i="1" s="1"/>
  <c r="F51" i="1" s="1"/>
  <c r="I50" i="1"/>
  <c r="J51" i="1" s="1"/>
  <c r="K52" i="1" s="1"/>
  <c r="N52" i="1" s="1"/>
  <c r="N215" i="3" l="1"/>
  <c r="I214" i="3"/>
  <c r="J215" i="3" s="1"/>
  <c r="F214" i="3"/>
  <c r="G215" i="3" s="1"/>
  <c r="H51" i="1"/>
  <c r="L215" i="3" l="1"/>
  <c r="H215" i="3"/>
  <c r="K216" i="3"/>
  <c r="N216" i="3" s="1"/>
  <c r="G52" i="1"/>
  <c r="I51" i="1"/>
  <c r="J52" i="1" s="1"/>
  <c r="K53" i="1" s="1"/>
  <c r="N53" i="1" s="1"/>
  <c r="I215" i="3" l="1"/>
  <c r="J216" i="3" s="1"/>
  <c r="F215" i="3"/>
  <c r="G216" i="3" s="1"/>
  <c r="H52" i="1"/>
  <c r="L52" i="1"/>
  <c r="F52" i="1" s="1"/>
  <c r="L216" i="3" l="1"/>
  <c r="H216" i="3"/>
  <c r="G53" i="1"/>
  <c r="L53" i="1" s="1"/>
  <c r="F53" i="1" s="1"/>
  <c r="I52" i="1"/>
  <c r="J53" i="1" s="1"/>
  <c r="K54" i="1" s="1"/>
  <c r="N54" i="1" s="1"/>
  <c r="I216" i="3" l="1"/>
  <c r="F216" i="3"/>
  <c r="G217" i="3" s="1"/>
  <c r="H53" i="1"/>
  <c r="L217" i="3" l="1"/>
  <c r="F217" i="3" s="1"/>
  <c r="G218" i="3" s="1"/>
  <c r="H217" i="3"/>
  <c r="I53" i="1"/>
  <c r="J54" i="1" s="1"/>
  <c r="K55" i="1" s="1"/>
  <c r="N55" i="1" s="1"/>
  <c r="G54" i="1"/>
  <c r="L54" i="1" s="1"/>
  <c r="F54" i="1" s="1"/>
  <c r="L218" i="3" l="1"/>
  <c r="F218" i="3" s="1"/>
  <c r="G219" i="3" s="1"/>
  <c r="H218" i="3"/>
  <c r="H54" i="1"/>
  <c r="L219" i="3" l="1"/>
  <c r="F219" i="3" s="1"/>
  <c r="G220" i="3" s="1"/>
  <c r="H219" i="3"/>
  <c r="I54" i="1"/>
  <c r="J55" i="1" s="1"/>
  <c r="K56" i="1" s="1"/>
  <c r="N56" i="1" s="1"/>
  <c r="G55" i="1"/>
  <c r="L220" i="3" l="1"/>
  <c r="F220" i="3" s="1"/>
  <c r="G221" i="3" s="1"/>
  <c r="H220" i="3"/>
  <c r="H55" i="1"/>
  <c r="L55" i="1"/>
  <c r="F55" i="1" s="1"/>
  <c r="L221" i="3" l="1"/>
  <c r="F221" i="3" s="1"/>
  <c r="G222" i="3" s="1"/>
  <c r="H221" i="3"/>
  <c r="G56" i="1"/>
  <c r="L56" i="1" s="1"/>
  <c r="F56" i="1" s="1"/>
  <c r="I55" i="1"/>
  <c r="J56" i="1" s="1"/>
  <c r="K57" i="1" s="1"/>
  <c r="N57" i="1" s="1"/>
  <c r="L222" i="3" l="1"/>
  <c r="F222" i="3" s="1"/>
  <c r="G223" i="3" s="1"/>
  <c r="H222" i="3"/>
  <c r="H56" i="1"/>
  <c r="L223" i="3" l="1"/>
  <c r="F223" i="3" s="1"/>
  <c r="G224" i="3" s="1"/>
  <c r="H223" i="3"/>
  <c r="I56" i="1"/>
  <c r="J57" i="1" s="1"/>
  <c r="K58" i="1" s="1"/>
  <c r="N58" i="1" s="1"/>
  <c r="G57" i="1"/>
  <c r="L57" i="1" s="1"/>
  <c r="F57" i="1" s="1"/>
  <c r="L224" i="3" l="1"/>
  <c r="F224" i="3" s="1"/>
  <c r="G225" i="3" s="1"/>
  <c r="H224" i="3"/>
  <c r="H57" i="1"/>
  <c r="L225" i="3" l="1"/>
  <c r="H225" i="3"/>
  <c r="G58" i="1"/>
  <c r="L58" i="1" s="1"/>
  <c r="F58" i="1" s="1"/>
  <c r="I57" i="1"/>
  <c r="J58" i="1" s="1"/>
  <c r="K59" i="1" s="1"/>
  <c r="N59" i="1" s="1"/>
  <c r="F225" i="3" l="1"/>
  <c r="G226" i="3" s="1"/>
  <c r="L15" i="3"/>
  <c r="H58" i="1"/>
  <c r="L226" i="3" l="1"/>
  <c r="F226" i="3" s="1"/>
  <c r="G227" i="3" s="1"/>
  <c r="H226" i="3"/>
  <c r="I58" i="1"/>
  <c r="J59" i="1" s="1"/>
  <c r="K60" i="1" s="1"/>
  <c r="N60" i="1" s="1"/>
  <c r="G59" i="1"/>
  <c r="L59" i="1" s="1"/>
  <c r="F59" i="1" s="1"/>
  <c r="L227" i="3" l="1"/>
  <c r="F227" i="3" s="1"/>
  <c r="G228" i="3" s="1"/>
  <c r="H227" i="3"/>
  <c r="H59" i="1"/>
  <c r="L228" i="3" l="1"/>
  <c r="F228" i="3" s="1"/>
  <c r="G229" i="3" s="1"/>
  <c r="H228" i="3"/>
  <c r="I59" i="1"/>
  <c r="J60" i="1" s="1"/>
  <c r="K61" i="1" s="1"/>
  <c r="N61" i="1" s="1"/>
  <c r="G60" i="1"/>
  <c r="L60" i="1" s="1"/>
  <c r="F60" i="1" s="1"/>
  <c r="L229" i="3" l="1"/>
  <c r="F229" i="3" s="1"/>
  <c r="G230" i="3" s="1"/>
  <c r="H229" i="3"/>
  <c r="H60" i="1"/>
  <c r="L230" i="3" l="1"/>
  <c r="F230" i="3" s="1"/>
  <c r="G231" i="3" s="1"/>
  <c r="H230" i="3"/>
  <c r="I60" i="1"/>
  <c r="J61" i="1" s="1"/>
  <c r="K62" i="1" s="1"/>
  <c r="N62" i="1" s="1"/>
  <c r="G61" i="1"/>
  <c r="L61" i="1" s="1"/>
  <c r="F61" i="1" s="1"/>
  <c r="L231" i="3" l="1"/>
  <c r="F231" i="3" s="1"/>
  <c r="G232" i="3" s="1"/>
  <c r="H231" i="3"/>
  <c r="H61" i="1"/>
  <c r="L232" i="3" l="1"/>
  <c r="F232" i="3" s="1"/>
  <c r="G233" i="3" s="1"/>
  <c r="H232" i="3"/>
  <c r="I61" i="1"/>
  <c r="J62" i="1" s="1"/>
  <c r="K63" i="1" s="1"/>
  <c r="N63" i="1" s="1"/>
  <c r="G62" i="1"/>
  <c r="L62" i="1" s="1"/>
  <c r="F62" i="1" s="1"/>
  <c r="L233" i="3" l="1"/>
  <c r="F233" i="3" s="1"/>
  <c r="G234" i="3" s="1"/>
  <c r="H233" i="3"/>
  <c r="D13" i="3"/>
  <c r="F13" i="3" s="1"/>
  <c r="H62" i="1"/>
  <c r="L234" i="3" l="1"/>
  <c r="F234" i="3" s="1"/>
  <c r="G235" i="3" s="1"/>
  <c r="H234" i="3"/>
  <c r="I62" i="1"/>
  <c r="J63" i="1" s="1"/>
  <c r="K64" i="1" s="1"/>
  <c r="N64" i="1" s="1"/>
  <c r="G63" i="1"/>
  <c r="L63" i="1" s="1"/>
  <c r="F63" i="1" s="1"/>
  <c r="L235" i="3" l="1"/>
  <c r="F235" i="3" s="1"/>
  <c r="G236" i="3" s="1"/>
  <c r="H235" i="3"/>
  <c r="H63" i="1"/>
  <c r="L236" i="3" l="1"/>
  <c r="F236" i="3" s="1"/>
  <c r="G237" i="3" s="1"/>
  <c r="H236" i="3"/>
  <c r="I63" i="1"/>
  <c r="J64" i="1" s="1"/>
  <c r="K65" i="1" s="1"/>
  <c r="N65" i="1" s="1"/>
  <c r="G64" i="1"/>
  <c r="L237" i="3" l="1"/>
  <c r="F237" i="3" s="1"/>
  <c r="G238" i="3" s="1"/>
  <c r="H237" i="3"/>
  <c r="H64" i="1"/>
  <c r="L64" i="1"/>
  <c r="F64" i="1" s="1"/>
  <c r="G239" i="3" l="1"/>
  <c r="L238" i="3"/>
  <c r="F238" i="3" s="1"/>
  <c r="H238" i="3"/>
  <c r="G65" i="1"/>
  <c r="L65" i="1" s="1"/>
  <c r="F65" i="1" s="1"/>
  <c r="I64" i="1"/>
  <c r="J65" i="1" s="1"/>
  <c r="K66" i="1" s="1"/>
  <c r="N66" i="1" s="1"/>
  <c r="L239" i="3" l="1"/>
  <c r="F239" i="3" s="1"/>
  <c r="G240" i="3" s="1"/>
  <c r="H239" i="3"/>
  <c r="H65" i="1"/>
  <c r="L240" i="3" l="1"/>
  <c r="F240" i="3" s="1"/>
  <c r="G241" i="3" s="1"/>
  <c r="H240" i="3"/>
  <c r="I65" i="1"/>
  <c r="J66" i="1" s="1"/>
  <c r="K67" i="1" s="1"/>
  <c r="N67" i="1" s="1"/>
  <c r="G66" i="1"/>
  <c r="L66" i="1" s="1"/>
  <c r="F66" i="1" s="1"/>
  <c r="L241" i="3" l="1"/>
  <c r="F241" i="3" s="1"/>
  <c r="G242" i="3" s="1"/>
  <c r="H241" i="3"/>
  <c r="H66" i="1"/>
  <c r="L242" i="3" l="1"/>
  <c r="F242" i="3" s="1"/>
  <c r="G243" i="3" s="1"/>
  <c r="H242" i="3"/>
  <c r="G67" i="1"/>
  <c r="L67" i="1" s="1"/>
  <c r="F67" i="1" s="1"/>
  <c r="I66" i="1"/>
  <c r="J67" i="1" s="1"/>
  <c r="K68" i="1" s="1"/>
  <c r="N68" i="1" s="1"/>
  <c r="L243" i="3" l="1"/>
  <c r="F243" i="3" s="1"/>
  <c r="G244" i="3" s="1"/>
  <c r="H243" i="3"/>
  <c r="H67" i="1"/>
  <c r="L244" i="3" l="1"/>
  <c r="F244" i="3" s="1"/>
  <c r="G245" i="3" s="1"/>
  <c r="H244" i="3"/>
  <c r="G68" i="1"/>
  <c r="L68" i="1" s="1"/>
  <c r="F68" i="1" s="1"/>
  <c r="I67" i="1"/>
  <c r="J68" i="1" s="1"/>
  <c r="K69" i="1" s="1"/>
  <c r="N69" i="1" s="1"/>
  <c r="L245" i="3" l="1"/>
  <c r="F245" i="3" s="1"/>
  <c r="G246" i="3" s="1"/>
  <c r="H245" i="3"/>
  <c r="H68" i="1"/>
  <c r="L246" i="3" l="1"/>
  <c r="F246" i="3" s="1"/>
  <c r="G247" i="3" s="1"/>
  <c r="H246" i="3"/>
  <c r="I68" i="1"/>
  <c r="J69" i="1" s="1"/>
  <c r="K70" i="1" s="1"/>
  <c r="N70" i="1" s="1"/>
  <c r="G69" i="1"/>
  <c r="L69" i="1" s="1"/>
  <c r="F69" i="1" s="1"/>
  <c r="L247" i="3" l="1"/>
  <c r="F247" i="3" s="1"/>
  <c r="G248" i="3" s="1"/>
  <c r="H247" i="3"/>
  <c r="H69" i="1"/>
  <c r="L248" i="3" l="1"/>
  <c r="F248" i="3" s="1"/>
  <c r="G249" i="3" s="1"/>
  <c r="H248" i="3"/>
  <c r="I69" i="1"/>
  <c r="J70" i="1" s="1"/>
  <c r="K71" i="1" s="1"/>
  <c r="N71" i="1" s="1"/>
  <c r="G70" i="1"/>
  <c r="L70" i="1" s="1"/>
  <c r="F70" i="1" s="1"/>
  <c r="L249" i="3" l="1"/>
  <c r="F249" i="3" s="1"/>
  <c r="G250" i="3" s="1"/>
  <c r="H249" i="3"/>
  <c r="H70" i="1"/>
  <c r="L250" i="3" l="1"/>
  <c r="F250" i="3" s="1"/>
  <c r="G251" i="3" s="1"/>
  <c r="H250" i="3"/>
  <c r="G71" i="1"/>
  <c r="I70" i="1"/>
  <c r="J71" i="1" s="1"/>
  <c r="K72" i="1" s="1"/>
  <c r="N72" i="1" s="1"/>
  <c r="L251" i="3" l="1"/>
  <c r="F251" i="3" s="1"/>
  <c r="G252" i="3" s="1"/>
  <c r="H251" i="3"/>
  <c r="H71" i="1"/>
  <c r="L71" i="1"/>
  <c r="F71" i="1" s="1"/>
  <c r="L252" i="3" l="1"/>
  <c r="F252" i="3" s="1"/>
  <c r="G253" i="3" s="1"/>
  <c r="H252" i="3"/>
  <c r="G72" i="1"/>
  <c r="L72" i="1" s="1"/>
  <c r="F72" i="1" s="1"/>
  <c r="I71" i="1"/>
  <c r="J72" i="1" s="1"/>
  <c r="K73" i="1" s="1"/>
  <c r="N73" i="1" s="1"/>
  <c r="L253" i="3" l="1"/>
  <c r="F253" i="3" s="1"/>
  <c r="G254" i="3" s="1"/>
  <c r="H253" i="3"/>
  <c r="H72" i="1"/>
  <c r="L254" i="3" l="1"/>
  <c r="F254" i="3" s="1"/>
  <c r="G255" i="3" s="1"/>
  <c r="H254" i="3"/>
  <c r="I72" i="1"/>
  <c r="J73" i="1" s="1"/>
  <c r="K74" i="1" s="1"/>
  <c r="N74" i="1" s="1"/>
  <c r="G73" i="1"/>
  <c r="L73" i="1" s="1"/>
  <c r="F73" i="1" s="1"/>
  <c r="L255" i="3" l="1"/>
  <c r="F255" i="3" s="1"/>
  <c r="G256" i="3" s="1"/>
  <c r="H255" i="3"/>
  <c r="H73" i="1"/>
  <c r="L256" i="3" l="1"/>
  <c r="F256" i="3" s="1"/>
  <c r="G257" i="3" s="1"/>
  <c r="H256" i="3"/>
  <c r="G74" i="1"/>
  <c r="L74" i="1" s="1"/>
  <c r="F74" i="1" s="1"/>
  <c r="I73" i="1"/>
  <c r="J74" i="1" s="1"/>
  <c r="K75" i="1" s="1"/>
  <c r="N75" i="1" s="1"/>
  <c r="L257" i="3" l="1"/>
  <c r="F257" i="3" s="1"/>
  <c r="G258" i="3" s="1"/>
  <c r="H257" i="3"/>
  <c r="H74" i="1"/>
  <c r="L258" i="3" l="1"/>
  <c r="F258" i="3" s="1"/>
  <c r="G259" i="3" s="1"/>
  <c r="H258" i="3"/>
  <c r="I74" i="1"/>
  <c r="J75" i="1" s="1"/>
  <c r="K76" i="1" s="1"/>
  <c r="N76" i="1" s="1"/>
  <c r="G75" i="1"/>
  <c r="L259" i="3" l="1"/>
  <c r="F259" i="3" s="1"/>
  <c r="G260" i="3" s="1"/>
  <c r="H259" i="3"/>
  <c r="H75" i="1"/>
  <c r="L75" i="1"/>
  <c r="F75" i="1" s="1"/>
  <c r="L260" i="3" l="1"/>
  <c r="F260" i="3" s="1"/>
  <c r="G261" i="3" s="1"/>
  <c r="H260" i="3"/>
  <c r="G76" i="1"/>
  <c r="L76" i="1" s="1"/>
  <c r="F76" i="1" s="1"/>
  <c r="I75" i="1"/>
  <c r="J76" i="1" s="1"/>
  <c r="K77" i="1" s="1"/>
  <c r="N77" i="1" s="1"/>
  <c r="L261" i="3" l="1"/>
  <c r="F261" i="3" s="1"/>
  <c r="G262" i="3" s="1"/>
  <c r="H261" i="3"/>
  <c r="H76" i="1"/>
  <c r="L262" i="3" l="1"/>
  <c r="F262" i="3" s="1"/>
  <c r="G263" i="3" s="1"/>
  <c r="H262" i="3"/>
  <c r="I76" i="1"/>
  <c r="J77" i="1" s="1"/>
  <c r="K78" i="1" s="1"/>
  <c r="N78" i="1" s="1"/>
  <c r="G77" i="1"/>
  <c r="L77" i="1" s="1"/>
  <c r="F77" i="1" s="1"/>
  <c r="L263" i="3" l="1"/>
  <c r="F263" i="3" s="1"/>
  <c r="G264" i="3" s="1"/>
  <c r="H263" i="3"/>
  <c r="H77" i="1"/>
  <c r="L264" i="3" l="1"/>
  <c r="F264" i="3" s="1"/>
  <c r="G265" i="3" s="1"/>
  <c r="H264" i="3"/>
  <c r="I77" i="1"/>
  <c r="J78" i="1" s="1"/>
  <c r="K79" i="1" s="1"/>
  <c r="N79" i="1" s="1"/>
  <c r="G78" i="1"/>
  <c r="L78" i="1" s="1"/>
  <c r="F78" i="1" s="1"/>
  <c r="L265" i="3" l="1"/>
  <c r="F265" i="3" s="1"/>
  <c r="G266" i="3" s="1"/>
  <c r="H265" i="3"/>
  <c r="H78" i="1"/>
  <c r="L266" i="3" l="1"/>
  <c r="F266" i="3" s="1"/>
  <c r="G267" i="3" s="1"/>
  <c r="H266" i="3"/>
  <c r="I78" i="1"/>
  <c r="J79" i="1" s="1"/>
  <c r="K80" i="1" s="1"/>
  <c r="N80" i="1" s="1"/>
  <c r="G79" i="1"/>
  <c r="L79" i="1" s="1"/>
  <c r="F79" i="1" s="1"/>
  <c r="L267" i="3" l="1"/>
  <c r="F267" i="3" s="1"/>
  <c r="G268" i="3" s="1"/>
  <c r="H267" i="3"/>
  <c r="H79" i="1"/>
  <c r="L268" i="3" l="1"/>
  <c r="F268" i="3" s="1"/>
  <c r="G269" i="3" s="1"/>
  <c r="H268" i="3"/>
  <c r="G80" i="1"/>
  <c r="I79" i="1"/>
  <c r="J80" i="1" s="1"/>
  <c r="K81" i="1" s="1"/>
  <c r="N81" i="1" s="1"/>
  <c r="L269" i="3" l="1"/>
  <c r="F269" i="3" s="1"/>
  <c r="G270" i="3" s="1"/>
  <c r="H269" i="3"/>
  <c r="H80" i="1"/>
  <c r="L80" i="1"/>
  <c r="F80" i="1" s="1"/>
  <c r="L270" i="3" l="1"/>
  <c r="F270" i="3" s="1"/>
  <c r="G271" i="3" s="1"/>
  <c r="H270" i="3"/>
  <c r="G81" i="1"/>
  <c r="L81" i="1" s="1"/>
  <c r="F81" i="1" s="1"/>
  <c r="I80" i="1"/>
  <c r="J81" i="1" s="1"/>
  <c r="K82" i="1" s="1"/>
  <c r="N82" i="1" s="1"/>
  <c r="L271" i="3" l="1"/>
  <c r="F271" i="3" s="1"/>
  <c r="G272" i="3" s="1"/>
  <c r="H271" i="3"/>
  <c r="H81" i="1"/>
  <c r="L272" i="3" l="1"/>
  <c r="F272" i="3" s="1"/>
  <c r="G273" i="3" s="1"/>
  <c r="H272" i="3"/>
  <c r="G82" i="1"/>
  <c r="I81" i="1"/>
  <c r="J82" i="1" s="1"/>
  <c r="K83" i="1" s="1"/>
  <c r="N83" i="1" s="1"/>
  <c r="L273" i="3" l="1"/>
  <c r="F273" i="3" s="1"/>
  <c r="G274" i="3" s="1"/>
  <c r="H273" i="3"/>
  <c r="H82" i="1"/>
  <c r="L82" i="1"/>
  <c r="F82" i="1" s="1"/>
  <c r="L274" i="3" l="1"/>
  <c r="F274" i="3" s="1"/>
  <c r="G275" i="3" s="1"/>
  <c r="H274" i="3"/>
  <c r="G83" i="1"/>
  <c r="L83" i="1" s="1"/>
  <c r="F83" i="1" s="1"/>
  <c r="I82" i="1"/>
  <c r="J83" i="1" s="1"/>
  <c r="K84" i="1" s="1"/>
  <c r="N84" i="1" s="1"/>
  <c r="L275" i="3" l="1"/>
  <c r="F275" i="3" s="1"/>
  <c r="G276" i="3" s="1"/>
  <c r="H275" i="3"/>
  <c r="H83" i="1"/>
  <c r="L276" i="3" l="1"/>
  <c r="F276" i="3" s="1"/>
  <c r="G277" i="3" s="1"/>
  <c r="H276" i="3"/>
  <c r="G84" i="1"/>
  <c r="L84" i="1" s="1"/>
  <c r="F84" i="1" s="1"/>
  <c r="I83" i="1"/>
  <c r="J84" i="1" s="1"/>
  <c r="K85" i="1" s="1"/>
  <c r="N85" i="1" s="1"/>
  <c r="L277" i="3" l="1"/>
  <c r="F277" i="3" s="1"/>
  <c r="G278" i="3" s="1"/>
  <c r="H277" i="3"/>
  <c r="H84" i="1"/>
  <c r="L278" i="3" l="1"/>
  <c r="F278" i="3" s="1"/>
  <c r="G279" i="3" s="1"/>
  <c r="H278" i="3"/>
  <c r="I84" i="1"/>
  <c r="J85" i="1" s="1"/>
  <c r="K86" i="1" s="1"/>
  <c r="N86" i="1" s="1"/>
  <c r="G85" i="1"/>
  <c r="L85" i="1" s="1"/>
  <c r="F85" i="1" s="1"/>
  <c r="L279" i="3" l="1"/>
  <c r="F279" i="3" s="1"/>
  <c r="G280" i="3" s="1"/>
  <c r="H279" i="3"/>
  <c r="H85" i="1"/>
  <c r="L280" i="3" l="1"/>
  <c r="F280" i="3" s="1"/>
  <c r="G281" i="3" s="1"/>
  <c r="H280" i="3"/>
  <c r="G86" i="1"/>
  <c r="L86" i="1" s="1"/>
  <c r="F86" i="1" s="1"/>
  <c r="I85" i="1"/>
  <c r="J86" i="1" s="1"/>
  <c r="K87" i="1" s="1"/>
  <c r="N87" i="1" s="1"/>
  <c r="L281" i="3" l="1"/>
  <c r="F281" i="3" s="1"/>
  <c r="G282" i="3" s="1"/>
  <c r="H281" i="3"/>
  <c r="H86" i="1"/>
  <c r="L282" i="3" l="1"/>
  <c r="F282" i="3" s="1"/>
  <c r="G283" i="3" s="1"/>
  <c r="H282" i="3"/>
  <c r="G87" i="1"/>
  <c r="I86" i="1"/>
  <c r="J87" i="1" s="1"/>
  <c r="K88" i="1" s="1"/>
  <c r="N88" i="1" s="1"/>
  <c r="L283" i="3" l="1"/>
  <c r="F283" i="3" s="1"/>
  <c r="G284" i="3" s="1"/>
  <c r="H283" i="3"/>
  <c r="H87" i="1"/>
  <c r="L87" i="1"/>
  <c r="F87" i="1" s="1"/>
  <c r="L284" i="3" l="1"/>
  <c r="F284" i="3" s="1"/>
  <c r="G285" i="3" s="1"/>
  <c r="H284" i="3"/>
  <c r="G88" i="1"/>
  <c r="L88" i="1" s="1"/>
  <c r="F88" i="1" s="1"/>
  <c r="I87" i="1"/>
  <c r="J88" i="1" s="1"/>
  <c r="K89" i="1" s="1"/>
  <c r="N89" i="1" s="1"/>
  <c r="L285" i="3" l="1"/>
  <c r="F285" i="3" s="1"/>
  <c r="G286" i="3" s="1"/>
  <c r="H285" i="3"/>
  <c r="H88" i="1"/>
  <c r="L286" i="3" l="1"/>
  <c r="F286" i="3" s="1"/>
  <c r="G287" i="3" s="1"/>
  <c r="H286" i="3"/>
  <c r="I88" i="1"/>
  <c r="J89" i="1" s="1"/>
  <c r="K90" i="1" s="1"/>
  <c r="N90" i="1" s="1"/>
  <c r="G89" i="1"/>
  <c r="L287" i="3" l="1"/>
  <c r="F287" i="3" s="1"/>
  <c r="G288" i="3" s="1"/>
  <c r="H287" i="3"/>
  <c r="H89" i="1"/>
  <c r="L89" i="1"/>
  <c r="F89" i="1" s="1"/>
  <c r="L288" i="3" l="1"/>
  <c r="F288" i="3" s="1"/>
  <c r="G289" i="3" s="1"/>
  <c r="H288" i="3"/>
  <c r="G90" i="1"/>
  <c r="L90" i="1" s="1"/>
  <c r="F90" i="1" s="1"/>
  <c r="I89" i="1"/>
  <c r="J90" i="1" s="1"/>
  <c r="K91" i="1" s="1"/>
  <c r="N91" i="1" s="1"/>
  <c r="L289" i="3" l="1"/>
  <c r="F289" i="3" s="1"/>
  <c r="G290" i="3" s="1"/>
  <c r="H289" i="3"/>
  <c r="H90" i="1"/>
  <c r="L290" i="3" l="1"/>
  <c r="F290" i="3" s="1"/>
  <c r="G291" i="3" s="1"/>
  <c r="H290" i="3"/>
  <c r="I90" i="1"/>
  <c r="J91" i="1" s="1"/>
  <c r="K92" i="1" s="1"/>
  <c r="N92" i="1" s="1"/>
  <c r="G91" i="1"/>
  <c r="L291" i="3" l="1"/>
  <c r="F291" i="3" s="1"/>
  <c r="G292" i="3" s="1"/>
  <c r="H291" i="3"/>
  <c r="H91" i="1"/>
  <c r="L91" i="1"/>
  <c r="F91" i="1" s="1"/>
  <c r="L292" i="3" l="1"/>
  <c r="F292" i="3" s="1"/>
  <c r="G293" i="3" s="1"/>
  <c r="H292" i="3"/>
  <c r="G92" i="1"/>
  <c r="L92" i="1" s="1"/>
  <c r="F92" i="1" s="1"/>
  <c r="I91" i="1"/>
  <c r="J92" i="1" s="1"/>
  <c r="K93" i="1" s="1"/>
  <c r="N93" i="1" s="1"/>
  <c r="L293" i="3" l="1"/>
  <c r="F293" i="3" s="1"/>
  <c r="G294" i="3" s="1"/>
  <c r="H293" i="3"/>
  <c r="H92" i="1"/>
  <c r="L294" i="3" l="1"/>
  <c r="F294" i="3" s="1"/>
  <c r="G295" i="3" s="1"/>
  <c r="H294" i="3"/>
  <c r="I92" i="1"/>
  <c r="J93" i="1" s="1"/>
  <c r="K94" i="1" s="1"/>
  <c r="N94" i="1" s="1"/>
  <c r="G93" i="1"/>
  <c r="L93" i="1" s="1"/>
  <c r="F93" i="1" s="1"/>
  <c r="L295" i="3" l="1"/>
  <c r="F295" i="3" s="1"/>
  <c r="G296" i="3" s="1"/>
  <c r="H295" i="3"/>
  <c r="H93" i="1"/>
  <c r="L296" i="3" l="1"/>
  <c r="F296" i="3" s="1"/>
  <c r="G297" i="3" s="1"/>
  <c r="H296" i="3"/>
  <c r="I93" i="1"/>
  <c r="J94" i="1" s="1"/>
  <c r="K95" i="1" s="1"/>
  <c r="N95" i="1" s="1"/>
  <c r="G94" i="1"/>
  <c r="L297" i="3" l="1"/>
  <c r="F297" i="3" s="1"/>
  <c r="G298" i="3" s="1"/>
  <c r="H297" i="3"/>
  <c r="H94" i="1"/>
  <c r="L94" i="1"/>
  <c r="F94" i="1" s="1"/>
  <c r="L298" i="3" l="1"/>
  <c r="F298" i="3" s="1"/>
  <c r="G299" i="3" s="1"/>
  <c r="H298" i="3"/>
  <c r="G95" i="1"/>
  <c r="L95" i="1" s="1"/>
  <c r="F95" i="1" s="1"/>
  <c r="I94" i="1"/>
  <c r="J95" i="1" s="1"/>
  <c r="K96" i="1" s="1"/>
  <c r="N96" i="1" s="1"/>
  <c r="L299" i="3" l="1"/>
  <c r="F299" i="3" s="1"/>
  <c r="G300" i="3" s="1"/>
  <c r="H299" i="3"/>
  <c r="H95" i="1"/>
  <c r="L300" i="3" l="1"/>
  <c r="F300" i="3" s="1"/>
  <c r="G301" i="3" s="1"/>
  <c r="H300" i="3"/>
  <c r="I95" i="1"/>
  <c r="J96" i="1" s="1"/>
  <c r="K97" i="1" s="1"/>
  <c r="N97" i="1" s="1"/>
  <c r="G96" i="1"/>
  <c r="L96" i="1" s="1"/>
  <c r="F96" i="1" s="1"/>
  <c r="L301" i="3" l="1"/>
  <c r="F301" i="3" s="1"/>
  <c r="G302" i="3" s="1"/>
  <c r="H301" i="3"/>
  <c r="H96" i="1"/>
  <c r="L302" i="3" l="1"/>
  <c r="F302" i="3" s="1"/>
  <c r="G303" i="3" s="1"/>
  <c r="H302" i="3"/>
  <c r="G97" i="1"/>
  <c r="I96" i="1"/>
  <c r="J97" i="1" s="1"/>
  <c r="K98" i="1" s="1"/>
  <c r="N98" i="1" s="1"/>
  <c r="L303" i="3" l="1"/>
  <c r="F303" i="3" s="1"/>
  <c r="G304" i="3" s="1"/>
  <c r="H303" i="3"/>
  <c r="H97" i="1"/>
  <c r="L97" i="1"/>
  <c r="F97" i="1" s="1"/>
  <c r="L304" i="3" l="1"/>
  <c r="F304" i="3" s="1"/>
  <c r="G305" i="3" s="1"/>
  <c r="H304" i="3"/>
  <c r="I97" i="1"/>
  <c r="J98" i="1" s="1"/>
  <c r="K99" i="1" s="1"/>
  <c r="N99" i="1" s="1"/>
  <c r="G98" i="1"/>
  <c r="L98" i="1" s="1"/>
  <c r="F98" i="1" s="1"/>
  <c r="L305" i="3" l="1"/>
  <c r="F305" i="3" s="1"/>
  <c r="G306" i="3" s="1"/>
  <c r="H305" i="3"/>
  <c r="H98" i="1"/>
  <c r="L306" i="3" l="1"/>
  <c r="F306" i="3" s="1"/>
  <c r="G307" i="3" s="1"/>
  <c r="H306" i="3"/>
  <c r="I98" i="1"/>
  <c r="J99" i="1" s="1"/>
  <c r="K100" i="1" s="1"/>
  <c r="N100" i="1" s="1"/>
  <c r="G99" i="1"/>
  <c r="L99" i="1" s="1"/>
  <c r="F99" i="1" s="1"/>
  <c r="L307" i="3" l="1"/>
  <c r="F307" i="3" s="1"/>
  <c r="G308" i="3" s="1"/>
  <c r="H307" i="3"/>
  <c r="H99" i="1"/>
  <c r="L308" i="3" l="1"/>
  <c r="F308" i="3" s="1"/>
  <c r="G309" i="3" s="1"/>
  <c r="H308" i="3"/>
  <c r="I99" i="1"/>
  <c r="J100" i="1" s="1"/>
  <c r="K101" i="1" s="1"/>
  <c r="N101" i="1" s="1"/>
  <c r="G100" i="1"/>
  <c r="L100" i="1" s="1"/>
  <c r="F100" i="1" s="1"/>
  <c r="L309" i="3" l="1"/>
  <c r="F309" i="3" s="1"/>
  <c r="G310" i="3" s="1"/>
  <c r="H309" i="3"/>
  <c r="H100" i="1"/>
  <c r="L310" i="3" l="1"/>
  <c r="F310" i="3" s="1"/>
  <c r="G311" i="3" s="1"/>
  <c r="H310" i="3"/>
  <c r="G101" i="1"/>
  <c r="L101" i="1" s="1"/>
  <c r="F101" i="1" s="1"/>
  <c r="D14" i="1" s="1"/>
  <c r="I100" i="1"/>
  <c r="J101" i="1" s="1"/>
  <c r="K102" i="1" s="1"/>
  <c r="N102" i="1" s="1"/>
  <c r="L311" i="3" l="1"/>
  <c r="F311" i="3" s="1"/>
  <c r="G312" i="3" s="1"/>
  <c r="H311" i="3"/>
  <c r="H101" i="1"/>
  <c r="L312" i="3" l="1"/>
  <c r="F312" i="3" s="1"/>
  <c r="G313" i="3" s="1"/>
  <c r="H312" i="3"/>
  <c r="G102" i="1"/>
  <c r="L102" i="1" s="1"/>
  <c r="F102" i="1" s="1"/>
  <c r="I101" i="1"/>
  <c r="J102" i="1" s="1"/>
  <c r="K103" i="1" s="1"/>
  <c r="N103" i="1" s="1"/>
  <c r="L313" i="3" l="1"/>
  <c r="F313" i="3" s="1"/>
  <c r="G314" i="3" s="1"/>
  <c r="H313" i="3"/>
  <c r="H102" i="1"/>
  <c r="L314" i="3" l="1"/>
  <c r="F314" i="3" s="1"/>
  <c r="G315" i="3" s="1"/>
  <c r="H314" i="3"/>
  <c r="I102" i="1"/>
  <c r="J103" i="1" s="1"/>
  <c r="K104" i="1" s="1"/>
  <c r="N104" i="1" s="1"/>
  <c r="G103" i="1"/>
  <c r="L103" i="1" s="1"/>
  <c r="F103" i="1" s="1"/>
  <c r="L315" i="3" l="1"/>
  <c r="F315" i="3" s="1"/>
  <c r="G316" i="3" s="1"/>
  <c r="L316" i="3" s="1"/>
  <c r="F316" i="3" s="1"/>
  <c r="H315" i="3"/>
  <c r="H103" i="1"/>
  <c r="H316" i="3" l="1"/>
  <c r="G104" i="1"/>
  <c r="L104" i="1" s="1"/>
  <c r="F104" i="1" s="1"/>
  <c r="I103" i="1"/>
  <c r="J104" i="1" s="1"/>
  <c r="K105" i="1" s="1"/>
  <c r="N105" i="1" s="1"/>
  <c r="H104" i="1" l="1"/>
  <c r="G105" i="1" l="1"/>
  <c r="L105" i="1" s="1"/>
  <c r="F105" i="1" s="1"/>
  <c r="I104" i="1"/>
  <c r="J105" i="1" s="1"/>
  <c r="K106" i="1" s="1"/>
  <c r="N106" i="1" s="1"/>
  <c r="H105" i="1" l="1"/>
  <c r="I105" i="1" l="1"/>
  <c r="J106" i="1" s="1"/>
  <c r="K107" i="1" s="1"/>
  <c r="N107" i="1" s="1"/>
  <c r="G106" i="1"/>
  <c r="H106" i="1" l="1"/>
  <c r="L106" i="1"/>
  <c r="F106" i="1" s="1"/>
  <c r="G107" i="1" l="1"/>
  <c r="L107" i="1" s="1"/>
  <c r="F107" i="1" s="1"/>
  <c r="I106" i="1"/>
  <c r="J107" i="1" s="1"/>
  <c r="K108" i="1" s="1"/>
  <c r="N108" i="1" s="1"/>
  <c r="H107" i="1" l="1"/>
  <c r="I107" i="1" l="1"/>
  <c r="J108" i="1" s="1"/>
  <c r="K109" i="1" s="1"/>
  <c r="N109" i="1" s="1"/>
  <c r="G108" i="1"/>
  <c r="L108" i="1" s="1"/>
  <c r="F108" i="1" s="1"/>
  <c r="H108" i="1" l="1"/>
  <c r="G109" i="1" l="1"/>
  <c r="I108" i="1"/>
  <c r="J109" i="1" s="1"/>
  <c r="K110" i="1" s="1"/>
  <c r="N110" i="1" s="1"/>
  <c r="H109" i="1" l="1"/>
  <c r="L109" i="1"/>
  <c r="F109" i="1" s="1"/>
  <c r="G110" i="1" l="1"/>
  <c r="L110" i="1" s="1"/>
  <c r="F110" i="1" s="1"/>
  <c r="I109" i="1"/>
  <c r="J110" i="1" s="1"/>
  <c r="K111" i="1" s="1"/>
  <c r="N111" i="1" s="1"/>
  <c r="H110" i="1" l="1"/>
  <c r="I110" i="1" l="1"/>
  <c r="J111" i="1" s="1"/>
  <c r="K112" i="1" s="1"/>
  <c r="N112" i="1" s="1"/>
  <c r="G111" i="1"/>
  <c r="L111" i="1" s="1"/>
  <c r="F111" i="1" s="1"/>
  <c r="H111" i="1" l="1"/>
  <c r="I111" i="1" l="1"/>
  <c r="J112" i="1" s="1"/>
  <c r="K113" i="1" s="1"/>
  <c r="N113" i="1" s="1"/>
  <c r="G112" i="1"/>
  <c r="H112" i="1" l="1"/>
  <c r="L112" i="1"/>
  <c r="F112" i="1" s="1"/>
  <c r="G113" i="1" l="1"/>
  <c r="L113" i="1" s="1"/>
  <c r="F113" i="1" s="1"/>
  <c r="I112" i="1"/>
  <c r="J113" i="1" s="1"/>
  <c r="K114" i="1" s="1"/>
  <c r="N114" i="1" s="1"/>
  <c r="H113" i="1" l="1"/>
  <c r="I113" i="1" l="1"/>
  <c r="J114" i="1" s="1"/>
  <c r="K115" i="1" s="1"/>
  <c r="N115" i="1" s="1"/>
  <c r="G114" i="1"/>
  <c r="L114" i="1" s="1"/>
  <c r="F114" i="1" s="1"/>
  <c r="H114" i="1" l="1"/>
  <c r="G115" i="1" l="1"/>
  <c r="L115" i="1" s="1"/>
  <c r="F115" i="1" s="1"/>
  <c r="I114" i="1"/>
  <c r="J115" i="1" s="1"/>
  <c r="K116" i="1" s="1"/>
  <c r="N116" i="1" s="1"/>
  <c r="H115" i="1" l="1"/>
  <c r="I115" i="1" l="1"/>
  <c r="J116" i="1" s="1"/>
  <c r="K117" i="1" s="1"/>
  <c r="N117" i="1" s="1"/>
  <c r="G116" i="1"/>
  <c r="H116" i="1" l="1"/>
  <c r="L116" i="1"/>
  <c r="F116" i="1" s="1"/>
  <c r="G117" i="1" l="1"/>
  <c r="L117" i="1" s="1"/>
  <c r="F117" i="1" s="1"/>
  <c r="I116" i="1"/>
  <c r="J117" i="1" s="1"/>
  <c r="K118" i="1" s="1"/>
  <c r="N118" i="1" s="1"/>
  <c r="H117" i="1" l="1"/>
  <c r="I117" i="1" l="1"/>
  <c r="J118" i="1" s="1"/>
  <c r="K119" i="1" s="1"/>
  <c r="N119" i="1" s="1"/>
  <c r="G118" i="1"/>
  <c r="L118" i="1" s="1"/>
  <c r="F118" i="1" s="1"/>
  <c r="H118" i="1" l="1"/>
  <c r="G119" i="1" l="1"/>
  <c r="L119" i="1" s="1"/>
  <c r="F119" i="1" s="1"/>
  <c r="I118" i="1"/>
  <c r="J119" i="1" s="1"/>
  <c r="K120" i="1" s="1"/>
  <c r="N120" i="1" s="1"/>
  <c r="H119" i="1" l="1"/>
  <c r="I119" i="1" l="1"/>
  <c r="J120" i="1" s="1"/>
  <c r="K121" i="1" s="1"/>
  <c r="N121" i="1" s="1"/>
  <c r="G120" i="1"/>
  <c r="L120" i="1" s="1"/>
  <c r="F120" i="1" s="1"/>
  <c r="H120" i="1" l="1"/>
  <c r="I120" i="1" l="1"/>
  <c r="J121" i="1" s="1"/>
  <c r="K122" i="1" s="1"/>
  <c r="N122" i="1" s="1"/>
  <c r="G121" i="1"/>
  <c r="L121" i="1" s="1"/>
  <c r="F121" i="1" s="1"/>
  <c r="H121" i="1" l="1"/>
  <c r="G122" i="1" l="1"/>
  <c r="L122" i="1" s="1"/>
  <c r="F122" i="1" s="1"/>
  <c r="I121" i="1"/>
  <c r="J122" i="1" s="1"/>
  <c r="K123" i="1" s="1"/>
  <c r="N123" i="1" s="1"/>
  <c r="H122" i="1" l="1"/>
  <c r="I122" i="1" l="1"/>
  <c r="J123" i="1" s="1"/>
  <c r="K124" i="1" s="1"/>
  <c r="N124" i="1" s="1"/>
  <c r="G123" i="1"/>
  <c r="H123" i="1" l="1"/>
  <c r="L123" i="1"/>
  <c r="F123" i="1" s="1"/>
  <c r="G124" i="1" l="1"/>
  <c r="L124" i="1" s="1"/>
  <c r="F124" i="1" s="1"/>
  <c r="I123" i="1"/>
  <c r="J124" i="1" s="1"/>
  <c r="K125" i="1" s="1"/>
  <c r="N125" i="1" s="1"/>
  <c r="H124" i="1" l="1"/>
  <c r="I124" i="1" l="1"/>
  <c r="J125" i="1" s="1"/>
  <c r="K126" i="1" s="1"/>
  <c r="N126" i="1" s="1"/>
  <c r="G125" i="1"/>
  <c r="L125" i="1" s="1"/>
  <c r="F125" i="1" s="1"/>
  <c r="H125" i="1" l="1"/>
  <c r="I125" i="1" l="1"/>
  <c r="J126" i="1" s="1"/>
  <c r="K127" i="1" s="1"/>
  <c r="N127" i="1" s="1"/>
  <c r="G126" i="1"/>
  <c r="L126" i="1" s="1"/>
  <c r="F126" i="1" s="1"/>
  <c r="H126" i="1" l="1"/>
  <c r="G127" i="1" l="1"/>
  <c r="L127" i="1" s="1"/>
  <c r="F127" i="1" s="1"/>
  <c r="I126" i="1"/>
  <c r="J127" i="1" s="1"/>
  <c r="K128" i="1" s="1"/>
  <c r="N128" i="1" s="1"/>
  <c r="H127" i="1" l="1"/>
  <c r="I127" i="1" l="1"/>
  <c r="J128" i="1" s="1"/>
  <c r="K129" i="1" s="1"/>
  <c r="N129" i="1" s="1"/>
  <c r="G128" i="1"/>
  <c r="L128" i="1" s="1"/>
  <c r="F128" i="1" s="1"/>
  <c r="H128" i="1" l="1"/>
  <c r="G129" i="1" l="1"/>
  <c r="L129" i="1" s="1"/>
  <c r="F129" i="1" s="1"/>
  <c r="I128" i="1"/>
  <c r="J129" i="1" s="1"/>
  <c r="K130" i="1" s="1"/>
  <c r="N130" i="1" s="1"/>
  <c r="H129" i="1" l="1"/>
  <c r="G130" i="1" l="1"/>
  <c r="I129" i="1"/>
  <c r="J130" i="1" s="1"/>
  <c r="K131" i="1" s="1"/>
  <c r="N131" i="1" s="1"/>
  <c r="H130" i="1" l="1"/>
  <c r="L130" i="1"/>
  <c r="F130" i="1" s="1"/>
  <c r="G131" i="1" l="1"/>
  <c r="L131" i="1" s="1"/>
  <c r="F131" i="1" s="1"/>
  <c r="I130" i="1"/>
  <c r="J131" i="1" s="1"/>
  <c r="K132" i="1" s="1"/>
  <c r="N132" i="1" s="1"/>
  <c r="H131" i="1" l="1"/>
  <c r="G132" i="1" l="1"/>
  <c r="I131" i="1"/>
  <c r="J132" i="1" s="1"/>
  <c r="K133" i="1" s="1"/>
  <c r="N133" i="1" s="1"/>
  <c r="H132" i="1" l="1"/>
  <c r="L132" i="1"/>
  <c r="F132" i="1" s="1"/>
  <c r="G133" i="1" l="1"/>
  <c r="L133" i="1" s="1"/>
  <c r="F133" i="1" s="1"/>
  <c r="I132" i="1"/>
  <c r="J133" i="1" s="1"/>
  <c r="K134" i="1" s="1"/>
  <c r="N134" i="1" s="1"/>
  <c r="H133" i="1" l="1"/>
  <c r="I133" i="1" l="1"/>
  <c r="J134" i="1" s="1"/>
  <c r="K135" i="1" s="1"/>
  <c r="N135" i="1" s="1"/>
  <c r="G134" i="1"/>
  <c r="H134" i="1" l="1"/>
  <c r="L134" i="1"/>
  <c r="F134" i="1" s="1"/>
  <c r="G135" i="1" l="1"/>
  <c r="L135" i="1" s="1"/>
  <c r="F135" i="1" s="1"/>
  <c r="I134" i="1"/>
  <c r="J135" i="1" s="1"/>
  <c r="K136" i="1" s="1"/>
  <c r="N136" i="1" s="1"/>
  <c r="H135" i="1" l="1"/>
  <c r="I135" i="1" l="1"/>
  <c r="J136" i="1" s="1"/>
  <c r="K137" i="1" s="1"/>
  <c r="N137" i="1" s="1"/>
  <c r="G136" i="1"/>
  <c r="L136" i="1" s="1"/>
  <c r="F136" i="1" s="1"/>
  <c r="H136" i="1" l="1"/>
  <c r="I136" i="1" l="1"/>
  <c r="J137" i="1" s="1"/>
  <c r="K138" i="1" s="1"/>
  <c r="N138" i="1" s="1"/>
  <c r="G137" i="1"/>
  <c r="L137" i="1" s="1"/>
  <c r="F137" i="1" s="1"/>
  <c r="H137" i="1" l="1"/>
  <c r="I137" i="1" l="1"/>
  <c r="J138" i="1" s="1"/>
  <c r="K139" i="1" s="1"/>
  <c r="N139" i="1" s="1"/>
  <c r="G138" i="1"/>
  <c r="L138" i="1" s="1"/>
  <c r="F138" i="1" s="1"/>
  <c r="H138" i="1" l="1"/>
  <c r="I138" i="1" l="1"/>
  <c r="J139" i="1" s="1"/>
  <c r="K140" i="1" s="1"/>
  <c r="N140" i="1" s="1"/>
  <c r="G139" i="1"/>
  <c r="L139" i="1" s="1"/>
  <c r="F139" i="1" s="1"/>
  <c r="H139" i="1" l="1"/>
  <c r="I139" i="1" l="1"/>
  <c r="J140" i="1" s="1"/>
  <c r="K141" i="1" s="1"/>
  <c r="N141" i="1" s="1"/>
  <c r="G140" i="1"/>
  <c r="L140" i="1" s="1"/>
  <c r="F140" i="1" s="1"/>
  <c r="H140" i="1" l="1"/>
  <c r="I140" i="1" l="1"/>
  <c r="J141" i="1" s="1"/>
  <c r="K142" i="1" s="1"/>
  <c r="N142" i="1" s="1"/>
  <c r="G141" i="1"/>
  <c r="L141" i="1" s="1"/>
  <c r="F141" i="1" s="1"/>
  <c r="H141" i="1" l="1"/>
  <c r="G142" i="1" l="1"/>
  <c r="L142" i="1" s="1"/>
  <c r="F142" i="1" s="1"/>
  <c r="I141" i="1"/>
  <c r="J142" i="1" s="1"/>
  <c r="K143" i="1" s="1"/>
  <c r="N143" i="1" s="1"/>
  <c r="H142" i="1" l="1"/>
  <c r="I142" i="1" l="1"/>
  <c r="J143" i="1" s="1"/>
  <c r="K144" i="1" s="1"/>
  <c r="N144" i="1" s="1"/>
  <c r="G143" i="1"/>
  <c r="L143" i="1" s="1"/>
  <c r="F143" i="1" s="1"/>
  <c r="H143" i="1" l="1"/>
  <c r="I143" i="1" l="1"/>
  <c r="J144" i="1" s="1"/>
  <c r="K145" i="1" s="1"/>
  <c r="N145" i="1" s="1"/>
  <c r="G144" i="1"/>
  <c r="L144" i="1" s="1"/>
  <c r="F144" i="1" s="1"/>
  <c r="H144" i="1" l="1"/>
  <c r="I144" i="1" l="1"/>
  <c r="J145" i="1" s="1"/>
  <c r="K146" i="1" s="1"/>
  <c r="N146" i="1" s="1"/>
  <c r="G145" i="1"/>
  <c r="L145" i="1" s="1"/>
  <c r="F145" i="1" s="1"/>
  <c r="H145" i="1" l="1"/>
  <c r="G146" i="1" l="1"/>
  <c r="L146" i="1" s="1"/>
  <c r="F146" i="1" s="1"/>
  <c r="I145" i="1"/>
  <c r="J146" i="1" s="1"/>
  <c r="K147" i="1" s="1"/>
  <c r="N147" i="1" s="1"/>
  <c r="H146" i="1" l="1"/>
  <c r="G147" i="1" l="1"/>
  <c r="I146" i="1"/>
  <c r="J147" i="1" s="1"/>
  <c r="K148" i="1" s="1"/>
  <c r="N148" i="1" s="1"/>
  <c r="H147" i="1" l="1"/>
  <c r="L147" i="1"/>
  <c r="F147" i="1" s="1"/>
  <c r="G148" i="1" l="1"/>
  <c r="L148" i="1" s="1"/>
  <c r="F148" i="1" s="1"/>
  <c r="I147" i="1"/>
  <c r="J148" i="1" s="1"/>
  <c r="K149" i="1" s="1"/>
  <c r="N149" i="1" s="1"/>
  <c r="H148" i="1" l="1"/>
  <c r="G149" i="1" l="1"/>
  <c r="L149" i="1" s="1"/>
  <c r="F149" i="1" s="1"/>
  <c r="I148" i="1"/>
  <c r="J149" i="1" s="1"/>
  <c r="K150" i="1" s="1"/>
  <c r="N150" i="1" s="1"/>
  <c r="H149" i="1" l="1"/>
  <c r="I149" i="1" l="1"/>
  <c r="J150" i="1" s="1"/>
  <c r="K151" i="1" s="1"/>
  <c r="N151" i="1" s="1"/>
  <c r="G150" i="1"/>
  <c r="H150" i="1" l="1"/>
  <c r="L150" i="1"/>
  <c r="F150" i="1" s="1"/>
  <c r="G151" i="1" l="1"/>
  <c r="L151" i="1" s="1"/>
  <c r="F151" i="1" s="1"/>
  <c r="I150" i="1"/>
  <c r="J151" i="1" s="1"/>
  <c r="K152" i="1" s="1"/>
  <c r="N152" i="1" s="1"/>
  <c r="H151" i="1" l="1"/>
  <c r="I151" i="1" l="1"/>
  <c r="J152" i="1" s="1"/>
  <c r="K153" i="1" s="1"/>
  <c r="N153" i="1" s="1"/>
  <c r="G152" i="1"/>
  <c r="H152" i="1" l="1"/>
  <c r="L152" i="1"/>
  <c r="F152" i="1" s="1"/>
  <c r="G153" i="1" l="1"/>
  <c r="L153" i="1" s="1"/>
  <c r="F153" i="1" s="1"/>
  <c r="I152" i="1"/>
  <c r="J153" i="1" s="1"/>
  <c r="K154" i="1" s="1"/>
  <c r="N154" i="1" s="1"/>
  <c r="H153" i="1" l="1"/>
  <c r="I153" i="1" l="1"/>
  <c r="J154" i="1" s="1"/>
  <c r="K155" i="1" s="1"/>
  <c r="N155" i="1" s="1"/>
  <c r="G154" i="1"/>
  <c r="L154" i="1" s="1"/>
  <c r="F154" i="1" s="1"/>
  <c r="H154" i="1" l="1"/>
  <c r="I154" i="1" l="1"/>
  <c r="J155" i="1" s="1"/>
  <c r="K156" i="1" s="1"/>
  <c r="N156" i="1" s="1"/>
  <c r="G155" i="1"/>
  <c r="L155" i="1" s="1"/>
  <c r="F155" i="1" s="1"/>
  <c r="H155" i="1" l="1"/>
  <c r="I155" i="1" l="1"/>
  <c r="J156" i="1" s="1"/>
  <c r="K157" i="1" s="1"/>
  <c r="N157" i="1" s="1"/>
  <c r="G156" i="1"/>
  <c r="L156" i="1" s="1"/>
  <c r="F156" i="1" s="1"/>
  <c r="H156" i="1" l="1"/>
  <c r="I156" i="1" l="1"/>
  <c r="J157" i="1" s="1"/>
  <c r="K158" i="1" s="1"/>
  <c r="N158" i="1" s="1"/>
  <c r="G157" i="1"/>
  <c r="L157" i="1" s="1"/>
  <c r="F157" i="1" s="1"/>
  <c r="H157" i="1" l="1"/>
  <c r="I157" i="1" l="1"/>
  <c r="J158" i="1" s="1"/>
  <c r="K159" i="1" s="1"/>
  <c r="N159" i="1" s="1"/>
  <c r="G158" i="1"/>
  <c r="H158" i="1" l="1"/>
  <c r="L158" i="1"/>
  <c r="F158" i="1" s="1"/>
  <c r="G159" i="1" l="1"/>
  <c r="L159" i="1" s="1"/>
  <c r="F159" i="1" s="1"/>
  <c r="I158" i="1"/>
  <c r="J159" i="1" s="1"/>
  <c r="K160" i="1" s="1"/>
  <c r="N160" i="1" s="1"/>
  <c r="H159" i="1" l="1"/>
  <c r="I159" i="1" l="1"/>
  <c r="J160" i="1" s="1"/>
  <c r="K161" i="1" s="1"/>
  <c r="N161" i="1" s="1"/>
  <c r="G160" i="1"/>
  <c r="H160" i="1" l="1"/>
  <c r="L160" i="1"/>
  <c r="F160" i="1" s="1"/>
  <c r="G161" i="1" l="1"/>
  <c r="L161" i="1" s="1"/>
  <c r="F161" i="1" s="1"/>
  <c r="I160" i="1"/>
  <c r="J161" i="1" s="1"/>
  <c r="K162" i="1" s="1"/>
  <c r="N162" i="1" s="1"/>
  <c r="H161" i="1" l="1"/>
  <c r="I161" i="1" l="1"/>
  <c r="J162" i="1" s="1"/>
  <c r="K163" i="1" s="1"/>
  <c r="N163" i="1" s="1"/>
  <c r="G162" i="1"/>
  <c r="L162" i="1" s="1"/>
  <c r="F162" i="1" s="1"/>
  <c r="H162" i="1" l="1"/>
  <c r="G163" i="1" l="1"/>
  <c r="L163" i="1" s="1"/>
  <c r="F163" i="1" s="1"/>
  <c r="I162" i="1"/>
  <c r="J163" i="1" s="1"/>
  <c r="K164" i="1" s="1"/>
  <c r="N164" i="1" s="1"/>
  <c r="H163" i="1" l="1"/>
  <c r="G164" i="1" l="1"/>
  <c r="L164" i="1" s="1"/>
  <c r="F164" i="1" s="1"/>
  <c r="I163" i="1"/>
  <c r="J164" i="1" s="1"/>
  <c r="K165" i="1" s="1"/>
  <c r="N165" i="1" s="1"/>
  <c r="H164" i="1" l="1"/>
  <c r="I164" i="1"/>
  <c r="J165" i="1" s="1"/>
  <c r="K166" i="1" s="1"/>
  <c r="N166" i="1" s="1"/>
  <c r="G165" i="1"/>
  <c r="L165" i="1" s="1"/>
  <c r="F165" i="1" s="1"/>
  <c r="H165" i="1" l="1"/>
  <c r="I165" i="1" l="1"/>
  <c r="J166" i="1" s="1"/>
  <c r="K167" i="1" s="1"/>
  <c r="N167" i="1" s="1"/>
  <c r="G166" i="1"/>
  <c r="L166" i="1" s="1"/>
  <c r="F166" i="1" s="1"/>
  <c r="H166" i="1" l="1"/>
  <c r="I166" i="1" l="1"/>
  <c r="J167" i="1" s="1"/>
  <c r="K168" i="1" s="1"/>
  <c r="N168" i="1" s="1"/>
  <c r="G167" i="1"/>
  <c r="L167" i="1" s="1"/>
  <c r="F167" i="1" s="1"/>
  <c r="H167" i="1" l="1"/>
  <c r="G168" i="1" l="1"/>
  <c r="I167" i="1"/>
  <c r="J168" i="1" s="1"/>
  <c r="K169" i="1" s="1"/>
  <c r="N169" i="1" s="1"/>
  <c r="H168" i="1" l="1"/>
  <c r="L168" i="1"/>
  <c r="F168" i="1" s="1"/>
  <c r="G169" i="1" l="1"/>
  <c r="L169" i="1" s="1"/>
  <c r="F169" i="1" s="1"/>
  <c r="I168" i="1"/>
  <c r="J169" i="1" s="1"/>
  <c r="K170" i="1" s="1"/>
  <c r="N170" i="1" s="1"/>
  <c r="H169" i="1" l="1"/>
  <c r="I169" i="1" l="1"/>
  <c r="J170" i="1" s="1"/>
  <c r="K171" i="1" s="1"/>
  <c r="N171" i="1" s="1"/>
  <c r="G170" i="1"/>
  <c r="H170" i="1" l="1"/>
  <c r="L170" i="1"/>
  <c r="F170" i="1" s="1"/>
  <c r="G171" i="1" l="1"/>
  <c r="L171" i="1" s="1"/>
  <c r="F171" i="1" s="1"/>
  <c r="I170" i="1"/>
  <c r="J171" i="1" s="1"/>
  <c r="K172" i="1" s="1"/>
  <c r="N172" i="1" s="1"/>
  <c r="H171" i="1" l="1"/>
  <c r="I171" i="1" l="1"/>
  <c r="J172" i="1" s="1"/>
  <c r="K173" i="1" s="1"/>
  <c r="N173" i="1" s="1"/>
  <c r="G172" i="1"/>
  <c r="L172" i="1" s="1"/>
  <c r="F172" i="1" s="1"/>
  <c r="H172" i="1" l="1"/>
  <c r="G173" i="1" l="1"/>
  <c r="L173" i="1" s="1"/>
  <c r="F173" i="1" s="1"/>
  <c r="I172" i="1"/>
  <c r="J173" i="1" s="1"/>
  <c r="K174" i="1" s="1"/>
  <c r="N174" i="1" s="1"/>
  <c r="H173" i="1" l="1"/>
  <c r="I173" i="1" l="1"/>
  <c r="J174" i="1" s="1"/>
  <c r="K175" i="1" s="1"/>
  <c r="N175" i="1" s="1"/>
  <c r="G174" i="1"/>
  <c r="H174" i="1" l="1"/>
  <c r="L174" i="1"/>
  <c r="F174" i="1" s="1"/>
  <c r="I174" i="1" l="1"/>
  <c r="J175" i="1" s="1"/>
  <c r="K176" i="1" s="1"/>
  <c r="N176" i="1" s="1"/>
  <c r="G175" i="1"/>
  <c r="L175" i="1" s="1"/>
  <c r="F175" i="1" s="1"/>
  <c r="H175" i="1" l="1"/>
  <c r="I175" i="1" l="1"/>
  <c r="J176" i="1" s="1"/>
  <c r="K177" i="1" s="1"/>
  <c r="N177" i="1" s="1"/>
  <c r="G176" i="1"/>
  <c r="L176" i="1" l="1"/>
  <c r="F176" i="1" s="1"/>
  <c r="G177" i="1" s="1"/>
  <c r="H176" i="1"/>
  <c r="H177" i="1" l="1"/>
  <c r="I176" i="1"/>
  <c r="J177" i="1" s="1"/>
  <c r="K178" i="1" s="1"/>
  <c r="N178" i="1" s="1"/>
  <c r="L177" i="1"/>
  <c r="F177" i="1" s="1"/>
  <c r="G178" i="1" s="1"/>
  <c r="H178" i="1" l="1"/>
  <c r="I177" i="1"/>
  <c r="J178" i="1" s="1"/>
  <c r="K179" i="1" s="1"/>
  <c r="N179" i="1" s="1"/>
  <c r="L178" i="1"/>
  <c r="F178" i="1" s="1"/>
  <c r="G179" i="1" s="1"/>
  <c r="H179" i="1" l="1"/>
  <c r="I178" i="1"/>
  <c r="J179" i="1" s="1"/>
  <c r="K180" i="1" s="1"/>
  <c r="N180" i="1" s="1"/>
  <c r="L179" i="1"/>
  <c r="F179" i="1" s="1"/>
  <c r="G180" i="1" s="1"/>
  <c r="L180" i="1" l="1"/>
  <c r="F180" i="1" s="1"/>
  <c r="G181" i="1" s="1"/>
  <c r="H180" i="1"/>
  <c r="I179" i="1"/>
  <c r="J180" i="1" s="1"/>
  <c r="K181" i="1" s="1"/>
  <c r="N181" i="1" s="1"/>
  <c r="H181" i="1" l="1"/>
  <c r="L181" i="1"/>
  <c r="F181" i="1" s="1"/>
  <c r="G182" i="1" s="1"/>
  <c r="G10" i="1"/>
  <c r="H182" i="1" l="1"/>
  <c r="I180" i="1"/>
  <c r="J181" i="1" s="1"/>
  <c r="K182" i="1" s="1"/>
  <c r="N182" i="1" s="1"/>
  <c r="L182" i="1" l="1"/>
  <c r="F182" i="1" s="1"/>
  <c r="G183" i="1" s="1"/>
  <c r="I181" i="1"/>
  <c r="J182" i="1" s="1"/>
  <c r="K183" i="1" s="1"/>
  <c r="N183" i="1" s="1"/>
  <c r="H183" i="1" l="1"/>
  <c r="I182" i="1"/>
  <c r="J183" i="1" s="1"/>
  <c r="K184" i="1" s="1"/>
  <c r="N184" i="1" s="1"/>
  <c r="L183" i="1"/>
  <c r="F183" i="1" s="1"/>
  <c r="G184" i="1" s="1"/>
  <c r="H184" i="1" l="1"/>
  <c r="L184" i="1"/>
  <c r="F184" i="1" s="1"/>
  <c r="G185" i="1" s="1"/>
  <c r="I183" i="1"/>
  <c r="J184" i="1" s="1"/>
  <c r="K185" i="1" s="1"/>
  <c r="N185" i="1" s="1"/>
  <c r="H185" i="1" l="1"/>
  <c r="L185" i="1"/>
  <c r="F185" i="1" s="1"/>
  <c r="G186" i="1" s="1"/>
  <c r="H186" i="1" l="1"/>
  <c r="I184" i="1"/>
  <c r="J185" i="1" s="1"/>
  <c r="K186" i="1" s="1"/>
  <c r="N186" i="1" s="1"/>
  <c r="L186" i="1" l="1"/>
  <c r="F186" i="1" s="1"/>
  <c r="G187" i="1" s="1"/>
  <c r="H187" i="1" l="1"/>
  <c r="I185" i="1"/>
  <c r="J186" i="1" s="1"/>
  <c r="K187" i="1" s="1"/>
  <c r="N187" i="1" s="1"/>
  <c r="L187" i="1" l="1"/>
  <c r="F187" i="1" s="1"/>
  <c r="G188" i="1" s="1"/>
  <c r="H188" i="1" l="1"/>
  <c r="I186" i="1"/>
  <c r="J187" i="1" s="1"/>
  <c r="K188" i="1" s="1"/>
  <c r="N188" i="1" s="1"/>
  <c r="L188" i="1" l="1"/>
  <c r="F188" i="1" s="1"/>
  <c r="G189" i="1" s="1"/>
  <c r="H189" i="1" l="1"/>
  <c r="I187" i="1"/>
  <c r="J188" i="1" s="1"/>
  <c r="K189" i="1" s="1"/>
  <c r="N189" i="1" s="1"/>
  <c r="L189" i="1" l="1"/>
  <c r="F189" i="1" s="1"/>
  <c r="G190" i="1" s="1"/>
  <c r="H190" i="1" l="1"/>
  <c r="I188" i="1"/>
  <c r="J189" i="1" s="1"/>
  <c r="K190" i="1" s="1"/>
  <c r="N190" i="1" s="1"/>
  <c r="L190" i="1" l="1"/>
  <c r="F190" i="1" s="1"/>
  <c r="G191" i="1" s="1"/>
  <c r="H191" i="1" l="1"/>
  <c r="I189" i="1"/>
  <c r="J190" i="1" s="1"/>
  <c r="K191" i="1" s="1"/>
  <c r="N191" i="1" s="1"/>
  <c r="L191" i="1" l="1"/>
  <c r="F191" i="1" s="1"/>
  <c r="G192" i="1" s="1"/>
  <c r="H192" i="1" l="1"/>
  <c r="I190" i="1"/>
  <c r="J191" i="1" s="1"/>
  <c r="K192" i="1" s="1"/>
  <c r="N192" i="1" s="1"/>
  <c r="L192" i="1" l="1"/>
  <c r="F192" i="1" s="1"/>
  <c r="G193" i="1" s="1"/>
  <c r="H193" i="1" l="1"/>
  <c r="I191" i="1"/>
  <c r="J192" i="1" s="1"/>
  <c r="K193" i="1" s="1"/>
  <c r="N193" i="1" s="1"/>
  <c r="L193" i="1" l="1"/>
  <c r="F193" i="1" s="1"/>
  <c r="G194" i="1" s="1"/>
  <c r="I192" i="1"/>
  <c r="J193" i="1" s="1"/>
  <c r="K194" i="1" s="1"/>
  <c r="N194" i="1" s="1"/>
  <c r="H194" i="1" l="1"/>
  <c r="L194" i="1"/>
  <c r="F194" i="1" s="1"/>
  <c r="G195" i="1" s="1"/>
  <c r="I193" i="1"/>
  <c r="J194" i="1" s="1"/>
  <c r="K195" i="1" s="1"/>
  <c r="N195" i="1" s="1"/>
  <c r="H195" i="1" l="1"/>
  <c r="L195" i="1"/>
  <c r="F195" i="1" s="1"/>
  <c r="G196" i="1" s="1"/>
  <c r="I194" i="1"/>
  <c r="J195" i="1" s="1"/>
  <c r="K196" i="1" s="1"/>
  <c r="N196" i="1" s="1"/>
  <c r="H196" i="1" l="1"/>
  <c r="L196" i="1"/>
  <c r="F196" i="1" s="1"/>
  <c r="G197" i="1" s="1"/>
  <c r="I195" i="1"/>
  <c r="J196" i="1" s="1"/>
  <c r="K197" i="1" s="1"/>
  <c r="N197" i="1" s="1"/>
  <c r="H197" i="1" l="1"/>
  <c r="I196" i="1"/>
  <c r="J197" i="1" s="1"/>
  <c r="K198" i="1" s="1"/>
  <c r="N198" i="1" s="1"/>
  <c r="L197" i="1"/>
  <c r="F197" i="1" s="1"/>
  <c r="G198" i="1" s="1"/>
  <c r="H198" i="1" l="1"/>
  <c r="L198" i="1"/>
  <c r="F198" i="1" s="1"/>
  <c r="G199" i="1" s="1"/>
  <c r="I197" i="1"/>
  <c r="J198" i="1" s="1"/>
  <c r="K199" i="1" s="1"/>
  <c r="N199" i="1" s="1"/>
  <c r="H199" i="1" l="1"/>
  <c r="I198" i="1"/>
  <c r="J199" i="1" s="1"/>
  <c r="K200" i="1" s="1"/>
  <c r="N200" i="1" s="1"/>
  <c r="L199" i="1"/>
  <c r="F199" i="1" s="1"/>
  <c r="G200" i="1" s="1"/>
  <c r="H200" i="1" l="1"/>
  <c r="L200" i="1"/>
  <c r="F200" i="1" s="1"/>
  <c r="G201" i="1" s="1"/>
  <c r="I199" i="1"/>
  <c r="J200" i="1" s="1"/>
  <c r="K201" i="1" s="1"/>
  <c r="N201" i="1" s="1"/>
  <c r="H201" i="1" l="1"/>
  <c r="I200" i="1"/>
  <c r="J201" i="1" s="1"/>
  <c r="K202" i="1" s="1"/>
  <c r="N202" i="1" s="1"/>
  <c r="L201" i="1"/>
  <c r="F201" i="1" s="1"/>
  <c r="G202" i="1" s="1"/>
  <c r="H202" i="1" l="1"/>
  <c r="L202" i="1"/>
  <c r="F202" i="1" s="1"/>
  <c r="G203" i="1" s="1"/>
  <c r="I201" i="1"/>
  <c r="J202" i="1" s="1"/>
  <c r="K203" i="1" s="1"/>
  <c r="N203" i="1" s="1"/>
  <c r="H203" i="1" l="1"/>
  <c r="I202" i="1"/>
  <c r="J203" i="1" s="1"/>
  <c r="K204" i="1" s="1"/>
  <c r="N204" i="1" s="1"/>
  <c r="L203" i="1"/>
  <c r="F203" i="1" s="1"/>
  <c r="G204" i="1" s="1"/>
  <c r="H204" i="1" l="1"/>
  <c r="L204" i="1"/>
  <c r="F204" i="1" s="1"/>
  <c r="G205" i="1" s="1"/>
  <c r="I203" i="1"/>
  <c r="J204" i="1" s="1"/>
  <c r="K205" i="1" s="1"/>
  <c r="N205" i="1" s="1"/>
  <c r="H205" i="1" l="1"/>
  <c r="I204" i="1"/>
  <c r="J205" i="1" s="1"/>
  <c r="K206" i="1" s="1"/>
  <c r="N206" i="1" s="1"/>
  <c r="L205" i="1"/>
  <c r="F205" i="1" s="1"/>
  <c r="G206" i="1" s="1"/>
  <c r="H206" i="1" l="1"/>
  <c r="L206" i="1"/>
  <c r="F206" i="1" s="1"/>
  <c r="G207" i="1" s="1"/>
  <c r="I205" i="1"/>
  <c r="J206" i="1" s="1"/>
  <c r="K207" i="1" s="1"/>
  <c r="N207" i="1" s="1"/>
  <c r="H207" i="1" l="1"/>
  <c r="I206" i="1"/>
  <c r="J207" i="1" s="1"/>
  <c r="K208" i="1" s="1"/>
  <c r="N208" i="1" s="1"/>
  <c r="L207" i="1"/>
  <c r="F207" i="1" s="1"/>
  <c r="G208" i="1" s="1"/>
  <c r="H208" i="1" l="1"/>
  <c r="L208" i="1"/>
  <c r="F208" i="1" s="1"/>
  <c r="G209" i="1" s="1"/>
  <c r="I207" i="1"/>
  <c r="J208" i="1" s="1"/>
  <c r="K209" i="1" s="1"/>
  <c r="N209" i="1" s="1"/>
  <c r="H209" i="1" l="1"/>
  <c r="I208" i="1"/>
  <c r="J209" i="1" s="1"/>
  <c r="K210" i="1" s="1"/>
  <c r="N210" i="1" s="1"/>
  <c r="L209" i="1"/>
  <c r="F209" i="1" s="1"/>
  <c r="G210" i="1" s="1"/>
  <c r="H210" i="1" l="1"/>
  <c r="L210" i="1"/>
  <c r="F210" i="1" s="1"/>
  <c r="G211" i="1" s="1"/>
  <c r="I209" i="1"/>
  <c r="J210" i="1" s="1"/>
  <c r="K211" i="1" s="1"/>
  <c r="N211" i="1" s="1"/>
  <c r="H211" i="1" l="1"/>
  <c r="I210" i="1" l="1"/>
  <c r="J211" i="1" s="1"/>
  <c r="K212" i="1" s="1"/>
  <c r="N212" i="1" s="1"/>
  <c r="L211" i="1"/>
  <c r="F211" i="1" s="1"/>
  <c r="G212" i="1" s="1"/>
  <c r="H212" i="1" l="1"/>
  <c r="I211" i="1"/>
  <c r="J212" i="1" s="1"/>
  <c r="K213" i="1" s="1"/>
  <c r="N213" i="1" s="1"/>
  <c r="L212" i="1"/>
  <c r="F212" i="1" s="1"/>
  <c r="G213" i="1" s="1"/>
  <c r="H213" i="1" l="1"/>
  <c r="L213" i="1"/>
  <c r="F213" i="1" s="1"/>
  <c r="G214" i="1" s="1"/>
  <c r="I212" i="1"/>
  <c r="J213" i="1" s="1"/>
  <c r="K214" i="1" s="1"/>
  <c r="N214" i="1" s="1"/>
  <c r="H214" i="1" l="1"/>
  <c r="I213" i="1"/>
  <c r="J214" i="1" s="1"/>
  <c r="K215" i="1" s="1"/>
  <c r="N215" i="1" s="1"/>
  <c r="L214" i="1"/>
  <c r="F214" i="1" s="1"/>
  <c r="G215" i="1" s="1"/>
  <c r="H215" i="1" l="1"/>
  <c r="L215" i="1"/>
  <c r="F215" i="1" s="1"/>
  <c r="G216" i="1" s="1"/>
  <c r="I214" i="1"/>
  <c r="J215" i="1" s="1"/>
  <c r="K216" i="1" s="1"/>
  <c r="N216" i="1" s="1"/>
  <c r="H216" i="1" l="1"/>
  <c r="I215" i="1"/>
  <c r="J216" i="1" s="1"/>
  <c r="L216" i="1"/>
  <c r="F216" i="1" s="1"/>
  <c r="G217" i="1" s="1"/>
  <c r="H217" i="1" l="1"/>
  <c r="I216" i="1"/>
  <c r="L217" i="1" l="1"/>
  <c r="F217" i="1" s="1"/>
  <c r="G218" i="1" s="1"/>
  <c r="H218" i="1" l="1"/>
  <c r="L218" i="1"/>
  <c r="F218" i="1" s="1"/>
  <c r="G219" i="1" s="1"/>
  <c r="H219" i="1" l="1"/>
  <c r="L219" i="1"/>
  <c r="F219" i="1" s="1"/>
  <c r="G220" i="1" s="1"/>
  <c r="H220" i="1" l="1"/>
  <c r="L220" i="1"/>
  <c r="F220" i="1" s="1"/>
  <c r="G221" i="1" s="1"/>
  <c r="H221" i="1" l="1"/>
  <c r="L221" i="1"/>
  <c r="F221" i="1" s="1"/>
  <c r="G222" i="1" s="1"/>
  <c r="H222" i="1" l="1"/>
  <c r="L222" i="1"/>
  <c r="F222" i="1" s="1"/>
  <c r="G223" i="1" s="1"/>
  <c r="H223" i="1" l="1"/>
  <c r="L223" i="1"/>
  <c r="F223" i="1" s="1"/>
  <c r="G224" i="1" s="1"/>
  <c r="H224" i="1" l="1"/>
  <c r="L224" i="1"/>
  <c r="F224" i="1" s="1"/>
  <c r="G225" i="1" s="1"/>
  <c r="H225" i="1" l="1"/>
  <c r="L225" i="1"/>
  <c r="F225" i="1" s="1"/>
  <c r="G226" i="1" s="1"/>
  <c r="H226" i="1" l="1"/>
  <c r="L15" i="1"/>
  <c r="L226" i="1" l="1"/>
  <c r="F226" i="1" s="1"/>
  <c r="G227" i="1" s="1"/>
  <c r="H227" i="1" l="1"/>
  <c r="L227" i="1"/>
  <c r="F227" i="1" s="1"/>
  <c r="G228" i="1" s="1"/>
  <c r="H228" i="1" l="1"/>
  <c r="L228" i="1"/>
  <c r="F228" i="1" s="1"/>
  <c r="G229" i="1" s="1"/>
  <c r="H229" i="1" l="1"/>
  <c r="L229" i="1"/>
  <c r="F229" i="1" s="1"/>
  <c r="G230" i="1" s="1"/>
  <c r="H230" i="1" l="1"/>
  <c r="L230" i="1"/>
  <c r="F230" i="1" s="1"/>
  <c r="G231" i="1" s="1"/>
  <c r="H231" i="1" l="1"/>
  <c r="L231" i="1"/>
  <c r="F231" i="1" s="1"/>
  <c r="G232" i="1" s="1"/>
  <c r="H232" i="1" l="1"/>
  <c r="L232" i="1"/>
  <c r="F232" i="1" s="1"/>
  <c r="G233" i="1" s="1"/>
  <c r="H233" i="1" l="1"/>
  <c r="L233" i="1"/>
  <c r="F233" i="1" s="1"/>
  <c r="G234" i="1" s="1"/>
  <c r="D13" i="1"/>
  <c r="F13" i="1" s="1"/>
  <c r="H234" i="1" l="1"/>
  <c r="L234" i="1"/>
  <c r="F234" i="1" s="1"/>
  <c r="G235" i="1" s="1"/>
  <c r="H235" i="1" l="1"/>
  <c r="L235" i="1"/>
  <c r="F235" i="1" s="1"/>
  <c r="G236" i="1" s="1"/>
  <c r="H236" i="1" l="1"/>
  <c r="L236" i="1"/>
  <c r="F236" i="1" s="1"/>
  <c r="G237" i="1" s="1"/>
  <c r="H237" i="1" l="1"/>
  <c r="L237" i="1"/>
  <c r="F237" i="1" s="1"/>
  <c r="G238" i="1" s="1"/>
  <c r="H238" i="1" l="1"/>
  <c r="L238" i="1"/>
  <c r="F238" i="1" s="1"/>
  <c r="G239" i="1" s="1"/>
  <c r="H239" i="1" l="1"/>
  <c r="L239" i="1"/>
  <c r="F239" i="1" s="1"/>
  <c r="G240" i="1" s="1"/>
  <c r="H240" i="1" l="1"/>
  <c r="L240" i="1"/>
  <c r="F240" i="1" s="1"/>
  <c r="G241" i="1" s="1"/>
  <c r="H241" i="1" l="1"/>
  <c r="L241" i="1"/>
  <c r="F241" i="1" s="1"/>
  <c r="G242" i="1" s="1"/>
  <c r="H242" i="1" l="1"/>
  <c r="L242" i="1"/>
  <c r="F242" i="1" s="1"/>
  <c r="G243" i="1" s="1"/>
  <c r="H243" i="1" l="1"/>
  <c r="L243" i="1"/>
  <c r="F243" i="1" s="1"/>
  <c r="G244" i="1" s="1"/>
  <c r="H244" i="1" l="1"/>
  <c r="L244" i="1"/>
  <c r="F244" i="1" s="1"/>
  <c r="G245" i="1" s="1"/>
  <c r="H245" i="1" l="1"/>
  <c r="L245" i="1"/>
  <c r="F245" i="1" s="1"/>
  <c r="G246" i="1" s="1"/>
  <c r="H246" i="1" l="1"/>
  <c r="L246" i="1"/>
  <c r="F246" i="1" s="1"/>
  <c r="G247" i="1" s="1"/>
  <c r="H247" i="1" l="1"/>
  <c r="L247" i="1"/>
  <c r="F247" i="1" s="1"/>
  <c r="G248" i="1" s="1"/>
  <c r="H248" i="1" l="1"/>
  <c r="L248" i="1"/>
  <c r="F248" i="1" s="1"/>
  <c r="G249" i="1" s="1"/>
  <c r="H249" i="1" l="1"/>
  <c r="L249" i="1"/>
  <c r="F249" i="1" s="1"/>
  <c r="G250" i="1" s="1"/>
  <c r="H250" i="1" l="1"/>
  <c r="L250" i="1"/>
  <c r="F250" i="1" s="1"/>
  <c r="G251" i="1" s="1"/>
  <c r="H251" i="1" l="1"/>
  <c r="L251" i="1"/>
  <c r="F251" i="1" s="1"/>
  <c r="G252" i="1" s="1"/>
  <c r="H252" i="1" l="1"/>
  <c r="L252" i="1"/>
  <c r="F252" i="1" s="1"/>
  <c r="G253" i="1" s="1"/>
  <c r="H253" i="1" l="1"/>
  <c r="L253" i="1"/>
  <c r="F253" i="1" s="1"/>
  <c r="G254" i="1" s="1"/>
  <c r="H254" i="1" l="1"/>
  <c r="L254" i="1"/>
  <c r="F254" i="1" s="1"/>
  <c r="G255" i="1" s="1"/>
  <c r="H255" i="1" l="1"/>
  <c r="L255" i="1"/>
  <c r="F255" i="1" s="1"/>
  <c r="G256" i="1" s="1"/>
  <c r="H256" i="1" l="1"/>
  <c r="L256" i="1"/>
  <c r="F256" i="1" s="1"/>
  <c r="G257" i="1" s="1"/>
  <c r="H257" i="1" l="1"/>
  <c r="L257" i="1"/>
  <c r="F257" i="1" s="1"/>
  <c r="G258" i="1" s="1"/>
  <c r="H258" i="1" l="1"/>
  <c r="L258" i="1"/>
  <c r="F258" i="1" s="1"/>
  <c r="G259" i="1" s="1"/>
  <c r="H259" i="1" l="1"/>
  <c r="L259" i="1"/>
  <c r="F259" i="1" s="1"/>
  <c r="G260" i="1" s="1"/>
  <c r="H260" i="1" l="1"/>
  <c r="L260" i="1"/>
  <c r="F260" i="1" s="1"/>
  <c r="G261" i="1" s="1"/>
  <c r="H261" i="1" l="1"/>
  <c r="L261" i="1"/>
  <c r="F261" i="1" s="1"/>
  <c r="G262" i="1" s="1"/>
  <c r="H262" i="1" l="1"/>
  <c r="L262" i="1"/>
  <c r="F262" i="1" s="1"/>
  <c r="G263" i="1" s="1"/>
  <c r="H263" i="1" l="1"/>
  <c r="L263" i="1"/>
  <c r="F263" i="1" s="1"/>
  <c r="G264" i="1" s="1"/>
  <c r="H264" i="1" l="1"/>
  <c r="L264" i="1"/>
  <c r="F264" i="1" s="1"/>
  <c r="G265" i="1" s="1"/>
  <c r="H265" i="1" l="1"/>
  <c r="L265" i="1"/>
  <c r="F265" i="1" s="1"/>
  <c r="G266" i="1" s="1"/>
  <c r="H266" i="1" l="1"/>
  <c r="L266" i="1"/>
  <c r="F266" i="1" s="1"/>
  <c r="G267" i="1" s="1"/>
  <c r="H267" i="1" l="1"/>
  <c r="L267" i="1"/>
  <c r="F267" i="1" s="1"/>
  <c r="G268" i="1" s="1"/>
  <c r="H268" i="1" l="1"/>
  <c r="L268" i="1"/>
  <c r="F268" i="1" s="1"/>
  <c r="G269" i="1" s="1"/>
  <c r="H269" i="1" l="1"/>
  <c r="L269" i="1"/>
  <c r="F269" i="1" s="1"/>
  <c r="G270" i="1" s="1"/>
  <c r="H270" i="1" l="1"/>
  <c r="L270" i="1"/>
  <c r="F270" i="1" s="1"/>
  <c r="G271" i="1" s="1"/>
  <c r="H271" i="1" l="1"/>
  <c r="L271" i="1"/>
  <c r="F271" i="1" s="1"/>
  <c r="G272" i="1" s="1"/>
  <c r="H272" i="1" l="1"/>
  <c r="L272" i="1"/>
  <c r="F272" i="1" s="1"/>
  <c r="G273" i="1" s="1"/>
  <c r="H273" i="1" l="1"/>
  <c r="L273" i="1"/>
  <c r="F273" i="1" s="1"/>
  <c r="G274" i="1" s="1"/>
  <c r="H274" i="1" l="1"/>
  <c r="L274" i="1"/>
  <c r="F274" i="1" s="1"/>
  <c r="G275" i="1" s="1"/>
  <c r="H275" i="1" l="1"/>
  <c r="L275" i="1"/>
  <c r="F275" i="1" s="1"/>
  <c r="G276" i="1" s="1"/>
  <c r="H276" i="1" l="1"/>
  <c r="L276" i="1"/>
  <c r="F276" i="1" s="1"/>
  <c r="G277" i="1" s="1"/>
  <c r="H277" i="1" l="1"/>
  <c r="L277" i="1"/>
  <c r="F277" i="1" s="1"/>
  <c r="G278" i="1" s="1"/>
  <c r="H278" i="1" l="1"/>
  <c r="L278" i="1"/>
  <c r="F278" i="1" s="1"/>
  <c r="G279" i="1" s="1"/>
  <c r="H279" i="1" l="1"/>
  <c r="L279" i="1"/>
  <c r="F279" i="1" s="1"/>
  <c r="G280" i="1" s="1"/>
  <c r="H280" i="1" l="1"/>
  <c r="L280" i="1"/>
  <c r="F280" i="1" s="1"/>
  <c r="G281" i="1" s="1"/>
  <c r="H281" i="1" l="1"/>
  <c r="L281" i="1"/>
  <c r="F281" i="1" s="1"/>
  <c r="G282" i="1" s="1"/>
  <c r="H282" i="1" l="1"/>
  <c r="L282" i="1"/>
  <c r="F282" i="1" s="1"/>
  <c r="G283" i="1" s="1"/>
  <c r="H283" i="1" l="1"/>
  <c r="L283" i="1"/>
  <c r="F283" i="1" s="1"/>
  <c r="G284" i="1" s="1"/>
  <c r="H284" i="1" l="1"/>
  <c r="L284" i="1"/>
  <c r="F284" i="1" s="1"/>
  <c r="G285" i="1" s="1"/>
  <c r="H285" i="1" l="1"/>
  <c r="L285" i="1"/>
  <c r="F285" i="1" s="1"/>
  <c r="G286" i="1" s="1"/>
  <c r="H286" i="1" l="1"/>
  <c r="L286" i="1"/>
  <c r="F286" i="1" s="1"/>
  <c r="G287" i="1" s="1"/>
  <c r="H287" i="1" l="1"/>
  <c r="L287" i="1"/>
  <c r="F287" i="1" s="1"/>
  <c r="G288" i="1" s="1"/>
  <c r="H288" i="1" l="1"/>
  <c r="L288" i="1"/>
  <c r="F288" i="1" s="1"/>
  <c r="G289" i="1" s="1"/>
  <c r="H289" i="1" l="1"/>
  <c r="L289" i="1"/>
  <c r="F289" i="1" s="1"/>
  <c r="G290" i="1" s="1"/>
  <c r="H290" i="1" l="1"/>
  <c r="L290" i="1"/>
  <c r="F290" i="1" s="1"/>
  <c r="G291" i="1" s="1"/>
  <c r="H291" i="1" l="1"/>
  <c r="L291" i="1"/>
  <c r="F291" i="1" s="1"/>
  <c r="G292" i="1" s="1"/>
  <c r="H292" i="1" l="1"/>
  <c r="L292" i="1"/>
  <c r="F292" i="1" s="1"/>
  <c r="G293" i="1" s="1"/>
  <c r="H293" i="1" l="1"/>
  <c r="L293" i="1"/>
  <c r="F293" i="1" s="1"/>
  <c r="G294" i="1" s="1"/>
  <c r="H294" i="1" l="1"/>
  <c r="L294" i="1"/>
  <c r="F294" i="1" s="1"/>
  <c r="G295" i="1" s="1"/>
  <c r="H295" i="1" l="1"/>
  <c r="L295" i="1"/>
  <c r="F295" i="1" s="1"/>
  <c r="G296" i="1" s="1"/>
  <c r="H296" i="1" l="1"/>
  <c r="L296" i="1"/>
  <c r="F296" i="1" s="1"/>
  <c r="G297" i="1" s="1"/>
  <c r="H297" i="1" l="1"/>
  <c r="L297" i="1"/>
  <c r="F297" i="1" s="1"/>
  <c r="G298" i="1" s="1"/>
  <c r="H298" i="1" l="1"/>
  <c r="L298" i="1"/>
  <c r="F298" i="1" s="1"/>
  <c r="G299" i="1" s="1"/>
  <c r="L299" i="1" l="1"/>
  <c r="F299" i="1" s="1"/>
  <c r="G300" i="1" s="1"/>
  <c r="L300" i="1" s="1"/>
  <c r="F300" i="1" s="1"/>
  <c r="G301" i="1" s="1"/>
  <c r="H299" i="1"/>
  <c r="H300" i="1" l="1"/>
  <c r="H301" i="1" s="1"/>
  <c r="L301" i="1"/>
  <c r="F301" i="1" s="1"/>
  <c r="G302" i="1" s="1"/>
  <c r="L302" i="1" l="1"/>
  <c r="F302" i="1" s="1"/>
  <c r="G303" i="1" s="1"/>
  <c r="H302" i="1"/>
  <c r="L303" i="1" l="1"/>
  <c r="F303" i="1" s="1"/>
  <c r="G304" i="1" s="1"/>
  <c r="H303" i="1"/>
  <c r="L304" i="1" l="1"/>
  <c r="F304" i="1" s="1"/>
  <c r="G305" i="1" s="1"/>
  <c r="H304" i="1"/>
  <c r="L305" i="1" l="1"/>
  <c r="F305" i="1" s="1"/>
  <c r="G306" i="1" s="1"/>
  <c r="H305" i="1"/>
  <c r="L306" i="1" l="1"/>
  <c r="F306" i="1" s="1"/>
  <c r="G307" i="1" s="1"/>
  <c r="H306" i="1"/>
  <c r="L307" i="1" l="1"/>
  <c r="F307" i="1" s="1"/>
  <c r="G308" i="1" s="1"/>
  <c r="H307" i="1"/>
  <c r="L308" i="1" l="1"/>
  <c r="F308" i="1" s="1"/>
  <c r="G309" i="1" s="1"/>
  <c r="H308" i="1"/>
  <c r="L309" i="1" l="1"/>
  <c r="F309" i="1" s="1"/>
  <c r="G310" i="1" s="1"/>
  <c r="H309" i="1"/>
  <c r="L310" i="1" l="1"/>
  <c r="F310" i="1" s="1"/>
  <c r="G311" i="1" s="1"/>
  <c r="H310" i="1"/>
  <c r="L311" i="1" l="1"/>
  <c r="F311" i="1" s="1"/>
  <c r="G312" i="1" s="1"/>
  <c r="H311" i="1"/>
  <c r="L312" i="1" l="1"/>
  <c r="F312" i="1" s="1"/>
  <c r="G313" i="1" s="1"/>
  <c r="H312" i="1"/>
  <c r="L313" i="1" l="1"/>
  <c r="F313" i="1" s="1"/>
  <c r="G314" i="1" s="1"/>
  <c r="H313" i="1"/>
  <c r="L314" i="1" l="1"/>
  <c r="F314" i="1" s="1"/>
  <c r="G315" i="1" s="1"/>
  <c r="H314" i="1"/>
  <c r="L315" i="1" l="1"/>
  <c r="F315" i="1" s="1"/>
  <c r="G316" i="1" s="1"/>
  <c r="L316" i="1" s="1"/>
  <c r="F316" i="1" s="1"/>
  <c r="H315" i="1"/>
  <c r="H316" i="1" l="1"/>
</calcChain>
</file>

<file path=xl/sharedStrings.xml><?xml version="1.0" encoding="utf-8"?>
<sst xmlns="http://schemas.openxmlformats.org/spreadsheetml/2006/main" count="210" uniqueCount="66">
  <si>
    <t>payload mass</t>
  </si>
  <si>
    <t>kg</t>
  </si>
  <si>
    <t>Inert mass</t>
  </si>
  <si>
    <t>Elevation angle</t>
  </si>
  <si>
    <t>deg</t>
  </si>
  <si>
    <t>rad</t>
  </si>
  <si>
    <t>pitch angle of attack</t>
  </si>
  <si>
    <t xml:space="preserve"> </t>
  </si>
  <si>
    <t>Yaw angle of attack</t>
  </si>
  <si>
    <t>Density</t>
  </si>
  <si>
    <t>kg/m3</t>
  </si>
  <si>
    <t>Measured</t>
  </si>
  <si>
    <t>Pred</t>
  </si>
  <si>
    <t>Gravity</t>
  </si>
  <si>
    <t>m/s2</t>
  </si>
  <si>
    <t>V (mph)</t>
  </si>
  <si>
    <t>Cd</t>
  </si>
  <si>
    <t>a (g's)</t>
  </si>
  <si>
    <t>Radius</t>
  </si>
  <si>
    <t xml:space="preserve">m </t>
  </si>
  <si>
    <t>Max Alt (ft)</t>
  </si>
  <si>
    <t>6673 (baro)</t>
  </si>
  <si>
    <t>Area (m2)</t>
  </si>
  <si>
    <t>m2</t>
  </si>
  <si>
    <t>June 11 2 pm Orangeburg SC</t>
  </si>
  <si>
    <t>Max Alt</t>
  </si>
  <si>
    <t>m</t>
  </si>
  <si>
    <t>ft</t>
  </si>
  <si>
    <t>Max Acceleration</t>
  </si>
  <si>
    <t>g's</t>
  </si>
  <si>
    <t>t</t>
  </si>
  <si>
    <t>F (n) (1200)</t>
  </si>
  <si>
    <t>prop mass (g)</t>
  </si>
  <si>
    <t>Inert Mass</t>
  </si>
  <si>
    <t>Total mass</t>
  </si>
  <si>
    <t>ax (m/s2)</t>
  </si>
  <si>
    <t>vx (m/s)</t>
  </si>
  <si>
    <t>x (m)</t>
  </si>
  <si>
    <t>az (m/s2)</t>
  </si>
  <si>
    <t>vz (m/s)</t>
  </si>
  <si>
    <t>z (m)</t>
  </si>
  <si>
    <t>V magnitude (m/s)</t>
  </si>
  <si>
    <t>density (kg/m3)</t>
  </si>
  <si>
    <t>Temperature</t>
  </si>
  <si>
    <t>dt</t>
  </si>
  <si>
    <t>density 1</t>
  </si>
  <si>
    <t>(Day of Launch air density)</t>
  </si>
  <si>
    <t xml:space="preserve">h1 </t>
  </si>
  <si>
    <t>linear temperature profile</t>
  </si>
  <si>
    <t>R air</t>
  </si>
  <si>
    <t>J/kg-K</t>
  </si>
  <si>
    <t>T1</t>
  </si>
  <si>
    <t xml:space="preserve">K </t>
  </si>
  <si>
    <t>(Day of Launch air temp)</t>
  </si>
  <si>
    <t>dT/dH</t>
  </si>
  <si>
    <t>K/km</t>
  </si>
  <si>
    <t>K/m</t>
  </si>
  <si>
    <t>g0</t>
  </si>
  <si>
    <t>iso-thermal layer</t>
  </si>
  <si>
    <t>N5800</t>
  </si>
  <si>
    <t>Thrust</t>
  </si>
  <si>
    <t>Prop mass</t>
  </si>
  <si>
    <t>Burn time</t>
  </si>
  <si>
    <t>BO</t>
  </si>
  <si>
    <t>Total mass (kg)</t>
  </si>
  <si>
    <t>Inert 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</si>
</sst>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00"/>
    <numFmt numFmtId="165" formatCode="0.0"/>
    <numFmt numFmtId="166" formatCode="0.000000"/>
    <numFmt numFmtId="167" formatCode="_(* #,##0_);_(* \(#,##0\);_(* &quot;-&quot;??_);_(@_)"/>
    <numFmt numFmtId="168" formatCode="_(* #,##0.0_);_(* \(#,##0.0\);_(* &quot;-&quot;??_);_(@_)"/>
    <numFmt numFmtId="169" formatCode="0.0000"/>
    <numFmt numFmtId="170" formatCode="0.00000E+00"/>
    <numFmt numFmtId="171" formatCode="#,##0.000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92D050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0" fontId="1" fillId="0" borderId="0" xfId="0" applyFont="1" applyFill="1"/>
    <xf numFmtId="0" fontId="1" fillId="0" borderId="0" xfId="0" applyFont="1"/>
    <xf numFmtId="2" fontId="0" fillId="3" borderId="2" xfId="0" applyNumberFormat="1" applyFill="1" applyBorder="1"/>
    <xf numFmtId="2" fontId="2" fillId="3" borderId="2" xfId="0" applyNumberFormat="1" applyFont="1" applyFill="1" applyBorder="1"/>
    <xf numFmtId="164" fontId="0" fillId="0" borderId="0" xfId="0" applyNumberFormat="1"/>
    <xf numFmtId="165" fontId="1" fillId="3" borderId="2" xfId="0" applyNumberFormat="1" applyFont="1" applyFill="1" applyBorder="1"/>
    <xf numFmtId="2" fontId="1" fillId="3" borderId="2" xfId="0" applyNumberFormat="1" applyFont="1" applyFill="1" applyBorder="1"/>
    <xf numFmtId="2" fontId="0" fillId="0" borderId="0" xfId="0" applyNumberFormat="1" applyAlignment="1">
      <alignment horizontal="left"/>
    </xf>
    <xf numFmtId="0" fontId="1" fillId="3" borderId="2" xfId="0" applyFont="1" applyFill="1" applyBorder="1"/>
    <xf numFmtId="166" fontId="0" fillId="0" borderId="0" xfId="0" applyNumberFormat="1"/>
    <xf numFmtId="167" fontId="1" fillId="3" borderId="2" xfId="1" applyNumberFormat="1" applyFont="1" applyFill="1" applyBorder="1"/>
    <xf numFmtId="0" fontId="0" fillId="0" borderId="0" xfId="0" applyAlignment="1">
      <alignment horizontal="left" wrapText="1"/>
    </xf>
    <xf numFmtId="0" fontId="0" fillId="3" borderId="2" xfId="0" applyFill="1" applyBorder="1"/>
    <xf numFmtId="1" fontId="0" fillId="0" borderId="0" xfId="0" applyNumberFormat="1"/>
    <xf numFmtId="43" fontId="0" fillId="0" borderId="0" xfId="0" applyNumberFormat="1"/>
    <xf numFmtId="2" fontId="0" fillId="0" borderId="0" xfId="0" applyNumberForma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left" wrapText="1"/>
    </xf>
    <xf numFmtId="168" fontId="0" fillId="0" borderId="0" xfId="1" applyNumberFormat="1" applyFont="1"/>
    <xf numFmtId="168" fontId="3" fillId="4" borderId="0" xfId="1" applyNumberFormat="1" applyFont="1" applyFill="1"/>
    <xf numFmtId="168" fontId="0" fillId="4" borderId="0" xfId="1" applyNumberFormat="1" applyFont="1" applyFill="1"/>
    <xf numFmtId="169" fontId="0" fillId="0" borderId="0" xfId="0" applyNumberFormat="1"/>
    <xf numFmtId="168" fontId="1" fillId="0" borderId="0" xfId="1" applyNumberFormat="1" applyFont="1" applyFill="1"/>
    <xf numFmtId="0" fontId="4" fillId="0" borderId="0" xfId="0" applyFont="1"/>
    <xf numFmtId="43" fontId="0" fillId="0" borderId="0" xfId="1" applyFont="1"/>
    <xf numFmtId="43" fontId="0" fillId="4" borderId="0" xfId="1" applyFont="1" applyFill="1"/>
    <xf numFmtId="43" fontId="1" fillId="0" borderId="0" xfId="0" applyNumberFormat="1" applyFont="1" applyFill="1"/>
    <xf numFmtId="170" fontId="0" fillId="0" borderId="0" xfId="0" applyNumberFormat="1"/>
    <xf numFmtId="171" fontId="0" fillId="0" borderId="0" xfId="0" applyNumberFormat="1"/>
    <xf numFmtId="2" fontId="0" fillId="5" borderId="0" xfId="0" applyNumberFormat="1" applyFill="1"/>
    <xf numFmtId="168" fontId="0" fillId="5" borderId="0" xfId="1" applyNumberFormat="1" applyFont="1" applyFill="1"/>
    <xf numFmtId="43" fontId="0" fillId="5" borderId="0" xfId="1" applyFont="1" applyFill="1"/>
    <xf numFmtId="168" fontId="0" fillId="0" borderId="0" xfId="0" applyNumberFormat="1"/>
    <xf numFmtId="2" fontId="0" fillId="0" borderId="0" xfId="0" applyNumberFormat="1" applyFont="1"/>
    <xf numFmtId="2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5">
    <cellStyle name="Comma" xfId="1" builtinId="3"/>
    <cellStyle name="Normal" xfId="0" builtinId="0"/>
    <cellStyle name="Normal 2" xfId="2"/>
    <cellStyle name="Note 2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26</xdr:row>
      <xdr:rowOff>85725</xdr:rowOff>
    </xdr:from>
    <xdr:to>
      <xdr:col>26</xdr:col>
      <xdr:colOff>361950</xdr:colOff>
      <xdr:row>42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39625" y="4600575"/>
          <a:ext cx="7077075" cy="300037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209550</xdr:colOff>
      <xdr:row>46</xdr:row>
      <xdr:rowOff>85725</xdr:rowOff>
    </xdr:from>
    <xdr:to>
      <xdr:col>26</xdr:col>
      <xdr:colOff>428625</xdr:colOff>
      <xdr:row>66</xdr:row>
      <xdr:rowOff>133350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68200" y="7896225"/>
          <a:ext cx="7115175" cy="3457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10</xdr:col>
      <xdr:colOff>590550</xdr:colOff>
      <xdr:row>13</xdr:row>
      <xdr:rowOff>108216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43624" y="0"/>
          <a:ext cx="2276476" cy="22132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333375</xdr:colOff>
      <xdr:row>14</xdr:row>
      <xdr:rowOff>153549</xdr:rowOff>
    </xdr:from>
    <xdr:to>
      <xdr:col>26</xdr:col>
      <xdr:colOff>571500</xdr:colOff>
      <xdr:row>19</xdr:row>
      <xdr:rowOff>104775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849725" y="2420499"/>
          <a:ext cx="2676525" cy="1037076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285750</xdr:colOff>
      <xdr:row>20</xdr:row>
      <xdr:rowOff>93436</xdr:rowOff>
    </xdr:from>
    <xdr:to>
      <xdr:col>26</xdr:col>
      <xdr:colOff>600075</xdr:colOff>
      <xdr:row>25</xdr:row>
      <xdr:rowOff>76199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02100" y="3608161"/>
          <a:ext cx="2752725" cy="935263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508412</xdr:colOff>
      <xdr:row>10</xdr:row>
      <xdr:rowOff>104775</xdr:rowOff>
    </xdr:from>
    <xdr:to>
      <xdr:col>34</xdr:col>
      <xdr:colOff>495300</xdr:colOff>
      <xdr:row>31</xdr:row>
      <xdr:rowOff>142875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291962" y="1724025"/>
          <a:ext cx="3034888" cy="405765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600075</xdr:colOff>
          <xdr:row>2</xdr:row>
          <xdr:rowOff>47625</xdr:rowOff>
        </xdr:from>
        <xdr:to>
          <xdr:col>13</xdr:col>
          <xdr:colOff>409575</xdr:colOff>
          <xdr:row>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7</xdr:row>
          <xdr:rowOff>9525</xdr:rowOff>
        </xdr:from>
        <xdr:to>
          <xdr:col>13</xdr:col>
          <xdr:colOff>276225</xdr:colOff>
          <xdr:row>10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26</xdr:row>
      <xdr:rowOff>85725</xdr:rowOff>
    </xdr:from>
    <xdr:to>
      <xdr:col>26</xdr:col>
      <xdr:colOff>361950</xdr:colOff>
      <xdr:row>42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39625" y="4772025"/>
          <a:ext cx="7077075" cy="300037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209550</xdr:colOff>
      <xdr:row>46</xdr:row>
      <xdr:rowOff>85725</xdr:rowOff>
    </xdr:from>
    <xdr:to>
      <xdr:col>26</xdr:col>
      <xdr:colOff>428625</xdr:colOff>
      <xdr:row>66</xdr:row>
      <xdr:rowOff>133350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68200" y="8582025"/>
          <a:ext cx="7115175" cy="3457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10</xdr:col>
      <xdr:colOff>590550</xdr:colOff>
      <xdr:row>13</xdr:row>
      <xdr:rowOff>108216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43624" y="0"/>
          <a:ext cx="2276476" cy="22132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333375</xdr:colOff>
      <xdr:row>14</xdr:row>
      <xdr:rowOff>153549</xdr:rowOff>
    </xdr:from>
    <xdr:to>
      <xdr:col>26</xdr:col>
      <xdr:colOff>571500</xdr:colOff>
      <xdr:row>19</xdr:row>
      <xdr:rowOff>104775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849725" y="2420499"/>
          <a:ext cx="2676525" cy="1037076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285750</xdr:colOff>
      <xdr:row>20</xdr:row>
      <xdr:rowOff>93436</xdr:rowOff>
    </xdr:from>
    <xdr:to>
      <xdr:col>26</xdr:col>
      <xdr:colOff>600075</xdr:colOff>
      <xdr:row>25</xdr:row>
      <xdr:rowOff>76199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802100" y="3636736"/>
          <a:ext cx="2752725" cy="935263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508412</xdr:colOff>
      <xdr:row>10</xdr:row>
      <xdr:rowOff>104775</xdr:rowOff>
    </xdr:from>
    <xdr:to>
      <xdr:col>34</xdr:col>
      <xdr:colOff>495300</xdr:colOff>
      <xdr:row>31</xdr:row>
      <xdr:rowOff>142875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291962" y="1724025"/>
          <a:ext cx="3034888" cy="405765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600075</xdr:colOff>
          <xdr:row>2</xdr:row>
          <xdr:rowOff>47625</xdr:rowOff>
        </xdr:from>
        <xdr:to>
          <xdr:col>13</xdr:col>
          <xdr:colOff>409575</xdr:colOff>
          <xdr:row>6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7</xdr:row>
          <xdr:rowOff>9525</xdr:rowOff>
        </xdr:from>
        <xdr:to>
          <xdr:col>13</xdr:col>
          <xdr:colOff>276225</xdr:colOff>
          <xdr:row>10</xdr:row>
          <xdr:rowOff>142875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180975</xdr:colOff>
      <xdr:row>26</xdr:row>
      <xdr:rowOff>85725</xdr:rowOff>
    </xdr:from>
    <xdr:ext cx="7077075" cy="300037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24975" y="4295775"/>
          <a:ext cx="7077075" cy="3000375"/>
        </a:xfrm>
        <a:prstGeom prst="rect">
          <a:avLst/>
        </a:prstGeom>
        <a:noFill/>
      </xdr:spPr>
    </xdr:pic>
    <xdr:clientData/>
  </xdr:oneCellAnchor>
  <xdr:oneCellAnchor>
    <xdr:from>
      <xdr:col>15</xdr:col>
      <xdr:colOff>209550</xdr:colOff>
      <xdr:row>46</xdr:row>
      <xdr:rowOff>85725</xdr:rowOff>
    </xdr:from>
    <xdr:ext cx="7115175" cy="3457575"/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53550" y="7534275"/>
          <a:ext cx="7115175" cy="3457575"/>
        </a:xfrm>
        <a:prstGeom prst="rect">
          <a:avLst/>
        </a:prstGeom>
        <a:noFill/>
      </xdr:spPr>
    </xdr:pic>
    <xdr:clientData/>
  </xdr:oneCellAnchor>
  <xdr:oneCellAnchor>
    <xdr:from>
      <xdr:col>7</xdr:col>
      <xdr:colOff>304799</xdr:colOff>
      <xdr:row>0</xdr:row>
      <xdr:rowOff>0</xdr:rowOff>
    </xdr:from>
    <xdr:ext cx="2276476" cy="2213241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1999" y="0"/>
          <a:ext cx="2276476" cy="22132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22</xdr:col>
      <xdr:colOff>333375</xdr:colOff>
      <xdr:row>14</xdr:row>
      <xdr:rowOff>153549</xdr:rowOff>
    </xdr:from>
    <xdr:ext cx="2676525" cy="1037076"/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44575" y="2420499"/>
          <a:ext cx="2676525" cy="1037076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285750</xdr:colOff>
      <xdr:row>20</xdr:row>
      <xdr:rowOff>93436</xdr:rowOff>
    </xdr:from>
    <xdr:ext cx="2752725" cy="935263"/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696950" y="3331936"/>
          <a:ext cx="2752725" cy="935263"/>
        </a:xfrm>
        <a:prstGeom prst="rect">
          <a:avLst/>
        </a:prstGeom>
        <a:noFill/>
      </xdr:spPr>
    </xdr:pic>
    <xdr:clientData/>
  </xdr:oneCellAnchor>
  <xdr:oneCellAnchor>
    <xdr:from>
      <xdr:col>29</xdr:col>
      <xdr:colOff>508412</xdr:colOff>
      <xdr:row>10</xdr:row>
      <xdr:rowOff>104775</xdr:rowOff>
    </xdr:from>
    <xdr:ext cx="3034888" cy="4057650"/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186812" y="1724025"/>
          <a:ext cx="3034888" cy="4057650"/>
        </a:xfrm>
        <a:prstGeom prst="rect">
          <a:avLst/>
        </a:prstGeom>
        <a:noFill/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600075</xdr:colOff>
          <xdr:row>2</xdr:row>
          <xdr:rowOff>47625</xdr:rowOff>
        </xdr:from>
        <xdr:to>
          <xdr:col>13</xdr:col>
          <xdr:colOff>409575</xdr:colOff>
          <xdr:row>6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7</xdr:row>
          <xdr:rowOff>9525</xdr:rowOff>
        </xdr:from>
        <xdr:to>
          <xdr:col>13</xdr:col>
          <xdr:colOff>276225</xdr:colOff>
          <xdr:row>10</xdr:row>
          <xdr:rowOff>142875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bital%20Rocket%20Course%20PSRM%20summer%20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all%20Rocket%20Course%20PSRM%20blank%206-20-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istics"/>
      <sheetName val="blank"/>
      <sheetName val="Nanolaunch to LEO "/>
      <sheetName val="Atmosphere"/>
      <sheetName val="SSTO Mission Feasibility "/>
      <sheetName val="aerodynamics"/>
      <sheetName val="Stress"/>
      <sheetName val="DesignAxial"/>
      <sheetName val="Errors"/>
      <sheetName val="True Position"/>
      <sheetName val="Vert launch to altitude Dalhke"/>
      <sheetName val="Gravity turn LEO rubber rocke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istics"/>
      <sheetName val="Nanolaunch to LEO "/>
      <sheetName val="Nanolaunch to LEO  Blank"/>
      <sheetName val="Atmosphere"/>
      <sheetName val="SSTO Mission Feasibility "/>
      <sheetName val="aerodynamics"/>
      <sheetName val="stability derivatives"/>
      <sheetName val="Stress"/>
      <sheetName val="DesignAxial_LA3"/>
      <sheetName val="GPS Errors"/>
      <sheetName val="True Positio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501"/>
  <sheetViews>
    <sheetView tabSelected="1" zoomScaleNormal="100" workbookViewId="0">
      <pane ySplit="10005"/>
      <selection activeCell="E21" sqref="E21"/>
      <selection pane="bottomLeft" activeCell="F209" sqref="F209"/>
    </sheetView>
  </sheetViews>
  <sheetFormatPr defaultRowHeight="12.75" x14ac:dyDescent="0.2"/>
  <cols>
    <col min="1" max="1" width="9.140625" style="1"/>
    <col min="2" max="2" width="20.140625" style="1" customWidth="1"/>
    <col min="3" max="4" width="14.7109375" style="1" customWidth="1"/>
    <col min="5" max="5" width="11.28515625" style="1" customWidth="1"/>
    <col min="6" max="6" width="10.7109375" customWidth="1"/>
    <col min="7" max="7" width="9.28515625" bestFit="1" customWidth="1"/>
    <col min="11" max="11" width="10.28515625" bestFit="1" customWidth="1"/>
    <col min="12" max="12" width="11.85546875" customWidth="1"/>
    <col min="13" max="13" width="17.42578125" customWidth="1"/>
    <col min="14" max="14" width="14.7109375" style="4" customWidth="1"/>
    <col min="19" max="19" width="12" bestFit="1" customWidth="1"/>
  </cols>
  <sheetData>
    <row r="1" spans="1:23" x14ac:dyDescent="0.2">
      <c r="E1" s="1" t="s">
        <v>59</v>
      </c>
    </row>
    <row r="2" spans="1:23" x14ac:dyDescent="0.2">
      <c r="B2" s="2" t="s">
        <v>0</v>
      </c>
      <c r="C2" s="1">
        <v>1</v>
      </c>
      <c r="D2" s="3" t="s">
        <v>1</v>
      </c>
      <c r="E2" s="1" t="s">
        <v>60</v>
      </c>
      <c r="F2">
        <v>5774.1</v>
      </c>
    </row>
    <row r="3" spans="1:23" x14ac:dyDescent="0.2">
      <c r="B3" s="1" t="s">
        <v>2</v>
      </c>
      <c r="C3" s="1">
        <f>11/2.21-C17/1000</f>
        <v>-4.043624434389141</v>
      </c>
      <c r="D3" s="1" t="s">
        <v>1</v>
      </c>
      <c r="E3" s="1" t="s">
        <v>61</v>
      </c>
      <c r="F3">
        <v>9021</v>
      </c>
    </row>
    <row r="4" spans="1:23" x14ac:dyDescent="0.2">
      <c r="B4" s="2" t="s">
        <v>3</v>
      </c>
      <c r="C4" s="3">
        <v>85</v>
      </c>
      <c r="D4" s="3" t="s">
        <v>4</v>
      </c>
      <c r="E4" s="40" t="s">
        <v>62</v>
      </c>
      <c r="F4">
        <v>3.49</v>
      </c>
      <c r="L4" s="5"/>
    </row>
    <row r="5" spans="1:23" x14ac:dyDescent="0.2">
      <c r="B5" s="2" t="s">
        <v>6</v>
      </c>
      <c r="C5" s="1">
        <v>0</v>
      </c>
      <c r="D5" s="3" t="s">
        <v>4</v>
      </c>
      <c r="E5" s="40" t="s">
        <v>63</v>
      </c>
      <c r="F5">
        <v>5401</v>
      </c>
      <c r="L5" s="5"/>
    </row>
    <row r="6" spans="1:23" x14ac:dyDescent="0.2">
      <c r="B6" s="2" t="s">
        <v>8</v>
      </c>
      <c r="C6" s="1">
        <v>0</v>
      </c>
      <c r="D6" s="3" t="s">
        <v>4</v>
      </c>
      <c r="E6" s="3" t="s">
        <v>7</v>
      </c>
      <c r="L6" s="5"/>
    </row>
    <row r="7" spans="1:23" x14ac:dyDescent="0.2">
      <c r="B7" s="2" t="s">
        <v>9</v>
      </c>
      <c r="C7" s="1">
        <v>1.2250000000000001</v>
      </c>
      <c r="D7" s="3" t="s">
        <v>10</v>
      </c>
      <c r="E7" s="6"/>
      <c r="F7" s="7" t="s">
        <v>11</v>
      </c>
      <c r="G7" s="7" t="s">
        <v>12</v>
      </c>
    </row>
    <row r="8" spans="1:23" x14ac:dyDescent="0.2">
      <c r="B8" s="2" t="s">
        <v>13</v>
      </c>
      <c r="C8" s="8">
        <v>9.8070000000000004</v>
      </c>
      <c r="D8" s="3" t="s">
        <v>14</v>
      </c>
      <c r="E8" s="7" t="s">
        <v>15</v>
      </c>
      <c r="F8" s="9">
        <v>679</v>
      </c>
      <c r="G8" s="10">
        <v>682</v>
      </c>
    </row>
    <row r="9" spans="1:23" x14ac:dyDescent="0.2">
      <c r="B9" s="11" t="s">
        <v>16</v>
      </c>
      <c r="C9" s="1">
        <v>0.8</v>
      </c>
      <c r="E9" s="7" t="s">
        <v>17</v>
      </c>
      <c r="F9" s="12">
        <v>21</v>
      </c>
      <c r="G9" s="10">
        <f>219/9.807</f>
        <v>22.330988069746098</v>
      </c>
    </row>
    <row r="10" spans="1:23" x14ac:dyDescent="0.2">
      <c r="B10" s="2" t="s">
        <v>18</v>
      </c>
      <c r="C10" s="13">
        <v>0.1016</v>
      </c>
      <c r="D10" s="3" t="s">
        <v>19</v>
      </c>
      <c r="E10" s="7" t="s">
        <v>20</v>
      </c>
      <c r="F10" s="10" t="s">
        <v>21</v>
      </c>
      <c r="G10" s="14" t="e">
        <f>MAX(K:K)*3.281</f>
        <v>#VALUE!</v>
      </c>
    </row>
    <row r="11" spans="1:23" x14ac:dyDescent="0.2">
      <c r="B11" s="15" t="s">
        <v>22</v>
      </c>
      <c r="C11" s="13">
        <f>PI()*C10^2</f>
        <v>3.2429278662239852E-2</v>
      </c>
      <c r="D11" s="1" t="s">
        <v>23</v>
      </c>
      <c r="E11" s="10" t="s">
        <v>24</v>
      </c>
      <c r="F11" s="16"/>
      <c r="G11" s="16"/>
    </row>
    <row r="12" spans="1:23" x14ac:dyDescent="0.2">
      <c r="B12" s="11"/>
      <c r="M12">
        <f>14826 -9425</f>
        <v>5401</v>
      </c>
    </row>
    <row r="13" spans="1:23" x14ac:dyDescent="0.2">
      <c r="B13" s="2" t="s">
        <v>25</v>
      </c>
      <c r="D13" s="1">
        <f>MAX(H18:H232)</f>
        <v>1176.7490492254601</v>
      </c>
      <c r="E13" t="s">
        <v>26</v>
      </c>
      <c r="F13" s="17">
        <f>D13*3.281</f>
        <v>3860.913630508735</v>
      </c>
      <c r="G13" t="s">
        <v>27</v>
      </c>
    </row>
    <row r="14" spans="1:23" x14ac:dyDescent="0.2">
      <c r="B14" s="1" t="s">
        <v>28</v>
      </c>
      <c r="D14" s="18">
        <f>MAX(F17:F101)/9.807</f>
        <v>42.344095838971022</v>
      </c>
      <c r="E14" t="s">
        <v>29</v>
      </c>
    </row>
    <row r="15" spans="1:23" x14ac:dyDescent="0.2">
      <c r="B15" s="1" t="s">
        <v>7</v>
      </c>
      <c r="D15" s="1" t="s">
        <v>7</v>
      </c>
      <c r="I15" s="39"/>
      <c r="J15" s="18"/>
      <c r="L15" s="39">
        <f>MAX(L17:L225)</f>
        <v>537.40466896383145</v>
      </c>
      <c r="M15">
        <v>679.80493999999999</v>
      </c>
    </row>
    <row r="16" spans="1:23" s="22" customFormat="1" ht="27.75" customHeight="1" x14ac:dyDescent="0.2">
      <c r="A16" s="19" t="s">
        <v>30</v>
      </c>
      <c r="B16" s="20" t="s">
        <v>31</v>
      </c>
      <c r="C16" s="20" t="s">
        <v>32</v>
      </c>
      <c r="D16" s="41" t="s">
        <v>65</v>
      </c>
      <c r="E16" s="41" t="s">
        <v>64</v>
      </c>
      <c r="F16" s="42" t="s">
        <v>38</v>
      </c>
      <c r="G16" s="22" t="s">
        <v>39</v>
      </c>
      <c r="H16" s="22" t="s">
        <v>40</v>
      </c>
      <c r="I16" s="22" t="s">
        <v>35</v>
      </c>
      <c r="J16" s="22" t="s">
        <v>36</v>
      </c>
      <c r="K16" s="22" t="s">
        <v>37</v>
      </c>
      <c r="L16" s="22" t="s">
        <v>41</v>
      </c>
      <c r="M16" s="22" t="s">
        <v>42</v>
      </c>
      <c r="N16" s="23" t="s">
        <v>43</v>
      </c>
      <c r="P16" s="22" t="s">
        <v>44</v>
      </c>
      <c r="R16" s="22" t="s">
        <v>45</v>
      </c>
      <c r="S16" s="22">
        <v>1.2250000000000001</v>
      </c>
      <c r="T16" s="22" t="s">
        <v>10</v>
      </c>
      <c r="U16" s="24" t="s">
        <v>46</v>
      </c>
      <c r="V16" s="24"/>
      <c r="W16" s="24"/>
    </row>
    <row r="17" spans="1:28" ht="15" x14ac:dyDescent="0.25">
      <c r="A17" s="1">
        <v>0</v>
      </c>
      <c r="B17" s="30">
        <v>0</v>
      </c>
      <c r="C17" s="1">
        <f>$F$3-$F$3*A17</f>
        <v>9021</v>
      </c>
      <c r="D17" s="1">
        <f>$F$5</f>
        <v>5401</v>
      </c>
      <c r="E17" s="1">
        <f>(D17+C17)/1000</f>
        <v>14.422000000000001</v>
      </c>
      <c r="F17" s="25">
        <f>B17/E17-$C$8</f>
        <v>-9.8070000000000004</v>
      </c>
      <c r="G17" s="26">
        <v>0</v>
      </c>
      <c r="H17" s="26">
        <v>0</v>
      </c>
      <c r="I17" s="25">
        <v>0</v>
      </c>
      <c r="J17" s="27">
        <v>0</v>
      </c>
      <c r="K17" s="27">
        <v>0</v>
      </c>
      <c r="L17" s="25">
        <f>SQRT(G17^2+J17^2)</f>
        <v>0</v>
      </c>
      <c r="M17" s="28">
        <f>$C$7</f>
        <v>1.2250000000000001</v>
      </c>
      <c r="N17" s="29">
        <f>S19</f>
        <v>288</v>
      </c>
      <c r="P17">
        <v>0.1</v>
      </c>
      <c r="R17" t="s">
        <v>47</v>
      </c>
      <c r="S17">
        <v>0</v>
      </c>
      <c r="T17" t="s">
        <v>26</v>
      </c>
      <c r="AB17" t="s">
        <v>48</v>
      </c>
    </row>
    <row r="18" spans="1:28" ht="15" x14ac:dyDescent="0.25">
      <c r="A18" s="1">
        <f>A17+$P$17</f>
        <v>0.1</v>
      </c>
      <c r="B18" s="30">
        <f>$F$2</f>
        <v>5774.1</v>
      </c>
      <c r="C18" s="1">
        <f>$F$3-$F$3*A18/$F$4</f>
        <v>8762.5186246418343</v>
      </c>
      <c r="D18" s="1">
        <f>D17</f>
        <v>5401</v>
      </c>
      <c r="E18" s="1">
        <f t="shared" ref="E18:E81" si="0">(D18+C18)/1000</f>
        <v>14.163518624641835</v>
      </c>
      <c r="F18" s="25">
        <f>(B18-0.5*M18*L18^2*$C$9*$C$11)/E18</f>
        <v>407.67412060687815</v>
      </c>
      <c r="G18" s="31">
        <v>0</v>
      </c>
      <c r="H18" s="31">
        <f t="shared" ref="H18:H49" si="1">H17+G18*dt</f>
        <v>0</v>
      </c>
      <c r="I18" s="25" t="e">
        <f>(B18-0.5*M18*L18^2*$C$9*$C$11)*SIN($E$4)/E18-$C$8</f>
        <v>#VALUE!</v>
      </c>
      <c r="J18" s="32">
        <v>0</v>
      </c>
      <c r="K18" s="32">
        <v>0</v>
      </c>
      <c r="L18" s="25">
        <f>SQRT(G18^2+J18^2)</f>
        <v>0</v>
      </c>
      <c r="M18" s="28">
        <f t="shared" ref="M18:M81" si="2">$C$7</f>
        <v>1.2250000000000001</v>
      </c>
      <c r="N18" s="33">
        <f>$N$17+$U$20*K18</f>
        <v>288</v>
      </c>
      <c r="R18" t="s">
        <v>49</v>
      </c>
      <c r="S18" s="34">
        <v>287</v>
      </c>
      <c r="T18" t="s">
        <v>50</v>
      </c>
    </row>
    <row r="19" spans="1:28" ht="15" x14ac:dyDescent="0.25">
      <c r="A19" s="1">
        <f t="shared" ref="A19:A82" si="3">A18+$P$17</f>
        <v>0.2</v>
      </c>
      <c r="B19" s="30">
        <f t="shared" ref="B19:B52" si="4">$F$2</f>
        <v>5774.1</v>
      </c>
      <c r="C19" s="1">
        <f>$F$3-$F$3*A19/$F$4</f>
        <v>8504.0372492836668</v>
      </c>
      <c r="D19" s="1">
        <f t="shared" ref="D19:D82" si="5">D18</f>
        <v>5401</v>
      </c>
      <c r="E19" s="1">
        <f t="shared" si="0"/>
        <v>13.905037249283668</v>
      </c>
      <c r="F19" s="25">
        <f>(B19-0.5*M19*L19^2*$C$9*$C$11)/E19</f>
        <v>413.35312008422562</v>
      </c>
      <c r="G19" s="31">
        <f>F18*dt</f>
        <v>40.767412060687818</v>
      </c>
      <c r="H19" s="31">
        <f>H18+G19*dt</f>
        <v>4.0767412060687818</v>
      </c>
      <c r="I19" s="25" t="e">
        <f>(B19-0.5*M19*L19^2*$C$9*$C$11)*SIN($E$4)/E19-$C$8</f>
        <v>#VALUE!</v>
      </c>
      <c r="J19" s="31" t="e">
        <f>I18*dt*0.5</f>
        <v>#VALUE!</v>
      </c>
      <c r="K19" s="31" t="e">
        <f>J19*dt*0.5</f>
        <v>#VALUE!</v>
      </c>
      <c r="L19" s="25">
        <f>G19</f>
        <v>40.767412060687818</v>
      </c>
      <c r="M19" s="28">
        <f t="shared" si="2"/>
        <v>1.2250000000000001</v>
      </c>
      <c r="N19" s="33" t="e">
        <f t="shared" ref="N19:N82" si="6">$N$17+$U$20*K19</f>
        <v>#VALUE!</v>
      </c>
      <c r="R19" t="s">
        <v>51</v>
      </c>
      <c r="S19">
        <v>288</v>
      </c>
      <c r="T19" s="5" t="s">
        <v>52</v>
      </c>
      <c r="U19" s="5" t="s">
        <v>53</v>
      </c>
    </row>
    <row r="20" spans="1:28" ht="15" x14ac:dyDescent="0.25">
      <c r="A20" s="1">
        <f t="shared" si="3"/>
        <v>0.30000000000000004</v>
      </c>
      <c r="B20" s="30">
        <f t="shared" si="4"/>
        <v>5774.1</v>
      </c>
      <c r="C20" s="1">
        <f>$F$3-$F$3*A20/$F$4</f>
        <v>8245.5558739255011</v>
      </c>
      <c r="D20" s="1">
        <f t="shared" si="5"/>
        <v>5401</v>
      </c>
      <c r="E20" s="1">
        <f t="shared" si="0"/>
        <v>13.646555873925502</v>
      </c>
      <c r="F20" s="25">
        <f t="shared" ref="F19:F34" si="7">(B20-0.5*M20*L20^2*$C$9*$C$11)/E20</f>
        <v>415.26854789278883</v>
      </c>
      <c r="G20" s="31">
        <f t="shared" ref="G20:G51" si="8">G19+F19*dt</f>
        <v>82.10272406911038</v>
      </c>
      <c r="H20" s="31">
        <f t="shared" si="1"/>
        <v>12.28701361297982</v>
      </c>
      <c r="I20" s="25" t="e">
        <f t="shared" ref="I20:I32" si="9">(B20-0.5*M20*L20^2*$C$9*$C$11)*SIN($E$4)/E20-$C$8</f>
        <v>#VALUE!</v>
      </c>
      <c r="J20" s="31" t="e">
        <f t="shared" ref="J20:J51" si="10">J19+I19*dt</f>
        <v>#VALUE!</v>
      </c>
      <c r="K20" s="31" t="e">
        <f t="shared" ref="K20:K51" si="11">K19+J19*dt</f>
        <v>#VALUE!</v>
      </c>
      <c r="L20" s="25">
        <f t="shared" ref="L20:L83" si="12">G20</f>
        <v>82.10272406911038</v>
      </c>
      <c r="M20" s="28">
        <f t="shared" si="2"/>
        <v>1.2250000000000001</v>
      </c>
      <c r="N20" s="33" t="e">
        <f t="shared" si="6"/>
        <v>#VALUE!</v>
      </c>
      <c r="R20" t="s">
        <v>54</v>
      </c>
      <c r="S20">
        <v>-6.5</v>
      </c>
      <c r="T20" t="s">
        <v>55</v>
      </c>
      <c r="U20">
        <f>S20/1000</f>
        <v>-6.4999999999999997E-3</v>
      </c>
      <c r="V20" t="s">
        <v>56</v>
      </c>
    </row>
    <row r="21" spans="1:28" ht="15" x14ac:dyDescent="0.25">
      <c r="A21" s="1">
        <f t="shared" si="3"/>
        <v>0.4</v>
      </c>
      <c r="B21" s="30">
        <f t="shared" si="4"/>
        <v>5774.1</v>
      </c>
      <c r="C21" s="1">
        <f>$F$3-$F$3*A21/$F$4</f>
        <v>7987.0744985673355</v>
      </c>
      <c r="D21" s="1">
        <f t="shared" si="5"/>
        <v>5401</v>
      </c>
      <c r="E21" s="1">
        <f t="shared" si="0"/>
        <v>13.388074498567336</v>
      </c>
      <c r="F21" s="25">
        <f t="shared" si="7"/>
        <v>413.1458642254035</v>
      </c>
      <c r="G21" s="31">
        <f t="shared" si="8"/>
        <v>123.62957885838927</v>
      </c>
      <c r="H21" s="31">
        <f t="shared" si="1"/>
        <v>24.649971498818747</v>
      </c>
      <c r="I21" s="25" t="e">
        <f t="shared" si="9"/>
        <v>#VALUE!</v>
      </c>
      <c r="J21" s="31" t="e">
        <f t="shared" si="10"/>
        <v>#VALUE!</v>
      </c>
      <c r="K21" s="31" t="e">
        <f t="shared" si="11"/>
        <v>#VALUE!</v>
      </c>
      <c r="L21" s="25">
        <f t="shared" si="12"/>
        <v>123.62957885838927</v>
      </c>
      <c r="M21" s="28">
        <f t="shared" si="2"/>
        <v>1.2250000000000001</v>
      </c>
      <c r="N21" s="33" t="e">
        <f t="shared" si="6"/>
        <v>#VALUE!</v>
      </c>
      <c r="R21" t="s">
        <v>57</v>
      </c>
      <c r="S21" s="35">
        <v>9.8070000000000004</v>
      </c>
      <c r="T21" t="s">
        <v>14</v>
      </c>
    </row>
    <row r="22" spans="1:28" ht="15" x14ac:dyDescent="0.25">
      <c r="A22" s="1">
        <f t="shared" si="3"/>
        <v>0.5</v>
      </c>
      <c r="B22" s="30">
        <f t="shared" si="4"/>
        <v>5774.1</v>
      </c>
      <c r="C22" s="1">
        <f>$F$3-$F$3*A22/$F$4</f>
        <v>7728.5931232091689</v>
      </c>
      <c r="D22" s="1">
        <f t="shared" si="5"/>
        <v>5401</v>
      </c>
      <c r="E22" s="1">
        <f t="shared" si="0"/>
        <v>13.129593123209167</v>
      </c>
      <c r="F22" s="25">
        <f t="shared" si="7"/>
        <v>406.85023538517908</v>
      </c>
      <c r="G22" s="31">
        <f t="shared" si="8"/>
        <v>164.94416528092961</v>
      </c>
      <c r="H22" s="31">
        <f t="shared" si="1"/>
        <v>41.144388026911713</v>
      </c>
      <c r="I22" s="25" t="e">
        <f t="shared" si="9"/>
        <v>#VALUE!</v>
      </c>
      <c r="J22" s="31" t="e">
        <f t="shared" si="10"/>
        <v>#VALUE!</v>
      </c>
      <c r="K22" s="31" t="e">
        <f t="shared" si="11"/>
        <v>#VALUE!</v>
      </c>
      <c r="L22" s="25">
        <f t="shared" si="12"/>
        <v>164.94416528092961</v>
      </c>
      <c r="M22" s="28">
        <f t="shared" si="2"/>
        <v>1.2250000000000001</v>
      </c>
      <c r="N22" s="33" t="e">
        <f t="shared" si="6"/>
        <v>#VALUE!</v>
      </c>
      <c r="AB22" t="s">
        <v>58</v>
      </c>
    </row>
    <row r="23" spans="1:28" ht="15" x14ac:dyDescent="0.25">
      <c r="A23" s="1">
        <f t="shared" si="3"/>
        <v>0.6</v>
      </c>
      <c r="B23" s="30">
        <f t="shared" si="4"/>
        <v>5774.1</v>
      </c>
      <c r="C23" s="1">
        <f>$F$3-$F$3*A23/$F$4</f>
        <v>7470.1117478510032</v>
      </c>
      <c r="D23" s="1">
        <f t="shared" si="5"/>
        <v>5401</v>
      </c>
      <c r="E23" s="1">
        <f t="shared" si="0"/>
        <v>12.871111747851002</v>
      </c>
      <c r="F23" s="25">
        <f t="shared" si="7"/>
        <v>396.4073037462897</v>
      </c>
      <c r="G23" s="31">
        <f t="shared" si="8"/>
        <v>205.62918881944751</v>
      </c>
      <c r="H23" s="31">
        <f t="shared" si="1"/>
        <v>61.707306908856467</v>
      </c>
      <c r="I23" s="25" t="e">
        <f t="shared" si="9"/>
        <v>#VALUE!</v>
      </c>
      <c r="J23" s="31" t="e">
        <f t="shared" si="10"/>
        <v>#VALUE!</v>
      </c>
      <c r="K23" s="31" t="e">
        <f t="shared" si="11"/>
        <v>#VALUE!</v>
      </c>
      <c r="L23" s="25">
        <f t="shared" si="12"/>
        <v>205.62918881944751</v>
      </c>
      <c r="M23" s="28">
        <f t="shared" si="2"/>
        <v>1.2250000000000001</v>
      </c>
      <c r="N23" s="33" t="e">
        <f t="shared" si="6"/>
        <v>#VALUE!</v>
      </c>
    </row>
    <row r="24" spans="1:28" ht="15" x14ac:dyDescent="0.25">
      <c r="A24" s="1">
        <f t="shared" si="3"/>
        <v>0.7</v>
      </c>
      <c r="B24" s="30">
        <f t="shared" si="4"/>
        <v>5774.1</v>
      </c>
      <c r="C24" s="1">
        <f>$F$3-$F$3*A24/$F$4</f>
        <v>7211.6303724928366</v>
      </c>
      <c r="D24" s="1">
        <f t="shared" si="5"/>
        <v>5401</v>
      </c>
      <c r="E24" s="1">
        <f t="shared" si="0"/>
        <v>12.612630372492836</v>
      </c>
      <c r="F24" s="25">
        <f t="shared" si="7"/>
        <v>382.01223574984851</v>
      </c>
      <c r="G24" s="31">
        <f t="shared" si="8"/>
        <v>245.26991919407646</v>
      </c>
      <c r="H24" s="31">
        <f t="shared" si="1"/>
        <v>86.234298828264116</v>
      </c>
      <c r="I24" s="25" t="e">
        <f t="shared" si="9"/>
        <v>#VALUE!</v>
      </c>
      <c r="J24" s="31" t="e">
        <f t="shared" si="10"/>
        <v>#VALUE!</v>
      </c>
      <c r="K24" s="31" t="e">
        <f t="shared" si="11"/>
        <v>#VALUE!</v>
      </c>
      <c r="L24" s="25">
        <f t="shared" si="12"/>
        <v>245.26991919407646</v>
      </c>
      <c r="M24" s="28">
        <f t="shared" si="2"/>
        <v>1.2250000000000001</v>
      </c>
      <c r="N24" s="33" t="e">
        <f t="shared" si="6"/>
        <v>#VALUE!</v>
      </c>
    </row>
    <row r="25" spans="1:28" ht="15" x14ac:dyDescent="0.25">
      <c r="A25" s="1">
        <f t="shared" si="3"/>
        <v>0.79999999999999993</v>
      </c>
      <c r="B25" s="30">
        <f t="shared" si="4"/>
        <v>5774.1</v>
      </c>
      <c r="C25" s="1">
        <f>$F$3-$F$3*A25/$F$4</f>
        <v>6953.1489971346709</v>
      </c>
      <c r="D25" s="1">
        <f t="shared" si="5"/>
        <v>5401</v>
      </c>
      <c r="E25" s="1">
        <f t="shared" si="0"/>
        <v>12.35414899713467</v>
      </c>
      <c r="F25" s="25">
        <f t="shared" si="7"/>
        <v>364.0248374366617</v>
      </c>
      <c r="G25" s="31">
        <f t="shared" si="8"/>
        <v>283.47114276906132</v>
      </c>
      <c r="H25" s="31">
        <f t="shared" si="1"/>
        <v>114.58141310517024</v>
      </c>
      <c r="I25" s="25" t="e">
        <f t="shared" si="9"/>
        <v>#VALUE!</v>
      </c>
      <c r="J25" s="31" t="e">
        <f t="shared" si="10"/>
        <v>#VALUE!</v>
      </c>
      <c r="K25" s="31" t="e">
        <f t="shared" si="11"/>
        <v>#VALUE!</v>
      </c>
      <c r="L25" s="25">
        <f t="shared" si="12"/>
        <v>283.47114276906132</v>
      </c>
      <c r="M25" s="28">
        <f t="shared" si="2"/>
        <v>1.2250000000000001</v>
      </c>
      <c r="N25" s="33" t="e">
        <f t="shared" si="6"/>
        <v>#VALUE!</v>
      </c>
    </row>
    <row r="26" spans="1:28" ht="15" x14ac:dyDescent="0.25">
      <c r="A26" s="1">
        <f t="shared" si="3"/>
        <v>0.89999999999999991</v>
      </c>
      <c r="B26" s="30">
        <f t="shared" si="4"/>
        <v>5774.1</v>
      </c>
      <c r="C26" s="1">
        <f>$F$3-$F$3*A26/$F$4</f>
        <v>6694.6676217765043</v>
      </c>
      <c r="D26" s="1">
        <f t="shared" si="5"/>
        <v>5401</v>
      </c>
      <c r="E26" s="1">
        <f t="shared" si="0"/>
        <v>12.095667621776505</v>
      </c>
      <c r="F26" s="25">
        <f t="shared" si="7"/>
        <v>342.9503509543041</v>
      </c>
      <c r="G26" s="31">
        <f t="shared" si="8"/>
        <v>319.87362651272747</v>
      </c>
      <c r="H26" s="31">
        <f t="shared" si="1"/>
        <v>146.56877575644299</v>
      </c>
      <c r="I26" s="25" t="e">
        <f t="shared" si="9"/>
        <v>#VALUE!</v>
      </c>
      <c r="J26" s="31" t="e">
        <f t="shared" si="10"/>
        <v>#VALUE!</v>
      </c>
      <c r="K26" s="31" t="e">
        <f t="shared" si="11"/>
        <v>#VALUE!</v>
      </c>
      <c r="L26" s="25">
        <f t="shared" si="12"/>
        <v>319.87362651272747</v>
      </c>
      <c r="M26" s="28">
        <f t="shared" si="2"/>
        <v>1.2250000000000001</v>
      </c>
      <c r="N26" s="33" t="e">
        <f t="shared" si="6"/>
        <v>#VALUE!</v>
      </c>
    </row>
    <row r="27" spans="1:28" ht="15" x14ac:dyDescent="0.25">
      <c r="A27" s="1">
        <f t="shared" si="3"/>
        <v>0.99999999999999989</v>
      </c>
      <c r="B27" s="30">
        <f t="shared" si="4"/>
        <v>5774.1</v>
      </c>
      <c r="C27" s="1">
        <f>$F$3-$F$3*A27/$F$4</f>
        <v>6436.1862464183387</v>
      </c>
      <c r="D27" s="1">
        <f t="shared" si="5"/>
        <v>5401</v>
      </c>
      <c r="E27" s="1">
        <f t="shared" si="0"/>
        <v>11.837186246418339</v>
      </c>
      <c r="F27" s="25">
        <f t="shared" si="7"/>
        <v>319.40761064162064</v>
      </c>
      <c r="G27" s="31">
        <f t="shared" si="8"/>
        <v>354.16866160815789</v>
      </c>
      <c r="H27" s="31">
        <f t="shared" si="1"/>
        <v>181.98564191725879</v>
      </c>
      <c r="I27" s="25" t="e">
        <f t="shared" si="9"/>
        <v>#VALUE!</v>
      </c>
      <c r="J27" s="31" t="e">
        <f t="shared" si="10"/>
        <v>#VALUE!</v>
      </c>
      <c r="K27" s="31" t="e">
        <f t="shared" si="11"/>
        <v>#VALUE!</v>
      </c>
      <c r="L27" s="25">
        <f t="shared" si="12"/>
        <v>354.16866160815789</v>
      </c>
      <c r="M27" s="28">
        <f t="shared" si="2"/>
        <v>1.2250000000000001</v>
      </c>
      <c r="N27" s="33" t="e">
        <f t="shared" si="6"/>
        <v>#VALUE!</v>
      </c>
    </row>
    <row r="28" spans="1:28" ht="15" x14ac:dyDescent="0.25">
      <c r="A28" s="1">
        <f t="shared" si="3"/>
        <v>1.0999999999999999</v>
      </c>
      <c r="B28" s="30">
        <f t="shared" si="4"/>
        <v>5774.1</v>
      </c>
      <c r="C28" s="1">
        <f>$F$3-$F$3*A28/$F$4</f>
        <v>6177.7048710601721</v>
      </c>
      <c r="D28" s="1">
        <f t="shared" si="5"/>
        <v>5401</v>
      </c>
      <c r="E28" s="1">
        <f t="shared" si="0"/>
        <v>11.578704871060172</v>
      </c>
      <c r="F28" s="25">
        <f t="shared" si="7"/>
        <v>294.08810812316449</v>
      </c>
      <c r="G28" s="31">
        <f t="shared" si="8"/>
        <v>386.10942267231997</v>
      </c>
      <c r="H28" s="31">
        <f t="shared" si="1"/>
        <v>220.59658418449078</v>
      </c>
      <c r="I28" s="25" t="e">
        <f t="shared" si="9"/>
        <v>#VALUE!</v>
      </c>
      <c r="J28" s="31" t="e">
        <f t="shared" si="10"/>
        <v>#VALUE!</v>
      </c>
      <c r="K28" s="31" t="e">
        <f t="shared" si="11"/>
        <v>#VALUE!</v>
      </c>
      <c r="L28" s="25">
        <f t="shared" si="12"/>
        <v>386.10942267231997</v>
      </c>
      <c r="M28" s="28">
        <f t="shared" si="2"/>
        <v>1.2250000000000001</v>
      </c>
      <c r="N28" s="33" t="e">
        <f t="shared" si="6"/>
        <v>#VALUE!</v>
      </c>
    </row>
    <row r="29" spans="1:28" ht="15" x14ac:dyDescent="0.25">
      <c r="A29" s="1">
        <f t="shared" si="3"/>
        <v>1.2</v>
      </c>
      <c r="B29" s="30">
        <f t="shared" si="4"/>
        <v>5774.1</v>
      </c>
      <c r="C29" s="1">
        <f>$F$3-$F$3*A29/$F$4</f>
        <v>5919.2234957020064</v>
      </c>
      <c r="D29" s="1">
        <f t="shared" si="5"/>
        <v>5401</v>
      </c>
      <c r="E29" s="1">
        <f t="shared" si="0"/>
        <v>11.320223495702006</v>
      </c>
      <c r="F29" s="25">
        <f t="shared" si="7"/>
        <v>267.71077663787111</v>
      </c>
      <c r="G29" s="31">
        <f t="shared" si="8"/>
        <v>415.51823348463643</v>
      </c>
      <c r="H29" s="31">
        <f t="shared" si="1"/>
        <v>262.14840753295442</v>
      </c>
      <c r="I29" s="25" t="e">
        <f t="shared" si="9"/>
        <v>#VALUE!</v>
      </c>
      <c r="J29" s="31" t="e">
        <f t="shared" si="10"/>
        <v>#VALUE!</v>
      </c>
      <c r="K29" s="31" t="e">
        <f t="shared" si="11"/>
        <v>#VALUE!</v>
      </c>
      <c r="L29" s="25">
        <f t="shared" si="12"/>
        <v>415.51823348463643</v>
      </c>
      <c r="M29" s="28">
        <f t="shared" si="2"/>
        <v>1.2250000000000001</v>
      </c>
      <c r="N29" s="33" t="e">
        <f t="shared" si="6"/>
        <v>#VALUE!</v>
      </c>
    </row>
    <row r="30" spans="1:28" ht="15" x14ac:dyDescent="0.25">
      <c r="A30" s="1">
        <f t="shared" si="3"/>
        <v>1.3</v>
      </c>
      <c r="B30" s="30">
        <f t="shared" si="4"/>
        <v>5774.1</v>
      </c>
      <c r="C30" s="1">
        <f>$F$3-$F$3*A30/$F$4</f>
        <v>5660.7421203438389</v>
      </c>
      <c r="D30" s="1">
        <f t="shared" si="5"/>
        <v>5401</v>
      </c>
      <c r="E30" s="1">
        <f t="shared" si="0"/>
        <v>11.061742120343839</v>
      </c>
      <c r="F30" s="25">
        <f t="shared" si="7"/>
        <v>240.97768739745538</v>
      </c>
      <c r="G30" s="31">
        <f t="shared" si="8"/>
        <v>442.28931114842351</v>
      </c>
      <c r="H30" s="31">
        <f t="shared" si="1"/>
        <v>306.37733864779676</v>
      </c>
      <c r="I30" s="25" t="e">
        <f t="shared" si="9"/>
        <v>#VALUE!</v>
      </c>
      <c r="J30" s="31" t="e">
        <f t="shared" si="10"/>
        <v>#VALUE!</v>
      </c>
      <c r="K30" s="31" t="e">
        <f t="shared" si="11"/>
        <v>#VALUE!</v>
      </c>
      <c r="L30" s="25">
        <f t="shared" si="12"/>
        <v>442.28931114842351</v>
      </c>
      <c r="M30" s="28">
        <f t="shared" si="2"/>
        <v>1.2250000000000001</v>
      </c>
      <c r="N30" s="33" t="e">
        <f t="shared" si="6"/>
        <v>#VALUE!</v>
      </c>
    </row>
    <row r="31" spans="1:28" ht="15" x14ac:dyDescent="0.25">
      <c r="A31" s="1">
        <f t="shared" si="3"/>
        <v>1.4000000000000001</v>
      </c>
      <c r="B31" s="30">
        <f t="shared" si="4"/>
        <v>5774.1</v>
      </c>
      <c r="C31" s="1">
        <f>$F$3-$F$3*A31/$F$4</f>
        <v>5402.2607449856732</v>
      </c>
      <c r="D31" s="1">
        <f t="shared" si="5"/>
        <v>5401</v>
      </c>
      <c r="E31" s="1">
        <f t="shared" si="0"/>
        <v>10.803260744985673</v>
      </c>
      <c r="F31" s="25">
        <f t="shared" si="7"/>
        <v>214.53531510046886</v>
      </c>
      <c r="G31" s="31">
        <f t="shared" si="8"/>
        <v>466.38707988816907</v>
      </c>
      <c r="H31" s="31">
        <f t="shared" si="1"/>
        <v>353.01604663661368</v>
      </c>
      <c r="I31" s="25" t="e">
        <f t="shared" si="9"/>
        <v>#VALUE!</v>
      </c>
      <c r="J31" s="31" t="e">
        <f t="shared" si="10"/>
        <v>#VALUE!</v>
      </c>
      <c r="K31" s="31" t="e">
        <f t="shared" si="11"/>
        <v>#VALUE!</v>
      </c>
      <c r="L31" s="25">
        <f t="shared" si="12"/>
        <v>466.38707988816907</v>
      </c>
      <c r="M31" s="28">
        <f t="shared" si="2"/>
        <v>1.2250000000000001</v>
      </c>
      <c r="N31" s="33" t="e">
        <f t="shared" si="6"/>
        <v>#VALUE!</v>
      </c>
    </row>
    <row r="32" spans="1:28" ht="15" x14ac:dyDescent="0.25">
      <c r="A32" s="1">
        <f t="shared" si="3"/>
        <v>1.5000000000000002</v>
      </c>
      <c r="B32" s="30">
        <f t="shared" si="4"/>
        <v>5774.1</v>
      </c>
      <c r="C32" s="1">
        <f>$F$3-$F$3*A32/$F$4</f>
        <v>5143.7793696275075</v>
      </c>
      <c r="D32" s="1">
        <f t="shared" si="5"/>
        <v>5401</v>
      </c>
      <c r="E32" s="1">
        <f t="shared" si="0"/>
        <v>10.544779369627507</v>
      </c>
      <c r="F32" s="25">
        <f t="shared" si="7"/>
        <v>188.94476530355556</v>
      </c>
      <c r="G32" s="31">
        <f t="shared" si="8"/>
        <v>487.84061139821597</v>
      </c>
      <c r="H32" s="31">
        <f t="shared" si="1"/>
        <v>401.80010777643531</v>
      </c>
      <c r="I32" s="25" t="e">
        <f t="shared" si="9"/>
        <v>#VALUE!</v>
      </c>
      <c r="J32" s="31" t="e">
        <f t="shared" si="10"/>
        <v>#VALUE!</v>
      </c>
      <c r="K32" s="31" t="e">
        <f t="shared" si="11"/>
        <v>#VALUE!</v>
      </c>
      <c r="L32" s="25">
        <f t="shared" si="12"/>
        <v>487.84061139821597</v>
      </c>
      <c r="M32" s="28">
        <f t="shared" si="2"/>
        <v>1.2250000000000001</v>
      </c>
      <c r="N32" s="33" t="e">
        <f t="shared" si="6"/>
        <v>#VALUE!</v>
      </c>
    </row>
    <row r="33" spans="1:14" ht="15" x14ac:dyDescent="0.25">
      <c r="A33" s="1">
        <f t="shared" si="3"/>
        <v>1.6000000000000003</v>
      </c>
      <c r="B33" s="30">
        <f t="shared" si="4"/>
        <v>5774.1</v>
      </c>
      <c r="C33" s="1">
        <f>$F$3-$F$3*A33/$F$4</f>
        <v>4885.297994269341</v>
      </c>
      <c r="D33" s="1">
        <f t="shared" si="5"/>
        <v>5401</v>
      </c>
      <c r="E33" s="1">
        <f t="shared" si="0"/>
        <v>10.286297994269342</v>
      </c>
      <c r="F33" s="25">
        <f t="shared" si="7"/>
        <v>164.66270713830943</v>
      </c>
      <c r="G33" s="31">
        <f t="shared" si="8"/>
        <v>506.73508792857155</v>
      </c>
      <c r="H33" s="31">
        <f t="shared" si="1"/>
        <v>452.47361656929246</v>
      </c>
      <c r="I33" s="25" t="e">
        <f>(B33-0.5*M33*L33^2*$C$9*$C$11)*SIN($E$4)/E33-$C$8</f>
        <v>#VALUE!</v>
      </c>
      <c r="J33" s="31" t="e">
        <f t="shared" si="10"/>
        <v>#VALUE!</v>
      </c>
      <c r="K33" s="31" t="e">
        <f t="shared" si="11"/>
        <v>#VALUE!</v>
      </c>
      <c r="L33" s="25">
        <f t="shared" si="12"/>
        <v>506.73508792857155</v>
      </c>
      <c r="M33" s="28">
        <f t="shared" si="2"/>
        <v>1.2250000000000001</v>
      </c>
      <c r="N33" s="33" t="e">
        <f t="shared" si="6"/>
        <v>#VALUE!</v>
      </c>
    </row>
    <row r="34" spans="1:14" ht="15" x14ac:dyDescent="0.25">
      <c r="A34" s="1">
        <f t="shared" si="3"/>
        <v>1.7000000000000004</v>
      </c>
      <c r="B34" s="30">
        <f t="shared" si="4"/>
        <v>5774.1</v>
      </c>
      <c r="C34" s="1">
        <f>$F$3-$F$3*A34/$F$4</f>
        <v>4626.8166189111735</v>
      </c>
      <c r="D34" s="1">
        <f t="shared" si="5"/>
        <v>5401</v>
      </c>
      <c r="E34" s="1">
        <f t="shared" si="0"/>
        <v>10.027816618911173</v>
      </c>
      <c r="F34" s="25">
        <f t="shared" si="7"/>
        <v>142.0331032142889</v>
      </c>
      <c r="G34" s="31">
        <f t="shared" si="8"/>
        <v>523.20135864240251</v>
      </c>
      <c r="H34" s="31">
        <f t="shared" si="1"/>
        <v>504.79375243353275</v>
      </c>
      <c r="I34" s="25" t="e">
        <f>(B34-0.5*M34*L34^2*$C$9*$C$11)*SIN($E$4)/E34-$C$8</f>
        <v>#VALUE!</v>
      </c>
      <c r="J34" s="31" t="e">
        <f t="shared" si="10"/>
        <v>#VALUE!</v>
      </c>
      <c r="K34" s="31" t="e">
        <f t="shared" si="11"/>
        <v>#VALUE!</v>
      </c>
      <c r="L34" s="25">
        <f t="shared" si="12"/>
        <v>523.20135864240251</v>
      </c>
      <c r="M34" s="28">
        <f t="shared" si="2"/>
        <v>1.2250000000000001</v>
      </c>
      <c r="N34" s="33" t="e">
        <f t="shared" si="6"/>
        <v>#VALUE!</v>
      </c>
    </row>
    <row r="35" spans="1:14" ht="15" x14ac:dyDescent="0.25">
      <c r="A35" s="1">
        <f t="shared" si="3"/>
        <v>1.8000000000000005</v>
      </c>
      <c r="B35" s="30">
        <f t="shared" si="4"/>
        <v>5774.1</v>
      </c>
      <c r="C35" s="1">
        <f>$F$3-$F$3*A35/$F$4</f>
        <v>4368.3352435530078</v>
      </c>
      <c r="D35" s="1">
        <f t="shared" si="5"/>
        <v>5401</v>
      </c>
      <c r="E35" s="1">
        <f t="shared" si="0"/>
        <v>9.769335243553007</v>
      </c>
      <c r="F35" s="25">
        <f t="shared" ref="F19:F82" si="13">(B35/E35-0.5*M35*L35^2*$C$9*$C$11)</f>
        <v>-3998.148833790432</v>
      </c>
      <c r="G35" s="31">
        <f t="shared" si="8"/>
        <v>537.40466896383145</v>
      </c>
      <c r="H35" s="31">
        <f t="shared" si="1"/>
        <v>558.53421932991591</v>
      </c>
      <c r="I35" s="25" t="e">
        <f>(B35-0.5*M35*L35^2*$C$9*$C$11)*SIN($E$4)/E35-$C$8</f>
        <v>#VALUE!</v>
      </c>
      <c r="J35" s="31" t="e">
        <f t="shared" si="10"/>
        <v>#VALUE!</v>
      </c>
      <c r="K35" s="31" t="e">
        <f t="shared" si="11"/>
        <v>#VALUE!</v>
      </c>
      <c r="L35" s="25">
        <f t="shared" si="12"/>
        <v>537.40466896383145</v>
      </c>
      <c r="M35" s="28">
        <f t="shared" si="2"/>
        <v>1.2250000000000001</v>
      </c>
      <c r="N35" s="33" t="e">
        <f t="shared" si="6"/>
        <v>#VALUE!</v>
      </c>
    </row>
    <row r="36" spans="1:14" ht="15" x14ac:dyDescent="0.25">
      <c r="A36" s="1">
        <f t="shared" si="3"/>
        <v>1.9000000000000006</v>
      </c>
      <c r="B36" s="30">
        <f t="shared" si="4"/>
        <v>5774.1</v>
      </c>
      <c r="C36" s="1">
        <f>$F$3-$F$3*A36/$F$4</f>
        <v>4109.8538681948412</v>
      </c>
      <c r="D36" s="1">
        <f t="shared" si="5"/>
        <v>5401</v>
      </c>
      <c r="E36" s="1">
        <f t="shared" si="0"/>
        <v>9.5108538681948414</v>
      </c>
      <c r="F36" s="25">
        <f t="shared" si="13"/>
        <v>306.2870318431905</v>
      </c>
      <c r="G36" s="31">
        <f t="shared" si="8"/>
        <v>137.58978558478822</v>
      </c>
      <c r="H36" s="31">
        <f t="shared" si="1"/>
        <v>572.29319788839473</v>
      </c>
      <c r="I36" s="25" t="e">
        <f>(B36-0.5*M36*L36^2*$C$9*$C$11)*SIN($E$4)/E36-$C$8</f>
        <v>#VALUE!</v>
      </c>
      <c r="J36" s="31" t="e">
        <f t="shared" si="10"/>
        <v>#VALUE!</v>
      </c>
      <c r="K36" s="31" t="e">
        <f t="shared" si="11"/>
        <v>#VALUE!</v>
      </c>
      <c r="L36" s="25">
        <f t="shared" si="12"/>
        <v>137.58978558478822</v>
      </c>
      <c r="M36" s="28">
        <f t="shared" si="2"/>
        <v>1.2250000000000001</v>
      </c>
      <c r="N36" s="33" t="e">
        <f t="shared" si="6"/>
        <v>#VALUE!</v>
      </c>
    </row>
    <row r="37" spans="1:14" ht="15" x14ac:dyDescent="0.25">
      <c r="A37" s="1">
        <f t="shared" si="3"/>
        <v>2.0000000000000004</v>
      </c>
      <c r="B37" s="30">
        <f t="shared" si="4"/>
        <v>5774.1</v>
      </c>
      <c r="C37" s="1">
        <f>$F$3-$F$3*A37/$F$4</f>
        <v>3851.3724928366755</v>
      </c>
      <c r="D37" s="1">
        <f t="shared" si="5"/>
        <v>5401</v>
      </c>
      <c r="E37" s="1">
        <f t="shared" si="0"/>
        <v>9.2523724928366757</v>
      </c>
      <c r="F37" s="25">
        <f t="shared" si="13"/>
        <v>174.41051761447346</v>
      </c>
      <c r="G37" s="31">
        <f t="shared" si="8"/>
        <v>168.21848876910727</v>
      </c>
      <c r="H37" s="31">
        <f t="shared" si="1"/>
        <v>589.11504676530546</v>
      </c>
      <c r="I37" s="25" t="e">
        <f t="shared" ref="I37:I100" si="14">(B37-0.5*M37*L37^2*$C$9*$C$11)*SIN($E$4)/E37-$C$8</f>
        <v>#VALUE!</v>
      </c>
      <c r="J37" s="31" t="e">
        <f t="shared" si="10"/>
        <v>#VALUE!</v>
      </c>
      <c r="K37" s="31" t="e">
        <f t="shared" si="11"/>
        <v>#VALUE!</v>
      </c>
      <c r="L37" s="25">
        <f t="shared" si="12"/>
        <v>168.21848876910727</v>
      </c>
      <c r="M37" s="28">
        <f t="shared" si="2"/>
        <v>1.2250000000000001</v>
      </c>
      <c r="N37" s="33" t="e">
        <f t="shared" si="6"/>
        <v>#VALUE!</v>
      </c>
    </row>
    <row r="38" spans="1:14" ht="15" x14ac:dyDescent="0.25">
      <c r="A38" s="1">
        <f t="shared" si="3"/>
        <v>2.1000000000000005</v>
      </c>
      <c r="B38" s="30">
        <f t="shared" si="4"/>
        <v>5774.1</v>
      </c>
      <c r="C38" s="1">
        <f>$F$3-$F$3*A38/$F$4</f>
        <v>3592.8911174785089</v>
      </c>
      <c r="D38" s="1">
        <f t="shared" si="5"/>
        <v>5401</v>
      </c>
      <c r="E38" s="1">
        <f t="shared" si="0"/>
        <v>8.9938911174785101</v>
      </c>
      <c r="F38" s="25">
        <f t="shared" si="13"/>
        <v>94.270691378054039</v>
      </c>
      <c r="G38" s="31">
        <f t="shared" si="8"/>
        <v>185.65954053055461</v>
      </c>
      <c r="H38" s="31">
        <f t="shared" si="1"/>
        <v>607.68100081836087</v>
      </c>
      <c r="I38" s="25" t="e">
        <f t="shared" si="14"/>
        <v>#VALUE!</v>
      </c>
      <c r="J38" s="31" t="e">
        <f t="shared" si="10"/>
        <v>#VALUE!</v>
      </c>
      <c r="K38" s="31" t="e">
        <f t="shared" si="11"/>
        <v>#VALUE!</v>
      </c>
      <c r="L38" s="25">
        <f t="shared" si="12"/>
        <v>185.65954053055461</v>
      </c>
      <c r="M38" s="28">
        <f t="shared" si="2"/>
        <v>1.2250000000000001</v>
      </c>
      <c r="N38" s="33" t="e">
        <f t="shared" si="6"/>
        <v>#VALUE!</v>
      </c>
    </row>
    <row r="39" spans="1:14" ht="15" x14ac:dyDescent="0.25">
      <c r="A39" s="1">
        <f t="shared" si="3"/>
        <v>2.2000000000000006</v>
      </c>
      <c r="B39" s="30">
        <f t="shared" si="4"/>
        <v>5774.1</v>
      </c>
      <c r="C39" s="1">
        <f>$F$3-$F$3*A39/$F$4</f>
        <v>3334.4097421203433</v>
      </c>
      <c r="D39" s="1">
        <f t="shared" si="5"/>
        <v>5401</v>
      </c>
      <c r="E39" s="1">
        <f t="shared" si="0"/>
        <v>8.7354097421203445</v>
      </c>
      <c r="F39" s="25">
        <f t="shared" si="13"/>
        <v>56.232044476111582</v>
      </c>
      <c r="G39" s="31">
        <f t="shared" si="8"/>
        <v>195.08660966836001</v>
      </c>
      <c r="H39" s="31">
        <f t="shared" si="1"/>
        <v>627.1896617851969</v>
      </c>
      <c r="I39" s="25" t="e">
        <f t="shared" si="14"/>
        <v>#VALUE!</v>
      </c>
      <c r="J39" s="31" t="e">
        <f t="shared" si="10"/>
        <v>#VALUE!</v>
      </c>
      <c r="K39" s="31" t="e">
        <f t="shared" si="11"/>
        <v>#VALUE!</v>
      </c>
      <c r="L39" s="25">
        <f t="shared" si="12"/>
        <v>195.08660966836001</v>
      </c>
      <c r="M39" s="28">
        <f t="shared" si="2"/>
        <v>1.2250000000000001</v>
      </c>
      <c r="N39" s="33" t="e">
        <f t="shared" si="6"/>
        <v>#VALUE!</v>
      </c>
    </row>
    <row r="40" spans="1:14" ht="15" x14ac:dyDescent="0.25">
      <c r="A40" s="1">
        <f t="shared" si="3"/>
        <v>2.3000000000000007</v>
      </c>
      <c r="B40" s="30">
        <f t="shared" si="4"/>
        <v>5774.1</v>
      </c>
      <c r="C40" s="1">
        <f>$F$3-$F$3*A40/$F$4</f>
        <v>3075.9283667621758</v>
      </c>
      <c r="D40" s="1">
        <f t="shared" si="5"/>
        <v>5401</v>
      </c>
      <c r="E40" s="1">
        <f t="shared" si="0"/>
        <v>8.4769283667621753</v>
      </c>
      <c r="F40" s="25">
        <f t="shared" si="13"/>
        <v>41.021202530233268</v>
      </c>
      <c r="G40" s="31">
        <f t="shared" si="8"/>
        <v>200.70981411597117</v>
      </c>
      <c r="H40" s="31">
        <f t="shared" si="1"/>
        <v>647.26064319679404</v>
      </c>
      <c r="I40" s="25" t="e">
        <f t="shared" si="14"/>
        <v>#VALUE!</v>
      </c>
      <c r="J40" s="31" t="e">
        <f t="shared" si="10"/>
        <v>#VALUE!</v>
      </c>
      <c r="K40" s="31" t="e">
        <f t="shared" si="11"/>
        <v>#VALUE!</v>
      </c>
      <c r="L40" s="25">
        <f t="shared" si="12"/>
        <v>200.70981411597117</v>
      </c>
      <c r="M40" s="28">
        <f t="shared" si="2"/>
        <v>1.2250000000000001</v>
      </c>
      <c r="N40" s="33" t="e">
        <f t="shared" si="6"/>
        <v>#VALUE!</v>
      </c>
    </row>
    <row r="41" spans="1:14" ht="15" x14ac:dyDescent="0.25">
      <c r="A41" s="1">
        <f t="shared" si="3"/>
        <v>2.4000000000000008</v>
      </c>
      <c r="B41" s="30">
        <f t="shared" si="4"/>
        <v>5774.1</v>
      </c>
      <c r="C41" s="1">
        <f>$F$3-$F$3*A41/$F$4</f>
        <v>2817.4469914040092</v>
      </c>
      <c r="D41" s="1">
        <f t="shared" si="5"/>
        <v>5401</v>
      </c>
      <c r="E41" s="1">
        <f t="shared" si="0"/>
        <v>8.2184469914040097</v>
      </c>
      <c r="F41" s="25">
        <f t="shared" si="13"/>
        <v>36.010873823677343</v>
      </c>
      <c r="G41" s="31">
        <f t="shared" si="8"/>
        <v>204.81193436899449</v>
      </c>
      <c r="H41" s="31">
        <f t="shared" si="1"/>
        <v>667.74183663369354</v>
      </c>
      <c r="I41" s="25" t="e">
        <f t="shared" si="14"/>
        <v>#VALUE!</v>
      </c>
      <c r="J41" s="31" t="e">
        <f t="shared" si="10"/>
        <v>#VALUE!</v>
      </c>
      <c r="K41" s="31" t="e">
        <f t="shared" si="11"/>
        <v>#VALUE!</v>
      </c>
      <c r="L41" s="25">
        <f t="shared" si="12"/>
        <v>204.81193436899449</v>
      </c>
      <c r="M41" s="28">
        <f t="shared" si="2"/>
        <v>1.2250000000000001</v>
      </c>
      <c r="N41" s="33" t="e">
        <f t="shared" si="6"/>
        <v>#VALUE!</v>
      </c>
    </row>
    <row r="42" spans="1:14" ht="15" x14ac:dyDescent="0.25">
      <c r="A42" s="1">
        <f t="shared" si="3"/>
        <v>2.5000000000000009</v>
      </c>
      <c r="B42" s="30">
        <f t="shared" si="4"/>
        <v>5774.1</v>
      </c>
      <c r="C42" s="1">
        <f>$F$3-$F$3*A42/$F$4</f>
        <v>2558.9656160458435</v>
      </c>
      <c r="D42" s="1">
        <f t="shared" si="5"/>
        <v>5401</v>
      </c>
      <c r="E42" s="1">
        <f t="shared" si="0"/>
        <v>7.9599656160458432</v>
      </c>
      <c r="F42" s="25">
        <f t="shared" si="13"/>
        <v>35.179684605195007</v>
      </c>
      <c r="G42" s="31">
        <f t="shared" si="8"/>
        <v>208.41302175136221</v>
      </c>
      <c r="H42" s="31">
        <f t="shared" si="1"/>
        <v>688.58313880882974</v>
      </c>
      <c r="I42" s="25" t="e">
        <f t="shared" si="14"/>
        <v>#VALUE!</v>
      </c>
      <c r="J42" s="31" t="e">
        <f t="shared" si="10"/>
        <v>#VALUE!</v>
      </c>
      <c r="K42" s="31" t="e">
        <f t="shared" si="11"/>
        <v>#VALUE!</v>
      </c>
      <c r="L42" s="25">
        <f t="shared" si="12"/>
        <v>208.41302175136221</v>
      </c>
      <c r="M42" s="28">
        <f t="shared" si="2"/>
        <v>1.2250000000000001</v>
      </c>
      <c r="N42" s="33" t="e">
        <f t="shared" si="6"/>
        <v>#VALUE!</v>
      </c>
    </row>
    <row r="43" spans="1:14" ht="15" x14ac:dyDescent="0.25">
      <c r="A43" s="1">
        <f t="shared" si="3"/>
        <v>2.600000000000001</v>
      </c>
      <c r="B43" s="30">
        <f t="shared" si="4"/>
        <v>5774.1</v>
      </c>
      <c r="C43" s="1">
        <f>$F$3-$F$3*A43/$F$4</f>
        <v>2300.4842406876769</v>
      </c>
      <c r="D43" s="1">
        <f t="shared" si="5"/>
        <v>5401</v>
      </c>
      <c r="E43" s="1">
        <f t="shared" si="0"/>
        <v>7.7014842406876767</v>
      </c>
      <c r="F43" s="25">
        <f t="shared" si="13"/>
        <v>36.027741527078433</v>
      </c>
      <c r="G43" s="31">
        <f t="shared" si="8"/>
        <v>211.93099021188172</v>
      </c>
      <c r="H43" s="31">
        <f t="shared" si="1"/>
        <v>709.77623783001786</v>
      </c>
      <c r="I43" s="25" t="e">
        <f t="shared" si="14"/>
        <v>#VALUE!</v>
      </c>
      <c r="J43" s="31" t="e">
        <f t="shared" si="10"/>
        <v>#VALUE!</v>
      </c>
      <c r="K43" s="31" t="e">
        <f t="shared" si="11"/>
        <v>#VALUE!</v>
      </c>
      <c r="L43" s="25">
        <f t="shared" si="12"/>
        <v>211.93099021188172</v>
      </c>
      <c r="M43" s="28">
        <f t="shared" si="2"/>
        <v>1.2250000000000001</v>
      </c>
      <c r="N43" s="33" t="e">
        <f t="shared" si="6"/>
        <v>#VALUE!</v>
      </c>
    </row>
    <row r="44" spans="1:14" ht="15" x14ac:dyDescent="0.25">
      <c r="A44" s="1">
        <f t="shared" si="3"/>
        <v>2.7000000000000011</v>
      </c>
      <c r="B44" s="30">
        <f t="shared" si="4"/>
        <v>5774.1</v>
      </c>
      <c r="C44" s="1">
        <f>$F$3-$F$3*A44/$F$4</f>
        <v>2042.0028653295112</v>
      </c>
      <c r="D44" s="1">
        <f t="shared" si="5"/>
        <v>5401</v>
      </c>
      <c r="E44" s="1">
        <f t="shared" si="0"/>
        <v>7.4430028653295111</v>
      </c>
      <c r="F44" s="25">
        <f t="shared" si="13"/>
        <v>37.592670604334444</v>
      </c>
      <c r="G44" s="31">
        <f t="shared" si="8"/>
        <v>215.53376436458956</v>
      </c>
      <c r="H44" s="31">
        <f t="shared" si="1"/>
        <v>731.32961426647682</v>
      </c>
      <c r="I44" s="25" t="e">
        <f t="shared" si="14"/>
        <v>#VALUE!</v>
      </c>
      <c r="J44" s="31" t="e">
        <f t="shared" si="10"/>
        <v>#VALUE!</v>
      </c>
      <c r="K44" s="31" t="e">
        <f t="shared" si="11"/>
        <v>#VALUE!</v>
      </c>
      <c r="L44" s="25">
        <f t="shared" si="12"/>
        <v>215.53376436458956</v>
      </c>
      <c r="M44" s="28">
        <f t="shared" si="2"/>
        <v>1.2250000000000001</v>
      </c>
      <c r="N44" s="33" t="e">
        <f t="shared" si="6"/>
        <v>#VALUE!</v>
      </c>
    </row>
    <row r="45" spans="1:14" ht="15" x14ac:dyDescent="0.25">
      <c r="A45" s="1">
        <f t="shared" si="3"/>
        <v>2.8000000000000012</v>
      </c>
      <c r="B45" s="30">
        <f t="shared" si="4"/>
        <v>5774.1</v>
      </c>
      <c r="C45" s="1">
        <f>$F$3-$F$3*A45/$F$4</f>
        <v>1783.5214899713446</v>
      </c>
      <c r="D45" s="1">
        <f t="shared" si="5"/>
        <v>5401</v>
      </c>
      <c r="E45" s="1">
        <f t="shared" si="0"/>
        <v>7.1845214899713445</v>
      </c>
      <c r="F45" s="25">
        <f t="shared" si="13"/>
        <v>39.528326581851047</v>
      </c>
      <c r="G45" s="31">
        <f t="shared" si="8"/>
        <v>219.293031425023</v>
      </c>
      <c r="H45" s="31">
        <f t="shared" si="1"/>
        <v>753.25891740897907</v>
      </c>
      <c r="I45" s="25" t="e">
        <f t="shared" si="14"/>
        <v>#VALUE!</v>
      </c>
      <c r="J45" s="31" t="e">
        <f t="shared" si="10"/>
        <v>#VALUE!</v>
      </c>
      <c r="K45" s="31" t="e">
        <f t="shared" si="11"/>
        <v>#VALUE!</v>
      </c>
      <c r="L45" s="25">
        <f t="shared" si="12"/>
        <v>219.293031425023</v>
      </c>
      <c r="M45" s="28">
        <f t="shared" si="2"/>
        <v>1.2250000000000001</v>
      </c>
      <c r="N45" s="33" t="e">
        <f t="shared" si="6"/>
        <v>#VALUE!</v>
      </c>
    </row>
    <row r="46" spans="1:14" ht="15" x14ac:dyDescent="0.25">
      <c r="A46" s="1">
        <f t="shared" si="3"/>
        <v>2.9000000000000012</v>
      </c>
      <c r="B46" s="30">
        <f t="shared" si="4"/>
        <v>5774.1</v>
      </c>
      <c r="C46" s="1">
        <f>$F$3-$F$3*A46/$F$4</f>
        <v>1525.0401146131771</v>
      </c>
      <c r="D46" s="1">
        <f t="shared" si="5"/>
        <v>5401</v>
      </c>
      <c r="E46" s="1">
        <f t="shared" si="0"/>
        <v>6.9260401146131771</v>
      </c>
      <c r="F46" s="25">
        <f t="shared" si="13"/>
        <v>41.725372018742746</v>
      </c>
      <c r="G46" s="31">
        <f t="shared" si="8"/>
        <v>223.24586408320812</v>
      </c>
      <c r="H46" s="31">
        <f t="shared" si="1"/>
        <v>775.58350381729986</v>
      </c>
      <c r="I46" s="25" t="e">
        <f t="shared" si="14"/>
        <v>#VALUE!</v>
      </c>
      <c r="J46" s="31" t="e">
        <f t="shared" si="10"/>
        <v>#VALUE!</v>
      </c>
      <c r="K46" s="31" t="e">
        <f t="shared" si="11"/>
        <v>#VALUE!</v>
      </c>
      <c r="L46" s="25">
        <f t="shared" si="12"/>
        <v>223.24586408320812</v>
      </c>
      <c r="M46" s="28">
        <f t="shared" si="2"/>
        <v>1.2250000000000001</v>
      </c>
      <c r="N46" s="33" t="e">
        <f t="shared" si="6"/>
        <v>#VALUE!</v>
      </c>
    </row>
    <row r="47" spans="1:14" ht="15" x14ac:dyDescent="0.25">
      <c r="A47" s="1">
        <f t="shared" si="3"/>
        <v>3.0000000000000013</v>
      </c>
      <c r="B47" s="30">
        <f t="shared" si="4"/>
        <v>5774.1</v>
      </c>
      <c r="C47" s="1">
        <f>$F$3-$F$3*A47/$F$4</f>
        <v>1266.5587392550115</v>
      </c>
      <c r="D47" s="1">
        <f t="shared" si="5"/>
        <v>5401</v>
      </c>
      <c r="E47" s="1">
        <f t="shared" si="0"/>
        <v>6.6675587392550115</v>
      </c>
      <c r="F47" s="25">
        <f t="shared" si="13"/>
        <v>44.164233236619111</v>
      </c>
      <c r="G47" s="31">
        <f t="shared" si="8"/>
        <v>227.41840128508238</v>
      </c>
      <c r="H47" s="31">
        <f t="shared" si="1"/>
        <v>798.32534394580807</v>
      </c>
      <c r="I47" s="25" t="e">
        <f t="shared" si="14"/>
        <v>#VALUE!</v>
      </c>
      <c r="J47" s="31" t="e">
        <f t="shared" si="10"/>
        <v>#VALUE!</v>
      </c>
      <c r="K47" s="31" t="e">
        <f t="shared" si="11"/>
        <v>#VALUE!</v>
      </c>
      <c r="L47" s="25">
        <f t="shared" si="12"/>
        <v>227.41840128508238</v>
      </c>
      <c r="M47" s="28">
        <f t="shared" si="2"/>
        <v>1.2250000000000001</v>
      </c>
      <c r="N47" s="33" t="e">
        <f t="shared" si="6"/>
        <v>#VALUE!</v>
      </c>
    </row>
    <row r="48" spans="1:14" ht="15" x14ac:dyDescent="0.25">
      <c r="A48" s="1">
        <f t="shared" si="3"/>
        <v>3.1000000000000014</v>
      </c>
      <c r="B48" s="30">
        <f t="shared" si="4"/>
        <v>5774.1</v>
      </c>
      <c r="C48" s="1">
        <f>$F$3-$F$3*A48/$F$4</f>
        <v>1008.0773638968449</v>
      </c>
      <c r="D48" s="1">
        <f t="shared" si="5"/>
        <v>5401</v>
      </c>
      <c r="E48" s="1">
        <f t="shared" si="0"/>
        <v>6.409077363896845</v>
      </c>
      <c r="F48" s="25">
        <f t="shared" si="13"/>
        <v>46.860720468412978</v>
      </c>
      <c r="G48" s="31">
        <f t="shared" si="8"/>
        <v>231.8348246087443</v>
      </c>
      <c r="H48" s="31">
        <f t="shared" si="1"/>
        <v>821.50882640668249</v>
      </c>
      <c r="I48" s="25" t="e">
        <f t="shared" si="14"/>
        <v>#VALUE!</v>
      </c>
      <c r="J48" s="31" t="e">
        <f t="shared" si="10"/>
        <v>#VALUE!</v>
      </c>
      <c r="K48" s="31" t="e">
        <f t="shared" si="11"/>
        <v>#VALUE!</v>
      </c>
      <c r="L48" s="25">
        <f t="shared" si="12"/>
        <v>231.8348246087443</v>
      </c>
      <c r="M48" s="28">
        <f t="shared" si="2"/>
        <v>1.2250000000000001</v>
      </c>
      <c r="N48" s="33" t="e">
        <f t="shared" si="6"/>
        <v>#VALUE!</v>
      </c>
    </row>
    <row r="49" spans="1:14" ht="15" x14ac:dyDescent="0.25">
      <c r="A49" s="1">
        <f t="shared" si="3"/>
        <v>3.2000000000000015</v>
      </c>
      <c r="B49" s="30">
        <f t="shared" si="4"/>
        <v>5774.1</v>
      </c>
      <c r="C49" s="1">
        <f>$F$3-$F$3*A49/$F$4</f>
        <v>749.59598853867828</v>
      </c>
      <c r="D49" s="1">
        <f t="shared" si="5"/>
        <v>5401</v>
      </c>
      <c r="E49" s="1">
        <f t="shared" si="0"/>
        <v>6.1505959885386785</v>
      </c>
      <c r="F49" s="25">
        <f t="shared" si="13"/>
        <v>49.847167626527607</v>
      </c>
      <c r="G49" s="31">
        <f t="shared" si="8"/>
        <v>236.5208966555856</v>
      </c>
      <c r="H49" s="31">
        <f t="shared" si="1"/>
        <v>845.16091607224109</v>
      </c>
      <c r="I49" s="25" t="e">
        <f t="shared" si="14"/>
        <v>#VALUE!</v>
      </c>
      <c r="J49" s="31" t="e">
        <f t="shared" si="10"/>
        <v>#VALUE!</v>
      </c>
      <c r="K49" s="31" t="e">
        <f t="shared" si="11"/>
        <v>#VALUE!</v>
      </c>
      <c r="L49" s="25">
        <f t="shared" si="12"/>
        <v>236.5208966555856</v>
      </c>
      <c r="M49" s="28">
        <f t="shared" si="2"/>
        <v>1.2250000000000001</v>
      </c>
      <c r="N49" s="33" t="e">
        <f t="shared" si="6"/>
        <v>#VALUE!</v>
      </c>
    </row>
    <row r="50" spans="1:14" ht="15" x14ac:dyDescent="0.25">
      <c r="A50" s="1">
        <f t="shared" si="3"/>
        <v>3.3000000000000016</v>
      </c>
      <c r="B50" s="30">
        <f t="shared" si="4"/>
        <v>5774.1</v>
      </c>
      <c r="C50" s="1">
        <f>$F$3-$F$3*A50/$F$4</f>
        <v>491.11461318051261</v>
      </c>
      <c r="D50" s="1">
        <f t="shared" si="5"/>
        <v>5401</v>
      </c>
      <c r="E50" s="1">
        <f t="shared" si="0"/>
        <v>5.8921146131805129</v>
      </c>
      <c r="F50" s="25">
        <f t="shared" si="13"/>
        <v>53.166906527092237</v>
      </c>
      <c r="G50" s="31">
        <f t="shared" si="8"/>
        <v>241.50561341823837</v>
      </c>
      <c r="H50" s="31">
        <f t="shared" ref="H50:H81" si="15">H49+G50*dt</f>
        <v>869.31147741406494</v>
      </c>
      <c r="I50" s="25" t="e">
        <f t="shared" si="14"/>
        <v>#VALUE!</v>
      </c>
      <c r="J50" s="31" t="e">
        <f t="shared" si="10"/>
        <v>#VALUE!</v>
      </c>
      <c r="K50" s="31" t="e">
        <f t="shared" si="11"/>
        <v>#VALUE!</v>
      </c>
      <c r="L50" s="25">
        <f t="shared" si="12"/>
        <v>241.50561341823837</v>
      </c>
      <c r="M50" s="28">
        <f t="shared" si="2"/>
        <v>1.2250000000000001</v>
      </c>
      <c r="N50" s="33" t="e">
        <f t="shared" si="6"/>
        <v>#VALUE!</v>
      </c>
    </row>
    <row r="51" spans="1:14" ht="15" x14ac:dyDescent="0.25">
      <c r="A51" s="1">
        <f t="shared" si="3"/>
        <v>3.4000000000000017</v>
      </c>
      <c r="B51" s="30">
        <f t="shared" si="4"/>
        <v>5774.1</v>
      </c>
      <c r="C51" s="1">
        <f>$F$3-$F$3*A51/$F$4</f>
        <v>232.63323782234511</v>
      </c>
      <c r="D51" s="1">
        <f t="shared" si="5"/>
        <v>5401</v>
      </c>
      <c r="E51" s="1">
        <f t="shared" si="0"/>
        <v>5.6336332378223455</v>
      </c>
      <c r="F51" s="25">
        <f t="shared" si="13"/>
        <v>56.873829757462886</v>
      </c>
      <c r="G51" s="31">
        <f t="shared" si="8"/>
        <v>246.82230407094758</v>
      </c>
      <c r="H51" s="31">
        <f t="shared" si="15"/>
        <v>893.99370782115966</v>
      </c>
      <c r="I51" s="25" t="e">
        <f t="shared" si="14"/>
        <v>#VALUE!</v>
      </c>
      <c r="J51" s="31" t="e">
        <f t="shared" si="10"/>
        <v>#VALUE!</v>
      </c>
      <c r="K51" s="31" t="e">
        <f t="shared" si="11"/>
        <v>#VALUE!</v>
      </c>
      <c r="L51" s="25">
        <f t="shared" si="12"/>
        <v>246.82230407094758</v>
      </c>
      <c r="M51" s="28">
        <f t="shared" si="2"/>
        <v>1.2250000000000001</v>
      </c>
      <c r="N51" s="33" t="e">
        <f t="shared" si="6"/>
        <v>#VALUE!</v>
      </c>
    </row>
    <row r="52" spans="1:14" ht="15" x14ac:dyDescent="0.25">
      <c r="A52" s="1">
        <f t="shared" si="3"/>
        <v>3.5000000000000018</v>
      </c>
      <c r="B52" s="30">
        <f t="shared" si="4"/>
        <v>5774.1</v>
      </c>
      <c r="C52" s="1">
        <v>0</v>
      </c>
      <c r="D52" s="1">
        <f t="shared" si="5"/>
        <v>5401</v>
      </c>
      <c r="E52" s="1">
        <f t="shared" si="0"/>
        <v>5.4009999999999998</v>
      </c>
      <c r="F52" s="25">
        <f t="shared" si="13"/>
        <v>55.893156751153469</v>
      </c>
      <c r="G52" s="31">
        <f t="shared" ref="G52:G83" si="16">G51+F51*dt</f>
        <v>252.50968704669387</v>
      </c>
      <c r="H52" s="31">
        <f t="shared" si="15"/>
        <v>919.24467652582905</v>
      </c>
      <c r="I52" s="25" t="e">
        <f t="shared" si="14"/>
        <v>#VALUE!</v>
      </c>
      <c r="J52" s="31" t="e">
        <f t="shared" ref="J52:J83" si="17">J51+I51*dt</f>
        <v>#VALUE!</v>
      </c>
      <c r="K52" s="31" t="e">
        <f t="shared" ref="K52:K83" si="18">K51+J51*dt</f>
        <v>#VALUE!</v>
      </c>
      <c r="L52" s="25">
        <f t="shared" si="12"/>
        <v>252.50968704669387</v>
      </c>
      <c r="M52" s="28">
        <f t="shared" si="2"/>
        <v>1.2250000000000001</v>
      </c>
      <c r="N52" s="33" t="e">
        <f t="shared" si="6"/>
        <v>#VALUE!</v>
      </c>
    </row>
    <row r="53" spans="1:14" x14ac:dyDescent="0.2">
      <c r="A53" s="1">
        <f>A52+$P$17</f>
        <v>3.6000000000000019</v>
      </c>
      <c r="B53" s="1">
        <v>0</v>
      </c>
      <c r="C53" s="1">
        <v>0</v>
      </c>
      <c r="D53" s="1">
        <f t="shared" si="5"/>
        <v>5401</v>
      </c>
      <c r="E53" s="1">
        <f t="shared" si="0"/>
        <v>5.4009999999999998</v>
      </c>
      <c r="F53" s="25">
        <f t="shared" si="13"/>
        <v>-1058.5369479179165</v>
      </c>
      <c r="G53" s="31">
        <f t="shared" si="16"/>
        <v>258.0990027218092</v>
      </c>
      <c r="H53" s="31">
        <f t="shared" si="15"/>
        <v>945.05457679800998</v>
      </c>
      <c r="I53" s="25" t="e">
        <f t="shared" si="14"/>
        <v>#VALUE!</v>
      </c>
      <c r="J53" s="31" t="e">
        <f t="shared" si="17"/>
        <v>#VALUE!</v>
      </c>
      <c r="K53" s="31" t="e">
        <f t="shared" si="18"/>
        <v>#VALUE!</v>
      </c>
      <c r="L53" s="25">
        <f t="shared" si="12"/>
        <v>258.0990027218092</v>
      </c>
      <c r="M53" s="28">
        <f t="shared" si="2"/>
        <v>1.2250000000000001</v>
      </c>
      <c r="N53" s="33" t="e">
        <f t="shared" si="6"/>
        <v>#VALUE!</v>
      </c>
    </row>
    <row r="54" spans="1:14" x14ac:dyDescent="0.2">
      <c r="A54" s="1">
        <f t="shared" si="3"/>
        <v>3.700000000000002</v>
      </c>
      <c r="B54" s="1">
        <v>0</v>
      </c>
      <c r="C54" s="1">
        <v>0</v>
      </c>
      <c r="D54" s="1">
        <f t="shared" si="5"/>
        <v>5401</v>
      </c>
      <c r="E54" s="1">
        <f t="shared" si="0"/>
        <v>5.4009999999999998</v>
      </c>
      <c r="F54" s="25">
        <f t="shared" si="13"/>
        <v>-368.3165232987551</v>
      </c>
      <c r="G54" s="31">
        <f t="shared" si="16"/>
        <v>152.24530793001753</v>
      </c>
      <c r="H54" s="31">
        <f t="shared" si="15"/>
        <v>960.27910759101178</v>
      </c>
      <c r="I54" s="25" t="e">
        <f t="shared" si="14"/>
        <v>#VALUE!</v>
      </c>
      <c r="J54" s="31" t="e">
        <f t="shared" si="17"/>
        <v>#VALUE!</v>
      </c>
      <c r="K54" s="31" t="e">
        <f t="shared" si="18"/>
        <v>#VALUE!</v>
      </c>
      <c r="L54" s="25">
        <f t="shared" si="12"/>
        <v>152.24530793001753</v>
      </c>
      <c r="M54" s="28">
        <f t="shared" si="2"/>
        <v>1.2250000000000001</v>
      </c>
      <c r="N54" s="33" t="e">
        <f t="shared" si="6"/>
        <v>#VALUE!</v>
      </c>
    </row>
    <row r="55" spans="1:14" x14ac:dyDescent="0.2">
      <c r="A55" s="1">
        <f t="shared" si="3"/>
        <v>3.800000000000002</v>
      </c>
      <c r="B55" s="1">
        <v>0</v>
      </c>
      <c r="C55" s="1">
        <v>0</v>
      </c>
      <c r="D55" s="1">
        <f t="shared" si="5"/>
        <v>5401</v>
      </c>
      <c r="E55" s="1">
        <f t="shared" si="0"/>
        <v>5.4009999999999998</v>
      </c>
      <c r="F55" s="25">
        <f t="shared" si="13"/>
        <v>-211.66437215571634</v>
      </c>
      <c r="G55" s="31">
        <f t="shared" si="16"/>
        <v>115.41365560014202</v>
      </c>
      <c r="H55" s="31">
        <f t="shared" si="15"/>
        <v>971.82047315102602</v>
      </c>
      <c r="I55" s="25" t="e">
        <f t="shared" si="14"/>
        <v>#VALUE!</v>
      </c>
      <c r="J55" s="31" t="e">
        <f t="shared" si="17"/>
        <v>#VALUE!</v>
      </c>
      <c r="K55" s="31" t="e">
        <f t="shared" si="18"/>
        <v>#VALUE!</v>
      </c>
      <c r="L55" s="25">
        <f t="shared" si="12"/>
        <v>115.41365560014202</v>
      </c>
      <c r="M55" s="28">
        <f t="shared" si="2"/>
        <v>1.2250000000000001</v>
      </c>
      <c r="N55" s="33" t="e">
        <f t="shared" si="6"/>
        <v>#VALUE!</v>
      </c>
    </row>
    <row r="56" spans="1:14" x14ac:dyDescent="0.2">
      <c r="A56" s="1">
        <f t="shared" si="3"/>
        <v>3.9000000000000021</v>
      </c>
      <c r="B56" s="1">
        <v>0</v>
      </c>
      <c r="C56" s="1">
        <v>0</v>
      </c>
      <c r="D56" s="1">
        <f t="shared" si="5"/>
        <v>5401</v>
      </c>
      <c r="E56" s="1">
        <f t="shared" si="0"/>
        <v>5.4009999999999998</v>
      </c>
      <c r="F56" s="25">
        <f t="shared" si="13"/>
        <v>-141.14660976733529</v>
      </c>
      <c r="G56" s="31">
        <f t="shared" si="16"/>
        <v>94.247218384570388</v>
      </c>
      <c r="H56" s="31">
        <f t="shared" si="15"/>
        <v>981.24519498948302</v>
      </c>
      <c r="I56" s="25" t="e">
        <f t="shared" si="14"/>
        <v>#VALUE!</v>
      </c>
      <c r="J56" s="31" t="e">
        <f t="shared" si="17"/>
        <v>#VALUE!</v>
      </c>
      <c r="K56" s="31" t="e">
        <f t="shared" si="18"/>
        <v>#VALUE!</v>
      </c>
      <c r="L56" s="25">
        <f t="shared" si="12"/>
        <v>94.247218384570388</v>
      </c>
      <c r="M56" s="28">
        <f t="shared" si="2"/>
        <v>1.2250000000000001</v>
      </c>
      <c r="N56" s="33" t="e">
        <f t="shared" si="6"/>
        <v>#VALUE!</v>
      </c>
    </row>
    <row r="57" spans="1:14" x14ac:dyDescent="0.2">
      <c r="A57" s="1">
        <f t="shared" si="3"/>
        <v>4.0000000000000018</v>
      </c>
      <c r="B57" s="1">
        <v>0</v>
      </c>
      <c r="C57" s="1">
        <v>0</v>
      </c>
      <c r="D57" s="1">
        <f t="shared" si="5"/>
        <v>5401</v>
      </c>
      <c r="E57" s="1">
        <f t="shared" si="0"/>
        <v>5.4009999999999998</v>
      </c>
      <c r="F57" s="25">
        <f t="shared" si="13"/>
        <v>-102.03551840508503</v>
      </c>
      <c r="G57" s="31">
        <f t="shared" si="16"/>
        <v>80.132557407836856</v>
      </c>
      <c r="H57" s="31">
        <f t="shared" si="15"/>
        <v>989.25845073026676</v>
      </c>
      <c r="I57" s="25" t="e">
        <f t="shared" si="14"/>
        <v>#VALUE!</v>
      </c>
      <c r="J57" s="31" t="e">
        <f t="shared" si="17"/>
        <v>#VALUE!</v>
      </c>
      <c r="K57" s="31" t="e">
        <f t="shared" si="18"/>
        <v>#VALUE!</v>
      </c>
      <c r="L57" s="25">
        <f t="shared" si="12"/>
        <v>80.132557407836856</v>
      </c>
      <c r="M57" s="28">
        <f t="shared" si="2"/>
        <v>1.2250000000000001</v>
      </c>
      <c r="N57" s="33" t="e">
        <f t="shared" si="6"/>
        <v>#VALUE!</v>
      </c>
    </row>
    <row r="58" spans="1:14" x14ac:dyDescent="0.2">
      <c r="A58" s="1">
        <f t="shared" si="3"/>
        <v>4.1000000000000014</v>
      </c>
      <c r="B58" s="1">
        <v>0</v>
      </c>
      <c r="C58" s="1">
        <v>0</v>
      </c>
      <c r="D58" s="1">
        <f t="shared" si="5"/>
        <v>5401</v>
      </c>
      <c r="E58" s="1">
        <f t="shared" si="0"/>
        <v>5.4009999999999998</v>
      </c>
      <c r="F58" s="25">
        <f t="shared" si="13"/>
        <v>-77.704840499409471</v>
      </c>
      <c r="G58" s="31">
        <f t="shared" si="16"/>
        <v>69.929005567328346</v>
      </c>
      <c r="H58" s="31">
        <f t="shared" si="15"/>
        <v>996.25135128699958</v>
      </c>
      <c r="I58" s="25" t="e">
        <f t="shared" si="14"/>
        <v>#VALUE!</v>
      </c>
      <c r="J58" s="31" t="e">
        <f t="shared" si="17"/>
        <v>#VALUE!</v>
      </c>
      <c r="K58" s="31" t="e">
        <f t="shared" si="18"/>
        <v>#VALUE!</v>
      </c>
      <c r="L58" s="25">
        <f t="shared" si="12"/>
        <v>69.929005567328346</v>
      </c>
      <c r="M58" s="28">
        <f t="shared" si="2"/>
        <v>1.2250000000000001</v>
      </c>
      <c r="N58" s="33" t="e">
        <f t="shared" si="6"/>
        <v>#VALUE!</v>
      </c>
    </row>
    <row r="59" spans="1:14" x14ac:dyDescent="0.2">
      <c r="A59" s="1">
        <f t="shared" si="3"/>
        <v>4.2000000000000011</v>
      </c>
      <c r="B59" s="1">
        <v>0</v>
      </c>
      <c r="C59" s="1">
        <v>0</v>
      </c>
      <c r="D59" s="1">
        <f t="shared" si="5"/>
        <v>5401</v>
      </c>
      <c r="E59" s="1">
        <f t="shared" si="0"/>
        <v>5.4009999999999998</v>
      </c>
      <c r="F59" s="25">
        <f t="shared" si="13"/>
        <v>-61.395242695612204</v>
      </c>
      <c r="G59" s="31">
        <f t="shared" si="16"/>
        <v>62.158521517387399</v>
      </c>
      <c r="H59" s="31">
        <f t="shared" si="15"/>
        <v>1002.4672034387384</v>
      </c>
      <c r="I59" s="25" t="e">
        <f t="shared" si="14"/>
        <v>#VALUE!</v>
      </c>
      <c r="J59" s="31" t="e">
        <f t="shared" si="17"/>
        <v>#VALUE!</v>
      </c>
      <c r="K59" s="31" t="e">
        <f t="shared" si="18"/>
        <v>#VALUE!</v>
      </c>
      <c r="L59" s="25">
        <f t="shared" si="12"/>
        <v>62.158521517387399</v>
      </c>
      <c r="M59" s="28">
        <f t="shared" si="2"/>
        <v>1.2250000000000001</v>
      </c>
      <c r="N59" s="33" t="e">
        <f t="shared" si="6"/>
        <v>#VALUE!</v>
      </c>
    </row>
    <row r="60" spans="1:14" x14ac:dyDescent="0.2">
      <c r="A60" s="1">
        <f t="shared" si="3"/>
        <v>4.3000000000000007</v>
      </c>
      <c r="B60" s="1">
        <v>0</v>
      </c>
      <c r="C60" s="1">
        <v>0</v>
      </c>
      <c r="D60" s="1">
        <f t="shared" si="5"/>
        <v>5401</v>
      </c>
      <c r="E60" s="1">
        <f t="shared" si="0"/>
        <v>5.4009999999999998</v>
      </c>
      <c r="F60" s="25">
        <f t="shared" si="13"/>
        <v>-49.865942257648783</v>
      </c>
      <c r="G60" s="31">
        <f t="shared" si="16"/>
        <v>56.018997247826178</v>
      </c>
      <c r="H60" s="31">
        <f t="shared" si="15"/>
        <v>1008.0691031635209</v>
      </c>
      <c r="I60" s="25" t="e">
        <f t="shared" si="14"/>
        <v>#VALUE!</v>
      </c>
      <c r="J60" s="31" t="e">
        <f t="shared" si="17"/>
        <v>#VALUE!</v>
      </c>
      <c r="K60" s="31" t="e">
        <f t="shared" si="18"/>
        <v>#VALUE!</v>
      </c>
      <c r="L60" s="25">
        <f t="shared" si="12"/>
        <v>56.018997247826178</v>
      </c>
      <c r="M60" s="28">
        <f t="shared" si="2"/>
        <v>1.2250000000000001</v>
      </c>
      <c r="N60" s="33" t="e">
        <f t="shared" si="6"/>
        <v>#VALUE!</v>
      </c>
    </row>
    <row r="61" spans="1:14" x14ac:dyDescent="0.2">
      <c r="A61" s="1">
        <f t="shared" si="3"/>
        <v>4.4000000000000004</v>
      </c>
      <c r="B61" s="1">
        <v>0</v>
      </c>
      <c r="C61" s="1">
        <v>0</v>
      </c>
      <c r="D61" s="1">
        <f t="shared" si="5"/>
        <v>5401</v>
      </c>
      <c r="E61" s="1">
        <f t="shared" si="0"/>
        <v>5.4009999999999998</v>
      </c>
      <c r="F61" s="25">
        <f t="shared" si="13"/>
        <v>-41.383327361863799</v>
      </c>
      <c r="G61" s="31">
        <f t="shared" si="16"/>
        <v>51.032403022061303</v>
      </c>
      <c r="H61" s="31">
        <f t="shared" si="15"/>
        <v>1013.1723434657271</v>
      </c>
      <c r="I61" s="25" t="e">
        <f t="shared" si="14"/>
        <v>#VALUE!</v>
      </c>
      <c r="J61" s="31" t="e">
        <f t="shared" si="17"/>
        <v>#VALUE!</v>
      </c>
      <c r="K61" s="31" t="e">
        <f t="shared" si="18"/>
        <v>#VALUE!</v>
      </c>
      <c r="L61" s="25">
        <f t="shared" si="12"/>
        <v>51.032403022061303</v>
      </c>
      <c r="M61" s="28">
        <f t="shared" si="2"/>
        <v>1.2250000000000001</v>
      </c>
      <c r="N61" s="33" t="e">
        <f t="shared" si="6"/>
        <v>#VALUE!</v>
      </c>
    </row>
    <row r="62" spans="1:14" x14ac:dyDescent="0.2">
      <c r="A62" s="1">
        <f t="shared" si="3"/>
        <v>4.5</v>
      </c>
      <c r="B62" s="1">
        <v>0</v>
      </c>
      <c r="C62" s="1">
        <v>0</v>
      </c>
      <c r="D62" s="1">
        <f t="shared" si="5"/>
        <v>5401</v>
      </c>
      <c r="E62" s="1">
        <f t="shared" si="0"/>
        <v>5.4009999999999998</v>
      </c>
      <c r="F62" s="25">
        <f t="shared" si="13"/>
        <v>-34.943727396551672</v>
      </c>
      <c r="G62" s="31">
        <f t="shared" si="16"/>
        <v>46.894070285874925</v>
      </c>
      <c r="H62" s="31">
        <f t="shared" si="15"/>
        <v>1017.8617504943146</v>
      </c>
      <c r="I62" s="25" t="e">
        <f t="shared" si="14"/>
        <v>#VALUE!</v>
      </c>
      <c r="J62" s="31" t="e">
        <f t="shared" si="17"/>
        <v>#VALUE!</v>
      </c>
      <c r="K62" s="31" t="e">
        <f t="shared" si="18"/>
        <v>#VALUE!</v>
      </c>
      <c r="L62" s="25">
        <f t="shared" si="12"/>
        <v>46.894070285874925</v>
      </c>
      <c r="M62" s="28">
        <f t="shared" si="2"/>
        <v>1.2250000000000001</v>
      </c>
      <c r="N62" s="33" t="e">
        <f t="shared" si="6"/>
        <v>#VALUE!</v>
      </c>
    </row>
    <row r="63" spans="1:14" x14ac:dyDescent="0.2">
      <c r="A63" s="1">
        <f t="shared" si="3"/>
        <v>4.5999999999999996</v>
      </c>
      <c r="B63" s="1">
        <v>0</v>
      </c>
      <c r="C63" s="1">
        <v>0</v>
      </c>
      <c r="D63" s="1">
        <f t="shared" si="5"/>
        <v>5401</v>
      </c>
      <c r="E63" s="1">
        <f t="shared" si="0"/>
        <v>5.4009999999999998</v>
      </c>
      <c r="F63" s="25">
        <f t="shared" si="13"/>
        <v>-29.930003969728251</v>
      </c>
      <c r="G63" s="31">
        <f t="shared" si="16"/>
        <v>43.399697546219755</v>
      </c>
      <c r="H63" s="31">
        <f t="shared" si="15"/>
        <v>1022.2017202489366</v>
      </c>
      <c r="I63" s="25" t="e">
        <f t="shared" si="14"/>
        <v>#VALUE!</v>
      </c>
      <c r="J63" s="31" t="e">
        <f t="shared" si="17"/>
        <v>#VALUE!</v>
      </c>
      <c r="K63" s="31" t="e">
        <f t="shared" si="18"/>
        <v>#VALUE!</v>
      </c>
      <c r="L63" s="25">
        <f t="shared" si="12"/>
        <v>43.399697546219755</v>
      </c>
      <c r="M63" s="28">
        <f t="shared" si="2"/>
        <v>1.2250000000000001</v>
      </c>
      <c r="N63" s="33" t="e">
        <f t="shared" si="6"/>
        <v>#VALUE!</v>
      </c>
    </row>
    <row r="64" spans="1:14" x14ac:dyDescent="0.2">
      <c r="A64" s="1">
        <f t="shared" si="3"/>
        <v>4.6999999999999993</v>
      </c>
      <c r="B64" s="1">
        <v>0</v>
      </c>
      <c r="C64" s="1">
        <v>0</v>
      </c>
      <c r="D64" s="1">
        <f t="shared" si="5"/>
        <v>5401</v>
      </c>
      <c r="E64" s="1">
        <f t="shared" si="0"/>
        <v>5.4009999999999998</v>
      </c>
      <c r="F64" s="25">
        <f t="shared" si="13"/>
        <v>-25.944187466587291</v>
      </c>
      <c r="G64" s="31">
        <f t="shared" si="16"/>
        <v>40.406697149246931</v>
      </c>
      <c r="H64" s="31">
        <f t="shared" si="15"/>
        <v>1026.2423899638613</v>
      </c>
      <c r="I64" s="25" t="e">
        <f t="shared" si="14"/>
        <v>#VALUE!</v>
      </c>
      <c r="J64" s="31" t="e">
        <f t="shared" si="17"/>
        <v>#VALUE!</v>
      </c>
      <c r="K64" s="31" t="e">
        <f t="shared" si="18"/>
        <v>#VALUE!</v>
      </c>
      <c r="L64" s="25">
        <f t="shared" si="12"/>
        <v>40.406697149246931</v>
      </c>
      <c r="M64" s="28">
        <f t="shared" si="2"/>
        <v>1.2250000000000001</v>
      </c>
      <c r="N64" s="33" t="e">
        <f t="shared" si="6"/>
        <v>#VALUE!</v>
      </c>
    </row>
    <row r="65" spans="1:14" x14ac:dyDescent="0.2">
      <c r="A65" s="1">
        <f t="shared" si="3"/>
        <v>4.7999999999999989</v>
      </c>
      <c r="B65" s="1">
        <v>0</v>
      </c>
      <c r="C65" s="1">
        <v>0</v>
      </c>
      <c r="D65" s="1">
        <f t="shared" si="5"/>
        <v>5401</v>
      </c>
      <c r="E65" s="1">
        <f t="shared" si="0"/>
        <v>5.4009999999999998</v>
      </c>
      <c r="F65" s="25">
        <f t="shared" si="13"/>
        <v>-22.719515322509043</v>
      </c>
      <c r="G65" s="31">
        <f t="shared" si="16"/>
        <v>37.812278402588198</v>
      </c>
      <c r="H65" s="31">
        <f t="shared" si="15"/>
        <v>1030.0236178041202</v>
      </c>
      <c r="I65" s="25" t="e">
        <f t="shared" si="14"/>
        <v>#VALUE!</v>
      </c>
      <c r="J65" s="31" t="e">
        <f t="shared" si="17"/>
        <v>#VALUE!</v>
      </c>
      <c r="K65" s="31" t="e">
        <f t="shared" si="18"/>
        <v>#VALUE!</v>
      </c>
      <c r="L65" s="25">
        <f t="shared" si="12"/>
        <v>37.812278402588198</v>
      </c>
      <c r="M65" s="28">
        <f t="shared" si="2"/>
        <v>1.2250000000000001</v>
      </c>
      <c r="N65" s="33" t="e">
        <f t="shared" si="6"/>
        <v>#VALUE!</v>
      </c>
    </row>
    <row r="66" spans="1:14" x14ac:dyDescent="0.2">
      <c r="A66" s="1">
        <f t="shared" si="3"/>
        <v>4.8999999999999986</v>
      </c>
      <c r="B66" s="1">
        <v>0</v>
      </c>
      <c r="C66" s="1">
        <v>0</v>
      </c>
      <c r="D66" s="1">
        <f t="shared" si="5"/>
        <v>5401</v>
      </c>
      <c r="E66" s="1">
        <f t="shared" si="0"/>
        <v>5.4009999999999998</v>
      </c>
      <c r="F66" s="25">
        <f t="shared" si="13"/>
        <v>-20.071332438556649</v>
      </c>
      <c r="G66" s="31">
        <f t="shared" si="16"/>
        <v>35.540326870337296</v>
      </c>
      <c r="H66" s="31">
        <f t="shared" si="15"/>
        <v>1033.5776504911539</v>
      </c>
      <c r="I66" s="25" t="e">
        <f t="shared" si="14"/>
        <v>#VALUE!</v>
      </c>
      <c r="J66" s="31" t="e">
        <f t="shared" si="17"/>
        <v>#VALUE!</v>
      </c>
      <c r="K66" s="31" t="e">
        <f t="shared" si="18"/>
        <v>#VALUE!</v>
      </c>
      <c r="L66" s="25">
        <f t="shared" si="12"/>
        <v>35.540326870337296</v>
      </c>
      <c r="M66" s="28">
        <f t="shared" si="2"/>
        <v>1.2250000000000001</v>
      </c>
      <c r="N66" s="33" t="e">
        <f t="shared" si="6"/>
        <v>#VALUE!</v>
      </c>
    </row>
    <row r="67" spans="1:14" x14ac:dyDescent="0.2">
      <c r="A67" s="1">
        <f t="shared" si="3"/>
        <v>4.9999999999999982</v>
      </c>
      <c r="B67" s="1">
        <v>0</v>
      </c>
      <c r="C67" s="1">
        <v>0</v>
      </c>
      <c r="D67" s="1">
        <f t="shared" si="5"/>
        <v>5401</v>
      </c>
      <c r="E67" s="1">
        <f t="shared" si="0"/>
        <v>5.4009999999999998</v>
      </c>
      <c r="F67" s="25">
        <f t="shared" si="13"/>
        <v>-17.868298619080488</v>
      </c>
      <c r="G67" s="31">
        <f t="shared" si="16"/>
        <v>33.533193626481633</v>
      </c>
      <c r="H67" s="31">
        <f t="shared" si="15"/>
        <v>1036.930969853802</v>
      </c>
      <c r="I67" s="25" t="e">
        <f t="shared" si="14"/>
        <v>#VALUE!</v>
      </c>
      <c r="J67" s="31" t="e">
        <f t="shared" si="17"/>
        <v>#VALUE!</v>
      </c>
      <c r="K67" s="31" t="e">
        <f t="shared" si="18"/>
        <v>#VALUE!</v>
      </c>
      <c r="L67" s="25">
        <f t="shared" si="12"/>
        <v>33.533193626481633</v>
      </c>
      <c r="M67" s="28">
        <f t="shared" si="2"/>
        <v>1.2250000000000001</v>
      </c>
      <c r="N67" s="33" t="e">
        <f t="shared" si="6"/>
        <v>#VALUE!</v>
      </c>
    </row>
    <row r="68" spans="1:14" x14ac:dyDescent="0.2">
      <c r="A68" s="1">
        <f t="shared" si="3"/>
        <v>5.0999999999999979</v>
      </c>
      <c r="B68" s="1">
        <v>0</v>
      </c>
      <c r="C68" s="1">
        <v>0</v>
      </c>
      <c r="D68" s="1">
        <f t="shared" si="5"/>
        <v>5401</v>
      </c>
      <c r="E68" s="1">
        <f t="shared" si="0"/>
        <v>5.4009999999999998</v>
      </c>
      <c r="F68" s="25">
        <f t="shared" si="13"/>
        <v>-16.014793577511771</v>
      </c>
      <c r="G68" s="31">
        <f t="shared" si="16"/>
        <v>31.746363764573584</v>
      </c>
      <c r="H68" s="31">
        <f t="shared" si="15"/>
        <v>1040.1056062302594</v>
      </c>
      <c r="I68" s="25" t="e">
        <f t="shared" si="14"/>
        <v>#VALUE!</v>
      </c>
      <c r="J68" s="31" t="e">
        <f t="shared" si="17"/>
        <v>#VALUE!</v>
      </c>
      <c r="K68" s="31" t="e">
        <f t="shared" si="18"/>
        <v>#VALUE!</v>
      </c>
      <c r="L68" s="25">
        <f t="shared" si="12"/>
        <v>31.746363764573584</v>
      </c>
      <c r="M68" s="28">
        <f t="shared" si="2"/>
        <v>1.2250000000000001</v>
      </c>
      <c r="N68" s="33" t="e">
        <f t="shared" si="6"/>
        <v>#VALUE!</v>
      </c>
    </row>
    <row r="69" spans="1:14" x14ac:dyDescent="0.2">
      <c r="A69" s="1">
        <f t="shared" si="3"/>
        <v>5.1999999999999975</v>
      </c>
      <c r="B69" s="1">
        <v>0</v>
      </c>
      <c r="C69" s="1">
        <v>0</v>
      </c>
      <c r="D69" s="1">
        <f t="shared" si="5"/>
        <v>5401</v>
      </c>
      <c r="E69" s="1">
        <f t="shared" si="0"/>
        <v>5.4009999999999998</v>
      </c>
      <c r="F69" s="25">
        <f t="shared" si="13"/>
        <v>-14.439781258117778</v>
      </c>
      <c r="G69" s="31">
        <f t="shared" si="16"/>
        <v>30.144884406822406</v>
      </c>
      <c r="H69" s="31">
        <f t="shared" si="15"/>
        <v>1043.1200946709416</v>
      </c>
      <c r="I69" s="25" t="e">
        <f t="shared" si="14"/>
        <v>#VALUE!</v>
      </c>
      <c r="J69" s="31" t="e">
        <f t="shared" si="17"/>
        <v>#VALUE!</v>
      </c>
      <c r="K69" s="31" t="e">
        <f t="shared" si="18"/>
        <v>#VALUE!</v>
      </c>
      <c r="L69" s="25">
        <f t="shared" si="12"/>
        <v>30.144884406822406</v>
      </c>
      <c r="M69" s="28">
        <f t="shared" si="2"/>
        <v>1.2250000000000001</v>
      </c>
      <c r="N69" s="33" t="e">
        <f t="shared" si="6"/>
        <v>#VALUE!</v>
      </c>
    </row>
    <row r="70" spans="1:14" x14ac:dyDescent="0.2">
      <c r="A70" s="1">
        <f t="shared" si="3"/>
        <v>5.2999999999999972</v>
      </c>
      <c r="B70" s="1">
        <v>0</v>
      </c>
      <c r="C70" s="1">
        <v>0</v>
      </c>
      <c r="D70" s="1">
        <f t="shared" si="5"/>
        <v>5401</v>
      </c>
      <c r="E70" s="1">
        <f t="shared" si="0"/>
        <v>5.4009999999999998</v>
      </c>
      <c r="F70" s="25">
        <f t="shared" si="13"/>
        <v>-13.089546182537921</v>
      </c>
      <c r="G70" s="31">
        <f t="shared" si="16"/>
        <v>28.700906281010628</v>
      </c>
      <c r="H70" s="31">
        <f t="shared" si="15"/>
        <v>1045.9901852990427</v>
      </c>
      <c r="I70" s="25" t="e">
        <f t="shared" si="14"/>
        <v>#VALUE!</v>
      </c>
      <c r="J70" s="31" t="e">
        <f t="shared" si="17"/>
        <v>#VALUE!</v>
      </c>
      <c r="K70" s="31" t="e">
        <f t="shared" si="18"/>
        <v>#VALUE!</v>
      </c>
      <c r="L70" s="25">
        <f t="shared" si="12"/>
        <v>28.700906281010628</v>
      </c>
      <c r="M70" s="28">
        <f t="shared" si="2"/>
        <v>1.2250000000000001</v>
      </c>
      <c r="N70" s="33" t="e">
        <f t="shared" si="6"/>
        <v>#VALUE!</v>
      </c>
    </row>
    <row r="71" spans="1:14" x14ac:dyDescent="0.2">
      <c r="A71" s="1">
        <f t="shared" si="3"/>
        <v>5.3999999999999968</v>
      </c>
      <c r="B71" s="1">
        <v>0</v>
      </c>
      <c r="C71" s="1">
        <v>0</v>
      </c>
      <c r="D71" s="1">
        <f t="shared" si="5"/>
        <v>5401</v>
      </c>
      <c r="E71" s="1">
        <f t="shared" si="0"/>
        <v>5.4009999999999998</v>
      </c>
      <c r="F71" s="25">
        <f t="shared" si="13"/>
        <v>-11.922829181494832</v>
      </c>
      <c r="G71" s="31">
        <f t="shared" si="16"/>
        <v>27.391951662756835</v>
      </c>
      <c r="H71" s="31">
        <f t="shared" si="15"/>
        <v>1048.7293804653184</v>
      </c>
      <c r="I71" s="25" t="e">
        <f t="shared" si="14"/>
        <v>#VALUE!</v>
      </c>
      <c r="J71" s="31" t="e">
        <f t="shared" si="17"/>
        <v>#VALUE!</v>
      </c>
      <c r="K71" s="31" t="e">
        <f t="shared" si="18"/>
        <v>#VALUE!</v>
      </c>
      <c r="L71" s="25">
        <f t="shared" si="12"/>
        <v>27.391951662756835</v>
      </c>
      <c r="M71" s="28">
        <f t="shared" si="2"/>
        <v>1.2250000000000001</v>
      </c>
      <c r="N71" s="33" t="e">
        <f t="shared" si="6"/>
        <v>#VALUE!</v>
      </c>
    </row>
    <row r="72" spans="1:14" x14ac:dyDescent="0.2">
      <c r="A72" s="1">
        <f t="shared" si="3"/>
        <v>5.4999999999999964</v>
      </c>
      <c r="B72" s="1">
        <v>0</v>
      </c>
      <c r="C72" s="1">
        <v>0</v>
      </c>
      <c r="D72" s="1">
        <f t="shared" si="5"/>
        <v>5401</v>
      </c>
      <c r="E72" s="1">
        <f t="shared" si="0"/>
        <v>5.4009999999999998</v>
      </c>
      <c r="F72" s="25">
        <f t="shared" si="13"/>
        <v>-10.907493662568177</v>
      </c>
      <c r="G72" s="31">
        <f t="shared" si="16"/>
        <v>26.199668744607351</v>
      </c>
      <c r="H72" s="31">
        <f t="shared" si="15"/>
        <v>1051.3493473397791</v>
      </c>
      <c r="I72" s="25" t="e">
        <f t="shared" si="14"/>
        <v>#VALUE!</v>
      </c>
      <c r="J72" s="31" t="e">
        <f t="shared" si="17"/>
        <v>#VALUE!</v>
      </c>
      <c r="K72" s="31" t="e">
        <f t="shared" si="18"/>
        <v>#VALUE!</v>
      </c>
      <c r="L72" s="25">
        <f t="shared" si="12"/>
        <v>26.199668744607351</v>
      </c>
      <c r="M72" s="28">
        <f t="shared" si="2"/>
        <v>1.2250000000000001</v>
      </c>
      <c r="N72" s="33" t="e">
        <f t="shared" si="6"/>
        <v>#VALUE!</v>
      </c>
    </row>
    <row r="73" spans="1:14" x14ac:dyDescent="0.2">
      <c r="A73" s="1">
        <f t="shared" si="3"/>
        <v>5.5999999999999961</v>
      </c>
      <c r="B73" s="1">
        <v>0</v>
      </c>
      <c r="C73" s="1">
        <v>0</v>
      </c>
      <c r="D73" s="1">
        <f t="shared" si="5"/>
        <v>5401</v>
      </c>
      <c r="E73" s="1">
        <f t="shared" si="0"/>
        <v>5.4009999999999998</v>
      </c>
      <c r="F73" s="25">
        <f t="shared" si="13"/>
        <v>-10.018193437710497</v>
      </c>
      <c r="G73" s="31">
        <f t="shared" si="16"/>
        <v>25.108919378350532</v>
      </c>
      <c r="H73" s="31">
        <f t="shared" si="15"/>
        <v>1053.8602392776143</v>
      </c>
      <c r="I73" s="25" t="e">
        <f t="shared" si="14"/>
        <v>#VALUE!</v>
      </c>
      <c r="J73" s="31" t="e">
        <f t="shared" si="17"/>
        <v>#VALUE!</v>
      </c>
      <c r="K73" s="31" t="e">
        <f t="shared" si="18"/>
        <v>#VALUE!</v>
      </c>
      <c r="L73" s="25">
        <f t="shared" si="12"/>
        <v>25.108919378350532</v>
      </c>
      <c r="M73" s="28">
        <f t="shared" si="2"/>
        <v>1.2250000000000001</v>
      </c>
      <c r="N73" s="33" t="e">
        <f t="shared" si="6"/>
        <v>#VALUE!</v>
      </c>
    </row>
    <row r="74" spans="1:14" x14ac:dyDescent="0.2">
      <c r="A74" s="1">
        <f t="shared" si="3"/>
        <v>5.6999999999999957</v>
      </c>
      <c r="B74" s="1">
        <v>0</v>
      </c>
      <c r="C74" s="1">
        <v>0</v>
      </c>
      <c r="D74" s="1">
        <f t="shared" si="5"/>
        <v>5401</v>
      </c>
      <c r="E74" s="1">
        <f t="shared" si="0"/>
        <v>5.4009999999999998</v>
      </c>
      <c r="F74" s="25">
        <f t="shared" si="13"/>
        <v>-9.2347109984291738</v>
      </c>
      <c r="G74" s="31">
        <f t="shared" si="16"/>
        <v>24.107100034579481</v>
      </c>
      <c r="H74" s="31">
        <f t="shared" si="15"/>
        <v>1056.2709492810723</v>
      </c>
      <c r="I74" s="25" t="e">
        <f t="shared" si="14"/>
        <v>#VALUE!</v>
      </c>
      <c r="J74" s="31" t="e">
        <f t="shared" si="17"/>
        <v>#VALUE!</v>
      </c>
      <c r="K74" s="31" t="e">
        <f t="shared" si="18"/>
        <v>#VALUE!</v>
      </c>
      <c r="L74" s="25">
        <f t="shared" si="12"/>
        <v>24.107100034579481</v>
      </c>
      <c r="M74" s="28">
        <f t="shared" si="2"/>
        <v>1.2250000000000001</v>
      </c>
      <c r="N74" s="33" t="e">
        <f t="shared" si="6"/>
        <v>#VALUE!</v>
      </c>
    </row>
    <row r="75" spans="1:14" x14ac:dyDescent="0.2">
      <c r="A75" s="1">
        <f t="shared" si="3"/>
        <v>5.7999999999999954</v>
      </c>
      <c r="B75" s="1">
        <v>0</v>
      </c>
      <c r="C75" s="1">
        <v>0</v>
      </c>
      <c r="D75" s="1">
        <f t="shared" si="5"/>
        <v>5401</v>
      </c>
      <c r="E75" s="1">
        <f t="shared" si="0"/>
        <v>5.4009999999999998</v>
      </c>
      <c r="F75" s="25">
        <f t="shared" si="13"/>
        <v>-8.5407537987346664</v>
      </c>
      <c r="G75" s="31">
        <f t="shared" si="16"/>
        <v>23.183628934736564</v>
      </c>
      <c r="H75" s="31">
        <f t="shared" si="15"/>
        <v>1058.589312174546</v>
      </c>
      <c r="I75" s="25" t="e">
        <f t="shared" si="14"/>
        <v>#VALUE!</v>
      </c>
      <c r="J75" s="31" t="e">
        <f t="shared" si="17"/>
        <v>#VALUE!</v>
      </c>
      <c r="K75" s="31" t="e">
        <f t="shared" si="18"/>
        <v>#VALUE!</v>
      </c>
      <c r="L75" s="25">
        <f t="shared" si="12"/>
        <v>23.183628934736564</v>
      </c>
      <c r="M75" s="28">
        <f t="shared" si="2"/>
        <v>1.2250000000000001</v>
      </c>
      <c r="N75" s="33" t="e">
        <f t="shared" si="6"/>
        <v>#VALUE!</v>
      </c>
    </row>
    <row r="76" spans="1:14" x14ac:dyDescent="0.2">
      <c r="A76" s="1">
        <f t="shared" si="3"/>
        <v>5.899999999999995</v>
      </c>
      <c r="B76" s="1">
        <v>0</v>
      </c>
      <c r="C76" s="1">
        <v>0</v>
      </c>
      <c r="D76" s="1">
        <f t="shared" si="5"/>
        <v>5401</v>
      </c>
      <c r="E76" s="1">
        <f t="shared" si="0"/>
        <v>5.4009999999999998</v>
      </c>
      <c r="F76" s="25">
        <f t="shared" si="13"/>
        <v>-7.923069195728627</v>
      </c>
      <c r="G76" s="31">
        <f t="shared" si="16"/>
        <v>22.329553554863097</v>
      </c>
      <c r="H76" s="31">
        <f t="shared" si="15"/>
        <v>1060.8222675300324</v>
      </c>
      <c r="I76" s="25" t="e">
        <f t="shared" si="14"/>
        <v>#VALUE!</v>
      </c>
      <c r="J76" s="31" t="e">
        <f t="shared" si="17"/>
        <v>#VALUE!</v>
      </c>
      <c r="K76" s="31" t="e">
        <f t="shared" si="18"/>
        <v>#VALUE!</v>
      </c>
      <c r="L76" s="25">
        <f t="shared" si="12"/>
        <v>22.329553554863097</v>
      </c>
      <c r="M76" s="28">
        <f t="shared" si="2"/>
        <v>1.2250000000000001</v>
      </c>
      <c r="N76" s="33" t="e">
        <f t="shared" si="6"/>
        <v>#VALUE!</v>
      </c>
    </row>
    <row r="77" spans="1:14" x14ac:dyDescent="0.2">
      <c r="A77" s="1">
        <f t="shared" si="3"/>
        <v>5.9999999999999947</v>
      </c>
      <c r="B77" s="1">
        <v>0</v>
      </c>
      <c r="C77" s="1">
        <v>0</v>
      </c>
      <c r="D77" s="1">
        <f t="shared" si="5"/>
        <v>5401</v>
      </c>
      <c r="E77" s="1">
        <f t="shared" si="0"/>
        <v>5.4009999999999998</v>
      </c>
      <c r="F77" s="25">
        <f t="shared" si="13"/>
        <v>-7.3707847985821608</v>
      </c>
      <c r="G77" s="31">
        <f t="shared" si="16"/>
        <v>21.537246635290234</v>
      </c>
      <c r="H77" s="31">
        <f t="shared" si="15"/>
        <v>1062.9759921935613</v>
      </c>
      <c r="I77" s="25" t="e">
        <f t="shared" si="14"/>
        <v>#VALUE!</v>
      </c>
      <c r="J77" s="31" t="e">
        <f t="shared" si="17"/>
        <v>#VALUE!</v>
      </c>
      <c r="K77" s="31" t="e">
        <f t="shared" si="18"/>
        <v>#VALUE!</v>
      </c>
      <c r="L77" s="25">
        <f t="shared" si="12"/>
        <v>21.537246635290234</v>
      </c>
      <c r="M77" s="28">
        <f t="shared" si="2"/>
        <v>1.2250000000000001</v>
      </c>
      <c r="N77" s="33" t="e">
        <f t="shared" si="6"/>
        <v>#VALUE!</v>
      </c>
    </row>
    <row r="78" spans="1:14" x14ac:dyDescent="0.2">
      <c r="A78" s="1">
        <f t="shared" si="3"/>
        <v>6.0999999999999943</v>
      </c>
      <c r="B78" s="1">
        <v>0</v>
      </c>
      <c r="C78" s="1">
        <v>0</v>
      </c>
      <c r="D78" s="1">
        <f t="shared" si="5"/>
        <v>5401</v>
      </c>
      <c r="E78" s="1">
        <f t="shared" si="0"/>
        <v>5.4009999999999998</v>
      </c>
      <c r="F78" s="25">
        <f t="shared" si="13"/>
        <v>-6.8749106866611953</v>
      </c>
      <c r="G78" s="31">
        <f t="shared" si="16"/>
        <v>20.800168155432019</v>
      </c>
      <c r="H78" s="31">
        <f t="shared" si="15"/>
        <v>1065.0560090091044</v>
      </c>
      <c r="I78" s="25" t="e">
        <f t="shared" si="14"/>
        <v>#VALUE!</v>
      </c>
      <c r="J78" s="31" t="e">
        <f t="shared" si="17"/>
        <v>#VALUE!</v>
      </c>
      <c r="K78" s="31" t="e">
        <f t="shared" si="18"/>
        <v>#VALUE!</v>
      </c>
      <c r="L78" s="25">
        <f t="shared" si="12"/>
        <v>20.800168155432019</v>
      </c>
      <c r="M78" s="28">
        <f t="shared" si="2"/>
        <v>1.2250000000000001</v>
      </c>
      <c r="N78" s="33" t="e">
        <f t="shared" si="6"/>
        <v>#VALUE!</v>
      </c>
    </row>
    <row r="79" spans="1:14" x14ac:dyDescent="0.2">
      <c r="A79" s="1">
        <f t="shared" si="3"/>
        <v>6.199999999999994</v>
      </c>
      <c r="B79" s="1">
        <v>0</v>
      </c>
      <c r="C79" s="1">
        <v>0</v>
      </c>
      <c r="D79" s="1">
        <f t="shared" si="5"/>
        <v>5401</v>
      </c>
      <c r="E79" s="1">
        <f t="shared" si="0"/>
        <v>5.4009999999999998</v>
      </c>
      <c r="F79" s="25">
        <f t="shared" si="13"/>
        <v>-6.4279594818924322</v>
      </c>
      <c r="G79" s="31">
        <f t="shared" si="16"/>
        <v>20.112677086765899</v>
      </c>
      <c r="H79" s="31">
        <f t="shared" si="15"/>
        <v>1067.0672767177809</v>
      </c>
      <c r="I79" s="25" t="e">
        <f t="shared" si="14"/>
        <v>#VALUE!</v>
      </c>
      <c r="J79" s="31" t="e">
        <f t="shared" si="17"/>
        <v>#VALUE!</v>
      </c>
      <c r="K79" s="31" t="e">
        <f t="shared" si="18"/>
        <v>#VALUE!</v>
      </c>
      <c r="L79" s="25">
        <f t="shared" si="12"/>
        <v>20.112677086765899</v>
      </c>
      <c r="M79" s="28">
        <f t="shared" si="2"/>
        <v>1.2250000000000001</v>
      </c>
      <c r="N79" s="33" t="e">
        <f t="shared" si="6"/>
        <v>#VALUE!</v>
      </c>
    </row>
    <row r="80" spans="1:14" x14ac:dyDescent="0.2">
      <c r="A80" s="1">
        <f t="shared" si="3"/>
        <v>6.2999999999999936</v>
      </c>
      <c r="B80" s="1">
        <v>0</v>
      </c>
      <c r="C80" s="1">
        <v>0</v>
      </c>
      <c r="D80" s="1">
        <f t="shared" si="5"/>
        <v>5401</v>
      </c>
      <c r="E80" s="1">
        <f t="shared" si="0"/>
        <v>5.4009999999999998</v>
      </c>
      <c r="F80" s="25">
        <f t="shared" si="13"/>
        <v>-6.0236533217303654</v>
      </c>
      <c r="G80" s="31">
        <f t="shared" si="16"/>
        <v>19.469881138576657</v>
      </c>
      <c r="H80" s="31">
        <f t="shared" si="15"/>
        <v>1069.0142648316387</v>
      </c>
      <c r="I80" s="25" t="e">
        <f t="shared" si="14"/>
        <v>#VALUE!</v>
      </c>
      <c r="J80" s="31" t="e">
        <f t="shared" si="17"/>
        <v>#VALUE!</v>
      </c>
      <c r="K80" s="31" t="e">
        <f t="shared" si="18"/>
        <v>#VALUE!</v>
      </c>
      <c r="L80" s="25">
        <f t="shared" si="12"/>
        <v>19.469881138576657</v>
      </c>
      <c r="M80" s="28">
        <f t="shared" si="2"/>
        <v>1.2250000000000001</v>
      </c>
      <c r="N80" s="33" t="e">
        <f t="shared" si="6"/>
        <v>#VALUE!</v>
      </c>
    </row>
    <row r="81" spans="1:14" x14ac:dyDescent="0.2">
      <c r="A81" s="1">
        <f t="shared" si="3"/>
        <v>6.3999999999999932</v>
      </c>
      <c r="B81" s="1">
        <v>0</v>
      </c>
      <c r="C81" s="1">
        <v>0</v>
      </c>
      <c r="D81" s="1">
        <f t="shared" si="5"/>
        <v>5401</v>
      </c>
      <c r="E81" s="1">
        <f t="shared" si="0"/>
        <v>5.4009999999999998</v>
      </c>
      <c r="F81" s="25">
        <f t="shared" si="13"/>
        <v>-5.6566956604834928</v>
      </c>
      <c r="G81" s="31">
        <f t="shared" si="16"/>
        <v>18.86751580640362</v>
      </c>
      <c r="H81" s="31">
        <f t="shared" si="15"/>
        <v>1070.901016412279</v>
      </c>
      <c r="I81" s="25" t="e">
        <f t="shared" si="14"/>
        <v>#VALUE!</v>
      </c>
      <c r="J81" s="31" t="e">
        <f t="shared" si="17"/>
        <v>#VALUE!</v>
      </c>
      <c r="K81" s="31" t="e">
        <f t="shared" si="18"/>
        <v>#VALUE!</v>
      </c>
      <c r="L81" s="25">
        <f t="shared" si="12"/>
        <v>18.86751580640362</v>
      </c>
      <c r="M81" s="28">
        <f t="shared" si="2"/>
        <v>1.2250000000000001</v>
      </c>
      <c r="N81" s="33" t="e">
        <f t="shared" si="6"/>
        <v>#VALUE!</v>
      </c>
    </row>
    <row r="82" spans="1:14" x14ac:dyDescent="0.2">
      <c r="A82" s="1">
        <f t="shared" si="3"/>
        <v>6.4999999999999929</v>
      </c>
      <c r="B82" s="1">
        <v>0</v>
      </c>
      <c r="C82" s="1">
        <v>0</v>
      </c>
      <c r="D82" s="1">
        <f t="shared" si="5"/>
        <v>5401</v>
      </c>
      <c r="E82" s="1">
        <f t="shared" ref="E82:E145" si="19">(D82+C82)/1000</f>
        <v>5.4009999999999998</v>
      </c>
      <c r="F82" s="25">
        <f t="shared" si="13"/>
        <v>-5.3225919572558871</v>
      </c>
      <c r="G82" s="31">
        <f t="shared" si="16"/>
        <v>18.301846240355271</v>
      </c>
      <c r="H82" s="31">
        <f t="shared" ref="H82:H113" si="20">H81+G82*dt</f>
        <v>1072.7312010363146</v>
      </c>
      <c r="I82" s="25" t="e">
        <f t="shared" si="14"/>
        <v>#VALUE!</v>
      </c>
      <c r="J82" s="31" t="e">
        <f t="shared" si="17"/>
        <v>#VALUE!</v>
      </c>
      <c r="K82" s="31" t="e">
        <f t="shared" si="18"/>
        <v>#VALUE!</v>
      </c>
      <c r="L82" s="25">
        <f t="shared" si="12"/>
        <v>18.301846240355271</v>
      </c>
      <c r="M82" s="28">
        <f t="shared" ref="M82:M145" si="21">$C$7</f>
        <v>1.2250000000000001</v>
      </c>
      <c r="N82" s="33" t="e">
        <f t="shared" si="6"/>
        <v>#VALUE!</v>
      </c>
    </row>
    <row r="83" spans="1:14" x14ac:dyDescent="0.2">
      <c r="A83" s="1">
        <f t="shared" ref="A83:A146" si="22">A82+$P$17</f>
        <v>6.5999999999999925</v>
      </c>
      <c r="B83" s="1">
        <v>0</v>
      </c>
      <c r="C83" s="1">
        <v>0</v>
      </c>
      <c r="D83" s="1">
        <f t="shared" ref="D83:D146" si="23">D82</f>
        <v>5401</v>
      </c>
      <c r="E83" s="1">
        <f t="shared" si="19"/>
        <v>5.4009999999999998</v>
      </c>
      <c r="F83" s="25">
        <f t="shared" ref="F83:F146" si="24">(B83/E83-0.5*M83*L83^2*$C$9*$C$11)</f>
        <v>-5.0175075994506875</v>
      </c>
      <c r="G83" s="31">
        <f t="shared" si="16"/>
        <v>17.769587044629681</v>
      </c>
      <c r="H83" s="31">
        <f t="shared" si="20"/>
        <v>1074.5081597407775</v>
      </c>
      <c r="I83" s="25" t="e">
        <f t="shared" si="14"/>
        <v>#VALUE!</v>
      </c>
      <c r="J83" s="31" t="e">
        <f t="shared" si="17"/>
        <v>#VALUE!</v>
      </c>
      <c r="K83" s="31" t="e">
        <f t="shared" si="18"/>
        <v>#VALUE!</v>
      </c>
      <c r="L83" s="25">
        <f t="shared" si="12"/>
        <v>17.769587044629681</v>
      </c>
      <c r="M83" s="28">
        <f t="shared" si="21"/>
        <v>1.2250000000000001</v>
      </c>
      <c r="N83" s="33" t="e">
        <f t="shared" ref="N83:N146" si="25">$N$17+$U$20*K83</f>
        <v>#VALUE!</v>
      </c>
    </row>
    <row r="84" spans="1:14" x14ac:dyDescent="0.2">
      <c r="A84" s="1">
        <f t="shared" si="22"/>
        <v>6.6999999999999922</v>
      </c>
      <c r="B84" s="1">
        <v>0</v>
      </c>
      <c r="C84" s="1">
        <v>0</v>
      </c>
      <c r="D84" s="1">
        <f t="shared" si="23"/>
        <v>5401</v>
      </c>
      <c r="E84" s="1">
        <f t="shared" si="19"/>
        <v>5.4009999999999998</v>
      </c>
      <c r="F84" s="25">
        <f t="shared" si="24"/>
        <v>-4.7381544525837942</v>
      </c>
      <c r="G84" s="31">
        <f t="shared" ref="G84:G115" si="26">G83+F83*dt</f>
        <v>17.267836284684613</v>
      </c>
      <c r="H84" s="31">
        <f t="shared" si="20"/>
        <v>1076.2349433692459</v>
      </c>
      <c r="I84" s="25" t="e">
        <f t="shared" si="14"/>
        <v>#VALUE!</v>
      </c>
      <c r="J84" s="31" t="e">
        <f t="shared" ref="J84:J115" si="27">J83+I83*dt</f>
        <v>#VALUE!</v>
      </c>
      <c r="K84" s="31" t="e">
        <f t="shared" ref="K84:K115" si="28">K83+J83*dt</f>
        <v>#VALUE!</v>
      </c>
      <c r="L84" s="25">
        <f t="shared" ref="L84:L147" si="29">G84</f>
        <v>17.267836284684613</v>
      </c>
      <c r="M84" s="28">
        <f t="shared" si="21"/>
        <v>1.2250000000000001</v>
      </c>
      <c r="N84" s="33" t="e">
        <f t="shared" si="25"/>
        <v>#VALUE!</v>
      </c>
    </row>
    <row r="85" spans="1:14" x14ac:dyDescent="0.2">
      <c r="A85" s="1">
        <f t="shared" si="22"/>
        <v>6.7999999999999918</v>
      </c>
      <c r="B85" s="1">
        <v>0</v>
      </c>
      <c r="C85" s="1">
        <v>0</v>
      </c>
      <c r="D85" s="1">
        <f t="shared" si="23"/>
        <v>5401</v>
      </c>
      <c r="E85" s="1">
        <f t="shared" si="19"/>
        <v>5.4009999999999998</v>
      </c>
      <c r="F85" s="25">
        <f t="shared" si="24"/>
        <v>-4.4816996094369168</v>
      </c>
      <c r="G85" s="31">
        <f t="shared" si="26"/>
        <v>16.794020839426235</v>
      </c>
      <c r="H85" s="31">
        <f t="shared" si="20"/>
        <v>1077.9143454531886</v>
      </c>
      <c r="I85" s="25" t="e">
        <f t="shared" si="14"/>
        <v>#VALUE!</v>
      </c>
      <c r="J85" s="31" t="e">
        <f t="shared" si="27"/>
        <v>#VALUE!</v>
      </c>
      <c r="K85" s="31" t="e">
        <f t="shared" si="28"/>
        <v>#VALUE!</v>
      </c>
      <c r="L85" s="25">
        <f t="shared" si="29"/>
        <v>16.794020839426235</v>
      </c>
      <c r="M85" s="28">
        <f t="shared" si="21"/>
        <v>1.2250000000000001</v>
      </c>
      <c r="N85" s="33" t="e">
        <f t="shared" si="25"/>
        <v>#VALUE!</v>
      </c>
    </row>
    <row r="86" spans="1:14" x14ac:dyDescent="0.2">
      <c r="A86" s="1">
        <f t="shared" si="22"/>
        <v>6.8999999999999915</v>
      </c>
      <c r="B86" s="1">
        <v>0</v>
      </c>
      <c r="C86" s="1">
        <v>0</v>
      </c>
      <c r="D86" s="1">
        <f t="shared" si="23"/>
        <v>5401</v>
      </c>
      <c r="E86" s="1">
        <f t="shared" si="19"/>
        <v>5.4009999999999998</v>
      </c>
      <c r="F86" s="25">
        <f t="shared" si="24"/>
        <v>-4.2456914946913829</v>
      </c>
      <c r="G86" s="31">
        <f t="shared" si="26"/>
        <v>16.345850878482544</v>
      </c>
      <c r="H86" s="31">
        <f t="shared" si="20"/>
        <v>1079.548930541037</v>
      </c>
      <c r="I86" s="25" t="e">
        <f t="shared" si="14"/>
        <v>#VALUE!</v>
      </c>
      <c r="J86" s="31" t="e">
        <f t="shared" si="27"/>
        <v>#VALUE!</v>
      </c>
      <c r="K86" s="31" t="e">
        <f t="shared" si="28"/>
        <v>#VALUE!</v>
      </c>
      <c r="L86" s="25">
        <f t="shared" si="29"/>
        <v>16.345850878482544</v>
      </c>
      <c r="M86" s="28">
        <f t="shared" si="21"/>
        <v>1.2250000000000001</v>
      </c>
      <c r="N86" s="33" t="e">
        <f t="shared" si="25"/>
        <v>#VALUE!</v>
      </c>
    </row>
    <row r="87" spans="1:14" x14ac:dyDescent="0.2">
      <c r="A87" s="1">
        <f t="shared" si="22"/>
        <v>6.9999999999999911</v>
      </c>
      <c r="B87" s="1">
        <v>0</v>
      </c>
      <c r="C87" s="1">
        <v>0</v>
      </c>
      <c r="D87" s="1">
        <f t="shared" si="23"/>
        <v>5401</v>
      </c>
      <c r="E87" s="1">
        <f t="shared" si="19"/>
        <v>5.4009999999999998</v>
      </c>
      <c r="F87" s="25">
        <f t="shared" si="24"/>
        <v>-4.0279996416039268</v>
      </c>
      <c r="G87" s="31">
        <f t="shared" si="26"/>
        <v>15.921281729013407</v>
      </c>
      <c r="H87" s="31">
        <f t="shared" si="20"/>
        <v>1081.1410587139383</v>
      </c>
      <c r="I87" s="25" t="e">
        <f t="shared" si="14"/>
        <v>#VALUE!</v>
      </c>
      <c r="J87" s="31" t="e">
        <f t="shared" si="27"/>
        <v>#VALUE!</v>
      </c>
      <c r="K87" s="31" t="e">
        <f t="shared" si="28"/>
        <v>#VALUE!</v>
      </c>
      <c r="L87" s="25">
        <f t="shared" si="29"/>
        <v>15.921281729013407</v>
      </c>
      <c r="M87" s="28">
        <f t="shared" si="21"/>
        <v>1.2250000000000001</v>
      </c>
      <c r="N87" s="33" t="e">
        <f t="shared" si="25"/>
        <v>#VALUE!</v>
      </c>
    </row>
    <row r="88" spans="1:14" x14ac:dyDescent="0.2">
      <c r="A88" s="1">
        <f t="shared" si="22"/>
        <v>7.0999999999999908</v>
      </c>
      <c r="B88" s="1">
        <v>0</v>
      </c>
      <c r="C88" s="1">
        <v>0</v>
      </c>
      <c r="D88" s="1">
        <f t="shared" si="23"/>
        <v>5401</v>
      </c>
      <c r="E88" s="1">
        <f t="shared" si="19"/>
        <v>5.4009999999999998</v>
      </c>
      <c r="F88" s="25">
        <f t="shared" si="24"/>
        <v>-3.8267653161670139</v>
      </c>
      <c r="G88" s="31">
        <f t="shared" si="26"/>
        <v>15.518481764853014</v>
      </c>
      <c r="H88" s="31">
        <f t="shared" si="20"/>
        <v>1082.6929068904235</v>
      </c>
      <c r="I88" s="25" t="e">
        <f t="shared" si="14"/>
        <v>#VALUE!</v>
      </c>
      <c r="J88" s="31" t="e">
        <f t="shared" si="27"/>
        <v>#VALUE!</v>
      </c>
      <c r="K88" s="31" t="e">
        <f t="shared" si="28"/>
        <v>#VALUE!</v>
      </c>
      <c r="L88" s="25">
        <f t="shared" si="29"/>
        <v>15.518481764853014</v>
      </c>
      <c r="M88" s="28">
        <f t="shared" si="21"/>
        <v>1.2250000000000001</v>
      </c>
      <c r="N88" s="33" t="e">
        <f t="shared" si="25"/>
        <v>#VALUE!</v>
      </c>
    </row>
    <row r="89" spans="1:14" x14ac:dyDescent="0.2">
      <c r="A89" s="1">
        <f t="shared" si="22"/>
        <v>7.1999999999999904</v>
      </c>
      <c r="B89" s="1">
        <v>0</v>
      </c>
      <c r="C89" s="1">
        <v>0</v>
      </c>
      <c r="D89" s="1">
        <f t="shared" si="23"/>
        <v>5401</v>
      </c>
      <c r="E89" s="1">
        <f t="shared" si="19"/>
        <v>5.4009999999999998</v>
      </c>
      <c r="F89" s="25">
        <f t="shared" si="24"/>
        <v>-3.6403608057089643</v>
      </c>
      <c r="G89" s="31">
        <f t="shared" si="26"/>
        <v>15.135805233236313</v>
      </c>
      <c r="H89" s="31">
        <f t="shared" si="20"/>
        <v>1084.206487413747</v>
      </c>
      <c r="I89" s="25" t="e">
        <f t="shared" si="14"/>
        <v>#VALUE!</v>
      </c>
      <c r="J89" s="31" t="e">
        <f t="shared" si="27"/>
        <v>#VALUE!</v>
      </c>
      <c r="K89" s="31" t="e">
        <f t="shared" si="28"/>
        <v>#VALUE!</v>
      </c>
      <c r="L89" s="25">
        <f t="shared" si="29"/>
        <v>15.135805233236313</v>
      </c>
      <c r="M89" s="28">
        <f t="shared" si="21"/>
        <v>1.2250000000000001</v>
      </c>
      <c r="N89" s="33" t="e">
        <f t="shared" si="25"/>
        <v>#VALUE!</v>
      </c>
    </row>
    <row r="90" spans="1:14" x14ac:dyDescent="0.2">
      <c r="A90" s="1">
        <f t="shared" si="22"/>
        <v>7.2999999999999901</v>
      </c>
      <c r="B90" s="1">
        <v>0</v>
      </c>
      <c r="C90" s="1">
        <v>0</v>
      </c>
      <c r="D90" s="1">
        <f t="shared" si="23"/>
        <v>5401</v>
      </c>
      <c r="E90" s="1">
        <f t="shared" si="19"/>
        <v>5.4009999999999998</v>
      </c>
      <c r="F90" s="25">
        <f t="shared" si="24"/>
        <v>-3.4673556721641225</v>
      </c>
      <c r="G90" s="31">
        <f t="shared" si="26"/>
        <v>14.771769152665417</v>
      </c>
      <c r="H90" s="31">
        <f t="shared" si="20"/>
        <v>1085.6836643290135</v>
      </c>
      <c r="I90" s="25" t="e">
        <f t="shared" si="14"/>
        <v>#VALUE!</v>
      </c>
      <c r="J90" s="31" t="e">
        <f t="shared" si="27"/>
        <v>#VALUE!</v>
      </c>
      <c r="K90" s="31" t="e">
        <f t="shared" si="28"/>
        <v>#VALUE!</v>
      </c>
      <c r="L90" s="25">
        <f t="shared" si="29"/>
        <v>14.771769152665417</v>
      </c>
      <c r="M90" s="28">
        <f t="shared" si="21"/>
        <v>1.2250000000000001</v>
      </c>
      <c r="N90" s="33" t="e">
        <f t="shared" si="25"/>
        <v>#VALUE!</v>
      </c>
    </row>
    <row r="91" spans="1:14" x14ac:dyDescent="0.2">
      <c r="A91" s="1">
        <f t="shared" si="22"/>
        <v>7.3999999999999897</v>
      </c>
      <c r="B91" s="1">
        <v>0</v>
      </c>
      <c r="C91" s="1">
        <v>0</v>
      </c>
      <c r="D91" s="1">
        <f t="shared" si="23"/>
        <v>5401</v>
      </c>
      <c r="E91" s="1">
        <f t="shared" si="19"/>
        <v>5.4009999999999998</v>
      </c>
      <c r="F91" s="25">
        <f t="shared" si="24"/>
        <v>-3.3064886372591791</v>
      </c>
      <c r="G91" s="31">
        <f t="shared" si="26"/>
        <v>14.425033585449004</v>
      </c>
      <c r="H91" s="31">
        <f t="shared" si="20"/>
        <v>1087.1261676875583</v>
      </c>
      <c r="I91" s="25" t="e">
        <f t="shared" si="14"/>
        <v>#VALUE!</v>
      </c>
      <c r="J91" s="31" t="e">
        <f t="shared" si="27"/>
        <v>#VALUE!</v>
      </c>
      <c r="K91" s="31" t="e">
        <f t="shared" si="28"/>
        <v>#VALUE!</v>
      </c>
      <c r="L91" s="25">
        <f t="shared" si="29"/>
        <v>14.425033585449004</v>
      </c>
      <c r="M91" s="28">
        <f t="shared" si="21"/>
        <v>1.2250000000000001</v>
      </c>
      <c r="N91" s="33" t="e">
        <f t="shared" si="25"/>
        <v>#VALUE!</v>
      </c>
    </row>
    <row r="92" spans="1:14" x14ac:dyDescent="0.2">
      <c r="A92" s="1">
        <f t="shared" si="22"/>
        <v>7.4999999999999893</v>
      </c>
      <c r="B92" s="1">
        <v>0</v>
      </c>
      <c r="C92" s="1">
        <v>0</v>
      </c>
      <c r="D92" s="1">
        <f t="shared" si="23"/>
        <v>5401</v>
      </c>
      <c r="E92" s="1">
        <f t="shared" si="19"/>
        <v>5.4009999999999998</v>
      </c>
      <c r="F92" s="25">
        <f t="shared" si="24"/>
        <v>-3.1566440477146909</v>
      </c>
      <c r="G92" s="31">
        <f t="shared" si="26"/>
        <v>14.094384721723086</v>
      </c>
      <c r="H92" s="31">
        <f t="shared" si="20"/>
        <v>1088.5356061597306</v>
      </c>
      <c r="I92" s="25" t="e">
        <f t="shared" si="14"/>
        <v>#VALUE!</v>
      </c>
      <c r="J92" s="31" t="e">
        <f t="shared" si="27"/>
        <v>#VALUE!</v>
      </c>
      <c r="K92" s="31" t="e">
        <f t="shared" si="28"/>
        <v>#VALUE!</v>
      </c>
      <c r="L92" s="25">
        <f t="shared" si="29"/>
        <v>14.094384721723086</v>
      </c>
      <c r="M92" s="28">
        <f t="shared" si="21"/>
        <v>1.2250000000000001</v>
      </c>
      <c r="N92" s="33" t="e">
        <f t="shared" si="25"/>
        <v>#VALUE!</v>
      </c>
    </row>
    <row r="93" spans="1:14" x14ac:dyDescent="0.2">
      <c r="A93" s="1">
        <f t="shared" si="22"/>
        <v>7.599999999999989</v>
      </c>
      <c r="B93" s="1">
        <v>0</v>
      </c>
      <c r="C93" s="1">
        <v>0</v>
      </c>
      <c r="D93" s="1">
        <f t="shared" si="23"/>
        <v>5401</v>
      </c>
      <c r="E93" s="1">
        <f t="shared" si="19"/>
        <v>5.4009999999999998</v>
      </c>
      <c r="F93" s="25">
        <f t="shared" si="24"/>
        <v>-3.0168320850301775</v>
      </c>
      <c r="G93" s="31">
        <f t="shared" si="26"/>
        <v>13.778720316951617</v>
      </c>
      <c r="H93" s="31">
        <f t="shared" si="20"/>
        <v>1089.9134781914258</v>
      </c>
      <c r="I93" s="25" t="e">
        <f t="shared" si="14"/>
        <v>#VALUE!</v>
      </c>
      <c r="J93" s="31" t="e">
        <f t="shared" si="27"/>
        <v>#VALUE!</v>
      </c>
      <c r="K93" s="31" t="e">
        <f t="shared" si="28"/>
        <v>#VALUE!</v>
      </c>
      <c r="L93" s="25">
        <f t="shared" si="29"/>
        <v>13.778720316951617</v>
      </c>
      <c r="M93" s="28">
        <f t="shared" si="21"/>
        <v>1.2250000000000001</v>
      </c>
      <c r="N93" s="33" t="e">
        <f t="shared" si="25"/>
        <v>#VALUE!</v>
      </c>
    </row>
    <row r="94" spans="1:14" x14ac:dyDescent="0.2">
      <c r="A94" s="1">
        <f t="shared" si="22"/>
        <v>7.6999999999999886</v>
      </c>
      <c r="B94" s="1">
        <v>0</v>
      </c>
      <c r="C94" s="1">
        <v>0</v>
      </c>
      <c r="D94" s="1">
        <f t="shared" si="23"/>
        <v>5401</v>
      </c>
      <c r="E94" s="1">
        <f t="shared" si="19"/>
        <v>5.4009999999999998</v>
      </c>
      <c r="F94" s="25">
        <f t="shared" si="24"/>
        <v>-2.8861720524060193</v>
      </c>
      <c r="G94" s="31">
        <f t="shared" si="26"/>
        <v>13.477037108448599</v>
      </c>
      <c r="H94" s="31">
        <f t="shared" si="20"/>
        <v>1091.2611819022707</v>
      </c>
      <c r="I94" s="25" t="e">
        <f t="shared" si="14"/>
        <v>#VALUE!</v>
      </c>
      <c r="J94" s="31" t="e">
        <f t="shared" si="27"/>
        <v>#VALUE!</v>
      </c>
      <c r="K94" s="31" t="e">
        <f t="shared" si="28"/>
        <v>#VALUE!</v>
      </c>
      <c r="L94" s="25">
        <f t="shared" si="29"/>
        <v>13.477037108448599</v>
      </c>
      <c r="M94" s="28">
        <f t="shared" si="21"/>
        <v>1.2250000000000001</v>
      </c>
      <c r="N94" s="33" t="e">
        <f t="shared" si="25"/>
        <v>#VALUE!</v>
      </c>
    </row>
    <row r="95" spans="1:14" x14ac:dyDescent="0.2">
      <c r="A95" s="1">
        <f t="shared" si="22"/>
        <v>7.7999999999999883</v>
      </c>
      <c r="B95" s="1">
        <v>0</v>
      </c>
      <c r="C95" s="1">
        <v>0</v>
      </c>
      <c r="D95" s="1">
        <f t="shared" si="23"/>
        <v>5401</v>
      </c>
      <c r="E95" s="1">
        <f t="shared" si="19"/>
        <v>5.4009999999999998</v>
      </c>
      <c r="F95" s="25">
        <f t="shared" si="24"/>
        <v>-2.7638782025595825</v>
      </c>
      <c r="G95" s="31">
        <f t="shared" si="26"/>
        <v>13.188419903207997</v>
      </c>
      <c r="H95" s="31">
        <f t="shared" si="20"/>
        <v>1092.5800238925915</v>
      </c>
      <c r="I95" s="25" t="e">
        <f t="shared" si="14"/>
        <v>#VALUE!</v>
      </c>
      <c r="J95" s="31" t="e">
        <f t="shared" si="27"/>
        <v>#VALUE!</v>
      </c>
      <c r="K95" s="31" t="e">
        <f t="shared" si="28"/>
        <v>#VALUE!</v>
      </c>
      <c r="L95" s="25">
        <f t="shared" si="29"/>
        <v>13.188419903207997</v>
      </c>
      <c r="M95" s="28">
        <f t="shared" si="21"/>
        <v>1.2250000000000001</v>
      </c>
      <c r="N95" s="33" t="e">
        <f t="shared" si="25"/>
        <v>#VALUE!</v>
      </c>
    </row>
    <row r="96" spans="1:14" x14ac:dyDescent="0.2">
      <c r="A96" s="1">
        <f t="shared" si="22"/>
        <v>7.8999999999999879</v>
      </c>
      <c r="B96" s="1">
        <v>0</v>
      </c>
      <c r="C96" s="1">
        <v>0</v>
      </c>
      <c r="D96" s="1">
        <f t="shared" si="23"/>
        <v>5401</v>
      </c>
      <c r="E96" s="1">
        <f t="shared" si="19"/>
        <v>5.4009999999999998</v>
      </c>
      <c r="F96" s="25">
        <f t="shared" si="24"/>
        <v>-2.649247673299723</v>
      </c>
      <c r="G96" s="31">
        <f t="shared" si="26"/>
        <v>12.912032082952038</v>
      </c>
      <c r="H96" s="31">
        <f t="shared" si="20"/>
        <v>1093.8712271008867</v>
      </c>
      <c r="I96" s="25" t="e">
        <f t="shared" si="14"/>
        <v>#VALUE!</v>
      </c>
      <c r="J96" s="31" t="e">
        <f t="shared" si="27"/>
        <v>#VALUE!</v>
      </c>
      <c r="K96" s="31" t="e">
        <f t="shared" si="28"/>
        <v>#VALUE!</v>
      </c>
      <c r="L96" s="25">
        <f t="shared" si="29"/>
        <v>12.912032082952038</v>
      </c>
      <c r="M96" s="28">
        <f t="shared" si="21"/>
        <v>1.2250000000000001</v>
      </c>
      <c r="N96" s="33" t="e">
        <f t="shared" si="25"/>
        <v>#VALUE!</v>
      </c>
    </row>
    <row r="97" spans="1:14" x14ac:dyDescent="0.2">
      <c r="A97" s="1">
        <f t="shared" si="22"/>
        <v>7.9999999999999876</v>
      </c>
      <c r="B97" s="1">
        <v>0</v>
      </c>
      <c r="C97" s="1">
        <v>0</v>
      </c>
      <c r="D97" s="1">
        <f t="shared" si="23"/>
        <v>5401</v>
      </c>
      <c r="E97" s="1">
        <f t="shared" si="19"/>
        <v>5.4009999999999998</v>
      </c>
      <c r="F97" s="25">
        <f t="shared" si="24"/>
        <v>-2.5416501792238901</v>
      </c>
      <c r="G97" s="31">
        <f t="shared" si="26"/>
        <v>12.647107315622065</v>
      </c>
      <c r="H97" s="31">
        <f t="shared" si="20"/>
        <v>1095.1359378324489</v>
      </c>
      <c r="I97" s="25" t="e">
        <f t="shared" si="14"/>
        <v>#VALUE!</v>
      </c>
      <c r="J97" s="31" t="e">
        <f t="shared" si="27"/>
        <v>#VALUE!</v>
      </c>
      <c r="K97" s="31" t="e">
        <f t="shared" si="28"/>
        <v>#VALUE!</v>
      </c>
      <c r="L97" s="25">
        <f t="shared" si="29"/>
        <v>12.647107315622065</v>
      </c>
      <c r="M97" s="28">
        <f t="shared" si="21"/>
        <v>1.2250000000000001</v>
      </c>
      <c r="N97" s="33" t="e">
        <f t="shared" si="25"/>
        <v>#VALUE!</v>
      </c>
    </row>
    <row r="98" spans="1:14" x14ac:dyDescent="0.2">
      <c r="A98" s="1">
        <f t="shared" si="22"/>
        <v>8.0999999999999872</v>
      </c>
      <c r="B98" s="1">
        <v>0</v>
      </c>
      <c r="C98" s="1">
        <v>0</v>
      </c>
      <c r="D98" s="1">
        <f t="shared" si="23"/>
        <v>5401</v>
      </c>
      <c r="E98" s="1">
        <f t="shared" si="19"/>
        <v>5.4009999999999998</v>
      </c>
      <c r="F98" s="25">
        <f t="shared" si="24"/>
        <v>-2.4405191726816331</v>
      </c>
      <c r="G98" s="31">
        <f t="shared" si="26"/>
        <v>12.392942297699676</v>
      </c>
      <c r="H98" s="31">
        <f t="shared" si="20"/>
        <v>1096.3752320622189</v>
      </c>
      <c r="I98" s="25" t="e">
        <f t="shared" si="14"/>
        <v>#VALUE!</v>
      </c>
      <c r="J98" s="31" t="e">
        <f t="shared" si="27"/>
        <v>#VALUE!</v>
      </c>
      <c r="K98" s="31" t="e">
        <f t="shared" si="28"/>
        <v>#VALUE!</v>
      </c>
      <c r="L98" s="25">
        <f t="shared" si="29"/>
        <v>12.392942297699676</v>
      </c>
      <c r="M98" s="28">
        <f t="shared" si="21"/>
        <v>1.2250000000000001</v>
      </c>
      <c r="N98" s="33" t="e">
        <f t="shared" si="25"/>
        <v>#VALUE!</v>
      </c>
    </row>
    <row r="99" spans="1:14" x14ac:dyDescent="0.2">
      <c r="A99" s="1">
        <f t="shared" si="22"/>
        <v>8.1999999999999869</v>
      </c>
      <c r="B99" s="1">
        <v>0</v>
      </c>
      <c r="C99" s="1">
        <v>0</v>
      </c>
      <c r="D99" s="1">
        <f t="shared" si="23"/>
        <v>5401</v>
      </c>
      <c r="E99" s="1">
        <f t="shared" si="19"/>
        <v>5.4009999999999998</v>
      </c>
      <c r="F99" s="25">
        <f t="shared" si="24"/>
        <v>-2.3453442389109025</v>
      </c>
      <c r="G99" s="31">
        <f t="shared" si="26"/>
        <v>12.148890380431514</v>
      </c>
      <c r="H99" s="31">
        <f t="shared" si="20"/>
        <v>1097.590121100262</v>
      </c>
      <c r="I99" s="25" t="e">
        <f t="shared" si="14"/>
        <v>#VALUE!</v>
      </c>
      <c r="J99" s="31" t="e">
        <f t="shared" si="27"/>
        <v>#VALUE!</v>
      </c>
      <c r="K99" s="31" t="e">
        <f t="shared" si="28"/>
        <v>#VALUE!</v>
      </c>
      <c r="L99" s="25">
        <f t="shared" si="29"/>
        <v>12.148890380431514</v>
      </c>
      <c r="M99" s="28">
        <f t="shared" si="21"/>
        <v>1.2250000000000001</v>
      </c>
      <c r="N99" s="33" t="e">
        <f t="shared" si="25"/>
        <v>#VALUE!</v>
      </c>
    </row>
    <row r="100" spans="1:14" x14ac:dyDescent="0.2">
      <c r="A100" s="1">
        <f t="shared" si="22"/>
        <v>8.2999999999999865</v>
      </c>
      <c r="B100" s="1">
        <v>0</v>
      </c>
      <c r="C100" s="1">
        <v>0</v>
      </c>
      <c r="D100" s="1">
        <f t="shared" si="23"/>
        <v>5401</v>
      </c>
      <c r="E100" s="1">
        <f t="shared" si="19"/>
        <v>5.4009999999999998</v>
      </c>
      <c r="F100" s="25">
        <f t="shared" si="24"/>
        <v>-2.2556645318240833</v>
      </c>
      <c r="G100" s="31">
        <f t="shared" si="26"/>
        <v>11.914355956540422</v>
      </c>
      <c r="H100" s="31">
        <f t="shared" si="20"/>
        <v>1098.7815566959159</v>
      </c>
      <c r="I100" s="25" t="e">
        <f t="shared" si="14"/>
        <v>#VALUE!</v>
      </c>
      <c r="J100" s="31" t="e">
        <f t="shared" si="27"/>
        <v>#VALUE!</v>
      </c>
      <c r="K100" s="31" t="e">
        <f t="shared" si="28"/>
        <v>#VALUE!</v>
      </c>
      <c r="L100" s="25">
        <f t="shared" si="29"/>
        <v>11.914355956540422</v>
      </c>
      <c r="M100" s="28">
        <f t="shared" si="21"/>
        <v>1.2250000000000001</v>
      </c>
      <c r="N100" s="33" t="e">
        <f t="shared" si="25"/>
        <v>#VALUE!</v>
      </c>
    </row>
    <row r="101" spans="1:14" x14ac:dyDescent="0.2">
      <c r="A101" s="1">
        <f t="shared" si="22"/>
        <v>8.3999999999999861</v>
      </c>
      <c r="B101" s="1">
        <v>0</v>
      </c>
      <c r="C101" s="1">
        <v>0</v>
      </c>
      <c r="D101" s="1">
        <f t="shared" si="23"/>
        <v>5401</v>
      </c>
      <c r="E101" s="1">
        <f t="shared" si="19"/>
        <v>5.4009999999999998</v>
      </c>
      <c r="F101" s="25">
        <f t="shared" si="24"/>
        <v>-2.1710630904673991</v>
      </c>
      <c r="G101" s="31">
        <f t="shared" si="26"/>
        <v>11.688789503358015</v>
      </c>
      <c r="H101" s="31">
        <f t="shared" si="20"/>
        <v>1099.9504356462517</v>
      </c>
      <c r="I101" s="25" t="e">
        <f t="shared" ref="I101:I164" si="30">(B101-0.5*M101*L101^2*$C$9*$C$11)*SIN($E$4)/E101-$C$8</f>
        <v>#VALUE!</v>
      </c>
      <c r="J101" s="31" t="e">
        <f t="shared" si="27"/>
        <v>#VALUE!</v>
      </c>
      <c r="K101" s="31" t="e">
        <f t="shared" si="28"/>
        <v>#VALUE!</v>
      </c>
      <c r="L101" s="25">
        <f t="shared" si="29"/>
        <v>11.688789503358015</v>
      </c>
      <c r="M101" s="28">
        <f t="shared" si="21"/>
        <v>1.2250000000000001</v>
      </c>
      <c r="N101" s="33" t="e">
        <f t="shared" si="25"/>
        <v>#VALUE!</v>
      </c>
    </row>
    <row r="102" spans="1:14" x14ac:dyDescent="0.2">
      <c r="A102" s="1">
        <f t="shared" si="22"/>
        <v>8.4999999999999858</v>
      </c>
      <c r="B102" s="1">
        <v>0</v>
      </c>
      <c r="C102" s="1">
        <v>0</v>
      </c>
      <c r="D102" s="1">
        <f t="shared" si="23"/>
        <v>5401</v>
      </c>
      <c r="E102" s="1">
        <f t="shared" si="19"/>
        <v>5.4009999999999998</v>
      </c>
      <c r="F102" s="25">
        <f t="shared" si="24"/>
        <v>-2.0911619033740374</v>
      </c>
      <c r="G102" s="31">
        <f t="shared" si="26"/>
        <v>11.471683194311275</v>
      </c>
      <c r="H102" s="31">
        <f t="shared" si="20"/>
        <v>1101.0976039656828</v>
      </c>
      <c r="I102" s="25" t="e">
        <f t="shared" si="30"/>
        <v>#VALUE!</v>
      </c>
      <c r="J102" s="31" t="e">
        <f t="shared" si="27"/>
        <v>#VALUE!</v>
      </c>
      <c r="K102" s="31" t="e">
        <f t="shared" si="28"/>
        <v>#VALUE!</v>
      </c>
      <c r="L102" s="25">
        <f t="shared" si="29"/>
        <v>11.471683194311275</v>
      </c>
      <c r="M102" s="28">
        <f t="shared" si="21"/>
        <v>1.2250000000000001</v>
      </c>
      <c r="N102" s="33" t="e">
        <f t="shared" si="25"/>
        <v>#VALUE!</v>
      </c>
    </row>
    <row r="103" spans="1:14" x14ac:dyDescent="0.2">
      <c r="A103" s="1">
        <f t="shared" si="22"/>
        <v>8.5999999999999854</v>
      </c>
      <c r="B103" s="1">
        <v>0</v>
      </c>
      <c r="C103" s="1">
        <v>0</v>
      </c>
      <c r="D103" s="1">
        <f t="shared" si="23"/>
        <v>5401</v>
      </c>
      <c r="E103" s="1">
        <f t="shared" si="19"/>
        <v>5.4009999999999998</v>
      </c>
      <c r="F103" s="25">
        <f t="shared" si="24"/>
        <v>-2.0156176101777104</v>
      </c>
      <c r="G103" s="31">
        <f t="shared" si="26"/>
        <v>11.262567003973871</v>
      </c>
      <c r="H103" s="31">
        <f t="shared" si="20"/>
        <v>1102.2238606660801</v>
      </c>
      <c r="I103" s="25" t="e">
        <f t="shared" si="30"/>
        <v>#VALUE!</v>
      </c>
      <c r="J103" s="31" t="e">
        <f t="shared" si="27"/>
        <v>#VALUE!</v>
      </c>
      <c r="K103" s="31" t="e">
        <f t="shared" si="28"/>
        <v>#VALUE!</v>
      </c>
      <c r="L103" s="25">
        <f t="shared" si="29"/>
        <v>11.262567003973871</v>
      </c>
      <c r="M103" s="28">
        <f t="shared" si="21"/>
        <v>1.2250000000000001</v>
      </c>
      <c r="N103" s="33" t="e">
        <f t="shared" si="25"/>
        <v>#VALUE!</v>
      </c>
    </row>
    <row r="104" spans="1:14" x14ac:dyDescent="0.2">
      <c r="A104" s="1">
        <f t="shared" si="22"/>
        <v>8.6999999999999851</v>
      </c>
      <c r="B104" s="1">
        <v>0</v>
      </c>
      <c r="C104" s="1">
        <v>0</v>
      </c>
      <c r="D104" s="1">
        <f t="shared" si="23"/>
        <v>5401</v>
      </c>
      <c r="E104" s="1">
        <f t="shared" si="19"/>
        <v>5.4009999999999998</v>
      </c>
      <c r="F104" s="25">
        <f t="shared" si="24"/>
        <v>-1.9441177479635225</v>
      </c>
      <c r="G104" s="31">
        <f t="shared" si="26"/>
        <v>11.061005242956099</v>
      </c>
      <c r="H104" s="31">
        <f t="shared" si="20"/>
        <v>1103.3299611903758</v>
      </c>
      <c r="I104" s="25" t="e">
        <f t="shared" si="30"/>
        <v>#VALUE!</v>
      </c>
      <c r="J104" s="31" t="e">
        <f t="shared" si="27"/>
        <v>#VALUE!</v>
      </c>
      <c r="K104" s="31" t="e">
        <f t="shared" si="28"/>
        <v>#VALUE!</v>
      </c>
      <c r="L104" s="25">
        <f t="shared" si="29"/>
        <v>11.061005242956099</v>
      </c>
      <c r="M104" s="28">
        <f t="shared" si="21"/>
        <v>1.2250000000000001</v>
      </c>
      <c r="N104" s="33" t="e">
        <f t="shared" si="25"/>
        <v>#VALUE!</v>
      </c>
    </row>
    <row r="105" spans="1:14" x14ac:dyDescent="0.2">
      <c r="A105" s="1">
        <f t="shared" si="22"/>
        <v>8.7999999999999847</v>
      </c>
      <c r="B105" s="1">
        <v>0</v>
      </c>
      <c r="C105" s="1">
        <v>0</v>
      </c>
      <c r="D105" s="1">
        <f t="shared" si="23"/>
        <v>5401</v>
      </c>
      <c r="E105" s="1">
        <f t="shared" si="19"/>
        <v>5.4009999999999998</v>
      </c>
      <c r="F105" s="25">
        <f t="shared" si="24"/>
        <v>-1.8763774647029541</v>
      </c>
      <c r="G105" s="31">
        <f t="shared" si="26"/>
        <v>10.866593468159747</v>
      </c>
      <c r="H105" s="31">
        <f t="shared" si="20"/>
        <v>1104.4166205371919</v>
      </c>
      <c r="I105" s="25" t="e">
        <f t="shared" si="30"/>
        <v>#VALUE!</v>
      </c>
      <c r="J105" s="31" t="e">
        <f t="shared" si="27"/>
        <v>#VALUE!</v>
      </c>
      <c r="K105" s="31" t="e">
        <f t="shared" si="28"/>
        <v>#VALUE!</v>
      </c>
      <c r="L105" s="25">
        <f t="shared" si="29"/>
        <v>10.866593468159747</v>
      </c>
      <c r="M105" s="28">
        <f t="shared" si="21"/>
        <v>1.2250000000000001</v>
      </c>
      <c r="N105" s="33" t="e">
        <f t="shared" si="25"/>
        <v>#VALUE!</v>
      </c>
    </row>
    <row r="106" spans="1:14" x14ac:dyDescent="0.2">
      <c r="A106" s="1">
        <f t="shared" si="22"/>
        <v>8.8999999999999844</v>
      </c>
      <c r="B106" s="1">
        <v>0</v>
      </c>
      <c r="C106" s="1">
        <v>0</v>
      </c>
      <c r="D106" s="1">
        <f t="shared" si="23"/>
        <v>5401</v>
      </c>
      <c r="E106" s="1">
        <f t="shared" si="19"/>
        <v>5.4009999999999998</v>
      </c>
      <c r="F106" s="25">
        <f t="shared" si="24"/>
        <v>-1.8121366343767495</v>
      </c>
      <c r="G106" s="31">
        <f t="shared" si="26"/>
        <v>10.678955721689452</v>
      </c>
      <c r="H106" s="31">
        <f t="shared" si="20"/>
        <v>1105.4845161093608</v>
      </c>
      <c r="I106" s="25" t="e">
        <f t="shared" si="30"/>
        <v>#VALUE!</v>
      </c>
      <c r="J106" s="31" t="e">
        <f t="shared" si="27"/>
        <v>#VALUE!</v>
      </c>
      <c r="K106" s="31" t="e">
        <f t="shared" si="28"/>
        <v>#VALUE!</v>
      </c>
      <c r="L106" s="25">
        <f t="shared" si="29"/>
        <v>10.678955721689452</v>
      </c>
      <c r="M106" s="28">
        <f t="shared" si="21"/>
        <v>1.2250000000000001</v>
      </c>
      <c r="N106" s="33" t="e">
        <f t="shared" si="25"/>
        <v>#VALUE!</v>
      </c>
    </row>
    <row r="107" spans="1:14" x14ac:dyDescent="0.2">
      <c r="A107" s="1">
        <f t="shared" si="22"/>
        <v>8.999999999999984</v>
      </c>
      <c r="B107" s="1">
        <v>0</v>
      </c>
      <c r="C107" s="1">
        <v>0</v>
      </c>
      <c r="D107" s="1">
        <f t="shared" si="23"/>
        <v>5401</v>
      </c>
      <c r="E107" s="1">
        <f t="shared" si="19"/>
        <v>5.4009999999999998</v>
      </c>
      <c r="F107" s="25">
        <f t="shared" si="24"/>
        <v>-1.7511573185306339</v>
      </c>
      <c r="G107" s="31">
        <f t="shared" si="26"/>
        <v>10.497742058251777</v>
      </c>
      <c r="H107" s="31">
        <f t="shared" si="20"/>
        <v>1106.5342903151859</v>
      </c>
      <c r="I107" s="25" t="e">
        <f t="shared" si="30"/>
        <v>#VALUE!</v>
      </c>
      <c r="J107" s="31" t="e">
        <f t="shared" si="27"/>
        <v>#VALUE!</v>
      </c>
      <c r="K107" s="31" t="e">
        <f t="shared" si="28"/>
        <v>#VALUE!</v>
      </c>
      <c r="L107" s="25">
        <f t="shared" si="29"/>
        <v>10.497742058251777</v>
      </c>
      <c r="M107" s="28">
        <f t="shared" si="21"/>
        <v>1.2250000000000001</v>
      </c>
      <c r="N107" s="33" t="e">
        <f t="shared" si="25"/>
        <v>#VALUE!</v>
      </c>
    </row>
    <row r="108" spans="1:14" x14ac:dyDescent="0.2">
      <c r="A108" s="1">
        <f t="shared" si="22"/>
        <v>9.0999999999999837</v>
      </c>
      <c r="B108" s="1">
        <v>0</v>
      </c>
      <c r="C108" s="1">
        <v>0</v>
      </c>
      <c r="D108" s="1">
        <f t="shared" si="23"/>
        <v>5401</v>
      </c>
      <c r="E108" s="1">
        <f t="shared" si="19"/>
        <v>5.4009999999999998</v>
      </c>
      <c r="F108" s="25">
        <f t="shared" si="24"/>
        <v>-1.6932215274295184</v>
      </c>
      <c r="G108" s="31">
        <f t="shared" si="26"/>
        <v>10.322626326398714</v>
      </c>
      <c r="H108" s="31">
        <f t="shared" si="20"/>
        <v>1107.5665529478258</v>
      </c>
      <c r="I108" s="25" t="e">
        <f t="shared" si="30"/>
        <v>#VALUE!</v>
      </c>
      <c r="J108" s="31" t="e">
        <f t="shared" si="27"/>
        <v>#VALUE!</v>
      </c>
      <c r="K108" s="31" t="e">
        <f t="shared" si="28"/>
        <v>#VALUE!</v>
      </c>
      <c r="L108" s="25">
        <f t="shared" si="29"/>
        <v>10.322626326398714</v>
      </c>
      <c r="M108" s="28">
        <f t="shared" si="21"/>
        <v>1.2250000000000001</v>
      </c>
      <c r="N108" s="33" t="e">
        <f t="shared" si="25"/>
        <v>#VALUE!</v>
      </c>
    </row>
    <row r="109" spans="1:14" x14ac:dyDescent="0.2">
      <c r="A109" s="1">
        <f t="shared" si="22"/>
        <v>9.1999999999999833</v>
      </c>
      <c r="B109" s="1">
        <v>0</v>
      </c>
      <c r="C109" s="1">
        <v>0</v>
      </c>
      <c r="D109" s="1">
        <f t="shared" si="23"/>
        <v>5401</v>
      </c>
      <c r="E109" s="1">
        <f t="shared" si="19"/>
        <v>5.4009999999999998</v>
      </c>
      <c r="F109" s="25">
        <f t="shared" si="24"/>
        <v>-1.63812924099236</v>
      </c>
      <c r="G109" s="31">
        <f t="shared" si="26"/>
        <v>10.153304173655762</v>
      </c>
      <c r="H109" s="31">
        <f t="shared" si="20"/>
        <v>1108.5818833651913</v>
      </c>
      <c r="I109" s="25" t="e">
        <f t="shared" si="30"/>
        <v>#VALUE!</v>
      </c>
      <c r="J109" s="31" t="e">
        <f t="shared" si="27"/>
        <v>#VALUE!</v>
      </c>
      <c r="K109" s="31" t="e">
        <f t="shared" si="28"/>
        <v>#VALUE!</v>
      </c>
      <c r="L109" s="25">
        <f t="shared" si="29"/>
        <v>10.153304173655762</v>
      </c>
      <c r="M109" s="28">
        <f t="shared" si="21"/>
        <v>1.2250000000000001</v>
      </c>
      <c r="N109" s="33" t="e">
        <f t="shared" si="25"/>
        <v>#VALUE!</v>
      </c>
    </row>
    <row r="110" spans="1:14" x14ac:dyDescent="0.2">
      <c r="A110" s="1">
        <f t="shared" si="22"/>
        <v>9.2999999999999829</v>
      </c>
      <c r="B110" s="1">
        <v>0</v>
      </c>
      <c r="C110" s="1">
        <v>0</v>
      </c>
      <c r="D110" s="1">
        <f t="shared" si="23"/>
        <v>5401</v>
      </c>
      <c r="E110" s="1">
        <f t="shared" si="19"/>
        <v>5.4009999999999998</v>
      </c>
      <c r="F110" s="25">
        <f t="shared" si="24"/>
        <v>-1.5856966555557466</v>
      </c>
      <c r="G110" s="31">
        <f t="shared" si="26"/>
        <v>9.9894912495565258</v>
      </c>
      <c r="H110" s="31">
        <f t="shared" si="20"/>
        <v>1109.580832490147</v>
      </c>
      <c r="I110" s="25" t="e">
        <f t="shared" si="30"/>
        <v>#VALUE!</v>
      </c>
      <c r="J110" s="31" t="e">
        <f t="shared" si="27"/>
        <v>#VALUE!</v>
      </c>
      <c r="K110" s="31" t="e">
        <f t="shared" si="28"/>
        <v>#VALUE!</v>
      </c>
      <c r="L110" s="25">
        <f t="shared" si="29"/>
        <v>9.9894912495565258</v>
      </c>
      <c r="M110" s="28">
        <f t="shared" si="21"/>
        <v>1.2250000000000001</v>
      </c>
      <c r="N110" s="33" t="e">
        <f t="shared" si="25"/>
        <v>#VALUE!</v>
      </c>
    </row>
    <row r="111" spans="1:14" x14ac:dyDescent="0.2">
      <c r="A111" s="1">
        <f t="shared" si="22"/>
        <v>9.3999999999999826</v>
      </c>
      <c r="B111" s="1">
        <v>0</v>
      </c>
      <c r="C111" s="1">
        <v>0</v>
      </c>
      <c r="D111" s="1">
        <f t="shared" si="23"/>
        <v>5401</v>
      </c>
      <c r="E111" s="1">
        <f t="shared" si="19"/>
        <v>5.4009999999999998</v>
      </c>
      <c r="F111" s="25">
        <f t="shared" si="24"/>
        <v>-1.53575462743413</v>
      </c>
      <c r="G111" s="31">
        <f t="shared" si="26"/>
        <v>9.8309215840009507</v>
      </c>
      <c r="H111" s="31">
        <f t="shared" si="20"/>
        <v>1110.5639246485471</v>
      </c>
      <c r="I111" s="25" t="e">
        <f t="shared" si="30"/>
        <v>#VALUE!</v>
      </c>
      <c r="J111" s="31" t="e">
        <f t="shared" si="27"/>
        <v>#VALUE!</v>
      </c>
      <c r="K111" s="31" t="e">
        <f t="shared" si="28"/>
        <v>#VALUE!</v>
      </c>
      <c r="L111" s="25">
        <f t="shared" si="29"/>
        <v>9.8309215840009507</v>
      </c>
      <c r="M111" s="28">
        <f t="shared" si="21"/>
        <v>1.2250000000000001</v>
      </c>
      <c r="N111" s="33" t="e">
        <f t="shared" si="25"/>
        <v>#VALUE!</v>
      </c>
    </row>
    <row r="112" spans="1:14" x14ac:dyDescent="0.2">
      <c r="A112" s="1">
        <f t="shared" si="22"/>
        <v>9.4999999999999822</v>
      </c>
      <c r="B112" s="1">
        <v>0</v>
      </c>
      <c r="C112" s="1">
        <v>0</v>
      </c>
      <c r="D112" s="1">
        <f t="shared" si="23"/>
        <v>5401</v>
      </c>
      <c r="E112" s="1">
        <f t="shared" si="19"/>
        <v>5.4009999999999998</v>
      </c>
      <c r="F112" s="25">
        <f t="shared" si="24"/>
        <v>-1.4881472883837492</v>
      </c>
      <c r="G112" s="31">
        <f t="shared" si="26"/>
        <v>9.6773461212575373</v>
      </c>
      <c r="H112" s="31">
        <f t="shared" si="20"/>
        <v>1111.5316592606728</v>
      </c>
      <c r="I112" s="25" t="e">
        <f t="shared" si="30"/>
        <v>#VALUE!</v>
      </c>
      <c r="J112" s="31" t="e">
        <f t="shared" si="27"/>
        <v>#VALUE!</v>
      </c>
      <c r="K112" s="31" t="e">
        <f t="shared" si="28"/>
        <v>#VALUE!</v>
      </c>
      <c r="L112" s="25">
        <f t="shared" si="29"/>
        <v>9.6773461212575373</v>
      </c>
      <c r="M112" s="28">
        <f t="shared" si="21"/>
        <v>1.2250000000000001</v>
      </c>
      <c r="N112" s="33" t="e">
        <f t="shared" si="25"/>
        <v>#VALUE!</v>
      </c>
    </row>
    <row r="113" spans="1:14" x14ac:dyDescent="0.2">
      <c r="A113" s="1">
        <f t="shared" si="22"/>
        <v>9.5999999999999819</v>
      </c>
      <c r="B113" s="1">
        <v>0</v>
      </c>
      <c r="C113" s="1">
        <v>0</v>
      </c>
      <c r="D113" s="1">
        <f t="shared" si="23"/>
        <v>5401</v>
      </c>
      <c r="E113" s="1">
        <f t="shared" si="19"/>
        <v>5.4009999999999998</v>
      </c>
      <c r="F113" s="25">
        <f t="shared" si="24"/>
        <v>-1.4427308115700319</v>
      </c>
      <c r="G113" s="31">
        <f t="shared" si="26"/>
        <v>9.528531392419163</v>
      </c>
      <c r="H113" s="31">
        <f t="shared" si="20"/>
        <v>1112.4845123999146</v>
      </c>
      <c r="I113" s="25" t="e">
        <f t="shared" si="30"/>
        <v>#VALUE!</v>
      </c>
      <c r="J113" s="31" t="e">
        <f t="shared" si="27"/>
        <v>#VALUE!</v>
      </c>
      <c r="K113" s="31" t="e">
        <f t="shared" si="28"/>
        <v>#VALUE!</v>
      </c>
      <c r="L113" s="25">
        <f t="shared" si="29"/>
        <v>9.528531392419163</v>
      </c>
      <c r="M113" s="28">
        <f t="shared" si="21"/>
        <v>1.2250000000000001</v>
      </c>
      <c r="N113" s="33" t="e">
        <f t="shared" si="25"/>
        <v>#VALUE!</v>
      </c>
    </row>
    <row r="114" spans="1:14" x14ac:dyDescent="0.2">
      <c r="A114" s="1">
        <f t="shared" si="22"/>
        <v>9.6999999999999815</v>
      </c>
      <c r="B114" s="1">
        <v>0</v>
      </c>
      <c r="C114" s="1">
        <v>0</v>
      </c>
      <c r="D114" s="1">
        <f t="shared" si="23"/>
        <v>5401</v>
      </c>
      <c r="E114" s="1">
        <f t="shared" si="19"/>
        <v>5.4009999999999998</v>
      </c>
      <c r="F114" s="25">
        <f t="shared" si="24"/>
        <v>-1.3993723095941109</v>
      </c>
      <c r="G114" s="31">
        <f t="shared" si="26"/>
        <v>9.38425831126216</v>
      </c>
      <c r="H114" s="31">
        <f t="shared" ref="H114:H145" si="31">H113+G114*dt</f>
        <v>1113.4229382310409</v>
      </c>
      <c r="I114" s="25" t="e">
        <f t="shared" si="30"/>
        <v>#VALUE!</v>
      </c>
      <c r="J114" s="31" t="e">
        <f t="shared" si="27"/>
        <v>#VALUE!</v>
      </c>
      <c r="K114" s="31" t="e">
        <f t="shared" si="28"/>
        <v>#VALUE!</v>
      </c>
      <c r="L114" s="25">
        <f t="shared" si="29"/>
        <v>9.38425831126216</v>
      </c>
      <c r="M114" s="28">
        <f t="shared" si="21"/>
        <v>1.2250000000000001</v>
      </c>
      <c r="N114" s="33" t="e">
        <f t="shared" si="25"/>
        <v>#VALUE!</v>
      </c>
    </row>
    <row r="115" spans="1:14" x14ac:dyDescent="0.2">
      <c r="A115" s="1">
        <f t="shared" si="22"/>
        <v>9.7999999999999812</v>
      </c>
      <c r="B115" s="1">
        <v>0</v>
      </c>
      <c r="C115" s="1">
        <v>0</v>
      </c>
      <c r="D115" s="1">
        <f t="shared" si="23"/>
        <v>5401</v>
      </c>
      <c r="E115" s="1">
        <f t="shared" si="19"/>
        <v>5.4009999999999998</v>
      </c>
      <c r="F115" s="25">
        <f t="shared" si="24"/>
        <v>-1.3579488486425224</v>
      </c>
      <c r="G115" s="31">
        <f t="shared" si="26"/>
        <v>9.2443210803027487</v>
      </c>
      <c r="H115" s="31">
        <f t="shared" si="31"/>
        <v>1114.3473703390712</v>
      </c>
      <c r="I115" s="25" t="e">
        <f t="shared" si="30"/>
        <v>#VALUE!</v>
      </c>
      <c r="J115" s="31" t="e">
        <f t="shared" si="27"/>
        <v>#VALUE!</v>
      </c>
      <c r="K115" s="31" t="e">
        <f t="shared" si="28"/>
        <v>#VALUE!</v>
      </c>
      <c r="L115" s="25">
        <f t="shared" si="29"/>
        <v>9.2443210803027487</v>
      </c>
      <c r="M115" s="28">
        <f t="shared" si="21"/>
        <v>1.2250000000000001</v>
      </c>
      <c r="N115" s="33" t="e">
        <f t="shared" si="25"/>
        <v>#VALUE!</v>
      </c>
    </row>
    <row r="116" spans="1:14" x14ac:dyDescent="0.2">
      <c r="A116" s="1">
        <f t="shared" si="22"/>
        <v>9.8999999999999808</v>
      </c>
      <c r="B116" s="1">
        <v>0</v>
      </c>
      <c r="C116" s="1">
        <v>0</v>
      </c>
      <c r="D116" s="1">
        <f t="shared" si="23"/>
        <v>5401</v>
      </c>
      <c r="E116" s="1">
        <f t="shared" si="19"/>
        <v>5.4009999999999998</v>
      </c>
      <c r="F116" s="25">
        <f t="shared" si="24"/>
        <v>-1.3183465649586841</v>
      </c>
      <c r="G116" s="31">
        <f t="shared" ref="G116:G147" si="32">G115+F115*dt</f>
        <v>9.1085261954384968</v>
      </c>
      <c r="H116" s="31">
        <f t="shared" si="31"/>
        <v>1115.2582229586151</v>
      </c>
      <c r="I116" s="25" t="e">
        <f t="shared" si="30"/>
        <v>#VALUE!</v>
      </c>
      <c r="J116" s="31" t="e">
        <f t="shared" ref="J116:J147" si="33">J115+I115*dt</f>
        <v>#VALUE!</v>
      </c>
      <c r="K116" s="31" t="e">
        <f t="shared" ref="K116:K147" si="34">K115+J115*dt</f>
        <v>#VALUE!</v>
      </c>
      <c r="L116" s="25">
        <f t="shared" si="29"/>
        <v>9.1085261954384968</v>
      </c>
      <c r="M116" s="28">
        <f t="shared" si="21"/>
        <v>1.2250000000000001</v>
      </c>
      <c r="N116" s="33" t="e">
        <f t="shared" si="25"/>
        <v>#VALUE!</v>
      </c>
    </row>
    <row r="117" spans="1:14" x14ac:dyDescent="0.2">
      <c r="A117" s="1">
        <f t="shared" si="22"/>
        <v>9.9999999999999805</v>
      </c>
      <c r="B117" s="1">
        <v>0</v>
      </c>
      <c r="C117" s="1">
        <v>0</v>
      </c>
      <c r="D117" s="1">
        <f t="shared" si="23"/>
        <v>5401</v>
      </c>
      <c r="E117" s="1">
        <f t="shared" si="19"/>
        <v>5.4009999999999998</v>
      </c>
      <c r="F117" s="25">
        <f t="shared" si="24"/>
        <v>-1.2804598716558326</v>
      </c>
      <c r="G117" s="31">
        <f t="shared" si="32"/>
        <v>8.9766915389426281</v>
      </c>
      <c r="H117" s="31">
        <f t="shared" si="31"/>
        <v>1116.1558921125093</v>
      </c>
      <c r="I117" s="25" t="e">
        <f t="shared" si="30"/>
        <v>#VALUE!</v>
      </c>
      <c r="J117" s="31" t="e">
        <f t="shared" si="33"/>
        <v>#VALUE!</v>
      </c>
      <c r="K117" s="31" t="e">
        <f t="shared" si="34"/>
        <v>#VALUE!</v>
      </c>
      <c r="L117" s="25">
        <f t="shared" si="29"/>
        <v>8.9766915389426281</v>
      </c>
      <c r="M117" s="28">
        <f t="shared" si="21"/>
        <v>1.2250000000000001</v>
      </c>
      <c r="N117" s="33" t="e">
        <f t="shared" si="25"/>
        <v>#VALUE!</v>
      </c>
    </row>
    <row r="118" spans="1:14" x14ac:dyDescent="0.2">
      <c r="A118" s="1">
        <f t="shared" si="22"/>
        <v>10.09999999999998</v>
      </c>
      <c r="B118" s="1">
        <v>0</v>
      </c>
      <c r="C118" s="1">
        <v>0</v>
      </c>
      <c r="D118" s="1">
        <f t="shared" si="23"/>
        <v>5401</v>
      </c>
      <c r="E118" s="1">
        <f t="shared" si="19"/>
        <v>5.4009999999999998</v>
      </c>
      <c r="F118" s="25">
        <f t="shared" si="24"/>
        <v>-1.2441907454487089</v>
      </c>
      <c r="G118" s="31">
        <f t="shared" si="32"/>
        <v>8.8486455517770448</v>
      </c>
      <c r="H118" s="31">
        <f t="shared" si="31"/>
        <v>1117.040756667687</v>
      </c>
      <c r="I118" s="25" t="e">
        <f t="shared" si="30"/>
        <v>#VALUE!</v>
      </c>
      <c r="J118" s="31" t="e">
        <f t="shared" si="33"/>
        <v>#VALUE!</v>
      </c>
      <c r="K118" s="31" t="e">
        <f t="shared" si="34"/>
        <v>#VALUE!</v>
      </c>
      <c r="L118" s="25">
        <f t="shared" si="29"/>
        <v>8.8486455517770448</v>
      </c>
      <c r="M118" s="28">
        <f t="shared" si="21"/>
        <v>1.2250000000000001</v>
      </c>
      <c r="N118" s="33" t="e">
        <f t="shared" si="25"/>
        <v>#VALUE!</v>
      </c>
    </row>
    <row r="119" spans="1:14" x14ac:dyDescent="0.2">
      <c r="A119" s="1">
        <f t="shared" si="22"/>
        <v>10.19999999999998</v>
      </c>
      <c r="B119" s="1">
        <v>0</v>
      </c>
      <c r="C119" s="1">
        <v>0</v>
      </c>
      <c r="D119" s="1">
        <f t="shared" si="23"/>
        <v>5401</v>
      </c>
      <c r="E119" s="1">
        <f t="shared" si="19"/>
        <v>5.4009999999999998</v>
      </c>
      <c r="F119" s="25">
        <f t="shared" si="24"/>
        <v>-1.2094480842167821</v>
      </c>
      <c r="G119" s="31">
        <f t="shared" si="32"/>
        <v>8.7242264772321736</v>
      </c>
      <c r="H119" s="31">
        <f t="shared" si="31"/>
        <v>1117.9131793154102</v>
      </c>
      <c r="I119" s="25" t="e">
        <f t="shared" si="30"/>
        <v>#VALUE!</v>
      </c>
      <c r="J119" s="31" t="e">
        <f t="shared" si="33"/>
        <v>#VALUE!</v>
      </c>
      <c r="K119" s="31" t="e">
        <f t="shared" si="34"/>
        <v>#VALUE!</v>
      </c>
      <c r="L119" s="25">
        <f t="shared" si="29"/>
        <v>8.7242264772321736</v>
      </c>
      <c r="M119" s="28">
        <f t="shared" si="21"/>
        <v>1.2250000000000001</v>
      </c>
      <c r="N119" s="33" t="e">
        <f t="shared" si="25"/>
        <v>#VALUE!</v>
      </c>
    </row>
    <row r="120" spans="1:14" x14ac:dyDescent="0.2">
      <c r="A120" s="1">
        <f t="shared" si="22"/>
        <v>10.299999999999979</v>
      </c>
      <c r="B120" s="1">
        <v>0</v>
      </c>
      <c r="C120" s="1">
        <v>0</v>
      </c>
      <c r="D120" s="1">
        <f t="shared" si="23"/>
        <v>5401</v>
      </c>
      <c r="E120" s="1">
        <f t="shared" si="19"/>
        <v>5.4009999999999998</v>
      </c>
      <c r="F120" s="25">
        <f t="shared" si="24"/>
        <v>-1.176147127459604</v>
      </c>
      <c r="G120" s="31">
        <f t="shared" si="32"/>
        <v>8.6032816688104958</v>
      </c>
      <c r="H120" s="31">
        <f t="shared" si="31"/>
        <v>1118.7735074822913</v>
      </c>
      <c r="I120" s="25" t="e">
        <f t="shared" si="30"/>
        <v>#VALUE!</v>
      </c>
      <c r="J120" s="31" t="e">
        <f t="shared" si="33"/>
        <v>#VALUE!</v>
      </c>
      <c r="K120" s="31" t="e">
        <f t="shared" si="34"/>
        <v>#VALUE!</v>
      </c>
      <c r="L120" s="25">
        <f t="shared" si="29"/>
        <v>8.6032816688104958</v>
      </c>
      <c r="M120" s="28">
        <f t="shared" si="21"/>
        <v>1.2250000000000001</v>
      </c>
      <c r="N120" s="33" t="e">
        <f t="shared" si="25"/>
        <v>#VALUE!</v>
      </c>
    </row>
    <row r="121" spans="1:14" x14ac:dyDescent="0.2">
      <c r="A121" s="1">
        <f t="shared" si="22"/>
        <v>10.399999999999979</v>
      </c>
      <c r="B121" s="1">
        <v>0</v>
      </c>
      <c r="C121" s="1">
        <v>0</v>
      </c>
      <c r="D121" s="1">
        <f t="shared" si="23"/>
        <v>5401</v>
      </c>
      <c r="E121" s="1">
        <f t="shared" si="19"/>
        <v>5.4009999999999998</v>
      </c>
      <c r="F121" s="25">
        <f t="shared" si="24"/>
        <v>-1.144208932693614</v>
      </c>
      <c r="G121" s="31">
        <f t="shared" si="32"/>
        <v>8.4856669560645361</v>
      </c>
      <c r="H121" s="31">
        <f t="shared" si="31"/>
        <v>1119.6220741778977</v>
      </c>
      <c r="I121" s="25" t="e">
        <f t="shared" si="30"/>
        <v>#VALUE!</v>
      </c>
      <c r="J121" s="31" t="e">
        <f t="shared" si="33"/>
        <v>#VALUE!</v>
      </c>
      <c r="K121" s="31" t="e">
        <f t="shared" si="34"/>
        <v>#VALUE!</v>
      </c>
      <c r="L121" s="25">
        <f t="shared" si="29"/>
        <v>8.4856669560645361</v>
      </c>
      <c r="M121" s="28">
        <f t="shared" si="21"/>
        <v>1.2250000000000001</v>
      </c>
      <c r="N121" s="33" t="e">
        <f t="shared" si="25"/>
        <v>#VALUE!</v>
      </c>
    </row>
    <row r="122" spans="1:14" x14ac:dyDescent="0.2">
      <c r="A122" s="1">
        <f t="shared" si="22"/>
        <v>10.499999999999979</v>
      </c>
      <c r="B122" s="1">
        <v>0</v>
      </c>
      <c r="C122" s="1">
        <v>0</v>
      </c>
      <c r="D122" s="1">
        <f t="shared" si="23"/>
        <v>5401</v>
      </c>
      <c r="E122" s="1">
        <f t="shared" si="19"/>
        <v>5.4009999999999998</v>
      </c>
      <c r="F122" s="25">
        <f t="shared" si="24"/>
        <v>-1.1135599016933446</v>
      </c>
      <c r="G122" s="31">
        <f t="shared" si="32"/>
        <v>8.3712460627951746</v>
      </c>
      <c r="H122" s="31">
        <f t="shared" si="31"/>
        <v>1120.4591987841773</v>
      </c>
      <c r="I122" s="25" t="e">
        <f t="shared" si="30"/>
        <v>#VALUE!</v>
      </c>
      <c r="J122" s="31" t="e">
        <f t="shared" si="33"/>
        <v>#VALUE!</v>
      </c>
      <c r="K122" s="31" t="e">
        <f t="shared" si="34"/>
        <v>#VALUE!</v>
      </c>
      <c r="L122" s="25">
        <f t="shared" si="29"/>
        <v>8.3712460627951746</v>
      </c>
      <c r="M122" s="28">
        <f t="shared" si="21"/>
        <v>1.2250000000000001</v>
      </c>
      <c r="N122" s="33" t="e">
        <f t="shared" si="25"/>
        <v>#VALUE!</v>
      </c>
    </row>
    <row r="123" spans="1:14" x14ac:dyDescent="0.2">
      <c r="A123" s="1">
        <f t="shared" si="22"/>
        <v>10.599999999999978</v>
      </c>
      <c r="B123" s="1">
        <v>0</v>
      </c>
      <c r="C123" s="1">
        <v>0</v>
      </c>
      <c r="D123" s="1">
        <f t="shared" si="23"/>
        <v>5401</v>
      </c>
      <c r="E123" s="1">
        <f t="shared" si="19"/>
        <v>5.4009999999999998</v>
      </c>
      <c r="F123" s="25">
        <f t="shared" si="24"/>
        <v>-1.0841313512185404</v>
      </c>
      <c r="G123" s="31">
        <f t="shared" si="32"/>
        <v>8.25989007262584</v>
      </c>
      <c r="H123" s="31">
        <f t="shared" si="31"/>
        <v>1121.2851877914397</v>
      </c>
      <c r="I123" s="25" t="e">
        <f t="shared" si="30"/>
        <v>#VALUE!</v>
      </c>
      <c r="J123" s="31" t="e">
        <f t="shared" si="33"/>
        <v>#VALUE!</v>
      </c>
      <c r="K123" s="31" t="e">
        <f t="shared" si="34"/>
        <v>#VALUE!</v>
      </c>
      <c r="L123" s="25">
        <f t="shared" si="29"/>
        <v>8.25989007262584</v>
      </c>
      <c r="M123" s="28">
        <f t="shared" si="21"/>
        <v>1.2250000000000001</v>
      </c>
      <c r="N123" s="33" t="e">
        <f t="shared" si="25"/>
        <v>#VALUE!</v>
      </c>
    </row>
    <row r="124" spans="1:14" x14ac:dyDescent="0.2">
      <c r="A124" s="1">
        <f t="shared" si="22"/>
        <v>10.699999999999978</v>
      </c>
      <c r="B124" s="1">
        <v>0</v>
      </c>
      <c r="C124" s="1">
        <v>0</v>
      </c>
      <c r="D124" s="1">
        <f t="shared" si="23"/>
        <v>5401</v>
      </c>
      <c r="E124" s="1">
        <f t="shared" si="19"/>
        <v>5.4009999999999998</v>
      </c>
      <c r="F124" s="25">
        <f t="shared" si="24"/>
        <v>-1.0558591235090407</v>
      </c>
      <c r="G124" s="31">
        <f t="shared" si="32"/>
        <v>8.1514769375039862</v>
      </c>
      <c r="H124" s="31">
        <f t="shared" si="31"/>
        <v>1122.10033548519</v>
      </c>
      <c r="I124" s="25" t="e">
        <f t="shared" si="30"/>
        <v>#VALUE!</v>
      </c>
      <c r="J124" s="31" t="e">
        <f t="shared" si="33"/>
        <v>#VALUE!</v>
      </c>
      <c r="K124" s="31" t="e">
        <f t="shared" si="34"/>
        <v>#VALUE!</v>
      </c>
      <c r="L124" s="25">
        <f t="shared" si="29"/>
        <v>8.1514769375039862</v>
      </c>
      <c r="M124" s="28">
        <f t="shared" si="21"/>
        <v>1.2250000000000001</v>
      </c>
      <c r="N124" s="33" t="e">
        <f t="shared" si="25"/>
        <v>#VALUE!</v>
      </c>
    </row>
    <row r="125" spans="1:14" x14ac:dyDescent="0.2">
      <c r="A125" s="1">
        <f t="shared" si="22"/>
        <v>10.799999999999978</v>
      </c>
      <c r="B125" s="1">
        <v>0</v>
      </c>
      <c r="C125" s="1">
        <v>0</v>
      </c>
      <c r="D125" s="1">
        <f t="shared" si="23"/>
        <v>5401</v>
      </c>
      <c r="E125" s="1">
        <f t="shared" si="19"/>
        <v>5.4009999999999998</v>
      </c>
      <c r="F125" s="25">
        <f t="shared" si="24"/>
        <v>-1.0286832323856483</v>
      </c>
      <c r="G125" s="31">
        <f t="shared" si="32"/>
        <v>8.0458910251530824</v>
      </c>
      <c r="H125" s="31">
        <f t="shared" si="31"/>
        <v>1122.9049245877054</v>
      </c>
      <c r="I125" s="25" t="e">
        <f t="shared" si="30"/>
        <v>#VALUE!</v>
      </c>
      <c r="J125" s="31" t="e">
        <f t="shared" si="33"/>
        <v>#VALUE!</v>
      </c>
      <c r="K125" s="31" t="e">
        <f t="shared" si="34"/>
        <v>#VALUE!</v>
      </c>
      <c r="L125" s="25">
        <f t="shared" si="29"/>
        <v>8.0458910251530824</v>
      </c>
      <c r="M125" s="28">
        <f t="shared" si="21"/>
        <v>1.2250000000000001</v>
      </c>
      <c r="N125" s="33" t="e">
        <f t="shared" si="25"/>
        <v>#VALUE!</v>
      </c>
    </row>
    <row r="126" spans="1:14" x14ac:dyDescent="0.2">
      <c r="A126" s="1">
        <f t="shared" si="22"/>
        <v>10.899999999999977</v>
      </c>
      <c r="B126" s="1">
        <v>0</v>
      </c>
      <c r="C126" s="1">
        <v>0</v>
      </c>
      <c r="D126" s="1">
        <f t="shared" si="23"/>
        <v>5401</v>
      </c>
      <c r="E126" s="1">
        <f t="shared" si="19"/>
        <v>5.4009999999999998</v>
      </c>
      <c r="F126" s="25">
        <f t="shared" si="24"/>
        <v>-1.0025475412794882</v>
      </c>
      <c r="G126" s="31">
        <f t="shared" si="32"/>
        <v>7.9430227019145176</v>
      </c>
      <c r="H126" s="31">
        <f t="shared" si="31"/>
        <v>1123.699226857897</v>
      </c>
      <c r="I126" s="25" t="e">
        <f t="shared" si="30"/>
        <v>#VALUE!</v>
      </c>
      <c r="J126" s="31" t="e">
        <f t="shared" si="33"/>
        <v>#VALUE!</v>
      </c>
      <c r="K126" s="31" t="e">
        <f t="shared" si="34"/>
        <v>#VALUE!</v>
      </c>
      <c r="L126" s="25">
        <f t="shared" si="29"/>
        <v>7.9430227019145176</v>
      </c>
      <c r="M126" s="28">
        <f t="shared" si="21"/>
        <v>1.2250000000000001</v>
      </c>
      <c r="N126" s="33" t="e">
        <f t="shared" si="25"/>
        <v>#VALUE!</v>
      </c>
    </row>
    <row r="127" spans="1:14" x14ac:dyDescent="0.2">
      <c r="A127" s="1">
        <f t="shared" si="22"/>
        <v>10.999999999999977</v>
      </c>
      <c r="B127" s="1">
        <v>0</v>
      </c>
      <c r="C127" s="1">
        <v>0</v>
      </c>
      <c r="D127" s="1">
        <f t="shared" si="23"/>
        <v>5401</v>
      </c>
      <c r="E127" s="1">
        <f t="shared" si="19"/>
        <v>5.4009999999999998</v>
      </c>
      <c r="F127" s="25">
        <f t="shared" si="24"/>
        <v>-0.97739946993478843</v>
      </c>
      <c r="G127" s="31">
        <f t="shared" si="32"/>
        <v>7.8427679477865686</v>
      </c>
      <c r="H127" s="31">
        <f t="shared" si="31"/>
        <v>1124.4835036526756</v>
      </c>
      <c r="I127" s="25" t="e">
        <f t="shared" si="30"/>
        <v>#VALUE!</v>
      </c>
      <c r="J127" s="31" t="e">
        <f t="shared" si="33"/>
        <v>#VALUE!</v>
      </c>
      <c r="K127" s="31" t="e">
        <f t="shared" si="34"/>
        <v>#VALUE!</v>
      </c>
      <c r="L127" s="25">
        <f t="shared" si="29"/>
        <v>7.8427679477865686</v>
      </c>
      <c r="M127" s="28">
        <f t="shared" si="21"/>
        <v>1.2250000000000001</v>
      </c>
      <c r="N127" s="33" t="e">
        <f t="shared" si="25"/>
        <v>#VALUE!</v>
      </c>
    </row>
    <row r="128" spans="1:14" x14ac:dyDescent="0.2">
      <c r="A128" s="1">
        <f t="shared" si="22"/>
        <v>11.099999999999977</v>
      </c>
      <c r="B128" s="1">
        <v>0</v>
      </c>
      <c r="C128" s="1">
        <v>0</v>
      </c>
      <c r="D128" s="1">
        <f t="shared" si="23"/>
        <v>5401</v>
      </c>
      <c r="E128" s="1">
        <f t="shared" si="19"/>
        <v>5.4009999999999998</v>
      </c>
      <c r="F128" s="25">
        <f t="shared" si="24"/>
        <v>-0.95318972689912207</v>
      </c>
      <c r="G128" s="31">
        <f t="shared" si="32"/>
        <v>7.7450280007930896</v>
      </c>
      <c r="H128" s="31">
        <f t="shared" si="31"/>
        <v>1125.2580064527549</v>
      </c>
      <c r="I128" s="25" t="e">
        <f t="shared" si="30"/>
        <v>#VALUE!</v>
      </c>
      <c r="J128" s="31" t="e">
        <f t="shared" si="33"/>
        <v>#VALUE!</v>
      </c>
      <c r="K128" s="31" t="e">
        <f t="shared" si="34"/>
        <v>#VALUE!</v>
      </c>
      <c r="L128" s="25">
        <f t="shared" si="29"/>
        <v>7.7450280007930896</v>
      </c>
      <c r="M128" s="28">
        <f t="shared" si="21"/>
        <v>1.2250000000000001</v>
      </c>
      <c r="N128" s="33" t="e">
        <f t="shared" si="25"/>
        <v>#VALUE!</v>
      </c>
    </row>
    <row r="129" spans="1:14" x14ac:dyDescent="0.2">
      <c r="A129" s="1">
        <f t="shared" si="22"/>
        <v>11.199999999999976</v>
      </c>
      <c r="B129" s="1">
        <v>0</v>
      </c>
      <c r="C129" s="1">
        <v>0</v>
      </c>
      <c r="D129" s="1">
        <f t="shared" si="23"/>
        <v>5401</v>
      </c>
      <c r="E129" s="1">
        <f t="shared" si="19"/>
        <v>5.4009999999999998</v>
      </c>
      <c r="F129" s="25">
        <f t="shared" si="24"/>
        <v>-0.92987206523829624</v>
      </c>
      <c r="G129" s="31">
        <f t="shared" si="32"/>
        <v>7.6497090281031772</v>
      </c>
      <c r="H129" s="31">
        <f t="shared" si="31"/>
        <v>1126.0229773555652</v>
      </c>
      <c r="I129" s="25" t="e">
        <f t="shared" si="30"/>
        <v>#VALUE!</v>
      </c>
      <c r="J129" s="31" t="e">
        <f t="shared" si="33"/>
        <v>#VALUE!</v>
      </c>
      <c r="K129" s="31" t="e">
        <f t="shared" si="34"/>
        <v>#VALUE!</v>
      </c>
      <c r="L129" s="25">
        <f t="shared" si="29"/>
        <v>7.6497090281031772</v>
      </c>
      <c r="M129" s="28">
        <f t="shared" si="21"/>
        <v>1.2250000000000001</v>
      </c>
      <c r="N129" s="33" t="e">
        <f t="shared" si="25"/>
        <v>#VALUE!</v>
      </c>
    </row>
    <row r="130" spans="1:14" x14ac:dyDescent="0.2">
      <c r="A130" s="1">
        <f t="shared" si="22"/>
        <v>11.299999999999976</v>
      </c>
      <c r="B130" s="1">
        <v>0</v>
      </c>
      <c r="C130" s="1">
        <v>0</v>
      </c>
      <c r="D130" s="1">
        <f t="shared" si="23"/>
        <v>5401</v>
      </c>
      <c r="E130" s="1">
        <f t="shared" si="19"/>
        <v>5.4009999999999998</v>
      </c>
      <c r="F130" s="25">
        <f t="shared" si="24"/>
        <v>-0.90740305919644859</v>
      </c>
      <c r="G130" s="31">
        <f t="shared" si="32"/>
        <v>7.5567218215793472</v>
      </c>
      <c r="H130" s="31">
        <f t="shared" si="31"/>
        <v>1126.7786495377231</v>
      </c>
      <c r="I130" s="25" t="e">
        <f t="shared" si="30"/>
        <v>#VALUE!</v>
      </c>
      <c r="J130" s="31" t="e">
        <f t="shared" si="33"/>
        <v>#VALUE!</v>
      </c>
      <c r="K130" s="31" t="e">
        <f t="shared" si="34"/>
        <v>#VALUE!</v>
      </c>
      <c r="L130" s="25">
        <f t="shared" si="29"/>
        <v>7.5567218215793472</v>
      </c>
      <c r="M130" s="28">
        <f t="shared" si="21"/>
        <v>1.2250000000000001</v>
      </c>
      <c r="N130" s="33" t="e">
        <f t="shared" si="25"/>
        <v>#VALUE!</v>
      </c>
    </row>
    <row r="131" spans="1:14" x14ac:dyDescent="0.2">
      <c r="A131" s="1">
        <f t="shared" si="22"/>
        <v>11.399999999999975</v>
      </c>
      <c r="B131" s="1">
        <v>0</v>
      </c>
      <c r="C131" s="1">
        <v>0</v>
      </c>
      <c r="D131" s="1">
        <f t="shared" si="23"/>
        <v>5401</v>
      </c>
      <c r="E131" s="1">
        <f t="shared" si="19"/>
        <v>5.4009999999999998</v>
      </c>
      <c r="F131" s="25">
        <f t="shared" si="24"/>
        <v>-0.88574189977086748</v>
      </c>
      <c r="G131" s="31">
        <f t="shared" si="32"/>
        <v>7.4659815156597027</v>
      </c>
      <c r="H131" s="31">
        <f t="shared" si="31"/>
        <v>1127.525247689289</v>
      </c>
      <c r="I131" s="25" t="e">
        <f t="shared" si="30"/>
        <v>#VALUE!</v>
      </c>
      <c r="J131" s="31" t="e">
        <f t="shared" si="33"/>
        <v>#VALUE!</v>
      </c>
      <c r="K131" s="31" t="e">
        <f t="shared" si="34"/>
        <v>#VALUE!</v>
      </c>
      <c r="L131" s="25">
        <f t="shared" si="29"/>
        <v>7.4659815156597027</v>
      </c>
      <c r="M131" s="28">
        <f t="shared" si="21"/>
        <v>1.2250000000000001</v>
      </c>
      <c r="N131" s="33" t="e">
        <f t="shared" si="25"/>
        <v>#VALUE!</v>
      </c>
    </row>
    <row r="132" spans="1:14" x14ac:dyDescent="0.2">
      <c r="A132" s="1">
        <f t="shared" si="22"/>
        <v>11.499999999999975</v>
      </c>
      <c r="B132" s="1">
        <v>0</v>
      </c>
      <c r="C132" s="1">
        <v>0</v>
      </c>
      <c r="D132" s="1">
        <f t="shared" si="23"/>
        <v>5401</v>
      </c>
      <c r="E132" s="1">
        <f t="shared" si="19"/>
        <v>5.4009999999999998</v>
      </c>
      <c r="F132" s="25">
        <f t="shared" si="24"/>
        <v>-0.86485020739011453</v>
      </c>
      <c r="G132" s="31">
        <f t="shared" si="32"/>
        <v>7.3774073256826158</v>
      </c>
      <c r="H132" s="31">
        <f t="shared" si="31"/>
        <v>1128.2629884218572</v>
      </c>
      <c r="I132" s="25" t="e">
        <f t="shared" si="30"/>
        <v>#VALUE!</v>
      </c>
      <c r="J132" s="31" t="e">
        <f t="shared" si="33"/>
        <v>#VALUE!</v>
      </c>
      <c r="K132" s="31" t="e">
        <f t="shared" si="34"/>
        <v>#VALUE!</v>
      </c>
      <c r="L132" s="25">
        <f t="shared" si="29"/>
        <v>7.3774073256826158</v>
      </c>
      <c r="M132" s="28">
        <f t="shared" si="21"/>
        <v>1.2250000000000001</v>
      </c>
      <c r="N132" s="33" t="e">
        <f t="shared" si="25"/>
        <v>#VALUE!</v>
      </c>
    </row>
    <row r="133" spans="1:14" x14ac:dyDescent="0.2">
      <c r="A133" s="1">
        <f t="shared" si="22"/>
        <v>11.599999999999975</v>
      </c>
      <c r="B133" s="1">
        <v>0</v>
      </c>
      <c r="C133" s="1">
        <v>0</v>
      </c>
      <c r="D133" s="1">
        <f t="shared" si="23"/>
        <v>5401</v>
      </c>
      <c r="E133" s="1">
        <f t="shared" si="19"/>
        <v>5.4009999999999998</v>
      </c>
      <c r="F133" s="25">
        <f t="shared" si="24"/>
        <v>-0.84469186007712838</v>
      </c>
      <c r="G133" s="31">
        <f t="shared" si="32"/>
        <v>7.2909223049436047</v>
      </c>
      <c r="H133" s="31">
        <f t="shared" si="31"/>
        <v>1128.9920806523517</v>
      </c>
      <c r="I133" s="25" t="e">
        <f t="shared" si="30"/>
        <v>#VALUE!</v>
      </c>
      <c r="J133" s="31" t="e">
        <f t="shared" si="33"/>
        <v>#VALUE!</v>
      </c>
      <c r="K133" s="31" t="e">
        <f t="shared" si="34"/>
        <v>#VALUE!</v>
      </c>
      <c r="L133" s="25">
        <f t="shared" si="29"/>
        <v>7.2909223049436047</v>
      </c>
      <c r="M133" s="28">
        <f t="shared" si="21"/>
        <v>1.2250000000000001</v>
      </c>
      <c r="N133" s="33" t="e">
        <f t="shared" si="25"/>
        <v>#VALUE!</v>
      </c>
    </row>
    <row r="134" spans="1:14" x14ac:dyDescent="0.2">
      <c r="A134" s="1">
        <f t="shared" si="22"/>
        <v>11.699999999999974</v>
      </c>
      <c r="B134" s="1">
        <v>0</v>
      </c>
      <c r="C134" s="1">
        <v>0</v>
      </c>
      <c r="D134" s="1">
        <f t="shared" si="23"/>
        <v>5401</v>
      </c>
      <c r="E134" s="1">
        <f t="shared" si="19"/>
        <v>5.4009999999999998</v>
      </c>
      <c r="F134" s="25">
        <f t="shared" si="24"/>
        <v>-0.82523283564943739</v>
      </c>
      <c r="G134" s="31">
        <f t="shared" si="32"/>
        <v>7.206453118935892</v>
      </c>
      <c r="H134" s="31">
        <f t="shared" si="31"/>
        <v>1129.7127259642452</v>
      </c>
      <c r="I134" s="25" t="e">
        <f t="shared" si="30"/>
        <v>#VALUE!</v>
      </c>
      <c r="J134" s="31" t="e">
        <f t="shared" si="33"/>
        <v>#VALUE!</v>
      </c>
      <c r="K134" s="31" t="e">
        <f t="shared" si="34"/>
        <v>#VALUE!</v>
      </c>
      <c r="L134" s="25">
        <f t="shared" si="29"/>
        <v>7.206453118935892</v>
      </c>
      <c r="M134" s="28">
        <f t="shared" si="21"/>
        <v>1.2250000000000001</v>
      </c>
      <c r="N134" s="33" t="e">
        <f t="shared" si="25"/>
        <v>#VALUE!</v>
      </c>
    </row>
    <row r="135" spans="1:14" x14ac:dyDescent="0.2">
      <c r="A135" s="1">
        <f t="shared" si="22"/>
        <v>11.799999999999974</v>
      </c>
      <c r="B135" s="1">
        <v>0</v>
      </c>
      <c r="C135" s="1">
        <v>0</v>
      </c>
      <c r="D135" s="1">
        <f t="shared" si="23"/>
        <v>5401</v>
      </c>
      <c r="E135" s="1">
        <f t="shared" si="19"/>
        <v>5.4009999999999998</v>
      </c>
      <c r="F135" s="25">
        <f t="shared" si="24"/>
        <v>-0.80644106665934578</v>
      </c>
      <c r="G135" s="31">
        <f t="shared" si="32"/>
        <v>7.1239298353709479</v>
      </c>
      <c r="H135" s="31">
        <f t="shared" si="31"/>
        <v>1130.4251189477823</v>
      </c>
      <c r="I135" s="25" t="e">
        <f t="shared" si="30"/>
        <v>#VALUE!</v>
      </c>
      <c r="J135" s="31" t="e">
        <f t="shared" si="33"/>
        <v>#VALUE!</v>
      </c>
      <c r="K135" s="31" t="e">
        <f t="shared" si="34"/>
        <v>#VALUE!</v>
      </c>
      <c r="L135" s="25">
        <f t="shared" si="29"/>
        <v>7.1239298353709479</v>
      </c>
      <c r="M135" s="28">
        <f t="shared" si="21"/>
        <v>1.2250000000000001</v>
      </c>
      <c r="N135" s="33" t="e">
        <f t="shared" si="25"/>
        <v>#VALUE!</v>
      </c>
    </row>
    <row r="136" spans="1:14" x14ac:dyDescent="0.2">
      <c r="A136" s="1">
        <f t="shared" si="22"/>
        <v>11.899999999999974</v>
      </c>
      <c r="B136" s="1">
        <v>0</v>
      </c>
      <c r="C136" s="1">
        <v>0</v>
      </c>
      <c r="D136" s="1">
        <f t="shared" si="23"/>
        <v>5401</v>
      </c>
      <c r="E136" s="1">
        <f t="shared" si="19"/>
        <v>5.4009999999999998</v>
      </c>
      <c r="F136" s="25">
        <f t="shared" si="24"/>
        <v>-0.78828630691041468</v>
      </c>
      <c r="G136" s="31">
        <f t="shared" si="32"/>
        <v>7.0432857287050137</v>
      </c>
      <c r="H136" s="31">
        <f t="shared" si="31"/>
        <v>1131.1294475206528</v>
      </c>
      <c r="I136" s="25" t="e">
        <f t="shared" si="30"/>
        <v>#VALUE!</v>
      </c>
      <c r="J136" s="31" t="e">
        <f t="shared" si="33"/>
        <v>#VALUE!</v>
      </c>
      <c r="K136" s="31" t="e">
        <f t="shared" si="34"/>
        <v>#VALUE!</v>
      </c>
      <c r="L136" s="25">
        <f t="shared" si="29"/>
        <v>7.0432857287050137</v>
      </c>
      <c r="M136" s="28">
        <f t="shared" si="21"/>
        <v>1.2250000000000001</v>
      </c>
      <c r="N136" s="33" t="e">
        <f t="shared" si="25"/>
        <v>#VALUE!</v>
      </c>
    </row>
    <row r="137" spans="1:14" x14ac:dyDescent="0.2">
      <c r="A137" s="1">
        <f t="shared" si="22"/>
        <v>11.999999999999973</v>
      </c>
      <c r="B137" s="1">
        <v>0</v>
      </c>
      <c r="C137" s="1">
        <v>0</v>
      </c>
      <c r="D137" s="1">
        <f t="shared" si="23"/>
        <v>5401</v>
      </c>
      <c r="E137" s="1">
        <f t="shared" si="19"/>
        <v>5.4009999999999998</v>
      </c>
      <c r="F137" s="25">
        <f t="shared" si="24"/>
        <v>-0.77074000850493518</v>
      </c>
      <c r="G137" s="31">
        <f t="shared" si="32"/>
        <v>6.9644570980139724</v>
      </c>
      <c r="H137" s="31">
        <f t="shared" si="31"/>
        <v>1131.8258932304541</v>
      </c>
      <c r="I137" s="25" t="e">
        <f t="shared" si="30"/>
        <v>#VALUE!</v>
      </c>
      <c r="J137" s="31" t="e">
        <f t="shared" si="33"/>
        <v>#VALUE!</v>
      </c>
      <c r="K137" s="31" t="e">
        <f t="shared" si="34"/>
        <v>#VALUE!</v>
      </c>
      <c r="L137" s="25">
        <f t="shared" si="29"/>
        <v>6.9644570980139724</v>
      </c>
      <c r="M137" s="28">
        <f t="shared" si="21"/>
        <v>1.2250000000000001</v>
      </c>
      <c r="N137" s="33" t="e">
        <f t="shared" si="25"/>
        <v>#VALUE!</v>
      </c>
    </row>
    <row r="138" spans="1:14" x14ac:dyDescent="0.2">
      <c r="A138" s="1">
        <f t="shared" si="22"/>
        <v>12.099999999999973</v>
      </c>
      <c r="B138" s="1">
        <v>0</v>
      </c>
      <c r="C138" s="1">
        <v>0</v>
      </c>
      <c r="D138" s="1">
        <f t="shared" si="23"/>
        <v>5401</v>
      </c>
      <c r="E138" s="1">
        <f t="shared" si="19"/>
        <v>5.4009999999999998</v>
      </c>
      <c r="F138" s="25">
        <f t="shared" si="24"/>
        <v>-0.75377520848221147</v>
      </c>
      <c r="G138" s="31">
        <f t="shared" si="32"/>
        <v>6.8873830971634789</v>
      </c>
      <c r="H138" s="31">
        <f t="shared" si="31"/>
        <v>1132.5146315401705</v>
      </c>
      <c r="I138" s="25" t="e">
        <f t="shared" si="30"/>
        <v>#VALUE!</v>
      </c>
      <c r="J138" s="31" t="e">
        <f t="shared" si="33"/>
        <v>#VALUE!</v>
      </c>
      <c r="K138" s="31" t="e">
        <f t="shared" si="34"/>
        <v>#VALUE!</v>
      </c>
      <c r="L138" s="25">
        <f t="shared" si="29"/>
        <v>6.8873830971634789</v>
      </c>
      <c r="M138" s="28">
        <f t="shared" si="21"/>
        <v>1.2250000000000001</v>
      </c>
      <c r="N138" s="33" t="e">
        <f t="shared" si="25"/>
        <v>#VALUE!</v>
      </c>
    </row>
    <row r="139" spans="1:14" x14ac:dyDescent="0.2">
      <c r="A139" s="1">
        <f t="shared" si="22"/>
        <v>12.199999999999973</v>
      </c>
      <c r="B139" s="1">
        <v>0</v>
      </c>
      <c r="C139" s="1">
        <v>0</v>
      </c>
      <c r="D139" s="1">
        <f t="shared" si="23"/>
        <v>5401</v>
      </c>
      <c r="E139" s="1">
        <f t="shared" si="19"/>
        <v>5.4009999999999998</v>
      </c>
      <c r="F139" s="25">
        <f t="shared" si="24"/>
        <v>-0.73736642420096787</v>
      </c>
      <c r="G139" s="31">
        <f t="shared" si="32"/>
        <v>6.8120055763152578</v>
      </c>
      <c r="H139" s="31">
        <f t="shared" si="31"/>
        <v>1133.1958320978019</v>
      </c>
      <c r="I139" s="25" t="e">
        <f t="shared" si="30"/>
        <v>#VALUE!</v>
      </c>
      <c r="J139" s="31" t="e">
        <f t="shared" si="33"/>
        <v>#VALUE!</v>
      </c>
      <c r="K139" s="31" t="e">
        <f t="shared" si="34"/>
        <v>#VALUE!</v>
      </c>
      <c r="L139" s="25">
        <f t="shared" si="29"/>
        <v>6.8120055763152578</v>
      </c>
      <c r="M139" s="28">
        <f t="shared" si="21"/>
        <v>1.2250000000000001</v>
      </c>
      <c r="N139" s="33" t="e">
        <f t="shared" si="25"/>
        <v>#VALUE!</v>
      </c>
    </row>
    <row r="140" spans="1:14" x14ac:dyDescent="0.2">
      <c r="A140" s="1">
        <f t="shared" si="22"/>
        <v>12.299999999999972</v>
      </c>
      <c r="B140" s="1">
        <v>0</v>
      </c>
      <c r="C140" s="1">
        <v>0</v>
      </c>
      <c r="D140" s="1">
        <f t="shared" si="23"/>
        <v>5401</v>
      </c>
      <c r="E140" s="1">
        <f t="shared" si="19"/>
        <v>5.4009999999999998</v>
      </c>
      <c r="F140" s="25">
        <f t="shared" si="24"/>
        <v>-0.72148955670245929</v>
      </c>
      <c r="G140" s="31">
        <f t="shared" si="32"/>
        <v>6.7382689338951609</v>
      </c>
      <c r="H140" s="31">
        <f t="shared" si="31"/>
        <v>1133.8696589911915</v>
      </c>
      <c r="I140" s="25" t="e">
        <f t="shared" si="30"/>
        <v>#VALUE!</v>
      </c>
      <c r="J140" s="31" t="e">
        <f t="shared" si="33"/>
        <v>#VALUE!</v>
      </c>
      <c r="K140" s="31" t="e">
        <f t="shared" si="34"/>
        <v>#VALUE!</v>
      </c>
      <c r="L140" s="25">
        <f t="shared" si="29"/>
        <v>6.7382689338951609</v>
      </c>
      <c r="M140" s="28">
        <f t="shared" si="21"/>
        <v>1.2250000000000001</v>
      </c>
      <c r="N140" s="33" t="e">
        <f t="shared" si="25"/>
        <v>#VALUE!</v>
      </c>
    </row>
    <row r="141" spans="1:14" x14ac:dyDescent="0.2">
      <c r="A141" s="1">
        <f t="shared" si="22"/>
        <v>12.399999999999972</v>
      </c>
      <c r="B141" s="1">
        <v>0</v>
      </c>
      <c r="C141" s="1">
        <v>0</v>
      </c>
      <c r="D141" s="1">
        <f t="shared" si="23"/>
        <v>5401</v>
      </c>
      <c r="E141" s="1">
        <f t="shared" si="19"/>
        <v>5.4009999999999998</v>
      </c>
      <c r="F141" s="25">
        <f t="shared" si="24"/>
        <v>-0.70612180136512614</v>
      </c>
      <c r="G141" s="31">
        <f t="shared" si="32"/>
        <v>6.6661199782249145</v>
      </c>
      <c r="H141" s="31">
        <f t="shared" si="31"/>
        <v>1134.5362709890139</v>
      </c>
      <c r="I141" s="25" t="e">
        <f t="shared" si="30"/>
        <v>#VALUE!</v>
      </c>
      <c r="J141" s="31" t="e">
        <f t="shared" si="33"/>
        <v>#VALUE!</v>
      </c>
      <c r="K141" s="31" t="e">
        <f t="shared" si="34"/>
        <v>#VALUE!</v>
      </c>
      <c r="L141" s="25">
        <f t="shared" si="29"/>
        <v>6.6661199782249145</v>
      </c>
      <c r="M141" s="28">
        <f t="shared" si="21"/>
        <v>1.2250000000000001</v>
      </c>
      <c r="N141" s="33" t="e">
        <f t="shared" si="25"/>
        <v>#VALUE!</v>
      </c>
    </row>
    <row r="142" spans="1:14" x14ac:dyDescent="0.2">
      <c r="A142" s="1">
        <f t="shared" si="22"/>
        <v>12.499999999999972</v>
      </c>
      <c r="B142" s="1">
        <v>0</v>
      </c>
      <c r="C142" s="1">
        <v>0</v>
      </c>
      <c r="D142" s="1">
        <f t="shared" si="23"/>
        <v>5401</v>
      </c>
      <c r="E142" s="1">
        <f t="shared" si="19"/>
        <v>5.4009999999999998</v>
      </c>
      <c r="F142" s="25">
        <f t="shared" si="24"/>
        <v>-0.69124156522794167</v>
      </c>
      <c r="G142" s="31">
        <f t="shared" si="32"/>
        <v>6.595507798088402</v>
      </c>
      <c r="H142" s="31">
        <f t="shared" si="31"/>
        <v>1135.1958217688227</v>
      </c>
      <c r="I142" s="25" t="e">
        <f t="shared" si="30"/>
        <v>#VALUE!</v>
      </c>
      <c r="J142" s="31" t="e">
        <f t="shared" si="33"/>
        <v>#VALUE!</v>
      </c>
      <c r="K142" s="31" t="e">
        <f t="shared" si="34"/>
        <v>#VALUE!</v>
      </c>
      <c r="L142" s="25">
        <f t="shared" si="29"/>
        <v>6.595507798088402</v>
      </c>
      <c r="M142" s="28">
        <f t="shared" si="21"/>
        <v>1.2250000000000001</v>
      </c>
      <c r="N142" s="33" t="e">
        <f t="shared" si="25"/>
        <v>#VALUE!</v>
      </c>
    </row>
    <row r="143" spans="1:14" x14ac:dyDescent="0.2">
      <c r="A143" s="1">
        <f t="shared" si="22"/>
        <v>12.599999999999971</v>
      </c>
      <c r="B143" s="1">
        <v>0</v>
      </c>
      <c r="C143" s="1">
        <v>0</v>
      </c>
      <c r="D143" s="1">
        <f t="shared" si="23"/>
        <v>5401</v>
      </c>
      <c r="E143" s="1">
        <f t="shared" si="19"/>
        <v>5.4009999999999998</v>
      </c>
      <c r="F143" s="25">
        <f t="shared" si="24"/>
        <v>-0.67682839041888876</v>
      </c>
      <c r="G143" s="31">
        <f t="shared" si="32"/>
        <v>6.5263836415656078</v>
      </c>
      <c r="H143" s="31">
        <f t="shared" si="31"/>
        <v>1135.8484601329792</v>
      </c>
      <c r="I143" s="25" t="e">
        <f t="shared" si="30"/>
        <v>#VALUE!</v>
      </c>
      <c r="J143" s="31" t="e">
        <f t="shared" si="33"/>
        <v>#VALUE!</v>
      </c>
      <c r="K143" s="31" t="e">
        <f t="shared" si="34"/>
        <v>#VALUE!</v>
      </c>
      <c r="L143" s="25">
        <f t="shared" si="29"/>
        <v>6.5263836415656078</v>
      </c>
      <c r="M143" s="28">
        <f t="shared" si="21"/>
        <v>1.2250000000000001</v>
      </c>
      <c r="N143" s="33" t="e">
        <f t="shared" si="25"/>
        <v>#VALUE!</v>
      </c>
    </row>
    <row r="144" spans="1:14" x14ac:dyDescent="0.2">
      <c r="A144" s="1">
        <f t="shared" si="22"/>
        <v>12.699999999999971</v>
      </c>
      <c r="B144" s="1">
        <v>0</v>
      </c>
      <c r="C144" s="1">
        <v>0</v>
      </c>
      <c r="D144" s="1">
        <f t="shared" si="23"/>
        <v>5401</v>
      </c>
      <c r="E144" s="1">
        <f t="shared" si="19"/>
        <v>5.4009999999999998</v>
      </c>
      <c r="F144" s="25">
        <f t="shared" si="24"/>
        <v>-0.66286288317808106</v>
      </c>
      <c r="G144" s="31">
        <f t="shared" si="32"/>
        <v>6.4587008025237189</v>
      </c>
      <c r="H144" s="31">
        <f t="shared" si="31"/>
        <v>1136.4943302132315</v>
      </c>
      <c r="I144" s="25" t="e">
        <f t="shared" si="30"/>
        <v>#VALUE!</v>
      </c>
      <c r="J144" s="31" t="e">
        <f t="shared" si="33"/>
        <v>#VALUE!</v>
      </c>
      <c r="K144" s="31" t="e">
        <f t="shared" si="34"/>
        <v>#VALUE!</v>
      </c>
      <c r="L144" s="25">
        <f t="shared" si="29"/>
        <v>6.4587008025237189</v>
      </c>
      <c r="M144" s="28">
        <f t="shared" si="21"/>
        <v>1.2250000000000001</v>
      </c>
      <c r="N144" s="33" t="e">
        <f t="shared" si="25"/>
        <v>#VALUE!</v>
      </c>
    </row>
    <row r="145" spans="1:14" x14ac:dyDescent="0.2">
      <c r="A145" s="1">
        <f t="shared" si="22"/>
        <v>12.799999999999971</v>
      </c>
      <c r="B145" s="1">
        <v>0</v>
      </c>
      <c r="C145" s="1">
        <v>0</v>
      </c>
      <c r="D145" s="1">
        <f t="shared" si="23"/>
        <v>5401</v>
      </c>
      <c r="E145" s="1">
        <f t="shared" si="19"/>
        <v>5.4009999999999998</v>
      </c>
      <c r="F145" s="25">
        <f t="shared" si="24"/>
        <v>-0.64932664801262086</v>
      </c>
      <c r="G145" s="31">
        <f t="shared" si="32"/>
        <v>6.3924145142059112</v>
      </c>
      <c r="H145" s="31">
        <f t="shared" si="31"/>
        <v>1137.133571664652</v>
      </c>
      <c r="I145" s="25" t="e">
        <f t="shared" si="30"/>
        <v>#VALUE!</v>
      </c>
      <c r="J145" s="31" t="e">
        <f t="shared" si="33"/>
        <v>#VALUE!</v>
      </c>
      <c r="K145" s="31" t="e">
        <f t="shared" si="34"/>
        <v>#VALUE!</v>
      </c>
      <c r="L145" s="25">
        <f t="shared" si="29"/>
        <v>6.3924145142059112</v>
      </c>
      <c r="M145" s="28">
        <f t="shared" si="21"/>
        <v>1.2250000000000001</v>
      </c>
      <c r="N145" s="33" t="e">
        <f t="shared" si="25"/>
        <v>#VALUE!</v>
      </c>
    </row>
    <row r="146" spans="1:14" x14ac:dyDescent="0.2">
      <c r="A146" s="1">
        <f t="shared" si="22"/>
        <v>12.89999999999997</v>
      </c>
      <c r="B146" s="1">
        <v>0</v>
      </c>
      <c r="C146" s="1">
        <v>0</v>
      </c>
      <c r="D146" s="1">
        <f t="shared" si="23"/>
        <v>5401</v>
      </c>
      <c r="E146" s="1">
        <f t="shared" ref="E146:E206" si="35">(D146+C146)/1000</f>
        <v>5.4009999999999998</v>
      </c>
      <c r="F146" s="25">
        <f t="shared" si="24"/>
        <v>-0.63620222656297443</v>
      </c>
      <c r="G146" s="31">
        <f t="shared" si="32"/>
        <v>6.3274818494046494</v>
      </c>
      <c r="H146" s="31">
        <f t="shared" ref="H146:H177" si="36">H145+G146*dt</f>
        <v>1137.7663198495925</v>
      </c>
      <c r="I146" s="25" t="e">
        <f t="shared" si="30"/>
        <v>#VALUE!</v>
      </c>
      <c r="J146" s="31" t="e">
        <f t="shared" si="33"/>
        <v>#VALUE!</v>
      </c>
      <c r="K146" s="31" t="e">
        <f t="shared" si="34"/>
        <v>#VALUE!</v>
      </c>
      <c r="L146" s="25">
        <f t="shared" si="29"/>
        <v>6.3274818494046494</v>
      </c>
      <c r="M146" s="28">
        <f t="shared" ref="M146:M209" si="37">$C$7</f>
        <v>1.2250000000000001</v>
      </c>
      <c r="N146" s="33" t="e">
        <f t="shared" si="25"/>
        <v>#VALUE!</v>
      </c>
    </row>
    <row r="147" spans="1:14" x14ac:dyDescent="0.2">
      <c r="A147" s="1">
        <f t="shared" ref="A147:A210" si="38">A146+$P$17</f>
        <v>12.99999999999997</v>
      </c>
      <c r="B147" s="1">
        <v>0</v>
      </c>
      <c r="C147" s="1">
        <v>0</v>
      </c>
      <c r="D147" s="1">
        <f t="shared" ref="D147:D180" si="39">D146</f>
        <v>5401</v>
      </c>
      <c r="E147" s="1">
        <f t="shared" si="35"/>
        <v>5.4009999999999998</v>
      </c>
      <c r="F147" s="25">
        <f t="shared" ref="F147:F179" si="40">(B147/E147-0.5*M147*L147^2*$C$9*$C$11)</f>
        <v>-0.62347304079901511</v>
      </c>
      <c r="G147" s="31">
        <f t="shared" si="32"/>
        <v>6.2638616267483522</v>
      </c>
      <c r="H147" s="31">
        <f t="shared" si="36"/>
        <v>1138.3927060122674</v>
      </c>
      <c r="I147" s="25" t="e">
        <f t="shared" si="30"/>
        <v>#VALUE!</v>
      </c>
      <c r="J147" s="31" t="e">
        <f t="shared" si="33"/>
        <v>#VALUE!</v>
      </c>
      <c r="K147" s="31" t="e">
        <f t="shared" si="34"/>
        <v>#VALUE!</v>
      </c>
      <c r="L147" s="25">
        <f t="shared" si="29"/>
        <v>6.2638616267483522</v>
      </c>
      <c r="M147" s="28">
        <f t="shared" si="37"/>
        <v>1.2250000000000001</v>
      </c>
      <c r="N147" s="33" t="e">
        <f t="shared" ref="N147:N210" si="41">$N$17+$U$20*K147</f>
        <v>#VALUE!</v>
      </c>
    </row>
    <row r="148" spans="1:14" x14ac:dyDescent="0.2">
      <c r="A148" s="1">
        <f t="shared" si="38"/>
        <v>13.099999999999969</v>
      </c>
      <c r="B148" s="1">
        <v>0</v>
      </c>
      <c r="C148" s="1">
        <v>0</v>
      </c>
      <c r="D148" s="1">
        <f t="shared" si="39"/>
        <v>5401</v>
      </c>
      <c r="E148" s="1">
        <f t="shared" si="35"/>
        <v>5.4009999999999998</v>
      </c>
      <c r="F148" s="25">
        <f t="shared" si="40"/>
        <v>-0.61112334019837611</v>
      </c>
      <c r="G148" s="31">
        <f t="shared" ref="G148:G179" si="42">G147+F147*dt</f>
        <v>6.2015143226684506</v>
      </c>
      <c r="H148" s="31">
        <f t="shared" si="36"/>
        <v>1139.0128574445341</v>
      </c>
      <c r="I148" s="25" t="e">
        <f t="shared" si="30"/>
        <v>#VALUE!</v>
      </c>
      <c r="J148" s="31" t="e">
        <f t="shared" ref="J148:J179" si="43">J147+I147*dt</f>
        <v>#VALUE!</v>
      </c>
      <c r="K148" s="31" t="e">
        <f t="shared" ref="K148:K179" si="44">K147+J147*dt</f>
        <v>#VALUE!</v>
      </c>
      <c r="L148" s="25">
        <f t="shared" ref="L148:L179" si="45">G148</f>
        <v>6.2015143226684506</v>
      </c>
      <c r="M148" s="28">
        <f t="shared" si="37"/>
        <v>1.2250000000000001</v>
      </c>
      <c r="N148" s="33" t="e">
        <f t="shared" si="41"/>
        <v>#VALUE!</v>
      </c>
    </row>
    <row r="149" spans="1:14" x14ac:dyDescent="0.2">
      <c r="A149" s="1">
        <f t="shared" si="38"/>
        <v>13.199999999999969</v>
      </c>
      <c r="B149" s="1">
        <v>0</v>
      </c>
      <c r="C149" s="1">
        <v>0</v>
      </c>
      <c r="D149" s="1">
        <f t="shared" si="39"/>
        <v>5401</v>
      </c>
      <c r="E149" s="1">
        <f t="shared" si="35"/>
        <v>5.4009999999999998</v>
      </c>
      <c r="F149" s="25">
        <f t="shared" si="40"/>
        <v>-0.59913815259084002</v>
      </c>
      <c r="G149" s="31">
        <f t="shared" si="42"/>
        <v>6.1404019886486134</v>
      </c>
      <c r="H149" s="31">
        <f t="shared" si="36"/>
        <v>1139.6268976433989</v>
      </c>
      <c r="I149" s="25" t="e">
        <f t="shared" si="30"/>
        <v>#VALUE!</v>
      </c>
      <c r="J149" s="31" t="e">
        <f t="shared" si="43"/>
        <v>#VALUE!</v>
      </c>
      <c r="K149" s="31" t="e">
        <f t="shared" si="44"/>
        <v>#VALUE!</v>
      </c>
      <c r="L149" s="25">
        <f t="shared" si="45"/>
        <v>6.1404019886486134</v>
      </c>
      <c r="M149" s="28">
        <f t="shared" si="37"/>
        <v>1.2250000000000001</v>
      </c>
      <c r="N149" s="33" t="e">
        <f t="shared" si="41"/>
        <v>#VALUE!</v>
      </c>
    </row>
    <row r="150" spans="1:14" x14ac:dyDescent="0.2">
      <c r="A150" s="1">
        <f t="shared" si="38"/>
        <v>13.299999999999969</v>
      </c>
      <c r="B150" s="1">
        <v>0</v>
      </c>
      <c r="C150" s="1">
        <v>0</v>
      </c>
      <c r="D150" s="1">
        <f t="shared" si="39"/>
        <v>5401</v>
      </c>
      <c r="E150" s="1">
        <f t="shared" si="35"/>
        <v>5.4009999999999998</v>
      </c>
      <c r="F150" s="25">
        <f t="shared" si="40"/>
        <v>-0.58750323838048812</v>
      </c>
      <c r="G150" s="31">
        <f t="shared" si="42"/>
        <v>6.0804881733895293</v>
      </c>
      <c r="H150" s="31">
        <f t="shared" si="36"/>
        <v>1140.2349464607378</v>
      </c>
      <c r="I150" s="25" t="e">
        <f t="shared" si="30"/>
        <v>#VALUE!</v>
      </c>
      <c r="J150" s="31" t="e">
        <f t="shared" si="43"/>
        <v>#VALUE!</v>
      </c>
      <c r="K150" s="31" t="e">
        <f t="shared" si="44"/>
        <v>#VALUE!</v>
      </c>
      <c r="L150" s="25">
        <f t="shared" si="45"/>
        <v>6.0804881733895293</v>
      </c>
      <c r="M150" s="28">
        <f t="shared" si="37"/>
        <v>1.2250000000000001</v>
      </c>
      <c r="N150" s="33" t="e">
        <f t="shared" si="41"/>
        <v>#VALUE!</v>
      </c>
    </row>
    <row r="151" spans="1:14" x14ac:dyDescent="0.2">
      <c r="A151" s="1">
        <f t="shared" si="38"/>
        <v>13.399999999999968</v>
      </c>
      <c r="B151" s="1">
        <v>0</v>
      </c>
      <c r="C151" s="1">
        <v>0</v>
      </c>
      <c r="D151" s="1">
        <f t="shared" si="39"/>
        <v>5401</v>
      </c>
      <c r="E151" s="1">
        <f t="shared" si="35"/>
        <v>5.4009999999999998</v>
      </c>
      <c r="F151" s="25">
        <f t="shared" si="40"/>
        <v>-0.57620504788262594</v>
      </c>
      <c r="G151" s="31">
        <f t="shared" si="42"/>
        <v>6.0217378495514806</v>
      </c>
      <c r="H151" s="31">
        <f t="shared" si="36"/>
        <v>1140.8371202456929</v>
      </c>
      <c r="I151" s="25" t="e">
        <f t="shared" si="30"/>
        <v>#VALUE!</v>
      </c>
      <c r="J151" s="31" t="e">
        <f t="shared" si="43"/>
        <v>#VALUE!</v>
      </c>
      <c r="K151" s="31" t="e">
        <f t="shared" si="44"/>
        <v>#VALUE!</v>
      </c>
      <c r="L151" s="25">
        <f t="shared" si="45"/>
        <v>6.0217378495514806</v>
      </c>
      <c r="M151" s="28">
        <f t="shared" si="37"/>
        <v>1.2250000000000001</v>
      </c>
      <c r="N151" s="33" t="e">
        <f t="shared" si="41"/>
        <v>#VALUE!</v>
      </c>
    </row>
    <row r="152" spans="1:14" x14ac:dyDescent="0.2">
      <c r="A152" s="1">
        <f t="shared" si="38"/>
        <v>13.499999999999968</v>
      </c>
      <c r="B152" s="1">
        <v>0</v>
      </c>
      <c r="C152" s="1">
        <v>0</v>
      </c>
      <c r="D152" s="1">
        <f t="shared" si="39"/>
        <v>5401</v>
      </c>
      <c r="E152" s="1">
        <f t="shared" si="35"/>
        <v>5.4009999999999998</v>
      </c>
      <c r="F152" s="25">
        <f t="shared" si="40"/>
        <v>-0.56523068153532452</v>
      </c>
      <c r="G152" s="31">
        <f t="shared" si="42"/>
        <v>5.9641173447632179</v>
      </c>
      <c r="H152" s="31">
        <f t="shared" si="36"/>
        <v>1141.4335319801692</v>
      </c>
      <c r="I152" s="25" t="e">
        <f t="shared" si="30"/>
        <v>#VALUE!</v>
      </c>
      <c r="J152" s="31" t="e">
        <f t="shared" si="43"/>
        <v>#VALUE!</v>
      </c>
      <c r="K152" s="31" t="e">
        <f t="shared" si="44"/>
        <v>#VALUE!</v>
      </c>
      <c r="L152" s="25">
        <f t="shared" si="45"/>
        <v>5.9641173447632179</v>
      </c>
      <c r="M152" s="28">
        <f t="shared" si="37"/>
        <v>1.2250000000000001</v>
      </c>
      <c r="N152" s="33" t="e">
        <f t="shared" si="41"/>
        <v>#VALUE!</v>
      </c>
    </row>
    <row r="153" spans="1:14" x14ac:dyDescent="0.2">
      <c r="A153" s="1">
        <f t="shared" si="38"/>
        <v>13.599999999999968</v>
      </c>
      <c r="B153" s="1">
        <v>0</v>
      </c>
      <c r="C153" s="1">
        <v>0</v>
      </c>
      <c r="D153" s="1">
        <f t="shared" si="39"/>
        <v>5401</v>
      </c>
      <c r="E153" s="1">
        <f t="shared" si="35"/>
        <v>5.4009999999999998</v>
      </c>
      <c r="F153" s="25">
        <f t="shared" si="40"/>
        <v>-0.55456785276608245</v>
      </c>
      <c r="G153" s="31">
        <f t="shared" si="42"/>
        <v>5.9075942766096858</v>
      </c>
      <c r="H153" s="31">
        <f t="shared" si="36"/>
        <v>1142.0242914078301</v>
      </c>
      <c r="I153" s="25" t="e">
        <f t="shared" si="30"/>
        <v>#VALUE!</v>
      </c>
      <c r="J153" s="31" t="e">
        <f t="shared" si="43"/>
        <v>#VALUE!</v>
      </c>
      <c r="K153" s="31" t="e">
        <f t="shared" si="44"/>
        <v>#VALUE!</v>
      </c>
      <c r="L153" s="25">
        <f t="shared" si="45"/>
        <v>5.9075942766096858</v>
      </c>
      <c r="M153" s="28">
        <f t="shared" si="37"/>
        <v>1.2250000000000001</v>
      </c>
      <c r="N153" s="33" t="e">
        <f t="shared" si="41"/>
        <v>#VALUE!</v>
      </c>
    </row>
    <row r="154" spans="1:14" x14ac:dyDescent="0.2">
      <c r="A154" s="1">
        <f t="shared" si="38"/>
        <v>13.699999999999967</v>
      </c>
      <c r="B154" s="1">
        <v>0</v>
      </c>
      <c r="C154" s="1">
        <v>0</v>
      </c>
      <c r="D154" s="1">
        <f t="shared" si="39"/>
        <v>5401</v>
      </c>
      <c r="E154" s="1">
        <f t="shared" si="35"/>
        <v>5.4009999999999998</v>
      </c>
      <c r="F154" s="25">
        <f t="shared" si="40"/>
        <v>-0.54420485331279755</v>
      </c>
      <c r="G154" s="31">
        <f t="shared" si="42"/>
        <v>5.8521374913330773</v>
      </c>
      <c r="H154" s="31">
        <f t="shared" si="36"/>
        <v>1142.6095051569635</v>
      </c>
      <c r="I154" s="25" t="e">
        <f t="shared" si="30"/>
        <v>#VALUE!</v>
      </c>
      <c r="J154" s="31" t="e">
        <f t="shared" si="43"/>
        <v>#VALUE!</v>
      </c>
      <c r="K154" s="31" t="e">
        <f t="shared" si="44"/>
        <v>#VALUE!</v>
      </c>
      <c r="L154" s="25">
        <f t="shared" si="45"/>
        <v>5.8521374913330773</v>
      </c>
      <c r="M154" s="28">
        <f t="shared" si="37"/>
        <v>1.2250000000000001</v>
      </c>
      <c r="N154" s="33" t="e">
        <f t="shared" si="41"/>
        <v>#VALUE!</v>
      </c>
    </row>
    <row r="155" spans="1:14" x14ac:dyDescent="0.2">
      <c r="A155" s="1">
        <f t="shared" si="38"/>
        <v>13.799999999999967</v>
      </c>
      <c r="B155" s="1">
        <v>0</v>
      </c>
      <c r="C155" s="1">
        <v>0</v>
      </c>
      <c r="D155" s="1">
        <f t="shared" si="39"/>
        <v>5401</v>
      </c>
      <c r="E155" s="1">
        <f t="shared" si="35"/>
        <v>5.4009999999999998</v>
      </c>
      <c r="F155" s="25">
        <f t="shared" si="40"/>
        <v>-0.53413052081519274</v>
      </c>
      <c r="G155" s="31">
        <f t="shared" si="42"/>
        <v>5.7977170060017977</v>
      </c>
      <c r="H155" s="31">
        <f t="shared" si="36"/>
        <v>1143.1892768575635</v>
      </c>
      <c r="I155" s="25" t="e">
        <f t="shared" si="30"/>
        <v>#VALUE!</v>
      </c>
      <c r="J155" s="31" t="e">
        <f t="shared" si="43"/>
        <v>#VALUE!</v>
      </c>
      <c r="K155" s="31" t="e">
        <f t="shared" si="44"/>
        <v>#VALUE!</v>
      </c>
      <c r="L155" s="25">
        <f t="shared" si="45"/>
        <v>5.7977170060017977</v>
      </c>
      <c r="M155" s="28">
        <f t="shared" si="37"/>
        <v>1.2250000000000001</v>
      </c>
      <c r="N155" s="33" t="e">
        <f t="shared" si="41"/>
        <v>#VALUE!</v>
      </c>
    </row>
    <row r="156" spans="1:14" x14ac:dyDescent="0.2">
      <c r="A156" s="1">
        <f t="shared" si="38"/>
        <v>13.899999999999967</v>
      </c>
      <c r="B156" s="1">
        <v>0</v>
      </c>
      <c r="C156" s="1">
        <v>0</v>
      </c>
      <c r="D156" s="1">
        <f t="shared" si="39"/>
        <v>5401</v>
      </c>
      <c r="E156" s="1">
        <f t="shared" si="35"/>
        <v>5.4009999999999998</v>
      </c>
      <c r="F156" s="25">
        <f t="shared" si="40"/>
        <v>-0.52433420850819246</v>
      </c>
      <c r="G156" s="31">
        <f t="shared" si="42"/>
        <v>5.7443039539202783</v>
      </c>
      <c r="H156" s="31">
        <f t="shared" si="36"/>
        <v>1143.7637072529556</v>
      </c>
      <c r="I156" s="25" t="e">
        <f t="shared" si="30"/>
        <v>#VALUE!</v>
      </c>
      <c r="J156" s="31" t="e">
        <f t="shared" si="43"/>
        <v>#VALUE!</v>
      </c>
      <c r="K156" s="31" t="e">
        <f t="shared" si="44"/>
        <v>#VALUE!</v>
      </c>
      <c r="L156" s="25">
        <f t="shared" si="45"/>
        <v>5.7443039539202783</v>
      </c>
      <c r="M156" s="28">
        <f t="shared" si="37"/>
        <v>1.2250000000000001</v>
      </c>
      <c r="N156" s="33" t="e">
        <f t="shared" si="41"/>
        <v>#VALUE!</v>
      </c>
    </row>
    <row r="157" spans="1:14" x14ac:dyDescent="0.2">
      <c r="A157" s="1">
        <f t="shared" si="38"/>
        <v>13.999999999999966</v>
      </c>
      <c r="B157" s="1">
        <v>0</v>
      </c>
      <c r="C157" s="1">
        <v>0</v>
      </c>
      <c r="D157" s="1">
        <f t="shared" si="39"/>
        <v>5401</v>
      </c>
      <c r="E157" s="1">
        <f t="shared" si="35"/>
        <v>5.4009999999999998</v>
      </c>
      <c r="F157" s="25">
        <f t="shared" si="40"/>
        <v>-0.51480575686271202</v>
      </c>
      <c r="G157" s="31">
        <f t="shared" si="42"/>
        <v>5.6918705330694594</v>
      </c>
      <c r="H157" s="31">
        <f t="shared" si="36"/>
        <v>1144.3328943062625</v>
      </c>
      <c r="I157" s="25" t="e">
        <f t="shared" si="30"/>
        <v>#VALUE!</v>
      </c>
      <c r="J157" s="31" t="e">
        <f t="shared" si="43"/>
        <v>#VALUE!</v>
      </c>
      <c r="K157" s="31" t="e">
        <f t="shared" si="44"/>
        <v>#VALUE!</v>
      </c>
      <c r="L157" s="25">
        <f t="shared" si="45"/>
        <v>5.6918705330694594</v>
      </c>
      <c r="M157" s="28">
        <f t="shared" si="37"/>
        <v>1.2250000000000001</v>
      </c>
      <c r="N157" s="33" t="e">
        <f t="shared" si="41"/>
        <v>#VALUE!</v>
      </c>
    </row>
    <row r="158" spans="1:14" x14ac:dyDescent="0.2">
      <c r="A158" s="1">
        <f t="shared" si="38"/>
        <v>14.099999999999966</v>
      </c>
      <c r="B158" s="1">
        <v>0</v>
      </c>
      <c r="C158" s="1">
        <v>0</v>
      </c>
      <c r="D158" s="1">
        <f t="shared" si="39"/>
        <v>5401</v>
      </c>
      <c r="E158" s="1">
        <f t="shared" si="35"/>
        <v>5.4009999999999998</v>
      </c>
      <c r="F158" s="25">
        <f t="shared" si="40"/>
        <v>-0.50553546703199093</v>
      </c>
      <c r="G158" s="31">
        <f t="shared" si="42"/>
        <v>5.6403899573831886</v>
      </c>
      <c r="H158" s="31">
        <f t="shared" si="36"/>
        <v>1144.8969333020009</v>
      </c>
      <c r="I158" s="25" t="e">
        <f t="shared" si="30"/>
        <v>#VALUE!</v>
      </c>
      <c r="J158" s="31" t="e">
        <f t="shared" si="43"/>
        <v>#VALUE!</v>
      </c>
      <c r="K158" s="31" t="e">
        <f t="shared" si="44"/>
        <v>#VALUE!</v>
      </c>
      <c r="L158" s="25">
        <f t="shared" si="45"/>
        <v>5.6403899573831886</v>
      </c>
      <c r="M158" s="28">
        <f t="shared" si="37"/>
        <v>1.2250000000000001</v>
      </c>
      <c r="N158" s="33" t="e">
        <f t="shared" si="41"/>
        <v>#VALUE!</v>
      </c>
    </row>
    <row r="159" spans="1:14" x14ac:dyDescent="0.2">
      <c r="A159" s="1">
        <f t="shared" si="38"/>
        <v>14.199999999999966</v>
      </c>
      <c r="B159" s="1">
        <v>0</v>
      </c>
      <c r="C159" s="1">
        <v>0</v>
      </c>
      <c r="D159" s="1">
        <f t="shared" si="39"/>
        <v>5401</v>
      </c>
      <c r="E159" s="1">
        <f t="shared" si="35"/>
        <v>5.4009999999999998</v>
      </c>
      <c r="F159" s="25">
        <f t="shared" si="40"/>
        <v>-0.49651407597313935</v>
      </c>
      <c r="G159" s="31">
        <f t="shared" si="42"/>
        <v>5.5898364106799896</v>
      </c>
      <c r="H159" s="31">
        <f t="shared" si="36"/>
        <v>1145.4559169430688</v>
      </c>
      <c r="I159" s="25" t="e">
        <f t="shared" si="30"/>
        <v>#VALUE!</v>
      </c>
      <c r="J159" s="31" t="e">
        <f t="shared" si="43"/>
        <v>#VALUE!</v>
      </c>
      <c r="K159" s="31" t="e">
        <f t="shared" si="44"/>
        <v>#VALUE!</v>
      </c>
      <c r="L159" s="25">
        <f t="shared" si="45"/>
        <v>5.5898364106799896</v>
      </c>
      <c r="M159" s="28">
        <f t="shared" si="37"/>
        <v>1.2250000000000001</v>
      </c>
      <c r="N159" s="33" t="e">
        <f t="shared" si="41"/>
        <v>#VALUE!</v>
      </c>
    </row>
    <row r="160" spans="1:14" x14ac:dyDescent="0.2">
      <c r="A160" s="1">
        <f t="shared" si="38"/>
        <v>14.299999999999965</v>
      </c>
      <c r="B160" s="1">
        <v>0</v>
      </c>
      <c r="C160" s="1">
        <v>0</v>
      </c>
      <c r="D160" s="1">
        <f t="shared" si="39"/>
        <v>5401</v>
      </c>
      <c r="E160" s="1">
        <f t="shared" si="35"/>
        <v>5.4009999999999998</v>
      </c>
      <c r="F160" s="25">
        <f t="shared" si="40"/>
        <v>-0.4877327331240639</v>
      </c>
      <c r="G160" s="31">
        <f t="shared" si="42"/>
        <v>5.5401850030826756</v>
      </c>
      <c r="H160" s="31">
        <f t="shared" si="36"/>
        <v>1146.0099354433771</v>
      </c>
      <c r="I160" s="25" t="e">
        <f t="shared" si="30"/>
        <v>#VALUE!</v>
      </c>
      <c r="J160" s="31" t="e">
        <f t="shared" si="43"/>
        <v>#VALUE!</v>
      </c>
      <c r="K160" s="31" t="e">
        <f t="shared" si="44"/>
        <v>#VALUE!</v>
      </c>
      <c r="L160" s="25">
        <f t="shared" si="45"/>
        <v>5.5401850030826756</v>
      </c>
      <c r="M160" s="28">
        <f t="shared" si="37"/>
        <v>1.2250000000000001</v>
      </c>
      <c r="N160" s="33" t="e">
        <f t="shared" si="41"/>
        <v>#VALUE!</v>
      </c>
    </row>
    <row r="161" spans="1:14" x14ac:dyDescent="0.2">
      <c r="A161" s="1">
        <f t="shared" si="38"/>
        <v>14.399999999999965</v>
      </c>
      <c r="B161" s="1">
        <v>0</v>
      </c>
      <c r="C161" s="1">
        <v>0</v>
      </c>
      <c r="D161" s="1">
        <f t="shared" si="39"/>
        <v>5401</v>
      </c>
      <c r="E161" s="1">
        <f t="shared" si="35"/>
        <v>5.4009999999999998</v>
      </c>
      <c r="F161" s="25">
        <f t="shared" si="40"/>
        <v>-0.47918297852550673</v>
      </c>
      <c r="G161" s="31">
        <f t="shared" si="42"/>
        <v>5.4914117297702694</v>
      </c>
      <c r="H161" s="31">
        <f t="shared" si="36"/>
        <v>1146.5590766163541</v>
      </c>
      <c r="I161" s="25" t="e">
        <f t="shared" si="30"/>
        <v>#VALUE!</v>
      </c>
      <c r="J161" s="31" t="e">
        <f t="shared" si="43"/>
        <v>#VALUE!</v>
      </c>
      <c r="K161" s="31" t="e">
        <f t="shared" si="44"/>
        <v>#VALUE!</v>
      </c>
      <c r="L161" s="25">
        <f t="shared" si="45"/>
        <v>5.4914117297702694</v>
      </c>
      <c r="M161" s="28">
        <f t="shared" si="37"/>
        <v>1.2250000000000001</v>
      </c>
      <c r="N161" s="33" t="e">
        <f t="shared" si="41"/>
        <v>#VALUE!</v>
      </c>
    </row>
    <row r="162" spans="1:14" x14ac:dyDescent="0.2">
      <c r="A162" s="1">
        <f t="shared" si="38"/>
        <v>14.499999999999964</v>
      </c>
      <c r="B162" s="1">
        <v>0</v>
      </c>
      <c r="C162" s="1">
        <v>0</v>
      </c>
      <c r="D162" s="1">
        <f t="shared" si="39"/>
        <v>5401</v>
      </c>
      <c r="E162" s="1">
        <f t="shared" si="35"/>
        <v>5.4009999999999998</v>
      </c>
      <c r="F162" s="25">
        <f t="shared" si="40"/>
        <v>-0.47085672228665648</v>
      </c>
      <c r="G162" s="31">
        <f t="shared" si="42"/>
        <v>5.4434934319177186</v>
      </c>
      <c r="H162" s="31">
        <f t="shared" si="36"/>
        <v>1147.1034259595458</v>
      </c>
      <c r="I162" s="25" t="e">
        <f t="shared" si="30"/>
        <v>#VALUE!</v>
      </c>
      <c r="J162" s="31" t="e">
        <f t="shared" si="43"/>
        <v>#VALUE!</v>
      </c>
      <c r="K162" s="31" t="e">
        <f t="shared" si="44"/>
        <v>#VALUE!</v>
      </c>
      <c r="L162" s="25">
        <f t="shared" si="45"/>
        <v>5.4434934319177186</v>
      </c>
      <c r="M162" s="28">
        <f t="shared" si="37"/>
        <v>1.2250000000000001</v>
      </c>
      <c r="N162" s="33" t="e">
        <f t="shared" si="41"/>
        <v>#VALUE!</v>
      </c>
    </row>
    <row r="163" spans="1:14" x14ac:dyDescent="0.2">
      <c r="A163" s="1">
        <f t="shared" si="38"/>
        <v>14.599999999999964</v>
      </c>
      <c r="B163" s="1">
        <v>0</v>
      </c>
      <c r="C163" s="1">
        <v>0</v>
      </c>
      <c r="D163" s="1">
        <f t="shared" si="39"/>
        <v>5401</v>
      </c>
      <c r="E163" s="1">
        <f t="shared" si="35"/>
        <v>5.4009999999999998</v>
      </c>
      <c r="F163" s="25">
        <f t="shared" si="40"/>
        <v>-0.46274622530075576</v>
      </c>
      <c r="G163" s="31">
        <f t="shared" si="42"/>
        <v>5.396407759689053</v>
      </c>
      <c r="H163" s="31">
        <f t="shared" si="36"/>
        <v>1147.6430667355146</v>
      </c>
      <c r="I163" s="25" t="e">
        <f t="shared" si="30"/>
        <v>#VALUE!</v>
      </c>
      <c r="J163" s="31" t="e">
        <f t="shared" si="43"/>
        <v>#VALUE!</v>
      </c>
      <c r="K163" s="31" t="e">
        <f t="shared" si="44"/>
        <v>#VALUE!</v>
      </c>
      <c r="L163" s="25">
        <f t="shared" si="45"/>
        <v>5.396407759689053</v>
      </c>
      <c r="M163" s="28">
        <f t="shared" si="37"/>
        <v>1.2250000000000001</v>
      </c>
      <c r="N163" s="33" t="e">
        <f t="shared" si="41"/>
        <v>#VALUE!</v>
      </c>
    </row>
    <row r="164" spans="1:14" x14ac:dyDescent="0.2">
      <c r="A164" s="1">
        <f t="shared" si="38"/>
        <v>14.699999999999964</v>
      </c>
      <c r="B164" s="1">
        <v>0</v>
      </c>
      <c r="C164" s="1">
        <v>0</v>
      </c>
      <c r="D164" s="1">
        <f t="shared" si="39"/>
        <v>5401</v>
      </c>
      <c r="E164" s="1">
        <f t="shared" si="35"/>
        <v>5.4009999999999998</v>
      </c>
      <c r="F164" s="25">
        <f t="shared" si="40"/>
        <v>-0.45484408112440172</v>
      </c>
      <c r="G164" s="31">
        <f t="shared" si="42"/>
        <v>5.3501331371589771</v>
      </c>
      <c r="H164" s="31">
        <f t="shared" si="36"/>
        <v>1148.1780800492304</v>
      </c>
      <c r="I164" s="25" t="e">
        <f t="shared" si="30"/>
        <v>#VALUE!</v>
      </c>
      <c r="J164" s="31" t="e">
        <f t="shared" si="43"/>
        <v>#VALUE!</v>
      </c>
      <c r="K164" s="31" t="e">
        <f t="shared" si="44"/>
        <v>#VALUE!</v>
      </c>
      <c r="L164" s="25">
        <f t="shared" si="45"/>
        <v>5.3501331371589771</v>
      </c>
      <c r="M164" s="28">
        <f t="shared" si="37"/>
        <v>1.2250000000000001</v>
      </c>
      <c r="N164" s="33" t="e">
        <f t="shared" si="41"/>
        <v>#VALUE!</v>
      </c>
    </row>
    <row r="165" spans="1:14" x14ac:dyDescent="0.2">
      <c r="A165" s="1">
        <f t="shared" si="38"/>
        <v>14.799999999999963</v>
      </c>
      <c r="B165" s="1">
        <v>0</v>
      </c>
      <c r="C165" s="1">
        <v>0</v>
      </c>
      <c r="D165" s="1">
        <f t="shared" si="39"/>
        <v>5401</v>
      </c>
      <c r="E165" s="1">
        <f t="shared" si="35"/>
        <v>5.4009999999999998</v>
      </c>
      <c r="F165" s="25">
        <f t="shared" si="40"/>
        <v>-0.44714319894089166</v>
      </c>
      <c r="G165" s="31">
        <f t="shared" si="42"/>
        <v>5.3046487290465372</v>
      </c>
      <c r="H165" s="31">
        <f t="shared" si="36"/>
        <v>1148.7085449221352</v>
      </c>
      <c r="I165" s="25" t="e">
        <f t="shared" ref="I165:I216" si="46">(B165-0.5*M165*L165^2*$C$9*$C$11)*SIN($E$4)/E165-$C$8</f>
        <v>#VALUE!</v>
      </c>
      <c r="J165" s="31" t="e">
        <f t="shared" si="43"/>
        <v>#VALUE!</v>
      </c>
      <c r="K165" s="31" t="e">
        <f t="shared" si="44"/>
        <v>#VALUE!</v>
      </c>
      <c r="L165" s="25">
        <f t="shared" si="45"/>
        <v>5.3046487290465372</v>
      </c>
      <c r="M165" s="28">
        <f t="shared" si="37"/>
        <v>1.2250000000000001</v>
      </c>
      <c r="N165" s="33" t="e">
        <f t="shared" si="41"/>
        <v>#VALUE!</v>
      </c>
    </row>
    <row r="166" spans="1:14" x14ac:dyDescent="0.2">
      <c r="A166" s="1">
        <f t="shared" si="38"/>
        <v>14.899999999999963</v>
      </c>
      <c r="B166" s="1">
        <v>0</v>
      </c>
      <c r="C166" s="1">
        <v>0</v>
      </c>
      <c r="D166" s="1">
        <f t="shared" si="39"/>
        <v>5401</v>
      </c>
      <c r="E166" s="1">
        <f t="shared" si="35"/>
        <v>5.4009999999999998</v>
      </c>
      <c r="F166" s="25">
        <f t="shared" si="40"/>
        <v>-0.43963678753405033</v>
      </c>
      <c r="G166" s="31">
        <f t="shared" si="42"/>
        <v>5.2599344091524483</v>
      </c>
      <c r="H166" s="31">
        <f t="shared" si="36"/>
        <v>1149.2345383630504</v>
      </c>
      <c r="I166" s="25" t="e">
        <f t="shared" si="46"/>
        <v>#VALUE!</v>
      </c>
      <c r="J166" s="31" t="e">
        <f t="shared" si="43"/>
        <v>#VALUE!</v>
      </c>
      <c r="K166" s="31" t="e">
        <f t="shared" si="44"/>
        <v>#VALUE!</v>
      </c>
      <c r="L166" s="25">
        <f t="shared" si="45"/>
        <v>5.2599344091524483</v>
      </c>
      <c r="M166" s="28">
        <f t="shared" si="37"/>
        <v>1.2250000000000001</v>
      </c>
      <c r="N166" s="33" t="e">
        <f t="shared" si="41"/>
        <v>#VALUE!</v>
      </c>
    </row>
    <row r="167" spans="1:14" x14ac:dyDescent="0.2">
      <c r="A167" s="1">
        <f t="shared" si="38"/>
        <v>14.999999999999963</v>
      </c>
      <c r="B167" s="1">
        <v>0</v>
      </c>
      <c r="C167" s="1">
        <v>0</v>
      </c>
      <c r="D167" s="1">
        <f t="shared" si="39"/>
        <v>5401</v>
      </c>
      <c r="E167" s="1">
        <f t="shared" si="35"/>
        <v>5.4009999999999998</v>
      </c>
      <c r="F167" s="25">
        <f t="shared" si="40"/>
        <v>-0.4323183402045499</v>
      </c>
      <c r="G167" s="31">
        <f t="shared" si="42"/>
        <v>5.215970730399043</v>
      </c>
      <c r="H167" s="31">
        <f t="shared" si="36"/>
        <v>1149.7561354360903</v>
      </c>
      <c r="I167" s="25" t="e">
        <f t="shared" si="46"/>
        <v>#VALUE!</v>
      </c>
      <c r="J167" s="31" t="e">
        <f t="shared" si="43"/>
        <v>#VALUE!</v>
      </c>
      <c r="K167" s="31" t="e">
        <f t="shared" si="44"/>
        <v>#VALUE!</v>
      </c>
      <c r="L167" s="25">
        <f t="shared" si="45"/>
        <v>5.215970730399043</v>
      </c>
      <c r="M167" s="28">
        <f t="shared" si="37"/>
        <v>1.2250000000000001</v>
      </c>
      <c r="N167" s="33" t="e">
        <f t="shared" si="41"/>
        <v>#VALUE!</v>
      </c>
    </row>
    <row r="168" spans="1:14" x14ac:dyDescent="0.2">
      <c r="A168" s="1">
        <f t="shared" si="38"/>
        <v>15.099999999999962</v>
      </c>
      <c r="B168" s="1">
        <v>0</v>
      </c>
      <c r="C168" s="1">
        <v>0</v>
      </c>
      <c r="D168" s="1">
        <f t="shared" si="39"/>
        <v>5401</v>
      </c>
      <c r="E168" s="1">
        <f t="shared" si="35"/>
        <v>5.4009999999999998</v>
      </c>
      <c r="F168" s="25">
        <f t="shared" si="40"/>
        <v>-0.42518162056584086</v>
      </c>
      <c r="G168" s="31">
        <f t="shared" si="42"/>
        <v>5.1727388963785881</v>
      </c>
      <c r="H168" s="31">
        <f t="shared" si="36"/>
        <v>1150.2734093257282</v>
      </c>
      <c r="I168" s="25" t="e">
        <f t="shared" si="46"/>
        <v>#VALUE!</v>
      </c>
      <c r="J168" s="31" t="e">
        <f t="shared" si="43"/>
        <v>#VALUE!</v>
      </c>
      <c r="K168" s="31" t="e">
        <f t="shared" si="44"/>
        <v>#VALUE!</v>
      </c>
      <c r="L168" s="25">
        <f t="shared" si="45"/>
        <v>5.1727388963785881</v>
      </c>
      <c r="M168" s="28">
        <f t="shared" si="37"/>
        <v>1.2250000000000001</v>
      </c>
      <c r="N168" s="33" t="e">
        <f t="shared" si="41"/>
        <v>#VALUE!</v>
      </c>
    </row>
    <row r="169" spans="1:14" x14ac:dyDescent="0.2">
      <c r="A169" s="1">
        <f t="shared" si="38"/>
        <v>15.199999999999962</v>
      </c>
      <c r="B169" s="1">
        <v>0</v>
      </c>
      <c r="C169" s="1">
        <v>0</v>
      </c>
      <c r="D169" s="1">
        <f t="shared" si="39"/>
        <v>5401</v>
      </c>
      <c r="E169" s="1">
        <f t="shared" si="35"/>
        <v>5.4009999999999998</v>
      </c>
      <c r="F169" s="25">
        <f t="shared" si="40"/>
        <v>-0.41822064916149809</v>
      </c>
      <c r="G169" s="31">
        <f t="shared" si="42"/>
        <v>5.1302207343220037</v>
      </c>
      <c r="H169" s="31">
        <f t="shared" si="36"/>
        <v>1150.7864313991604</v>
      </c>
      <c r="I169" s="25" t="e">
        <f t="shared" si="46"/>
        <v>#VALUE!</v>
      </c>
      <c r="J169" s="31" t="e">
        <f t="shared" si="43"/>
        <v>#VALUE!</v>
      </c>
      <c r="K169" s="31" t="e">
        <f t="shared" si="44"/>
        <v>#VALUE!</v>
      </c>
      <c r="L169" s="25">
        <f t="shared" si="45"/>
        <v>5.1302207343220037</v>
      </c>
      <c r="M169" s="28">
        <f t="shared" si="37"/>
        <v>1.2250000000000001</v>
      </c>
      <c r="N169" s="33" t="e">
        <f t="shared" si="41"/>
        <v>#VALUE!</v>
      </c>
    </row>
    <row r="170" spans="1:14" x14ac:dyDescent="0.2">
      <c r="A170" s="1">
        <f t="shared" si="38"/>
        <v>15.299999999999962</v>
      </c>
      <c r="B170" s="1">
        <v>0</v>
      </c>
      <c r="C170" s="1">
        <v>0</v>
      </c>
      <c r="D170" s="1">
        <f t="shared" si="39"/>
        <v>5401</v>
      </c>
      <c r="E170" s="1">
        <f t="shared" si="35"/>
        <v>5.4009999999999998</v>
      </c>
      <c r="F170" s="25">
        <f t="shared" si="40"/>
        <v>-0.41142969085008518</v>
      </c>
      <c r="G170" s="31">
        <f t="shared" si="42"/>
        <v>5.0883986694058541</v>
      </c>
      <c r="H170" s="31">
        <f t="shared" si="36"/>
        <v>1151.2952712661011</v>
      </c>
      <c r="I170" s="25" t="e">
        <f t="shared" si="46"/>
        <v>#VALUE!</v>
      </c>
      <c r="J170" s="31" t="e">
        <f t="shared" si="43"/>
        <v>#VALUE!</v>
      </c>
      <c r="K170" s="31" t="e">
        <f t="shared" si="44"/>
        <v>#VALUE!</v>
      </c>
      <c r="L170" s="25">
        <f t="shared" si="45"/>
        <v>5.0883986694058541</v>
      </c>
      <c r="M170" s="28">
        <f t="shared" si="37"/>
        <v>1.2250000000000001</v>
      </c>
      <c r="N170" s="33" t="e">
        <f t="shared" si="41"/>
        <v>#VALUE!</v>
      </c>
    </row>
    <row r="171" spans="1:14" x14ac:dyDescent="0.2">
      <c r="A171" s="1">
        <f t="shared" si="38"/>
        <v>15.399999999999961</v>
      </c>
      <c r="B171" s="1">
        <v>0</v>
      </c>
      <c r="C171" s="1">
        <v>0</v>
      </c>
      <c r="D171" s="1">
        <f t="shared" si="39"/>
        <v>5401</v>
      </c>
      <c r="E171" s="1">
        <f t="shared" si="35"/>
        <v>5.4009999999999998</v>
      </c>
      <c r="F171" s="25">
        <f t="shared" si="40"/>
        <v>-0.40480324290759045</v>
      </c>
      <c r="G171" s="31">
        <f t="shared" si="42"/>
        <v>5.0472557003208456</v>
      </c>
      <c r="H171" s="31">
        <f t="shared" si="36"/>
        <v>1151.7999968361332</v>
      </c>
      <c r="I171" s="25" t="e">
        <f t="shared" si="46"/>
        <v>#VALUE!</v>
      </c>
      <c r="J171" s="31" t="e">
        <f t="shared" si="43"/>
        <v>#VALUE!</v>
      </c>
      <c r="K171" s="31" t="e">
        <f t="shared" si="44"/>
        <v>#VALUE!</v>
      </c>
      <c r="L171" s="25">
        <f t="shared" si="45"/>
        <v>5.0472557003208456</v>
      </c>
      <c r="M171" s="28">
        <f t="shared" si="37"/>
        <v>1.2250000000000001</v>
      </c>
      <c r="N171" s="33" t="e">
        <f t="shared" si="41"/>
        <v>#VALUE!</v>
      </c>
    </row>
    <row r="172" spans="1:14" x14ac:dyDescent="0.2">
      <c r="A172" s="1">
        <f t="shared" si="38"/>
        <v>15.499999999999961</v>
      </c>
      <c r="B172" s="1">
        <v>0</v>
      </c>
      <c r="C172" s="1">
        <v>0</v>
      </c>
      <c r="D172" s="1">
        <f t="shared" si="39"/>
        <v>5401</v>
      </c>
      <c r="E172" s="1">
        <f t="shared" si="35"/>
        <v>5.4009999999999998</v>
      </c>
      <c r="F172" s="25">
        <f t="shared" si="40"/>
        <v>-0.39833602380111649</v>
      </c>
      <c r="G172" s="31">
        <f t="shared" si="42"/>
        <v>5.0067753760300864</v>
      </c>
      <c r="H172" s="31">
        <f t="shared" si="36"/>
        <v>1152.3006743737362</v>
      </c>
      <c r="I172" s="25" t="e">
        <f t="shared" si="46"/>
        <v>#VALUE!</v>
      </c>
      <c r="J172" s="31" t="e">
        <f t="shared" si="43"/>
        <v>#VALUE!</v>
      </c>
      <c r="K172" s="31" t="e">
        <f t="shared" si="44"/>
        <v>#VALUE!</v>
      </c>
      <c r="L172" s="25">
        <f t="shared" si="45"/>
        <v>5.0067753760300864</v>
      </c>
      <c r="M172" s="28">
        <f t="shared" si="37"/>
        <v>1.2250000000000001</v>
      </c>
      <c r="N172" s="33" t="e">
        <f t="shared" si="41"/>
        <v>#VALUE!</v>
      </c>
    </row>
    <row r="173" spans="1:14" x14ac:dyDescent="0.2">
      <c r="A173" s="1">
        <f t="shared" si="38"/>
        <v>15.599999999999961</v>
      </c>
      <c r="B173" s="1">
        <v>0</v>
      </c>
      <c r="C173" s="1">
        <v>0</v>
      </c>
      <c r="D173" s="1">
        <f t="shared" si="39"/>
        <v>5401</v>
      </c>
      <c r="E173" s="1">
        <f t="shared" si="35"/>
        <v>5.4009999999999998</v>
      </c>
      <c r="F173" s="25">
        <f t="shared" si="40"/>
        <v>-0.39202296259084901</v>
      </c>
      <c r="G173" s="31">
        <f t="shared" si="42"/>
        <v>4.9669417736499746</v>
      </c>
      <c r="H173" s="31">
        <f t="shared" si="36"/>
        <v>1152.7973685511013</v>
      </c>
      <c r="I173" s="25" t="e">
        <f t="shared" si="46"/>
        <v>#VALUE!</v>
      </c>
      <c r="J173" s="31" t="e">
        <f t="shared" si="43"/>
        <v>#VALUE!</v>
      </c>
      <c r="K173" s="31" t="e">
        <f t="shared" si="44"/>
        <v>#VALUE!</v>
      </c>
      <c r="L173" s="25">
        <f t="shared" si="45"/>
        <v>4.9669417736499746</v>
      </c>
      <c r="M173" s="28">
        <f t="shared" si="37"/>
        <v>1.2250000000000001</v>
      </c>
      <c r="N173" s="33" t="e">
        <f t="shared" si="41"/>
        <v>#VALUE!</v>
      </c>
    </row>
    <row r="174" spans="1:14" x14ac:dyDescent="0.2">
      <c r="A174" s="1">
        <f t="shared" si="38"/>
        <v>15.69999999999996</v>
      </c>
      <c r="B174" s="1">
        <v>0</v>
      </c>
      <c r="C174" s="1">
        <v>0</v>
      </c>
      <c r="D174" s="1">
        <f t="shared" si="39"/>
        <v>5401</v>
      </c>
      <c r="E174" s="1">
        <f t="shared" si="35"/>
        <v>5.4009999999999998</v>
      </c>
      <c r="F174" s="25">
        <f t="shared" si="40"/>
        <v>-0.38585918892039628</v>
      </c>
      <c r="G174" s="31">
        <f t="shared" si="42"/>
        <v>4.9277394773908894</v>
      </c>
      <c r="H174" s="31">
        <f t="shared" si="36"/>
        <v>1153.2901424988404</v>
      </c>
      <c r="I174" s="25" t="e">
        <f t="shared" si="46"/>
        <v>#VALUE!</v>
      </c>
      <c r="J174" s="31" t="e">
        <f t="shared" si="43"/>
        <v>#VALUE!</v>
      </c>
      <c r="K174" s="31" t="e">
        <f t="shared" si="44"/>
        <v>#VALUE!</v>
      </c>
      <c r="L174" s="25">
        <f t="shared" si="45"/>
        <v>4.9277394773908894</v>
      </c>
      <c r="M174" s="28">
        <f t="shared" si="37"/>
        <v>1.2250000000000001</v>
      </c>
      <c r="N174" s="33" t="e">
        <f t="shared" si="41"/>
        <v>#VALUE!</v>
      </c>
    </row>
    <row r="175" spans="1:14" x14ac:dyDescent="0.2">
      <c r="A175" s="1">
        <f t="shared" si="38"/>
        <v>15.79999999999996</v>
      </c>
      <c r="B175" s="1">
        <v>0</v>
      </c>
      <c r="C175" s="1">
        <v>0</v>
      </c>
      <c r="D175" s="1">
        <f t="shared" si="39"/>
        <v>5401</v>
      </c>
      <c r="E175" s="1">
        <f t="shared" si="35"/>
        <v>5.4009999999999998</v>
      </c>
      <c r="F175" s="25">
        <f t="shared" si="40"/>
        <v>-0.37984002355843116</v>
      </c>
      <c r="G175" s="31">
        <f t="shared" si="42"/>
        <v>4.8891535584988501</v>
      </c>
      <c r="H175" s="31">
        <f t="shared" si="36"/>
        <v>1153.7790578546903</v>
      </c>
      <c r="I175" s="25" t="e">
        <f t="shared" si="46"/>
        <v>#VALUE!</v>
      </c>
      <c r="J175" s="31" t="e">
        <f t="shared" si="43"/>
        <v>#VALUE!</v>
      </c>
      <c r="K175" s="31" t="e">
        <f t="shared" si="44"/>
        <v>#VALUE!</v>
      </c>
      <c r="L175" s="25">
        <f t="shared" si="45"/>
        <v>4.8891535584988501</v>
      </c>
      <c r="M175" s="28">
        <f t="shared" si="37"/>
        <v>1.2250000000000001</v>
      </c>
      <c r="N175" s="33" t="e">
        <f t="shared" si="41"/>
        <v>#VALUE!</v>
      </c>
    </row>
    <row r="176" spans="1:14" x14ac:dyDescent="0.2">
      <c r="A176" s="1">
        <f t="shared" si="38"/>
        <v>15.899999999999959</v>
      </c>
      <c r="B176" s="1">
        <v>0</v>
      </c>
      <c r="C176" s="1">
        <v>0</v>
      </c>
      <c r="D176" s="1">
        <f t="shared" si="39"/>
        <v>5401</v>
      </c>
      <c r="E176" s="1">
        <f t="shared" si="35"/>
        <v>5.4009999999999998</v>
      </c>
      <c r="F176" s="25">
        <f t="shared" si="40"/>
        <v>-0.37396096945716906</v>
      </c>
      <c r="G176" s="31">
        <f t="shared" si="42"/>
        <v>4.8511695561430068</v>
      </c>
      <c r="H176" s="31">
        <f t="shared" si="36"/>
        <v>1154.2641748103047</v>
      </c>
      <c r="I176" s="25" t="e">
        <f t="shared" si="46"/>
        <v>#VALUE!</v>
      </c>
      <c r="J176" s="31" t="e">
        <f t="shared" si="43"/>
        <v>#VALUE!</v>
      </c>
      <c r="K176" s="31" t="e">
        <f t="shared" si="44"/>
        <v>#VALUE!</v>
      </c>
      <c r="L176" s="25">
        <f t="shared" si="45"/>
        <v>4.8511695561430068</v>
      </c>
      <c r="M176" s="28">
        <f t="shared" si="37"/>
        <v>1.2250000000000001</v>
      </c>
      <c r="N176" s="33" t="e">
        <f t="shared" si="41"/>
        <v>#VALUE!</v>
      </c>
    </row>
    <row r="177" spans="1:14" x14ac:dyDescent="0.2">
      <c r="A177" s="1">
        <f t="shared" si="38"/>
        <v>15.999999999999959</v>
      </c>
      <c r="B177" s="1">
        <v>0</v>
      </c>
      <c r="C177" s="1">
        <v>0</v>
      </c>
      <c r="D177" s="1">
        <f t="shared" si="39"/>
        <v>5401</v>
      </c>
      <c r="E177" s="1">
        <f t="shared" ref="E177:E240" si="47">(D177+C177)/1000</f>
        <v>5.4009999999999998</v>
      </c>
      <c r="F177" s="25">
        <f t="shared" ref="F177:F240" si="48">(B177/E177-0.5*M177*L177^2*$C$9*$C$11)</f>
        <v>-0.36821770329562775</v>
      </c>
      <c r="G177" s="31">
        <f t="shared" ref="G177:G240" si="49">G176+F176*dt</f>
        <v>4.8137734591972903</v>
      </c>
      <c r="H177" s="31">
        <f t="shared" ref="H177:H240" si="50">H176+G177*dt</f>
        <v>1154.7455521562244</v>
      </c>
      <c r="I177" s="25" t="e">
        <f t="shared" si="46"/>
        <v>#VALUE!</v>
      </c>
      <c r="J177" s="31" t="e">
        <f t="shared" si="43"/>
        <v>#VALUE!</v>
      </c>
      <c r="K177" s="31" t="e">
        <f t="shared" si="44"/>
        <v>#VALUE!</v>
      </c>
      <c r="L177" s="25">
        <f t="shared" si="45"/>
        <v>4.8137734591972903</v>
      </c>
      <c r="M177" s="28">
        <f t="shared" si="37"/>
        <v>1.2250000000000001</v>
      </c>
      <c r="N177" s="33" t="e">
        <f t="shared" si="41"/>
        <v>#VALUE!</v>
      </c>
    </row>
    <row r="178" spans="1:14" x14ac:dyDescent="0.2">
      <c r="A178" s="1">
        <f t="shared" si="38"/>
        <v>16.099999999999959</v>
      </c>
      <c r="B178" s="1">
        <v>0</v>
      </c>
      <c r="C178" s="1">
        <v>0</v>
      </c>
      <c r="D178" s="1">
        <f t="shared" si="39"/>
        <v>5401</v>
      </c>
      <c r="E178" s="1">
        <f t="shared" si="47"/>
        <v>5.4009999999999998</v>
      </c>
      <c r="F178" s="25">
        <f t="shared" si="48"/>
        <v>-0.36260606747783264</v>
      </c>
      <c r="G178" s="31">
        <f t="shared" si="49"/>
        <v>4.7769516888677277</v>
      </c>
      <c r="H178" s="31">
        <f t="shared" si="50"/>
        <v>1155.2232473251113</v>
      </c>
      <c r="I178" s="25" t="e">
        <f t="shared" si="46"/>
        <v>#VALUE!</v>
      </c>
      <c r="J178" s="31" t="e">
        <f t="shared" si="43"/>
        <v>#VALUE!</v>
      </c>
      <c r="K178" s="31" t="e">
        <f t="shared" si="44"/>
        <v>#VALUE!</v>
      </c>
      <c r="L178" s="25">
        <f t="shared" si="45"/>
        <v>4.7769516888677277</v>
      </c>
      <c r="M178" s="28">
        <f t="shared" si="37"/>
        <v>1.2250000000000001</v>
      </c>
      <c r="N178" s="33" t="e">
        <f t="shared" si="41"/>
        <v>#VALUE!</v>
      </c>
    </row>
    <row r="179" spans="1:14" x14ac:dyDescent="0.2">
      <c r="A179" s="36">
        <f t="shared" si="38"/>
        <v>16.19999999999996</v>
      </c>
      <c r="B179" s="36">
        <v>0</v>
      </c>
      <c r="C179" s="36">
        <v>0</v>
      </c>
      <c r="D179" s="1">
        <f t="shared" si="39"/>
        <v>5401</v>
      </c>
      <c r="E179" s="1">
        <f t="shared" si="47"/>
        <v>5.4009999999999998</v>
      </c>
      <c r="F179" s="25">
        <f t="shared" si="48"/>
        <v>-0.35712206255818524</v>
      </c>
      <c r="G179" s="31">
        <f t="shared" si="49"/>
        <v>4.7406910821199446</v>
      </c>
      <c r="H179" s="31">
        <f t="shared" si="50"/>
        <v>1155.6973164333233</v>
      </c>
      <c r="I179" s="37" t="e">
        <f t="shared" si="46"/>
        <v>#VALUE!</v>
      </c>
      <c r="J179" s="38" t="e">
        <f t="shared" si="43"/>
        <v>#VALUE!</v>
      </c>
      <c r="K179" s="38" t="e">
        <f t="shared" si="44"/>
        <v>#VALUE!</v>
      </c>
      <c r="L179" s="25">
        <f t="shared" si="45"/>
        <v>4.7406910821199446</v>
      </c>
      <c r="M179" s="28">
        <f t="shared" si="37"/>
        <v>1.2250000000000001</v>
      </c>
      <c r="N179" s="33" t="e">
        <f t="shared" si="41"/>
        <v>#VALUE!</v>
      </c>
    </row>
    <row r="180" spans="1:14" x14ac:dyDescent="0.2">
      <c r="A180" s="1">
        <f t="shared" si="38"/>
        <v>16.299999999999962</v>
      </c>
      <c r="B180" s="1">
        <v>0</v>
      </c>
      <c r="C180" s="1">
        <v>0</v>
      </c>
      <c r="D180" s="1">
        <f t="shared" si="39"/>
        <v>5401</v>
      </c>
      <c r="E180" s="1">
        <f t="shared" si="47"/>
        <v>5.4009999999999998</v>
      </c>
      <c r="F180" s="25">
        <f t="shared" si="48"/>
        <v>-0.35176184006810646</v>
      </c>
      <c r="G180" s="31">
        <f t="shared" si="49"/>
        <v>4.7049788758641258</v>
      </c>
      <c r="H180" s="31">
        <f t="shared" si="50"/>
        <v>1156.1678143209097</v>
      </c>
      <c r="I180" s="25" t="e">
        <f t="shared" si="46"/>
        <v>#VALUE!</v>
      </c>
      <c r="J180" s="31" t="e">
        <f t="shared" ref="J180:J216" si="51">J179+I179*dt</f>
        <v>#VALUE!</v>
      </c>
      <c r="K180" s="31" t="e">
        <f t="shared" ref="K180:K216" si="52">K179+J179*dt</f>
        <v>#VALUE!</v>
      </c>
      <c r="L180" s="25">
        <f t="shared" ref="L180:L243" si="53">G180</f>
        <v>4.7049788758641258</v>
      </c>
      <c r="M180" s="28">
        <f t="shared" si="37"/>
        <v>1.2250000000000001</v>
      </c>
      <c r="N180" s="33" t="e">
        <f t="shared" si="41"/>
        <v>#VALUE!</v>
      </c>
    </row>
    <row r="181" spans="1:14" x14ac:dyDescent="0.2">
      <c r="A181" s="1">
        <f t="shared" si="38"/>
        <v>16.399999999999963</v>
      </c>
      <c r="B181" s="1">
        <v>0</v>
      </c>
      <c r="C181" s="1">
        <v>0</v>
      </c>
      <c r="D181" s="1">
        <f t="shared" ref="D146:D209" si="54">$C$3+$C$2</f>
        <v>-3.043624434389141</v>
      </c>
      <c r="E181" s="1">
        <f t="shared" si="47"/>
        <v>-3.043624434389141E-3</v>
      </c>
      <c r="F181" s="25">
        <f t="shared" si="48"/>
        <v>-0.346521695719822</v>
      </c>
      <c r="G181" s="31">
        <f t="shared" si="49"/>
        <v>4.6698026918573152</v>
      </c>
      <c r="H181" s="31">
        <f t="shared" si="50"/>
        <v>1156.6347945900955</v>
      </c>
      <c r="I181" s="25" t="e">
        <f t="shared" si="46"/>
        <v>#VALUE!</v>
      </c>
      <c r="J181" s="31" t="e">
        <f t="shared" si="51"/>
        <v>#VALUE!</v>
      </c>
      <c r="K181" s="31" t="e">
        <f t="shared" si="52"/>
        <v>#VALUE!</v>
      </c>
      <c r="L181" s="25">
        <f t="shared" si="53"/>
        <v>4.6698026918573152</v>
      </c>
      <c r="M181" s="28">
        <f t="shared" si="37"/>
        <v>1.2250000000000001</v>
      </c>
      <c r="N181" s="33" t="e">
        <f t="shared" si="41"/>
        <v>#VALUE!</v>
      </c>
    </row>
    <row r="182" spans="1:14" x14ac:dyDescent="0.2">
      <c r="A182" s="1">
        <f t="shared" si="38"/>
        <v>16.499999999999964</v>
      </c>
      <c r="B182" s="1">
        <v>0</v>
      </c>
      <c r="C182" s="1">
        <v>0</v>
      </c>
      <c r="D182" s="1">
        <f t="shared" si="54"/>
        <v>-3.043624434389141</v>
      </c>
      <c r="E182" s="1">
        <f t="shared" si="47"/>
        <v>-3.043624434389141E-3</v>
      </c>
      <c r="F182" s="25">
        <f t="shared" si="48"/>
        <v>-0.34139806296477399</v>
      </c>
      <c r="G182" s="31">
        <f t="shared" si="49"/>
        <v>4.6351505222853326</v>
      </c>
      <c r="H182" s="31">
        <f t="shared" si="50"/>
        <v>1157.098309642324</v>
      </c>
      <c r="I182" s="25" t="e">
        <f t="shared" si="46"/>
        <v>#VALUE!</v>
      </c>
      <c r="J182" s="31" t="e">
        <f t="shared" si="51"/>
        <v>#VALUE!</v>
      </c>
      <c r="K182" s="31" t="e">
        <f t="shared" si="52"/>
        <v>#VALUE!</v>
      </c>
      <c r="L182" s="25">
        <f t="shared" si="53"/>
        <v>4.6351505222853326</v>
      </c>
      <c r="M182" s="28">
        <f t="shared" si="37"/>
        <v>1.2250000000000001</v>
      </c>
      <c r="N182" s="33" t="e">
        <f t="shared" si="41"/>
        <v>#VALUE!</v>
      </c>
    </row>
    <row r="183" spans="1:14" x14ac:dyDescent="0.2">
      <c r="A183" s="1">
        <f t="shared" si="38"/>
        <v>16.599999999999966</v>
      </c>
      <c r="B183" s="1">
        <v>0</v>
      </c>
      <c r="C183" s="1">
        <v>0</v>
      </c>
      <c r="D183" s="1">
        <f t="shared" si="54"/>
        <v>-3.043624434389141</v>
      </c>
      <c r="E183" s="1">
        <f t="shared" si="47"/>
        <v>-3.043624434389141E-3</v>
      </c>
      <c r="F183" s="25">
        <f t="shared" si="48"/>
        <v>-0.33638750688565355</v>
      </c>
      <c r="G183" s="31">
        <f t="shared" si="49"/>
        <v>4.6010107159888554</v>
      </c>
      <c r="H183" s="31">
        <f t="shared" si="50"/>
        <v>1157.558410713923</v>
      </c>
      <c r="I183" s="25" t="e">
        <f t="shared" si="46"/>
        <v>#VALUE!</v>
      </c>
      <c r="J183" s="31" t="e">
        <f t="shared" si="51"/>
        <v>#VALUE!</v>
      </c>
      <c r="K183" s="31" t="e">
        <f t="shared" si="52"/>
        <v>#VALUE!</v>
      </c>
      <c r="L183" s="25">
        <f t="shared" si="53"/>
        <v>4.6010107159888554</v>
      </c>
      <c r="M183" s="28">
        <f t="shared" si="37"/>
        <v>1.2250000000000001</v>
      </c>
      <c r="N183" s="33" t="e">
        <f t="shared" si="41"/>
        <v>#VALUE!</v>
      </c>
    </row>
    <row r="184" spans="1:14" x14ac:dyDescent="0.2">
      <c r="A184" s="1">
        <f t="shared" si="38"/>
        <v>16.699999999999967</v>
      </c>
      <c r="B184" s="1">
        <v>0</v>
      </c>
      <c r="C184" s="1">
        <v>0</v>
      </c>
      <c r="D184" s="1">
        <f t="shared" si="54"/>
        <v>-3.043624434389141</v>
      </c>
      <c r="E184" s="1">
        <f t="shared" si="47"/>
        <v>-3.043624434389141E-3</v>
      </c>
      <c r="F184" s="25">
        <f t="shared" si="48"/>
        <v>-0.33148671840243021</v>
      </c>
      <c r="G184" s="31">
        <f t="shared" si="49"/>
        <v>4.56737196530029</v>
      </c>
      <c r="H184" s="31">
        <f t="shared" si="50"/>
        <v>1158.0151479104529</v>
      </c>
      <c r="I184" s="25" t="e">
        <f t="shared" si="46"/>
        <v>#VALUE!</v>
      </c>
      <c r="J184" s="31" t="e">
        <f t="shared" si="51"/>
        <v>#VALUE!</v>
      </c>
      <c r="K184" s="31" t="e">
        <f t="shared" si="52"/>
        <v>#VALUE!</v>
      </c>
      <c r="L184" s="25">
        <f t="shared" si="53"/>
        <v>4.56737196530029</v>
      </c>
      <c r="M184" s="28">
        <f t="shared" si="37"/>
        <v>1.2250000000000001</v>
      </c>
      <c r="N184" s="33" t="e">
        <f t="shared" si="41"/>
        <v>#VALUE!</v>
      </c>
    </row>
    <row r="185" spans="1:14" x14ac:dyDescent="0.2">
      <c r="A185" s="1">
        <f t="shared" si="38"/>
        <v>16.799999999999969</v>
      </c>
      <c r="B185" s="1">
        <v>0</v>
      </c>
      <c r="C185" s="1">
        <v>0</v>
      </c>
      <c r="D185" s="1">
        <f t="shared" si="54"/>
        <v>-3.043624434389141</v>
      </c>
      <c r="E185" s="1">
        <f t="shared" si="47"/>
        <v>-3.043624434389141E-3</v>
      </c>
      <c r="F185" s="25">
        <f t="shared" si="48"/>
        <v>-0.32669250877405165</v>
      </c>
      <c r="G185" s="31">
        <f t="shared" si="49"/>
        <v>4.5342232934600473</v>
      </c>
      <c r="H185" s="31">
        <f t="shared" si="50"/>
        <v>1158.468570239799</v>
      </c>
      <c r="I185" s="25" t="e">
        <f t="shared" si="46"/>
        <v>#VALUE!</v>
      </c>
      <c r="J185" s="31" t="e">
        <f t="shared" si="51"/>
        <v>#VALUE!</v>
      </c>
      <c r="K185" s="31" t="e">
        <f t="shared" si="52"/>
        <v>#VALUE!</v>
      </c>
      <c r="L185" s="25">
        <f t="shared" si="53"/>
        <v>4.5342232934600473</v>
      </c>
      <c r="M185" s="28">
        <f t="shared" si="37"/>
        <v>1.2250000000000001</v>
      </c>
      <c r="N185" s="33" t="e">
        <f t="shared" si="41"/>
        <v>#VALUE!</v>
      </c>
    </row>
    <row r="186" spans="1:14" x14ac:dyDescent="0.2">
      <c r="A186" s="1">
        <f t="shared" si="38"/>
        <v>16.89999999999997</v>
      </c>
      <c r="B186" s="1">
        <v>0</v>
      </c>
      <c r="C186" s="1">
        <v>0</v>
      </c>
      <c r="D186" s="1">
        <f t="shared" si="54"/>
        <v>-3.043624434389141</v>
      </c>
      <c r="E186" s="1">
        <f t="shared" si="47"/>
        <v>-3.043624434389141E-3</v>
      </c>
      <c r="F186" s="25">
        <f t="shared" si="48"/>
        <v>-0.32200180437867792</v>
      </c>
      <c r="G186" s="31">
        <f t="shared" si="49"/>
        <v>4.5015540425826419</v>
      </c>
      <c r="H186" s="31">
        <f t="shared" si="50"/>
        <v>1158.9187256440573</v>
      </c>
      <c r="I186" s="25" t="e">
        <f t="shared" si="46"/>
        <v>#VALUE!</v>
      </c>
      <c r="J186" s="31" t="e">
        <f t="shared" si="51"/>
        <v>#VALUE!</v>
      </c>
      <c r="K186" s="31" t="e">
        <f t="shared" si="52"/>
        <v>#VALUE!</v>
      </c>
      <c r="L186" s="25">
        <f t="shared" si="53"/>
        <v>4.5015540425826419</v>
      </c>
      <c r="M186" s="28">
        <f t="shared" si="37"/>
        <v>1.2250000000000001</v>
      </c>
      <c r="N186" s="33" t="e">
        <f t="shared" si="41"/>
        <v>#VALUE!</v>
      </c>
    </row>
    <row r="187" spans="1:14" x14ac:dyDescent="0.2">
      <c r="A187" s="1">
        <f t="shared" si="38"/>
        <v>16.999999999999972</v>
      </c>
      <c r="B187" s="1">
        <v>0</v>
      </c>
      <c r="C187" s="1">
        <v>0</v>
      </c>
      <c r="D187" s="1">
        <f t="shared" si="54"/>
        <v>-3.043624434389141</v>
      </c>
      <c r="E187" s="1">
        <f t="shared" si="47"/>
        <v>-3.043624434389141E-3</v>
      </c>
      <c r="F187" s="25">
        <f t="shared" si="48"/>
        <v>-0.31741164175642766</v>
      </c>
      <c r="G187" s="31">
        <f t="shared" si="49"/>
        <v>4.4693538621447741</v>
      </c>
      <c r="H187" s="31">
        <f t="shared" si="50"/>
        <v>1159.3656610302719</v>
      </c>
      <c r="I187" s="25" t="e">
        <f t="shared" si="46"/>
        <v>#VALUE!</v>
      </c>
      <c r="J187" s="31" t="e">
        <f t="shared" si="51"/>
        <v>#VALUE!</v>
      </c>
      <c r="K187" s="31" t="e">
        <f t="shared" si="52"/>
        <v>#VALUE!</v>
      </c>
      <c r="L187" s="25">
        <f t="shared" si="53"/>
        <v>4.4693538621447741</v>
      </c>
      <c r="M187" s="28">
        <f t="shared" si="37"/>
        <v>1.2250000000000001</v>
      </c>
      <c r="N187" s="33" t="e">
        <f t="shared" si="41"/>
        <v>#VALUE!</v>
      </c>
    </row>
    <row r="188" spans="1:14" x14ac:dyDescent="0.2">
      <c r="A188" s="1">
        <f t="shared" si="38"/>
        <v>17.099999999999973</v>
      </c>
      <c r="B188" s="1">
        <v>0</v>
      </c>
      <c r="C188" s="1">
        <v>0</v>
      </c>
      <c r="D188" s="1">
        <f t="shared" si="54"/>
        <v>-3.043624434389141</v>
      </c>
      <c r="E188" s="1">
        <f t="shared" si="47"/>
        <v>-3.043624434389141E-3</v>
      </c>
      <c r="F188" s="25">
        <f t="shared" si="48"/>
        <v>-0.31291916289964128</v>
      </c>
      <c r="G188" s="31">
        <f t="shared" si="49"/>
        <v>4.437612697969131</v>
      </c>
      <c r="H188" s="31">
        <f t="shared" si="50"/>
        <v>1159.8094223000687</v>
      </c>
      <c r="I188" s="25" t="e">
        <f t="shared" si="46"/>
        <v>#VALUE!</v>
      </c>
      <c r="J188" s="31" t="e">
        <f t="shared" si="51"/>
        <v>#VALUE!</v>
      </c>
      <c r="K188" s="31" t="e">
        <f t="shared" si="52"/>
        <v>#VALUE!</v>
      </c>
      <c r="L188" s="25">
        <f t="shared" si="53"/>
        <v>4.437612697969131</v>
      </c>
      <c r="M188" s="28">
        <f t="shared" si="37"/>
        <v>1.2250000000000001</v>
      </c>
      <c r="N188" s="33" t="e">
        <f t="shared" si="41"/>
        <v>#VALUE!</v>
      </c>
    </row>
    <row r="189" spans="1:14" x14ac:dyDescent="0.2">
      <c r="A189" s="1">
        <f t="shared" si="38"/>
        <v>17.199999999999974</v>
      </c>
      <c r="B189" s="1">
        <v>0</v>
      </c>
      <c r="C189" s="1">
        <v>0</v>
      </c>
      <c r="D189" s="1">
        <f t="shared" si="54"/>
        <v>-3.043624434389141</v>
      </c>
      <c r="E189" s="1">
        <f t="shared" si="47"/>
        <v>-3.043624434389141E-3</v>
      </c>
      <c r="F189" s="25">
        <f t="shared" si="48"/>
        <v>-0.30852161077662693</v>
      </c>
      <c r="G189" s="31">
        <f t="shared" si="49"/>
        <v>4.4063207816791667</v>
      </c>
      <c r="H189" s="31">
        <f t="shared" si="50"/>
        <v>1160.2500543782367</v>
      </c>
      <c r="I189" s="25" t="e">
        <f t="shared" si="46"/>
        <v>#VALUE!</v>
      </c>
      <c r="J189" s="31" t="e">
        <f t="shared" si="51"/>
        <v>#VALUE!</v>
      </c>
      <c r="K189" s="31" t="e">
        <f t="shared" si="52"/>
        <v>#VALUE!</v>
      </c>
      <c r="L189" s="25">
        <f t="shared" si="53"/>
        <v>4.4063207816791667</v>
      </c>
      <c r="M189" s="28">
        <f t="shared" si="37"/>
        <v>1.2250000000000001</v>
      </c>
      <c r="N189" s="33" t="e">
        <f t="shared" si="41"/>
        <v>#VALUE!</v>
      </c>
    </row>
    <row r="190" spans="1:14" x14ac:dyDescent="0.2">
      <c r="A190" s="1">
        <f t="shared" si="38"/>
        <v>17.299999999999976</v>
      </c>
      <c r="B190" s="1">
        <v>0</v>
      </c>
      <c r="C190" s="1">
        <v>0</v>
      </c>
      <c r="D190" s="1">
        <f t="shared" si="54"/>
        <v>-3.043624434389141</v>
      </c>
      <c r="E190" s="1">
        <f t="shared" si="47"/>
        <v>-3.043624434389141E-3</v>
      </c>
      <c r="F190" s="25">
        <f t="shared" si="48"/>
        <v>-0.30421632507574004</v>
      </c>
      <c r="G190" s="31">
        <f t="shared" si="49"/>
        <v>4.3754686206015041</v>
      </c>
      <c r="H190" s="31">
        <f t="shared" si="50"/>
        <v>1160.6876012402968</v>
      </c>
      <c r="I190" s="25" t="e">
        <f t="shared" si="46"/>
        <v>#VALUE!</v>
      </c>
      <c r="J190" s="31" t="e">
        <f t="shared" si="51"/>
        <v>#VALUE!</v>
      </c>
      <c r="K190" s="31" t="e">
        <f t="shared" si="52"/>
        <v>#VALUE!</v>
      </c>
      <c r="L190" s="25">
        <f t="shared" si="53"/>
        <v>4.3754686206015041</v>
      </c>
      <c r="M190" s="28">
        <f t="shared" si="37"/>
        <v>1.2250000000000001</v>
      </c>
      <c r="N190" s="33" t="e">
        <f t="shared" si="41"/>
        <v>#VALUE!</v>
      </c>
    </row>
    <row r="191" spans="1:14" x14ac:dyDescent="0.2">
      <c r="A191" s="1">
        <f t="shared" si="38"/>
        <v>17.399999999999977</v>
      </c>
      <c r="B191" s="1">
        <v>0</v>
      </c>
      <c r="C191" s="1">
        <v>0</v>
      </c>
      <c r="D191" s="1">
        <f t="shared" si="54"/>
        <v>-3.043624434389141</v>
      </c>
      <c r="E191" s="1">
        <f t="shared" si="47"/>
        <v>-3.043624434389141E-3</v>
      </c>
      <c r="F191" s="25">
        <f t="shared" si="48"/>
        <v>-0.30000073815748085</v>
      </c>
      <c r="G191" s="31">
        <f t="shared" si="49"/>
        <v>4.3450469880939302</v>
      </c>
      <c r="H191" s="31">
        <f t="shared" si="50"/>
        <v>1161.1221059391062</v>
      </c>
      <c r="I191" s="25" t="e">
        <f t="shared" si="46"/>
        <v>#VALUE!</v>
      </c>
      <c r="J191" s="31" t="e">
        <f t="shared" si="51"/>
        <v>#VALUE!</v>
      </c>
      <c r="K191" s="31" t="e">
        <f t="shared" si="52"/>
        <v>#VALUE!</v>
      </c>
      <c r="L191" s="25">
        <f t="shared" si="53"/>
        <v>4.3450469880939302</v>
      </c>
      <c r="M191" s="28">
        <f t="shared" si="37"/>
        <v>1.2250000000000001</v>
      </c>
      <c r="N191" s="33" t="e">
        <f t="shared" si="41"/>
        <v>#VALUE!</v>
      </c>
    </row>
    <row r="192" spans="1:14" x14ac:dyDescent="0.2">
      <c r="A192" s="1">
        <f t="shared" si="38"/>
        <v>17.499999999999979</v>
      </c>
      <c r="B192" s="1">
        <v>0</v>
      </c>
      <c r="C192" s="1">
        <v>0</v>
      </c>
      <c r="D192" s="1">
        <f t="shared" si="54"/>
        <v>-3.043624434389141</v>
      </c>
      <c r="E192" s="1">
        <f t="shared" si="47"/>
        <v>-3.043624434389141E-3</v>
      </c>
      <c r="F192" s="25">
        <f t="shared" si="48"/>
        <v>-0.29587237120305848</v>
      </c>
      <c r="G192" s="31">
        <f t="shared" si="49"/>
        <v>4.3150469142781818</v>
      </c>
      <c r="H192" s="31">
        <f t="shared" si="50"/>
        <v>1161.553610630534</v>
      </c>
      <c r="I192" s="25" t="e">
        <f t="shared" si="46"/>
        <v>#VALUE!</v>
      </c>
      <c r="J192" s="31" t="e">
        <f t="shared" si="51"/>
        <v>#VALUE!</v>
      </c>
      <c r="K192" s="31" t="e">
        <f t="shared" si="52"/>
        <v>#VALUE!</v>
      </c>
      <c r="L192" s="25">
        <f t="shared" si="53"/>
        <v>4.3150469142781818</v>
      </c>
      <c r="M192" s="28">
        <f t="shared" si="37"/>
        <v>1.2250000000000001</v>
      </c>
      <c r="N192" s="33" t="e">
        <f t="shared" si="41"/>
        <v>#VALUE!</v>
      </c>
    </row>
    <row r="193" spans="1:14" x14ac:dyDescent="0.2">
      <c r="A193" s="1">
        <f t="shared" si="38"/>
        <v>17.59999999999998</v>
      </c>
      <c r="B193" s="1">
        <v>0</v>
      </c>
      <c r="C193" s="1">
        <v>0</v>
      </c>
      <c r="D193" s="1">
        <f t="shared" si="54"/>
        <v>-3.043624434389141</v>
      </c>
      <c r="E193" s="1">
        <f t="shared" si="47"/>
        <v>-3.043624434389141E-3</v>
      </c>
      <c r="F193" s="25">
        <f t="shared" si="48"/>
        <v>-0.2918288305485911</v>
      </c>
      <c r="G193" s="31">
        <f t="shared" si="49"/>
        <v>4.2854596771578759</v>
      </c>
      <c r="H193" s="31">
        <f t="shared" si="50"/>
        <v>1161.9821565982497</v>
      </c>
      <c r="I193" s="25" t="e">
        <f t="shared" si="46"/>
        <v>#VALUE!</v>
      </c>
      <c r="J193" s="31" t="e">
        <f t="shared" si="51"/>
        <v>#VALUE!</v>
      </c>
      <c r="K193" s="31" t="e">
        <f t="shared" si="52"/>
        <v>#VALUE!</v>
      </c>
      <c r="L193" s="25">
        <f t="shared" si="53"/>
        <v>4.2854596771578759</v>
      </c>
      <c r="M193" s="28">
        <f t="shared" si="37"/>
        <v>1.2250000000000001</v>
      </c>
      <c r="N193" s="33" t="e">
        <f t="shared" si="41"/>
        <v>#VALUE!</v>
      </c>
    </row>
    <row r="194" spans="1:14" x14ac:dyDescent="0.2">
      <c r="A194" s="1">
        <f t="shared" si="38"/>
        <v>17.699999999999982</v>
      </c>
      <c r="B194" s="1">
        <v>0</v>
      </c>
      <c r="C194" s="1">
        <v>0</v>
      </c>
      <c r="D194" s="1">
        <f t="shared" si="54"/>
        <v>-3.043624434389141</v>
      </c>
      <c r="E194" s="1">
        <f t="shared" si="47"/>
        <v>-3.043624434389141E-3</v>
      </c>
      <c r="F194" s="25">
        <f t="shared" si="48"/>
        <v>-0.28786780419477725</v>
      </c>
      <c r="G194" s="31">
        <f t="shared" si="49"/>
        <v>4.2562767941030168</v>
      </c>
      <c r="H194" s="31">
        <f t="shared" si="50"/>
        <v>1162.4077842776601</v>
      </c>
      <c r="I194" s="25" t="e">
        <f t="shared" si="46"/>
        <v>#VALUE!</v>
      </c>
      <c r="J194" s="31" t="e">
        <f t="shared" si="51"/>
        <v>#VALUE!</v>
      </c>
      <c r="K194" s="31" t="e">
        <f t="shared" si="52"/>
        <v>#VALUE!</v>
      </c>
      <c r="L194" s="25">
        <f t="shared" si="53"/>
        <v>4.2562767941030168</v>
      </c>
      <c r="M194" s="28">
        <f t="shared" si="37"/>
        <v>1.2250000000000001</v>
      </c>
      <c r="N194" s="33" t="e">
        <f t="shared" si="41"/>
        <v>#VALUE!</v>
      </c>
    </row>
    <row r="195" spans="1:14" x14ac:dyDescent="0.2">
      <c r="A195" s="1">
        <f t="shared" si="38"/>
        <v>17.799999999999983</v>
      </c>
      <c r="B195" s="1">
        <v>0</v>
      </c>
      <c r="C195" s="1">
        <v>0</v>
      </c>
      <c r="D195" s="1">
        <f t="shared" si="54"/>
        <v>-3.043624434389141</v>
      </c>
      <c r="E195" s="1">
        <f t="shared" si="47"/>
        <v>-3.043624434389141E-3</v>
      </c>
      <c r="F195" s="25">
        <f t="shared" si="48"/>
        <v>-0.28398705848249683</v>
      </c>
      <c r="G195" s="31">
        <f t="shared" si="49"/>
        <v>4.2274900136835392</v>
      </c>
      <c r="H195" s="31">
        <f t="shared" si="50"/>
        <v>1162.8305332790285</v>
      </c>
      <c r="I195" s="25" t="e">
        <f t="shared" si="46"/>
        <v>#VALUE!</v>
      </c>
      <c r="J195" s="31" t="e">
        <f t="shared" si="51"/>
        <v>#VALUE!</v>
      </c>
      <c r="K195" s="31" t="e">
        <f t="shared" si="52"/>
        <v>#VALUE!</v>
      </c>
      <c r="L195" s="25">
        <f t="shared" si="53"/>
        <v>4.2274900136835392</v>
      </c>
      <c r="M195" s="28">
        <f t="shared" si="37"/>
        <v>1.2250000000000001</v>
      </c>
      <c r="N195" s="33" t="e">
        <f t="shared" si="41"/>
        <v>#VALUE!</v>
      </c>
    </row>
    <row r="196" spans="1:14" x14ac:dyDescent="0.2">
      <c r="A196" s="1">
        <f t="shared" si="38"/>
        <v>17.899999999999984</v>
      </c>
      <c r="B196" s="1">
        <v>0</v>
      </c>
      <c r="C196" s="1">
        <v>0</v>
      </c>
      <c r="D196" s="1">
        <f t="shared" si="54"/>
        <v>-3.043624434389141</v>
      </c>
      <c r="E196" s="1">
        <f t="shared" si="47"/>
        <v>-3.043624434389141E-3</v>
      </c>
      <c r="F196" s="25">
        <f t="shared" si="48"/>
        <v>-0.28018443492538053</v>
      </c>
      <c r="G196" s="31">
        <f t="shared" si="49"/>
        <v>4.1990913078352898</v>
      </c>
      <c r="H196" s="31">
        <f t="shared" si="50"/>
        <v>1163.250442409812</v>
      </c>
      <c r="I196" s="25" t="e">
        <f t="shared" si="46"/>
        <v>#VALUE!</v>
      </c>
      <c r="J196" s="31" t="e">
        <f t="shared" si="51"/>
        <v>#VALUE!</v>
      </c>
      <c r="K196" s="31" t="e">
        <f t="shared" si="52"/>
        <v>#VALUE!</v>
      </c>
      <c r="L196" s="25">
        <f t="shared" si="53"/>
        <v>4.1990913078352898</v>
      </c>
      <c r="M196" s="28">
        <f t="shared" si="37"/>
        <v>1.2250000000000001</v>
      </c>
      <c r="N196" s="33" t="e">
        <f t="shared" si="41"/>
        <v>#VALUE!</v>
      </c>
    </row>
    <row r="197" spans="1:14" x14ac:dyDescent="0.2">
      <c r="A197" s="1">
        <f t="shared" si="38"/>
        <v>17.999999999999986</v>
      </c>
      <c r="B197" s="1">
        <v>0</v>
      </c>
      <c r="C197" s="1">
        <v>0</v>
      </c>
      <c r="D197" s="1">
        <f t="shared" si="54"/>
        <v>-3.043624434389141</v>
      </c>
      <c r="E197" s="1">
        <f t="shared" si="47"/>
        <v>-3.043624434389141E-3</v>
      </c>
      <c r="F197" s="25">
        <f t="shared" si="48"/>
        <v>-0.27645784719092514</v>
      </c>
      <c r="G197" s="31">
        <f t="shared" si="49"/>
        <v>4.1710728643427517</v>
      </c>
      <c r="H197" s="31">
        <f t="shared" si="50"/>
        <v>1163.6675496962462</v>
      </c>
      <c r="I197" s="25" t="e">
        <f t="shared" si="46"/>
        <v>#VALUE!</v>
      </c>
      <c r="J197" s="31" t="e">
        <f t="shared" si="51"/>
        <v>#VALUE!</v>
      </c>
      <c r="K197" s="31" t="e">
        <f t="shared" si="52"/>
        <v>#VALUE!</v>
      </c>
      <c r="L197" s="25">
        <f t="shared" si="53"/>
        <v>4.1710728643427517</v>
      </c>
      <c r="M197" s="28">
        <f t="shared" si="37"/>
        <v>1.2250000000000001</v>
      </c>
      <c r="N197" s="33" t="e">
        <f t="shared" si="41"/>
        <v>#VALUE!</v>
      </c>
    </row>
    <row r="198" spans="1:14" x14ac:dyDescent="0.2">
      <c r="A198" s="1">
        <f t="shared" si="38"/>
        <v>18.099999999999987</v>
      </c>
      <c r="B198" s="1">
        <v>0</v>
      </c>
      <c r="C198" s="1">
        <v>0</v>
      </c>
      <c r="D198" s="1">
        <f t="shared" si="54"/>
        <v>-3.043624434389141</v>
      </c>
      <c r="E198" s="1">
        <f t="shared" si="47"/>
        <v>-3.043624434389141E-3</v>
      </c>
      <c r="F198" s="25">
        <f t="shared" si="48"/>
        <v>-0.27280527822224354</v>
      </c>
      <c r="G198" s="31">
        <f t="shared" si="49"/>
        <v>4.1434270796236596</v>
      </c>
      <c r="H198" s="31">
        <f t="shared" si="50"/>
        <v>1164.0818924042085</v>
      </c>
      <c r="I198" s="25" t="e">
        <f t="shared" si="46"/>
        <v>#VALUE!</v>
      </c>
      <c r="J198" s="31" t="e">
        <f t="shared" si="51"/>
        <v>#VALUE!</v>
      </c>
      <c r="K198" s="31" t="e">
        <f t="shared" si="52"/>
        <v>#VALUE!</v>
      </c>
      <c r="L198" s="25">
        <f t="shared" si="53"/>
        <v>4.1434270796236596</v>
      </c>
      <c r="M198" s="28">
        <f t="shared" si="37"/>
        <v>1.2250000000000001</v>
      </c>
      <c r="N198" s="33" t="e">
        <f t="shared" si="41"/>
        <v>#VALUE!</v>
      </c>
    </row>
    <row r="199" spans="1:14" x14ac:dyDescent="0.2">
      <c r="A199" s="1">
        <f t="shared" si="38"/>
        <v>18.199999999999989</v>
      </c>
      <c r="B199" s="1">
        <v>0</v>
      </c>
      <c r="C199" s="1">
        <v>0</v>
      </c>
      <c r="D199" s="1">
        <f t="shared" si="54"/>
        <v>-3.043624434389141</v>
      </c>
      <c r="E199" s="1">
        <f t="shared" si="47"/>
        <v>-3.043624434389141E-3</v>
      </c>
      <c r="F199" s="25">
        <f t="shared" si="48"/>
        <v>-0.26922477749300044</v>
      </c>
      <c r="G199" s="31">
        <f t="shared" si="49"/>
        <v>4.1161465518014353</v>
      </c>
      <c r="H199" s="31">
        <f t="shared" si="50"/>
        <v>1164.4935070593885</v>
      </c>
      <c r="I199" s="25" t="e">
        <f t="shared" si="46"/>
        <v>#VALUE!</v>
      </c>
      <c r="J199" s="31" t="e">
        <f t="shared" si="51"/>
        <v>#VALUE!</v>
      </c>
      <c r="K199" s="31" t="e">
        <f t="shared" si="52"/>
        <v>#VALUE!</v>
      </c>
      <c r="L199" s="25">
        <f t="shared" si="53"/>
        <v>4.1161465518014353</v>
      </c>
      <c r="M199" s="28">
        <f t="shared" si="37"/>
        <v>1.2250000000000001</v>
      </c>
      <c r="N199" s="33" t="e">
        <f t="shared" si="41"/>
        <v>#VALUE!</v>
      </c>
    </row>
    <row r="200" spans="1:14" x14ac:dyDescent="0.2">
      <c r="A200" s="1">
        <f t="shared" si="38"/>
        <v>18.29999999999999</v>
      </c>
      <c r="B200" s="1">
        <v>0</v>
      </c>
      <c r="C200" s="1">
        <v>0</v>
      </c>
      <c r="D200" s="1">
        <f t="shared" si="54"/>
        <v>-3.043624434389141</v>
      </c>
      <c r="E200" s="1">
        <f t="shared" si="47"/>
        <v>-3.043624434389141E-3</v>
      </c>
      <c r="F200" s="25">
        <f t="shared" si="48"/>
        <v>-0.26571445838853597</v>
      </c>
      <c r="G200" s="31">
        <f t="shared" si="49"/>
        <v>4.0892240740521348</v>
      </c>
      <c r="H200" s="31">
        <f t="shared" si="50"/>
        <v>1164.9024294667938</v>
      </c>
      <c r="I200" s="25" t="e">
        <f t="shared" si="46"/>
        <v>#VALUE!</v>
      </c>
      <c r="J200" s="31" t="e">
        <f t="shared" si="51"/>
        <v>#VALUE!</v>
      </c>
      <c r="K200" s="31" t="e">
        <f t="shared" si="52"/>
        <v>#VALUE!</v>
      </c>
      <c r="L200" s="25">
        <f t="shared" si="53"/>
        <v>4.0892240740521348</v>
      </c>
      <c r="M200" s="28">
        <f t="shared" si="37"/>
        <v>1.2250000000000001</v>
      </c>
      <c r="N200" s="33" t="e">
        <f t="shared" si="41"/>
        <v>#VALUE!</v>
      </c>
    </row>
    <row r="201" spans="1:14" x14ac:dyDescent="0.2">
      <c r="A201" s="1">
        <f t="shared" si="38"/>
        <v>18.399999999999991</v>
      </c>
      <c r="B201" s="1">
        <v>0</v>
      </c>
      <c r="C201" s="1">
        <v>0</v>
      </c>
      <c r="D201" s="1">
        <f t="shared" si="54"/>
        <v>-3.043624434389141</v>
      </c>
      <c r="E201" s="1">
        <f t="shared" si="47"/>
        <v>-3.043624434389141E-3</v>
      </c>
      <c r="F201" s="25">
        <f t="shared" si="48"/>
        <v>-0.26227249570658245</v>
      </c>
      <c r="G201" s="31">
        <f t="shared" si="49"/>
        <v>4.0626526282132813</v>
      </c>
      <c r="H201" s="31">
        <f t="shared" si="50"/>
        <v>1165.3086947296151</v>
      </c>
      <c r="I201" s="25" t="e">
        <f t="shared" si="46"/>
        <v>#VALUE!</v>
      </c>
      <c r="J201" s="31" t="e">
        <f t="shared" si="51"/>
        <v>#VALUE!</v>
      </c>
      <c r="K201" s="31" t="e">
        <f t="shared" si="52"/>
        <v>#VALUE!</v>
      </c>
      <c r="L201" s="25">
        <f t="shared" si="53"/>
        <v>4.0626526282132813</v>
      </c>
      <c r="M201" s="28">
        <f t="shared" si="37"/>
        <v>1.2250000000000001</v>
      </c>
      <c r="N201" s="33" t="e">
        <f t="shared" si="41"/>
        <v>#VALUE!</v>
      </c>
    </row>
    <row r="202" spans="1:14" x14ac:dyDescent="0.2">
      <c r="A202" s="1">
        <f t="shared" si="38"/>
        <v>18.499999999999993</v>
      </c>
      <c r="B202" s="1">
        <v>0</v>
      </c>
      <c r="C202" s="1">
        <v>0</v>
      </c>
      <c r="D202" s="1">
        <f t="shared" si="54"/>
        <v>-3.043624434389141</v>
      </c>
      <c r="E202" s="1">
        <f t="shared" si="47"/>
        <v>-3.043624434389141E-3</v>
      </c>
      <c r="F202" s="25">
        <f t="shared" si="48"/>
        <v>-0.25889712327137027</v>
      </c>
      <c r="G202" s="31">
        <f t="shared" si="49"/>
        <v>4.0364253786426234</v>
      </c>
      <c r="H202" s="31">
        <f t="shared" si="50"/>
        <v>1165.7123372674794</v>
      </c>
      <c r="I202" s="25" t="e">
        <f t="shared" si="46"/>
        <v>#VALUE!</v>
      </c>
      <c r="J202" s="31" t="e">
        <f t="shared" si="51"/>
        <v>#VALUE!</v>
      </c>
      <c r="K202" s="31" t="e">
        <f t="shared" si="52"/>
        <v>#VALUE!</v>
      </c>
      <c r="L202" s="25">
        <f t="shared" si="53"/>
        <v>4.0364253786426234</v>
      </c>
      <c r="M202" s="28">
        <f t="shared" si="37"/>
        <v>1.2250000000000001</v>
      </c>
      <c r="N202" s="33" t="e">
        <f t="shared" si="41"/>
        <v>#VALUE!</v>
      </c>
    </row>
    <row r="203" spans="1:14" x14ac:dyDescent="0.2">
      <c r="A203" s="1">
        <f t="shared" si="38"/>
        <v>18.599999999999994</v>
      </c>
      <c r="B203" s="1">
        <v>0</v>
      </c>
      <c r="C203" s="1">
        <v>0</v>
      </c>
      <c r="D203" s="1">
        <f t="shared" si="54"/>
        <v>-3.043624434389141</v>
      </c>
      <c r="E203" s="1">
        <f t="shared" si="47"/>
        <v>-3.043624434389141E-3</v>
      </c>
      <c r="F203" s="25">
        <f t="shared" si="48"/>
        <v>-0.2555866316552754</v>
      </c>
      <c r="G203" s="31">
        <f t="shared" si="49"/>
        <v>4.0105356663154863</v>
      </c>
      <c r="H203" s="31">
        <f t="shared" si="50"/>
        <v>1166.113390834111</v>
      </c>
      <c r="I203" s="25" t="e">
        <f t="shared" si="46"/>
        <v>#VALUE!</v>
      </c>
      <c r="J203" s="31" t="e">
        <f t="shared" si="51"/>
        <v>#VALUE!</v>
      </c>
      <c r="K203" s="31" t="e">
        <f t="shared" si="52"/>
        <v>#VALUE!</v>
      </c>
      <c r="L203" s="25">
        <f t="shared" si="53"/>
        <v>4.0105356663154863</v>
      </c>
      <c r="M203" s="28">
        <f t="shared" si="37"/>
        <v>1.2250000000000001</v>
      </c>
      <c r="N203" s="33" t="e">
        <f t="shared" si="41"/>
        <v>#VALUE!</v>
      </c>
    </row>
    <row r="204" spans="1:14" x14ac:dyDescent="0.2">
      <c r="A204" s="1">
        <f t="shared" si="38"/>
        <v>18.699999999999996</v>
      </c>
      <c r="B204" s="1">
        <v>0</v>
      </c>
      <c r="C204" s="1">
        <v>0</v>
      </c>
      <c r="D204" s="1">
        <f t="shared" si="54"/>
        <v>-3.043624434389141</v>
      </c>
      <c r="E204" s="1">
        <f t="shared" si="47"/>
        <v>-3.043624434389141E-3</v>
      </c>
      <c r="F204" s="25">
        <f t="shared" si="48"/>
        <v>-0.25233936600250179</v>
      </c>
      <c r="G204" s="31">
        <f t="shared" si="49"/>
        <v>3.9849770031499587</v>
      </c>
      <c r="H204" s="31">
        <f t="shared" si="50"/>
        <v>1166.5118885344259</v>
      </c>
      <c r="I204" s="25" t="e">
        <f t="shared" si="46"/>
        <v>#VALUE!</v>
      </c>
      <c r="J204" s="31" t="e">
        <f t="shared" si="51"/>
        <v>#VALUE!</v>
      </c>
      <c r="K204" s="31" t="e">
        <f t="shared" si="52"/>
        <v>#VALUE!</v>
      </c>
      <c r="L204" s="25">
        <f t="shared" si="53"/>
        <v>3.9849770031499587</v>
      </c>
      <c r="M204" s="28">
        <f t="shared" si="37"/>
        <v>1.2250000000000001</v>
      </c>
      <c r="N204" s="33" t="e">
        <f t="shared" si="41"/>
        <v>#VALUE!</v>
      </c>
    </row>
    <row r="205" spans="1:14" x14ac:dyDescent="0.2">
      <c r="A205" s="1">
        <f t="shared" si="38"/>
        <v>18.799999999999997</v>
      </c>
      <c r="B205" s="1">
        <v>0</v>
      </c>
      <c r="C205" s="1">
        <v>0</v>
      </c>
      <c r="D205" s="1">
        <f t="shared" si="54"/>
        <v>-3.043624434389141</v>
      </c>
      <c r="E205" s="1">
        <f t="shared" si="47"/>
        <v>-3.043624434389141E-3</v>
      </c>
      <c r="F205" s="25">
        <f t="shared" si="48"/>
        <v>-0.24915372394960353</v>
      </c>
      <c r="G205" s="31">
        <f t="shared" si="49"/>
        <v>3.9597430665497084</v>
      </c>
      <c r="H205" s="31">
        <f t="shared" si="50"/>
        <v>1166.9078628410809</v>
      </c>
      <c r="I205" s="25" t="e">
        <f t="shared" si="46"/>
        <v>#VALUE!</v>
      </c>
      <c r="J205" s="31" t="e">
        <f t="shared" si="51"/>
        <v>#VALUE!</v>
      </c>
      <c r="K205" s="31" t="e">
        <f t="shared" si="52"/>
        <v>#VALUE!</v>
      </c>
      <c r="L205" s="25">
        <f t="shared" si="53"/>
        <v>3.9597430665497084</v>
      </c>
      <c r="M205" s="28">
        <f t="shared" si="37"/>
        <v>1.2250000000000001</v>
      </c>
      <c r="N205" s="33" t="e">
        <f t="shared" si="41"/>
        <v>#VALUE!</v>
      </c>
    </row>
    <row r="206" spans="1:14" x14ac:dyDescent="0.2">
      <c r="A206" s="1">
        <f t="shared" si="38"/>
        <v>18.899999999999999</v>
      </c>
      <c r="B206" s="1">
        <v>0</v>
      </c>
      <c r="C206" s="1">
        <v>0</v>
      </c>
      <c r="D206" s="1">
        <f t="shared" si="54"/>
        <v>-3.043624434389141</v>
      </c>
      <c r="E206" s="1">
        <f t="shared" si="47"/>
        <v>-3.043624434389141E-3</v>
      </c>
      <c r="F206" s="25">
        <f t="shared" si="48"/>
        <v>-0.24602815363795111</v>
      </c>
      <c r="G206" s="31">
        <f t="shared" si="49"/>
        <v>3.9348276941547482</v>
      </c>
      <c r="H206" s="31">
        <f t="shared" si="50"/>
        <v>1167.3013456104964</v>
      </c>
      <c r="I206" s="25" t="e">
        <f t="shared" si="46"/>
        <v>#VALUE!</v>
      </c>
      <c r="J206" s="31" t="e">
        <f t="shared" si="51"/>
        <v>#VALUE!</v>
      </c>
      <c r="K206" s="31" t="e">
        <f t="shared" si="52"/>
        <v>#VALUE!</v>
      </c>
      <c r="L206" s="25">
        <f t="shared" si="53"/>
        <v>3.9348276941547482</v>
      </c>
      <c r="M206" s="28">
        <f t="shared" si="37"/>
        <v>1.2250000000000001</v>
      </c>
      <c r="N206" s="33" t="e">
        <f t="shared" si="41"/>
        <v>#VALUE!</v>
      </c>
    </row>
    <row r="207" spans="1:14" x14ac:dyDescent="0.2">
      <c r="A207" s="1">
        <f t="shared" si="38"/>
        <v>19</v>
      </c>
      <c r="B207" s="1">
        <v>0</v>
      </c>
      <c r="C207" s="1">
        <v>0</v>
      </c>
      <c r="D207" s="1">
        <f t="shared" si="54"/>
        <v>-3.043624434389141</v>
      </c>
      <c r="E207" s="1">
        <f t="shared" si="47"/>
        <v>-3.043624434389141E-3</v>
      </c>
      <c r="F207" s="25">
        <f t="shared" si="48"/>
        <v>-0.24296115181351965</v>
      </c>
      <c r="G207" s="31">
        <f t="shared" si="49"/>
        <v>3.9102248787909533</v>
      </c>
      <c r="H207" s="31">
        <f t="shared" si="50"/>
        <v>1167.6923680983755</v>
      </c>
      <c r="I207" s="25" t="e">
        <f t="shared" si="46"/>
        <v>#VALUE!</v>
      </c>
      <c r="J207" s="31" t="e">
        <f t="shared" si="51"/>
        <v>#VALUE!</v>
      </c>
      <c r="K207" s="31" t="e">
        <f t="shared" si="52"/>
        <v>#VALUE!</v>
      </c>
      <c r="L207" s="25">
        <f t="shared" si="53"/>
        <v>3.9102248787909533</v>
      </c>
      <c r="M207" s="28">
        <f t="shared" si="37"/>
        <v>1.2250000000000001</v>
      </c>
      <c r="N207" s="33" t="e">
        <f t="shared" si="41"/>
        <v>#VALUE!</v>
      </c>
    </row>
    <row r="208" spans="1:14" x14ac:dyDescent="0.2">
      <c r="A208" s="1">
        <f t="shared" si="38"/>
        <v>19.100000000000001</v>
      </c>
      <c r="B208" s="1">
        <v>0</v>
      </c>
      <c r="C208" s="1">
        <v>0</v>
      </c>
      <c r="D208" s="1">
        <f t="shared" si="54"/>
        <v>-3.043624434389141</v>
      </c>
      <c r="E208" s="1">
        <f t="shared" si="47"/>
        <v>-3.043624434389141E-3</v>
      </c>
      <c r="F208" s="25">
        <f t="shared" si="48"/>
        <v>-0.23995126200964043</v>
      </c>
      <c r="G208" s="31">
        <f t="shared" si="49"/>
        <v>3.8859287636096012</v>
      </c>
      <c r="H208" s="31">
        <f t="shared" si="50"/>
        <v>1168.0809609747364</v>
      </c>
      <c r="I208" s="25" t="e">
        <f t="shared" si="46"/>
        <v>#VALUE!</v>
      </c>
      <c r="J208" s="31" t="e">
        <f t="shared" si="51"/>
        <v>#VALUE!</v>
      </c>
      <c r="K208" s="31" t="e">
        <f t="shared" si="52"/>
        <v>#VALUE!</v>
      </c>
      <c r="L208" s="25">
        <f t="shared" si="53"/>
        <v>3.8859287636096012</v>
      </c>
      <c r="M208" s="28">
        <f t="shared" si="37"/>
        <v>1.2250000000000001</v>
      </c>
      <c r="N208" s="33" t="e">
        <f t="shared" si="41"/>
        <v>#VALUE!</v>
      </c>
    </row>
    <row r="209" spans="1:14" x14ac:dyDescent="0.2">
      <c r="A209" s="1">
        <f t="shared" si="38"/>
        <v>19.200000000000003</v>
      </c>
      <c r="B209" s="1">
        <v>0</v>
      </c>
      <c r="C209" s="1">
        <v>0</v>
      </c>
      <c r="D209" s="1">
        <f t="shared" si="54"/>
        <v>-3.043624434389141</v>
      </c>
      <c r="E209" s="1">
        <f t="shared" si="47"/>
        <v>-3.043624434389141E-3</v>
      </c>
      <c r="F209" s="25">
        <f t="shared" si="48"/>
        <v>-0.23699707280859733</v>
      </c>
      <c r="G209" s="31">
        <f t="shared" si="49"/>
        <v>3.861933637408637</v>
      </c>
      <c r="H209" s="31">
        <f t="shared" si="50"/>
        <v>1168.4671543384773</v>
      </c>
      <c r="I209" s="25" t="e">
        <f t="shared" si="46"/>
        <v>#VALUE!</v>
      </c>
      <c r="J209" s="31" t="e">
        <f t="shared" si="51"/>
        <v>#VALUE!</v>
      </c>
      <c r="K209" s="31" t="e">
        <f t="shared" si="52"/>
        <v>#VALUE!</v>
      </c>
      <c r="L209" s="25">
        <f t="shared" si="53"/>
        <v>3.861933637408637</v>
      </c>
      <c r="M209" s="28">
        <f t="shared" si="37"/>
        <v>1.2250000000000001</v>
      </c>
      <c r="N209" s="33" t="e">
        <f t="shared" si="41"/>
        <v>#VALUE!</v>
      </c>
    </row>
    <row r="210" spans="1:14" x14ac:dyDescent="0.2">
      <c r="A210" s="1">
        <f t="shared" si="38"/>
        <v>19.300000000000004</v>
      </c>
      <c r="B210" s="1">
        <v>0</v>
      </c>
      <c r="C210" s="1">
        <v>0</v>
      </c>
      <c r="D210" s="1">
        <f t="shared" ref="D210:D273" si="55">$C$3+$C$2</f>
        <v>-3.043624434389141</v>
      </c>
      <c r="E210" s="1">
        <f t="shared" si="47"/>
        <v>-3.043624434389141E-3</v>
      </c>
      <c r="F210" s="25">
        <f t="shared" si="48"/>
        <v>-0.23409721617817997</v>
      </c>
      <c r="G210" s="31">
        <f t="shared" si="49"/>
        <v>3.8382339301277772</v>
      </c>
      <c r="H210" s="31">
        <f t="shared" si="50"/>
        <v>1168.85097773149</v>
      </c>
      <c r="I210" s="25" t="e">
        <f t="shared" si="46"/>
        <v>#VALUE!</v>
      </c>
      <c r="J210" s="31" t="e">
        <f t="shared" si="51"/>
        <v>#VALUE!</v>
      </c>
      <c r="K210" s="31" t="e">
        <f t="shared" si="52"/>
        <v>#VALUE!</v>
      </c>
      <c r="L210" s="25">
        <f t="shared" si="53"/>
        <v>3.8382339301277772</v>
      </c>
      <c r="M210" s="28">
        <f t="shared" ref="M210:M273" si="56">$C$7</f>
        <v>1.2250000000000001</v>
      </c>
      <c r="N210" s="33" t="e">
        <f t="shared" si="41"/>
        <v>#VALUE!</v>
      </c>
    </row>
    <row r="211" spans="1:14" x14ac:dyDescent="0.2">
      <c r="A211" s="1">
        <f t="shared" ref="A211:A274" si="57">A210+$P$17</f>
        <v>19.400000000000006</v>
      </c>
      <c r="B211" s="1">
        <v>0</v>
      </c>
      <c r="C211" s="1">
        <v>0</v>
      </c>
      <c r="D211" s="1">
        <f t="shared" si="55"/>
        <v>-3.043624434389141</v>
      </c>
      <c r="E211" s="1">
        <f t="shared" si="47"/>
        <v>-3.043624434389141E-3</v>
      </c>
      <c r="F211" s="25">
        <f t="shared" si="48"/>
        <v>-0.23125036587952044</v>
      </c>
      <c r="G211" s="31">
        <f t="shared" si="49"/>
        <v>3.8148242085099593</v>
      </c>
      <c r="H211" s="31">
        <f t="shared" si="50"/>
        <v>1169.232460152341</v>
      </c>
      <c r="I211" s="25" t="e">
        <f t="shared" si="46"/>
        <v>#VALUE!</v>
      </c>
      <c r="J211" s="31" t="e">
        <f t="shared" si="51"/>
        <v>#VALUE!</v>
      </c>
      <c r="K211" s="31" t="e">
        <f t="shared" si="52"/>
        <v>#VALUE!</v>
      </c>
      <c r="L211" s="25">
        <f t="shared" si="53"/>
        <v>3.8148242085099593</v>
      </c>
      <c r="M211" s="28">
        <f t="shared" si="56"/>
        <v>1.2250000000000001</v>
      </c>
      <c r="N211" s="33" t="e">
        <f t="shared" ref="N211:N216" si="58">$N$17+$U$20*K211</f>
        <v>#VALUE!</v>
      </c>
    </row>
    <row r="212" spans="1:14" x14ac:dyDescent="0.2">
      <c r="A212" s="1">
        <f t="shared" si="57"/>
        <v>19.500000000000007</v>
      </c>
      <c r="B212" s="1">
        <v>0</v>
      </c>
      <c r="C212" s="1">
        <v>0</v>
      </c>
      <c r="D212" s="1">
        <f t="shared" si="55"/>
        <v>-3.043624434389141</v>
      </c>
      <c r="E212" s="1">
        <f t="shared" si="47"/>
        <v>-3.043624434389141E-3</v>
      </c>
      <c r="F212" s="25">
        <f t="shared" si="48"/>
        <v>-0.22845523594274031</v>
      </c>
      <c r="G212" s="31">
        <f t="shared" si="49"/>
        <v>3.7916991719220072</v>
      </c>
      <c r="H212" s="31">
        <f t="shared" si="50"/>
        <v>1169.6116300695332</v>
      </c>
      <c r="I212" s="25" t="e">
        <f t="shared" si="46"/>
        <v>#VALUE!</v>
      </c>
      <c r="J212" s="31" t="e">
        <f t="shared" si="51"/>
        <v>#VALUE!</v>
      </c>
      <c r="K212" s="31" t="e">
        <f t="shared" si="52"/>
        <v>#VALUE!</v>
      </c>
      <c r="L212" s="25">
        <f t="shared" si="53"/>
        <v>3.7916991719220072</v>
      </c>
      <c r="M212" s="28">
        <f t="shared" si="56"/>
        <v>1.2250000000000001</v>
      </c>
      <c r="N212" s="33" t="e">
        <f t="shared" si="58"/>
        <v>#VALUE!</v>
      </c>
    </row>
    <row r="213" spans="1:14" x14ac:dyDescent="0.2">
      <c r="A213" s="1">
        <f t="shared" si="57"/>
        <v>19.600000000000009</v>
      </c>
      <c r="B213" s="1">
        <v>0</v>
      </c>
      <c r="C213" s="1">
        <v>0</v>
      </c>
      <c r="D213" s="1">
        <f t="shared" si="55"/>
        <v>-3.043624434389141</v>
      </c>
      <c r="E213" s="1">
        <f t="shared" si="47"/>
        <v>-3.043624434389141E-3</v>
      </c>
      <c r="F213" s="25">
        <f t="shared" si="48"/>
        <v>-0.2257105792071257</v>
      </c>
      <c r="G213" s="31">
        <f t="shared" si="49"/>
        <v>3.7688536483277333</v>
      </c>
      <c r="H213" s="31">
        <f t="shared" si="50"/>
        <v>1169.988515434366</v>
      </c>
      <c r="I213" s="25" t="e">
        <f t="shared" si="46"/>
        <v>#VALUE!</v>
      </c>
      <c r="J213" s="31" t="e">
        <f t="shared" si="51"/>
        <v>#VALUE!</v>
      </c>
      <c r="K213" s="31" t="e">
        <f t="shared" si="52"/>
        <v>#VALUE!</v>
      </c>
      <c r="L213" s="25">
        <f t="shared" si="53"/>
        <v>3.7688536483277333</v>
      </c>
      <c r="M213" s="28">
        <f t="shared" si="56"/>
        <v>1.2250000000000001</v>
      </c>
      <c r="N213" s="33" t="e">
        <f t="shared" si="58"/>
        <v>#VALUE!</v>
      </c>
    </row>
    <row r="214" spans="1:14" x14ac:dyDescent="0.2">
      <c r="A214" s="1">
        <f t="shared" si="57"/>
        <v>19.70000000000001</v>
      </c>
      <c r="B214" s="1">
        <v>0</v>
      </c>
      <c r="C214" s="1">
        <v>0</v>
      </c>
      <c r="D214" s="1">
        <f t="shared" si="55"/>
        <v>-3.043624434389141</v>
      </c>
      <c r="E214" s="1">
        <f t="shared" si="47"/>
        <v>-3.043624434389141E-3</v>
      </c>
      <c r="F214" s="25">
        <f t="shared" si="48"/>
        <v>-0.22301518592272387</v>
      </c>
      <c r="G214" s="31">
        <f t="shared" si="49"/>
        <v>3.7462825904070205</v>
      </c>
      <c r="H214" s="31">
        <f t="shared" si="50"/>
        <v>1170.3631436934068</v>
      </c>
      <c r="I214" s="25" t="e">
        <f t="shared" si="46"/>
        <v>#VALUE!</v>
      </c>
      <c r="J214" s="31" t="e">
        <f t="shared" si="51"/>
        <v>#VALUE!</v>
      </c>
      <c r="K214" s="31" t="e">
        <f t="shared" si="52"/>
        <v>#VALUE!</v>
      </c>
      <c r="L214" s="25">
        <f t="shared" si="53"/>
        <v>3.7462825904070205</v>
      </c>
      <c r="M214" s="28">
        <f t="shared" si="56"/>
        <v>1.2250000000000001</v>
      </c>
      <c r="N214" s="33" t="e">
        <f t="shared" si="58"/>
        <v>#VALUE!</v>
      </c>
    </row>
    <row r="215" spans="1:14" x14ac:dyDescent="0.2">
      <c r="A215" s="1">
        <f t="shared" si="57"/>
        <v>19.800000000000011</v>
      </c>
      <c r="B215" s="1">
        <v>0</v>
      </c>
      <c r="C215" s="1">
        <v>0</v>
      </c>
      <c r="D215" s="1">
        <f t="shared" si="55"/>
        <v>-3.043624434389141</v>
      </c>
      <c r="E215" s="1">
        <f t="shared" si="47"/>
        <v>-3.043624434389141E-3</v>
      </c>
      <c r="F215" s="25">
        <f t="shared" si="48"/>
        <v>-0.22036788241042538</v>
      </c>
      <c r="G215" s="31">
        <f t="shared" si="49"/>
        <v>3.7239810718147481</v>
      </c>
      <c r="H215" s="31">
        <f t="shared" si="50"/>
        <v>1170.7355418005882</v>
      </c>
      <c r="I215" s="25" t="e">
        <f t="shared" si="46"/>
        <v>#VALUE!</v>
      </c>
      <c r="J215" s="31" t="e">
        <f t="shared" si="51"/>
        <v>#VALUE!</v>
      </c>
      <c r="K215" s="31" t="e">
        <f t="shared" si="52"/>
        <v>#VALUE!</v>
      </c>
      <c r="L215" s="25">
        <f t="shared" si="53"/>
        <v>3.7239810718147481</v>
      </c>
      <c r="M215" s="28">
        <f t="shared" si="56"/>
        <v>1.2250000000000001</v>
      </c>
      <c r="N215" s="33" t="e">
        <f t="shared" si="58"/>
        <v>#VALUE!</v>
      </c>
    </row>
    <row r="216" spans="1:14" x14ac:dyDescent="0.2">
      <c r="A216" s="1">
        <f t="shared" si="57"/>
        <v>19.900000000000013</v>
      </c>
      <c r="B216" s="1">
        <v>0</v>
      </c>
      <c r="C216" s="1">
        <v>0</v>
      </c>
      <c r="D216" s="1">
        <f t="shared" si="55"/>
        <v>-3.043624434389141</v>
      </c>
      <c r="E216" s="1">
        <f t="shared" si="47"/>
        <v>-3.043624434389141E-3</v>
      </c>
      <c r="F216" s="25">
        <f t="shared" si="48"/>
        <v>-0.21776752977774827</v>
      </c>
      <c r="G216" s="31">
        <f t="shared" si="49"/>
        <v>3.7019442835737055</v>
      </c>
      <c r="H216" s="31">
        <f t="shared" si="50"/>
        <v>1171.1057362289455</v>
      </c>
      <c r="I216" s="25" t="e">
        <f t="shared" si="46"/>
        <v>#VALUE!</v>
      </c>
      <c r="J216" s="31" t="e">
        <f>J215+I215*dt*0.5</f>
        <v>#VALUE!</v>
      </c>
      <c r="K216" s="31" t="e">
        <f>K215+J215*dt*0.5</f>
        <v>#VALUE!</v>
      </c>
      <c r="L216" s="25">
        <f t="shared" si="53"/>
        <v>3.7019442835737055</v>
      </c>
      <c r="M216" s="28">
        <f t="shared" si="56"/>
        <v>1.2250000000000001</v>
      </c>
      <c r="N216" s="33" t="e">
        <f t="shared" si="58"/>
        <v>#VALUE!</v>
      </c>
    </row>
    <row r="217" spans="1:14" x14ac:dyDescent="0.2">
      <c r="A217" s="1">
        <f t="shared" si="57"/>
        <v>20.000000000000014</v>
      </c>
      <c r="B217" s="1">
        <v>0</v>
      </c>
      <c r="C217" s="1">
        <v>0</v>
      </c>
      <c r="D217" s="1">
        <f t="shared" si="55"/>
        <v>-3.043624434389141</v>
      </c>
      <c r="E217" s="1">
        <f t="shared" si="47"/>
        <v>-3.043624434389141E-3</v>
      </c>
      <c r="F217" s="25">
        <f t="shared" si="48"/>
        <v>-0.21521302268769421</v>
      </c>
      <c r="G217" s="31">
        <f t="shared" si="49"/>
        <v>3.6801675305959307</v>
      </c>
      <c r="H217" s="31">
        <f t="shared" si="50"/>
        <v>1171.4737529820052</v>
      </c>
      <c r="I217" s="31"/>
      <c r="J217" s="31"/>
      <c r="K217" s="31"/>
      <c r="L217" s="25">
        <f t="shared" si="53"/>
        <v>3.6801675305959307</v>
      </c>
      <c r="M217" s="28">
        <f t="shared" si="56"/>
        <v>1.2250000000000001</v>
      </c>
    </row>
    <row r="218" spans="1:14" x14ac:dyDescent="0.2">
      <c r="A218" s="1">
        <f t="shared" si="57"/>
        <v>20.100000000000016</v>
      </c>
      <c r="B218" s="1">
        <v>0</v>
      </c>
      <c r="C218" s="1">
        <v>0</v>
      </c>
      <c r="D218" s="1">
        <f t="shared" si="55"/>
        <v>-3.043624434389141</v>
      </c>
      <c r="E218" s="1">
        <f t="shared" si="47"/>
        <v>-3.043624434389141E-3</v>
      </c>
      <c r="F218" s="25">
        <f t="shared" si="48"/>
        <v>-0.21270328817818104</v>
      </c>
      <c r="G218" s="31">
        <f t="shared" si="49"/>
        <v>3.6586462283271612</v>
      </c>
      <c r="H218" s="31">
        <f t="shared" si="50"/>
        <v>1171.8396176048379</v>
      </c>
      <c r="I218" s="31"/>
      <c r="J218" s="31"/>
      <c r="K218" s="31"/>
      <c r="L218" s="25">
        <f t="shared" si="53"/>
        <v>3.6586462283271612</v>
      </c>
      <c r="M218" s="28">
        <f t="shared" si="56"/>
        <v>1.2250000000000001</v>
      </c>
    </row>
    <row r="219" spans="1:14" x14ac:dyDescent="0.2">
      <c r="A219" s="1">
        <f t="shared" si="57"/>
        <v>20.200000000000017</v>
      </c>
      <c r="B219" s="1">
        <v>0</v>
      </c>
      <c r="C219" s="1">
        <v>0</v>
      </c>
      <c r="D219" s="1">
        <f t="shared" si="55"/>
        <v>-3.043624434389141</v>
      </c>
      <c r="E219" s="1">
        <f t="shared" si="47"/>
        <v>-3.043624434389141E-3</v>
      </c>
      <c r="F219" s="25">
        <f t="shared" si="48"/>
        <v>-0.21023728452969068</v>
      </c>
      <c r="G219" s="31">
        <f t="shared" si="49"/>
        <v>3.637375899509343</v>
      </c>
      <c r="H219" s="31">
        <f t="shared" si="50"/>
        <v>1172.2033551947889</v>
      </c>
      <c r="I219" s="31"/>
      <c r="J219" s="31"/>
      <c r="K219" s="31"/>
      <c r="L219" s="25">
        <f t="shared" si="53"/>
        <v>3.637375899509343</v>
      </c>
      <c r="M219" s="28">
        <f t="shared" si="56"/>
        <v>1.2250000000000001</v>
      </c>
    </row>
    <row r="220" spans="1:14" x14ac:dyDescent="0.2">
      <c r="A220" s="1">
        <f t="shared" si="57"/>
        <v>20.300000000000018</v>
      </c>
      <c r="B220" s="1">
        <v>0</v>
      </c>
      <c r="C220" s="1">
        <v>0</v>
      </c>
      <c r="D220" s="1">
        <f t="shared" si="55"/>
        <v>-3.043624434389141</v>
      </c>
      <c r="E220" s="1">
        <f t="shared" si="47"/>
        <v>-3.043624434389141E-3</v>
      </c>
      <c r="F220" s="25">
        <f t="shared" si="48"/>
        <v>-0.20781400017889196</v>
      </c>
      <c r="G220" s="31">
        <f t="shared" si="49"/>
        <v>3.616352171056374</v>
      </c>
      <c r="H220" s="31">
        <f t="shared" si="50"/>
        <v>1172.5649904118945</v>
      </c>
      <c r="I220" s="31"/>
      <c r="J220" s="31"/>
      <c r="K220" s="31"/>
      <c r="L220" s="25">
        <f t="shared" si="53"/>
        <v>3.616352171056374</v>
      </c>
      <c r="M220" s="28">
        <f t="shared" si="56"/>
        <v>1.2250000000000001</v>
      </c>
    </row>
    <row r="221" spans="1:14" x14ac:dyDescent="0.2">
      <c r="A221" s="1">
        <f t="shared" si="57"/>
        <v>20.40000000000002</v>
      </c>
      <c r="B221" s="1">
        <v>0</v>
      </c>
      <c r="C221" s="1">
        <v>0</v>
      </c>
      <c r="D221" s="1">
        <f t="shared" si="55"/>
        <v>-3.043624434389141</v>
      </c>
      <c r="E221" s="1">
        <f t="shared" si="47"/>
        <v>-3.043624434389141E-3</v>
      </c>
      <c r="F221" s="25">
        <f t="shared" si="48"/>
        <v>-0.20543245267611751</v>
      </c>
      <c r="G221" s="31">
        <f t="shared" si="49"/>
        <v>3.595570771038485</v>
      </c>
      <c r="H221" s="31">
        <f t="shared" si="50"/>
        <v>1172.9245474889983</v>
      </c>
      <c r="I221" s="31"/>
      <c r="J221" s="31"/>
      <c r="K221" s="31"/>
      <c r="L221" s="25">
        <f t="shared" si="53"/>
        <v>3.595570771038485</v>
      </c>
      <c r="M221" s="28">
        <f t="shared" si="56"/>
        <v>1.2250000000000001</v>
      </c>
    </row>
    <row r="222" spans="1:14" x14ac:dyDescent="0.2">
      <c r="A222" s="1">
        <f t="shared" si="57"/>
        <v>20.500000000000021</v>
      </c>
      <c r="B222" s="1">
        <v>0</v>
      </c>
      <c r="C222" s="1">
        <v>0</v>
      </c>
      <c r="D222" s="1">
        <f t="shared" si="55"/>
        <v>-3.043624434389141</v>
      </c>
      <c r="E222" s="1">
        <f t="shared" si="47"/>
        <v>-3.043624434389141E-3</v>
      </c>
      <c r="F222" s="25">
        <f t="shared" si="48"/>
        <v>-0.20309168768468064</v>
      </c>
      <c r="G222" s="31">
        <f t="shared" si="49"/>
        <v>3.5750275257708735</v>
      </c>
      <c r="H222" s="31">
        <f t="shared" si="50"/>
        <v>1173.2820502415755</v>
      </c>
      <c r="I222" s="31"/>
      <c r="J222" s="31"/>
      <c r="K222" s="31"/>
      <c r="L222" s="25">
        <f t="shared" si="53"/>
        <v>3.5750275257708735</v>
      </c>
      <c r="M222" s="28">
        <f t="shared" si="56"/>
        <v>1.2250000000000001</v>
      </c>
    </row>
    <row r="223" spans="1:14" x14ac:dyDescent="0.2">
      <c r="A223" s="1">
        <f t="shared" si="57"/>
        <v>20.600000000000023</v>
      </c>
      <c r="B223" s="1">
        <v>0</v>
      </c>
      <c r="C223" s="1">
        <v>0</v>
      </c>
      <c r="D223" s="1">
        <f t="shared" si="55"/>
        <v>-3.043624434389141</v>
      </c>
      <c r="E223" s="1">
        <f t="shared" si="47"/>
        <v>-3.043624434389141E-3</v>
      </c>
      <c r="F223" s="25">
        <f t="shared" si="48"/>
        <v>-0.20079077802012282</v>
      </c>
      <c r="G223" s="31">
        <f t="shared" si="49"/>
        <v>3.5547183570024052</v>
      </c>
      <c r="H223" s="31">
        <f t="shared" si="50"/>
        <v>1173.6375220772757</v>
      </c>
      <c r="I223" s="31"/>
      <c r="J223" s="31"/>
      <c r="K223" s="31"/>
      <c r="L223" s="25">
        <f t="shared" si="53"/>
        <v>3.5547183570024052</v>
      </c>
      <c r="M223" s="28">
        <f t="shared" si="56"/>
        <v>1.2250000000000001</v>
      </c>
    </row>
    <row r="224" spans="1:14" x14ac:dyDescent="0.2">
      <c r="A224" s="1">
        <f t="shared" si="57"/>
        <v>20.700000000000024</v>
      </c>
      <c r="B224" s="1">
        <v>0</v>
      </c>
      <c r="C224" s="1">
        <v>0</v>
      </c>
      <c r="D224" s="1">
        <f t="shared" si="55"/>
        <v>-3.043624434389141</v>
      </c>
      <c r="E224" s="1">
        <f t="shared" si="47"/>
        <v>-3.043624434389141E-3</v>
      </c>
      <c r="F224" s="25">
        <f t="shared" si="48"/>
        <v>-0.19852882272758074</v>
      </c>
      <c r="G224" s="31">
        <f t="shared" si="49"/>
        <v>3.5346392792003929</v>
      </c>
      <c r="H224" s="31">
        <f t="shared" si="50"/>
        <v>1173.9909860051957</v>
      </c>
      <c r="I224" s="31"/>
      <c r="J224" s="31"/>
      <c r="K224" s="31"/>
      <c r="L224" s="25">
        <f t="shared" si="53"/>
        <v>3.5346392792003929</v>
      </c>
      <c r="M224" s="28">
        <f t="shared" si="56"/>
        <v>1.2250000000000001</v>
      </c>
    </row>
    <row r="225" spans="1:13" x14ac:dyDescent="0.2">
      <c r="A225" s="1">
        <f t="shared" si="57"/>
        <v>20.800000000000026</v>
      </c>
      <c r="B225" s="1">
        <v>0</v>
      </c>
      <c r="C225" s="1">
        <v>0</v>
      </c>
      <c r="D225" s="1">
        <f t="shared" si="55"/>
        <v>-3.043624434389141</v>
      </c>
      <c r="E225" s="1">
        <f t="shared" si="47"/>
        <v>-3.043624434389141E-3</v>
      </c>
      <c r="F225" s="25">
        <f t="shared" si="48"/>
        <v>-0.1963049461955515</v>
      </c>
      <c r="G225" s="31">
        <f t="shared" si="49"/>
        <v>3.5147863969276347</v>
      </c>
      <c r="H225" s="31">
        <f t="shared" si="50"/>
        <v>1174.3424646448884</v>
      </c>
      <c r="I225" s="31"/>
      <c r="J225" s="31"/>
      <c r="K225" s="31"/>
      <c r="L225" s="25">
        <f t="shared" si="53"/>
        <v>3.5147863969276347</v>
      </c>
      <c r="M225" s="28">
        <f t="shared" si="56"/>
        <v>1.2250000000000001</v>
      </c>
    </row>
    <row r="226" spans="1:13" x14ac:dyDescent="0.2">
      <c r="A226" s="1">
        <f t="shared" si="57"/>
        <v>20.900000000000027</v>
      </c>
      <c r="B226" s="1">
        <v>0</v>
      </c>
      <c r="C226" s="1">
        <v>0</v>
      </c>
      <c r="D226" s="1">
        <f t="shared" si="55"/>
        <v>-3.043624434389141</v>
      </c>
      <c r="E226" s="1">
        <f t="shared" si="47"/>
        <v>-3.043624434389141E-3</v>
      </c>
      <c r="F226" s="25">
        <f t="shared" si="48"/>
        <v>-0.19411829730442448</v>
      </c>
      <c r="G226" s="31">
        <f t="shared" si="49"/>
        <v>3.4951559023080794</v>
      </c>
      <c r="H226" s="31">
        <f t="shared" si="50"/>
        <v>1174.6919802351192</v>
      </c>
      <c r="I226" s="31"/>
      <c r="J226" s="31"/>
      <c r="K226" s="31"/>
      <c r="L226" s="25">
        <f t="shared" si="53"/>
        <v>3.4951559023080794</v>
      </c>
      <c r="M226" s="28">
        <f t="shared" si="56"/>
        <v>1.2250000000000001</v>
      </c>
    </row>
    <row r="227" spans="1:13" x14ac:dyDescent="0.2">
      <c r="A227" s="1">
        <f t="shared" si="57"/>
        <v>21.000000000000028</v>
      </c>
      <c r="B227" s="1">
        <v>0</v>
      </c>
      <c r="C227" s="1">
        <v>0</v>
      </c>
      <c r="D227" s="1">
        <f t="shared" si="55"/>
        <v>-3.043624434389141</v>
      </c>
      <c r="E227" s="1">
        <f t="shared" si="47"/>
        <v>-3.043624434389141E-3</v>
      </c>
      <c r="F227" s="25">
        <f t="shared" si="48"/>
        <v>-0.19196804860822775</v>
      </c>
      <c r="G227" s="31">
        <f t="shared" si="49"/>
        <v>3.475744072577637</v>
      </c>
      <c r="H227" s="31">
        <f t="shared" si="50"/>
        <v>1175.039554642377</v>
      </c>
      <c r="I227" s="31"/>
      <c r="J227" s="31"/>
      <c r="K227" s="31"/>
      <c r="L227" s="25">
        <f t="shared" si="53"/>
        <v>3.475744072577637</v>
      </c>
      <c r="M227" s="28">
        <f t="shared" si="56"/>
        <v>1.2250000000000001</v>
      </c>
    </row>
    <row r="228" spans="1:13" x14ac:dyDescent="0.2">
      <c r="A228" s="1">
        <f t="shared" si="57"/>
        <v>21.10000000000003</v>
      </c>
      <c r="B228" s="1">
        <v>0</v>
      </c>
      <c r="C228" s="1">
        <v>0</v>
      </c>
      <c r="D228" s="1">
        <f t="shared" si="55"/>
        <v>-3.043624434389141</v>
      </c>
      <c r="E228" s="1">
        <f t="shared" si="47"/>
        <v>-3.043624434389141E-3</v>
      </c>
      <c r="F228" s="25">
        <f t="shared" si="48"/>
        <v>-0.18985339554811581</v>
      </c>
      <c r="G228" s="31">
        <f t="shared" si="49"/>
        <v>3.4565472677168141</v>
      </c>
      <c r="H228" s="31">
        <f t="shared" si="50"/>
        <v>1175.3852093691487</v>
      </c>
      <c r="I228" s="31"/>
      <c r="J228" s="31"/>
      <c r="K228" s="31"/>
      <c r="L228" s="25">
        <f t="shared" si="53"/>
        <v>3.4565472677168141</v>
      </c>
      <c r="M228" s="28">
        <f t="shared" si="56"/>
        <v>1.2250000000000001</v>
      </c>
    </row>
    <row r="229" spans="1:13" x14ac:dyDescent="0.2">
      <c r="A229" s="1">
        <f t="shared" si="57"/>
        <v>21.200000000000031</v>
      </c>
      <c r="B229" s="1">
        <v>0</v>
      </c>
      <c r="C229" s="1">
        <v>0</v>
      </c>
      <c r="D229" s="1">
        <f t="shared" si="55"/>
        <v>-3.043624434389141</v>
      </c>
      <c r="E229" s="1">
        <f t="shared" si="47"/>
        <v>-3.043624434389141E-3</v>
      </c>
      <c r="F229" s="25">
        <f t="shared" si="48"/>
        <v>-0.18777355569619877</v>
      </c>
      <c r="G229" s="31">
        <f t="shared" si="49"/>
        <v>3.4375619281620025</v>
      </c>
      <c r="H229" s="31">
        <f t="shared" si="50"/>
        <v>1175.728965561965</v>
      </c>
      <c r="I229" s="31"/>
      <c r="J229" s="31"/>
      <c r="K229" s="31"/>
      <c r="L229" s="25">
        <f t="shared" si="53"/>
        <v>3.4375619281620025</v>
      </c>
      <c r="M229" s="28">
        <f t="shared" si="56"/>
        <v>1.2250000000000001</v>
      </c>
    </row>
    <row r="230" spans="1:13" x14ac:dyDescent="0.2">
      <c r="A230" s="1">
        <f t="shared" si="57"/>
        <v>21.300000000000033</v>
      </c>
      <c r="B230" s="1">
        <v>0</v>
      </c>
      <c r="C230" s="1">
        <v>0</v>
      </c>
      <c r="D230" s="1">
        <f t="shared" si="55"/>
        <v>-3.043624434389141</v>
      </c>
      <c r="E230" s="1">
        <f t="shared" si="47"/>
        <v>-3.043624434389141E-3</v>
      </c>
      <c r="F230" s="25">
        <f t="shared" si="48"/>
        <v>-0.18572776802838034</v>
      </c>
      <c r="G230" s="31">
        <f t="shared" si="49"/>
        <v>3.4187845725923824</v>
      </c>
      <c r="H230" s="31">
        <f t="shared" si="50"/>
        <v>1176.0708440192243</v>
      </c>
      <c r="I230" s="31"/>
      <c r="J230" s="31"/>
      <c r="K230" s="31"/>
      <c r="L230" s="25">
        <f t="shared" si="53"/>
        <v>3.4187845725923824</v>
      </c>
      <c r="M230" s="28">
        <f t="shared" si="56"/>
        <v>1.2250000000000001</v>
      </c>
    </row>
    <row r="231" spans="1:13" x14ac:dyDescent="0.2">
      <c r="A231" s="1">
        <f t="shared" si="57"/>
        <v>21.400000000000034</v>
      </c>
      <c r="B231" s="1">
        <v>0</v>
      </c>
      <c r="C231" s="1">
        <v>0</v>
      </c>
      <c r="D231" s="1">
        <f t="shared" si="55"/>
        <v>-3.043624434389141</v>
      </c>
      <c r="E231" s="1">
        <f t="shared" si="47"/>
        <v>-3.043624434389141E-3</v>
      </c>
      <c r="F231" s="25">
        <f t="shared" si="48"/>
        <v>-0.18371529222494118</v>
      </c>
      <c r="G231" s="31">
        <f t="shared" si="49"/>
        <v>3.4002117957895446</v>
      </c>
      <c r="H231" s="31">
        <f t="shared" si="50"/>
        <v>1176.4108651988033</v>
      </c>
      <c r="I231" s="31"/>
      <c r="J231" s="31"/>
      <c r="K231" s="31"/>
      <c r="L231" s="25">
        <f t="shared" si="53"/>
        <v>3.4002117957895446</v>
      </c>
      <c r="M231" s="28">
        <f t="shared" si="56"/>
        <v>1.2250000000000001</v>
      </c>
    </row>
    <row r="232" spans="1:13" x14ac:dyDescent="0.2">
      <c r="A232" s="1">
        <f t="shared" si="57"/>
        <v>21.500000000000036</v>
      </c>
      <c r="B232" s="1">
        <v>0</v>
      </c>
      <c r="C232" s="1">
        <v>0</v>
      </c>
      <c r="D232" s="1">
        <f t="shared" si="55"/>
        <v>-3.043624434389141</v>
      </c>
      <c r="E232" s="1">
        <f t="shared" si="47"/>
        <v>-3.043624434389141E-3</v>
      </c>
      <c r="F232" s="25">
        <f t="shared" si="48"/>
        <v>-0.18173540799766036</v>
      </c>
      <c r="G232" s="31">
        <f t="shared" si="49"/>
        <v>3.3818402665670506</v>
      </c>
      <c r="H232" s="31">
        <f t="shared" si="50"/>
        <v>1176.7490492254601</v>
      </c>
      <c r="I232" s="31"/>
      <c r="J232" s="31"/>
      <c r="K232" s="31"/>
      <c r="L232" s="25">
        <f t="shared" si="53"/>
        <v>3.3818402665670506</v>
      </c>
      <c r="M232" s="28">
        <f t="shared" si="56"/>
        <v>1.2250000000000001</v>
      </c>
    </row>
    <row r="233" spans="1:13" x14ac:dyDescent="0.2">
      <c r="A233" s="1">
        <f t="shared" si="57"/>
        <v>21.600000000000037</v>
      </c>
      <c r="B233" s="1">
        <v>0</v>
      </c>
      <c r="C233" s="1">
        <v>0</v>
      </c>
      <c r="D233" s="1">
        <f t="shared" si="55"/>
        <v>-3.043624434389141</v>
      </c>
      <c r="E233" s="1">
        <f t="shared" si="47"/>
        <v>-3.043624434389141E-3</v>
      </c>
      <c r="F233" s="25">
        <f t="shared" si="48"/>
        <v>-0.17978741444233295</v>
      </c>
      <c r="G233" s="31">
        <f t="shared" si="49"/>
        <v>3.3636667257672848</v>
      </c>
      <c r="H233" s="31">
        <f t="shared" si="50"/>
        <v>1177.0854158980369</v>
      </c>
      <c r="I233" s="31"/>
      <c r="J233" s="31"/>
      <c r="K233" s="31"/>
      <c r="L233" s="25">
        <f t="shared" si="53"/>
        <v>3.3636667257672848</v>
      </c>
      <c r="M233" s="28">
        <f t="shared" si="56"/>
        <v>1.2250000000000001</v>
      </c>
    </row>
    <row r="234" spans="1:13" x14ac:dyDescent="0.2">
      <c r="A234" s="1">
        <f t="shared" si="57"/>
        <v>21.700000000000038</v>
      </c>
      <c r="B234" s="1">
        <v>0</v>
      </c>
      <c r="C234" s="1">
        <v>0</v>
      </c>
      <c r="D234" s="1">
        <f t="shared" si="55"/>
        <v>-3.043624434389141</v>
      </c>
      <c r="E234" s="1">
        <f t="shared" si="47"/>
        <v>-3.043624434389141E-3</v>
      </c>
      <c r="F234" s="25">
        <f t="shared" si="48"/>
        <v>-0.17787062941559093</v>
      </c>
      <c r="G234" s="31">
        <f t="shared" si="49"/>
        <v>3.3456879843230514</v>
      </c>
      <c r="H234" s="31">
        <f t="shared" si="50"/>
        <v>1177.4199846964691</v>
      </c>
      <c r="I234" s="31"/>
      <c r="J234" s="31"/>
      <c r="K234" s="31"/>
      <c r="L234" s="25">
        <f t="shared" si="53"/>
        <v>3.3456879843230514</v>
      </c>
      <c r="M234" s="28">
        <f t="shared" si="56"/>
        <v>1.2250000000000001</v>
      </c>
    </row>
    <row r="235" spans="1:13" x14ac:dyDescent="0.2">
      <c r="A235" s="1">
        <f t="shared" si="57"/>
        <v>21.80000000000004</v>
      </c>
      <c r="B235" s="1">
        <v>0</v>
      </c>
      <c r="C235" s="1">
        <v>0</v>
      </c>
      <c r="D235" s="1">
        <f t="shared" si="55"/>
        <v>-3.043624434389141</v>
      </c>
      <c r="E235" s="1">
        <f t="shared" si="47"/>
        <v>-3.043624434389141E-3</v>
      </c>
      <c r="F235" s="25">
        <f t="shared" si="48"/>
        <v>-0.1759843889349908</v>
      </c>
      <c r="G235" s="31">
        <f t="shared" si="49"/>
        <v>3.3279009213814921</v>
      </c>
      <c r="H235" s="31">
        <f t="shared" si="50"/>
        <v>1177.7527747886072</v>
      </c>
      <c r="I235" s="31"/>
      <c r="J235" s="31"/>
      <c r="K235" s="31"/>
      <c r="L235" s="25">
        <f t="shared" si="53"/>
        <v>3.3279009213814921</v>
      </c>
      <c r="M235" s="28">
        <f t="shared" si="56"/>
        <v>1.2250000000000001</v>
      </c>
    </row>
    <row r="236" spans="1:13" x14ac:dyDescent="0.2">
      <c r="A236" s="1">
        <f t="shared" si="57"/>
        <v>21.900000000000041</v>
      </c>
      <c r="B236" s="1">
        <v>0</v>
      </c>
      <c r="C236" s="1">
        <v>0</v>
      </c>
      <c r="D236" s="1">
        <f t="shared" si="55"/>
        <v>-3.043624434389141</v>
      </c>
      <c r="E236" s="1">
        <f t="shared" si="47"/>
        <v>-3.043624434389141E-3</v>
      </c>
      <c r="F236" s="25">
        <f t="shared" si="48"/>
        <v>-0.17412804660138004</v>
      </c>
      <c r="G236" s="31">
        <f t="shared" si="49"/>
        <v>3.3103024824879932</v>
      </c>
      <c r="H236" s="31">
        <f t="shared" si="50"/>
        <v>1178.0838050368561</v>
      </c>
      <c r="I236" s="31"/>
      <c r="J236" s="31"/>
      <c r="K236" s="31"/>
      <c r="L236" s="25">
        <f t="shared" si="53"/>
        <v>3.3103024824879932</v>
      </c>
      <c r="M236" s="28">
        <f t="shared" si="56"/>
        <v>1.2250000000000001</v>
      </c>
    </row>
    <row r="237" spans="1:13" x14ac:dyDescent="0.2">
      <c r="A237" s="1">
        <f t="shared" si="57"/>
        <v>22.000000000000043</v>
      </c>
      <c r="B237" s="1">
        <v>0</v>
      </c>
      <c r="C237" s="1">
        <v>0</v>
      </c>
      <c r="D237" s="1">
        <f t="shared" si="55"/>
        <v>-3.043624434389141</v>
      </c>
      <c r="E237" s="1">
        <f t="shared" si="47"/>
        <v>-3.043624434389141E-3</v>
      </c>
      <c r="F237" s="25">
        <f t="shared" si="48"/>
        <v>-0.17230097304260011</v>
      </c>
      <c r="G237" s="31">
        <f t="shared" si="49"/>
        <v>3.2928896778278554</v>
      </c>
      <c r="H237" s="31">
        <f t="shared" si="50"/>
        <v>1178.4130940046389</v>
      </c>
      <c r="I237" s="31"/>
      <c r="J237" s="31"/>
      <c r="K237" s="31"/>
      <c r="L237" s="25">
        <f t="shared" si="53"/>
        <v>3.2928896778278554</v>
      </c>
      <c r="M237" s="28">
        <f t="shared" si="56"/>
        <v>1.2250000000000001</v>
      </c>
    </row>
    <row r="238" spans="1:13" x14ac:dyDescent="0.2">
      <c r="A238" s="1">
        <f t="shared" si="57"/>
        <v>22.100000000000044</v>
      </c>
      <c r="B238" s="1">
        <v>0</v>
      </c>
      <c r="C238" s="1">
        <v>0</v>
      </c>
      <c r="D238" s="1">
        <f t="shared" si="55"/>
        <v>-3.043624434389141</v>
      </c>
      <c r="E238" s="1">
        <f t="shared" si="47"/>
        <v>-3.043624434389141E-3</v>
      </c>
      <c r="F238" s="25">
        <f t="shared" si="48"/>
        <v>-0.1705025553776307</v>
      </c>
      <c r="G238" s="31">
        <f t="shared" si="49"/>
        <v>3.2756595805235955</v>
      </c>
      <c r="H238" s="31">
        <f t="shared" si="50"/>
        <v>1178.7406599626913</v>
      </c>
      <c r="I238" s="31"/>
      <c r="J238" s="31"/>
      <c r="K238" s="31"/>
      <c r="L238" s="25">
        <f t="shared" si="53"/>
        <v>3.2756595805235955</v>
      </c>
      <c r="M238" s="28">
        <f t="shared" si="56"/>
        <v>1.2250000000000001</v>
      </c>
    </row>
    <row r="239" spans="1:13" x14ac:dyDescent="0.2">
      <c r="A239" s="1">
        <f t="shared" si="57"/>
        <v>22.200000000000045</v>
      </c>
      <c r="B239" s="1">
        <v>0</v>
      </c>
      <c r="C239" s="1">
        <v>0</v>
      </c>
      <c r="D239" s="1">
        <f t="shared" si="55"/>
        <v>-3.043624434389141</v>
      </c>
      <c r="E239" s="1">
        <f t="shared" si="47"/>
        <v>-3.043624434389141E-3</v>
      </c>
      <c r="F239" s="25">
        <f t="shared" si="48"/>
        <v>-0.16873219670032016</v>
      </c>
      <c r="G239" s="31">
        <f t="shared" si="49"/>
        <v>3.2586093249858323</v>
      </c>
      <c r="H239" s="31">
        <f t="shared" si="50"/>
        <v>1179.0665208951898</v>
      </c>
      <c r="I239" s="31"/>
      <c r="J239" s="31"/>
      <c r="K239" s="31"/>
      <c r="L239" s="25">
        <f t="shared" si="53"/>
        <v>3.2586093249858323</v>
      </c>
      <c r="M239" s="28">
        <f t="shared" si="56"/>
        <v>1.2250000000000001</v>
      </c>
    </row>
    <row r="240" spans="1:13" x14ac:dyDescent="0.2">
      <c r="A240" s="1">
        <f t="shared" si="57"/>
        <v>22.300000000000047</v>
      </c>
      <c r="B240" s="1">
        <v>0</v>
      </c>
      <c r="C240" s="1">
        <v>0</v>
      </c>
      <c r="D240" s="1">
        <f t="shared" si="55"/>
        <v>-3.043624434389141</v>
      </c>
      <c r="E240" s="1">
        <f t="shared" si="47"/>
        <v>-3.043624434389141E-3</v>
      </c>
      <c r="F240" s="25">
        <f t="shared" si="48"/>
        <v>-0.16698931558188732</v>
      </c>
      <c r="G240" s="31">
        <f t="shared" si="49"/>
        <v>3.2417361053158005</v>
      </c>
      <c r="H240" s="31">
        <f t="shared" si="50"/>
        <v>1179.3906945057213</v>
      </c>
      <c r="I240" s="31"/>
      <c r="J240" s="31"/>
      <c r="K240" s="31"/>
      <c r="L240" s="25">
        <f t="shared" si="53"/>
        <v>3.2417361053158005</v>
      </c>
      <c r="M240" s="28">
        <f t="shared" si="56"/>
        <v>1.2250000000000001</v>
      </c>
    </row>
    <row r="241" spans="1:13" x14ac:dyDescent="0.2">
      <c r="A241" s="1">
        <f t="shared" si="57"/>
        <v>22.400000000000048</v>
      </c>
      <c r="B241" s="1">
        <v>0</v>
      </c>
      <c r="C241" s="1">
        <v>0</v>
      </c>
      <c r="D241" s="1">
        <f t="shared" si="55"/>
        <v>-3.043624434389141</v>
      </c>
      <c r="E241" s="1">
        <f t="shared" ref="E241:E304" si="59">(D241+C241)/1000</f>
        <v>-3.043624434389141E-3</v>
      </c>
      <c r="F241" s="25">
        <f t="shared" ref="F241:F304" si="60">(B241/E241-0.5*M241*L241^2*$C$9*$C$11)</f>
        <v>-0.16527334559141904</v>
      </c>
      <c r="G241" s="31">
        <f t="shared" ref="G241:G304" si="61">G240+F240*dt</f>
        <v>3.2250371737576118</v>
      </c>
      <c r="H241" s="31">
        <f t="shared" ref="H241:H304" si="62">H240+G241*dt</f>
        <v>1179.7131982230972</v>
      </c>
      <c r="I241" s="31"/>
      <c r="J241" s="31"/>
      <c r="K241" s="31"/>
      <c r="L241" s="25">
        <f t="shared" si="53"/>
        <v>3.2250371737576118</v>
      </c>
      <c r="M241" s="28">
        <f t="shared" si="56"/>
        <v>1.2250000000000001</v>
      </c>
    </row>
    <row r="242" spans="1:13" x14ac:dyDescent="0.2">
      <c r="A242" s="1">
        <f t="shared" si="57"/>
        <v>22.50000000000005</v>
      </c>
      <c r="B242" s="1">
        <v>0</v>
      </c>
      <c r="C242" s="1">
        <v>0</v>
      </c>
      <c r="D242" s="1">
        <f t="shared" si="55"/>
        <v>-3.043624434389141</v>
      </c>
      <c r="E242" s="1">
        <f t="shared" si="59"/>
        <v>-3.043624434389141E-3</v>
      </c>
      <c r="F242" s="25">
        <f t="shared" si="60"/>
        <v>-0.16358373483362201</v>
      </c>
      <c r="G242" s="31">
        <f t="shared" si="61"/>
        <v>3.2085098391984701</v>
      </c>
      <c r="H242" s="31">
        <f t="shared" si="62"/>
        <v>1180.034049207017</v>
      </c>
      <c r="I242" s="31"/>
      <c r="J242" s="31"/>
      <c r="K242" s="31"/>
      <c r="L242" s="25">
        <f t="shared" si="53"/>
        <v>3.2085098391984701</v>
      </c>
      <c r="M242" s="28">
        <f t="shared" si="56"/>
        <v>1.2250000000000001</v>
      </c>
    </row>
    <row r="243" spans="1:13" x14ac:dyDescent="0.2">
      <c r="A243" s="1">
        <f t="shared" si="57"/>
        <v>22.600000000000051</v>
      </c>
      <c r="B243" s="1">
        <v>0</v>
      </c>
      <c r="C243" s="1">
        <v>0</v>
      </c>
      <c r="D243" s="1">
        <f t="shared" si="55"/>
        <v>-3.043624434389141</v>
      </c>
      <c r="E243" s="1">
        <f t="shared" si="59"/>
        <v>-3.043624434389141E-3</v>
      </c>
      <c r="F243" s="25">
        <f t="shared" si="60"/>
        <v>-0.16191994550312327</v>
      </c>
      <c r="G243" s="31">
        <f t="shared" si="61"/>
        <v>3.1921514657151078</v>
      </c>
      <c r="H243" s="31">
        <f t="shared" si="62"/>
        <v>1180.3532643535884</v>
      </c>
      <c r="I243" s="31"/>
      <c r="J243" s="31"/>
      <c r="K243" s="31"/>
      <c r="L243" s="25">
        <f t="shared" si="53"/>
        <v>3.1921514657151078</v>
      </c>
      <c r="M243" s="28">
        <f t="shared" si="56"/>
        <v>1.2250000000000001</v>
      </c>
    </row>
    <row r="244" spans="1:13" x14ac:dyDescent="0.2">
      <c r="A244" s="1">
        <f t="shared" si="57"/>
        <v>22.700000000000053</v>
      </c>
      <c r="B244" s="1">
        <v>0</v>
      </c>
      <c r="C244" s="1">
        <v>0</v>
      </c>
      <c r="D244" s="1">
        <f t="shared" si="55"/>
        <v>-3.043624434389141</v>
      </c>
      <c r="E244" s="1">
        <f t="shared" si="59"/>
        <v>-3.043624434389141E-3</v>
      </c>
      <c r="F244" s="25">
        <f t="shared" si="60"/>
        <v>-0.1602814534546449</v>
      </c>
      <c r="G244" s="31">
        <f t="shared" si="61"/>
        <v>3.1759594711647954</v>
      </c>
      <c r="H244" s="31">
        <f t="shared" si="62"/>
        <v>1180.6708603007048</v>
      </c>
      <c r="I244" s="31"/>
      <c r="J244" s="31"/>
      <c r="K244" s="31"/>
      <c r="L244" s="25">
        <f t="shared" ref="L244:L298" si="63">G244</f>
        <v>3.1759594711647954</v>
      </c>
      <c r="M244" s="28">
        <f t="shared" si="56"/>
        <v>1.2250000000000001</v>
      </c>
    </row>
    <row r="245" spans="1:13" x14ac:dyDescent="0.2">
      <c r="A245" s="1">
        <f t="shared" si="57"/>
        <v>22.800000000000054</v>
      </c>
      <c r="B245" s="1">
        <v>0</v>
      </c>
      <c r="C245" s="1">
        <v>0</v>
      </c>
      <c r="D245" s="1">
        <f t="shared" si="55"/>
        <v>-3.043624434389141</v>
      </c>
      <c r="E245" s="1">
        <f t="shared" si="59"/>
        <v>-3.043624434389141E-3</v>
      </c>
      <c r="F245" s="25">
        <f t="shared" si="60"/>
        <v>-0.15866774778840928</v>
      </c>
      <c r="G245" s="31">
        <f t="shared" si="61"/>
        <v>3.1599313258193309</v>
      </c>
      <c r="H245" s="31">
        <f t="shared" si="62"/>
        <v>1180.9868534332868</v>
      </c>
      <c r="I245" s="31"/>
      <c r="J245" s="31"/>
      <c r="K245" s="31"/>
      <c r="L245" s="25">
        <f t="shared" si="63"/>
        <v>3.1599313258193309</v>
      </c>
      <c r="M245" s="28">
        <f t="shared" si="56"/>
        <v>1.2250000000000001</v>
      </c>
    </row>
    <row r="246" spans="1:13" x14ac:dyDescent="0.2">
      <c r="A246" s="1">
        <f t="shared" si="57"/>
        <v>22.900000000000055</v>
      </c>
      <c r="B246" s="1">
        <v>0</v>
      </c>
      <c r="C246" s="1">
        <v>0</v>
      </c>
      <c r="D246" s="1">
        <f t="shared" si="55"/>
        <v>-3.043624434389141</v>
      </c>
      <c r="E246" s="1">
        <f t="shared" si="59"/>
        <v>-3.043624434389141E-3</v>
      </c>
      <c r="F246" s="25">
        <f t="shared" si="60"/>
        <v>-0.15707833045016206</v>
      </c>
      <c r="G246" s="31">
        <f t="shared" si="61"/>
        <v>3.1440645510404899</v>
      </c>
      <c r="H246" s="31">
        <f t="shared" si="62"/>
        <v>1181.3012598883909</v>
      </c>
      <c r="I246" s="31"/>
      <c r="J246" s="31"/>
      <c r="K246" s="31"/>
      <c r="L246" s="25">
        <f t="shared" si="63"/>
        <v>3.1440645510404899</v>
      </c>
      <c r="M246" s="28">
        <f t="shared" si="56"/>
        <v>1.2250000000000001</v>
      </c>
    </row>
    <row r="247" spans="1:13" x14ac:dyDescent="0.2">
      <c r="A247" s="1">
        <f t="shared" si="57"/>
        <v>23.000000000000057</v>
      </c>
      <c r="B247" s="1">
        <v>0</v>
      </c>
      <c r="C247" s="1">
        <v>0</v>
      </c>
      <c r="D247" s="1">
        <f t="shared" si="55"/>
        <v>-3.043624434389141</v>
      </c>
      <c r="E247" s="1">
        <f t="shared" si="59"/>
        <v>-3.043624434389141E-3</v>
      </c>
      <c r="F247" s="25">
        <f t="shared" si="60"/>
        <v>-0.15551271584522491</v>
      </c>
      <c r="G247" s="31">
        <f t="shared" si="61"/>
        <v>3.1283567179954739</v>
      </c>
      <c r="H247" s="31">
        <f t="shared" si="62"/>
        <v>1181.6140955601904</v>
      </c>
      <c r="I247" s="31"/>
      <c r="J247" s="31"/>
      <c r="K247" s="31"/>
      <c r="L247" s="25">
        <f t="shared" si="63"/>
        <v>3.1283567179954739</v>
      </c>
      <c r="M247" s="28">
        <f t="shared" si="56"/>
        <v>1.2250000000000001</v>
      </c>
    </row>
    <row r="248" spans="1:13" x14ac:dyDescent="0.2">
      <c r="A248" s="1">
        <f t="shared" si="57"/>
        <v>23.100000000000058</v>
      </c>
      <c r="B248" s="1">
        <v>0</v>
      </c>
      <c r="C248" s="1">
        <v>0</v>
      </c>
      <c r="D248" s="1">
        <f t="shared" si="55"/>
        <v>-3.043624434389141</v>
      </c>
      <c r="E248" s="1">
        <f t="shared" si="59"/>
        <v>-3.043624434389141E-3</v>
      </c>
      <c r="F248" s="25">
        <f t="shared" si="60"/>
        <v>-0.1539704304660191</v>
      </c>
      <c r="G248" s="31">
        <f t="shared" si="61"/>
        <v>3.1128054464109516</v>
      </c>
      <c r="H248" s="31">
        <f t="shared" si="62"/>
        <v>1181.9253761048315</v>
      </c>
      <c r="I248" s="31"/>
      <c r="J248" s="31"/>
      <c r="K248" s="31"/>
      <c r="L248" s="25">
        <f t="shared" si="63"/>
        <v>3.1128054464109516</v>
      </c>
      <c r="M248" s="28">
        <f t="shared" si="56"/>
        <v>1.2250000000000001</v>
      </c>
    </row>
    <row r="249" spans="1:13" x14ac:dyDescent="0.2">
      <c r="A249" s="1">
        <f t="shared" si="57"/>
        <v>23.20000000000006</v>
      </c>
      <c r="B249" s="1">
        <v>0</v>
      </c>
      <c r="C249" s="1">
        <v>0</v>
      </c>
      <c r="D249" s="1">
        <f t="shared" si="55"/>
        <v>-3.043624434389141</v>
      </c>
      <c r="E249" s="1">
        <f t="shared" si="59"/>
        <v>-3.043624434389141E-3</v>
      </c>
      <c r="F249" s="25">
        <f t="shared" si="60"/>
        <v>-0.15245101253252463</v>
      </c>
      <c r="G249" s="31">
        <f t="shared" si="61"/>
        <v>3.0974084033643496</v>
      </c>
      <c r="H249" s="31">
        <f t="shared" si="62"/>
        <v>1182.2351169451679</v>
      </c>
      <c r="I249" s="31"/>
      <c r="J249" s="31"/>
      <c r="K249" s="31"/>
      <c r="L249" s="25">
        <f t="shared" si="63"/>
        <v>3.0974084033643496</v>
      </c>
      <c r="M249" s="28">
        <f t="shared" si="56"/>
        <v>1.2250000000000001</v>
      </c>
    </row>
    <row r="250" spans="1:13" x14ac:dyDescent="0.2">
      <c r="A250" s="1">
        <f t="shared" si="57"/>
        <v>23.300000000000061</v>
      </c>
      <c r="B250" s="1">
        <v>0</v>
      </c>
      <c r="C250" s="1">
        <v>0</v>
      </c>
      <c r="D250" s="1">
        <f t="shared" si="55"/>
        <v>-3.043624434389141</v>
      </c>
      <c r="E250" s="1">
        <f t="shared" si="59"/>
        <v>-3.043624434389141E-3</v>
      </c>
      <c r="F250" s="25">
        <f t="shared" si="60"/>
        <v>-0.15095401164516392</v>
      </c>
      <c r="G250" s="31">
        <f t="shared" si="61"/>
        <v>3.082163302111097</v>
      </c>
      <c r="H250" s="31">
        <f t="shared" si="62"/>
        <v>1182.5433332753789</v>
      </c>
      <c r="I250" s="31"/>
      <c r="J250" s="31"/>
      <c r="K250" s="31"/>
      <c r="L250" s="25">
        <f t="shared" si="63"/>
        <v>3.082163302111097</v>
      </c>
      <c r="M250" s="28">
        <f t="shared" si="56"/>
        <v>1.2250000000000001</v>
      </c>
    </row>
    <row r="251" spans="1:13" x14ac:dyDescent="0.2">
      <c r="A251" s="1">
        <f t="shared" si="57"/>
        <v>23.400000000000063</v>
      </c>
      <c r="B251" s="1">
        <v>0</v>
      </c>
      <c r="C251" s="1">
        <v>0</v>
      </c>
      <c r="D251" s="1">
        <f t="shared" si="55"/>
        <v>-3.043624434389141</v>
      </c>
      <c r="E251" s="1">
        <f t="shared" si="59"/>
        <v>-3.043624434389141E-3</v>
      </c>
      <c r="F251" s="25">
        <f t="shared" si="60"/>
        <v>-0.1494789884496209</v>
      </c>
      <c r="G251" s="31">
        <f t="shared" si="61"/>
        <v>3.0670679009465807</v>
      </c>
      <c r="H251" s="31">
        <f t="shared" si="62"/>
        <v>1182.8500400654736</v>
      </c>
      <c r="I251" s="31"/>
      <c r="J251" s="31"/>
      <c r="K251" s="31"/>
      <c r="L251" s="25">
        <f t="shared" si="63"/>
        <v>3.0670679009465807</v>
      </c>
      <c r="M251" s="28">
        <f t="shared" si="56"/>
        <v>1.2250000000000001</v>
      </c>
    </row>
    <row r="252" spans="1:13" x14ac:dyDescent="0.2">
      <c r="A252" s="1">
        <f t="shared" si="57"/>
        <v>23.500000000000064</v>
      </c>
      <c r="B252" s="1">
        <v>0</v>
      </c>
      <c r="C252" s="1">
        <v>0</v>
      </c>
      <c r="D252" s="1">
        <f t="shared" si="55"/>
        <v>-3.043624434389141</v>
      </c>
      <c r="E252" s="1">
        <f t="shared" si="59"/>
        <v>-3.043624434389141E-3</v>
      </c>
      <c r="F252" s="25">
        <f t="shared" si="60"/>
        <v>-0.14802551431312905</v>
      </c>
      <c r="G252" s="31">
        <f t="shared" si="61"/>
        <v>3.0521200021016184</v>
      </c>
      <c r="H252" s="31">
        <f t="shared" si="62"/>
        <v>1183.1552520656837</v>
      </c>
      <c r="I252" s="31"/>
      <c r="J252" s="31"/>
      <c r="K252" s="31"/>
      <c r="L252" s="25">
        <f t="shared" si="63"/>
        <v>3.0521200021016184</v>
      </c>
      <c r="M252" s="28">
        <f t="shared" si="56"/>
        <v>1.2250000000000001</v>
      </c>
    </row>
    <row r="253" spans="1:13" x14ac:dyDescent="0.2">
      <c r="A253" s="1">
        <f t="shared" si="57"/>
        <v>23.600000000000065</v>
      </c>
      <c r="B253" s="1">
        <v>0</v>
      </c>
      <c r="C253" s="1">
        <v>0</v>
      </c>
      <c r="D253" s="1">
        <f t="shared" si="55"/>
        <v>-3.043624434389141</v>
      </c>
      <c r="E253" s="1">
        <f t="shared" si="59"/>
        <v>-3.043624434389141E-3</v>
      </c>
      <c r="F253" s="25">
        <f t="shared" si="60"/>
        <v>-0.14659317101178174</v>
      </c>
      <c r="G253" s="31">
        <f t="shared" si="61"/>
        <v>3.0373174506703053</v>
      </c>
      <c r="H253" s="31">
        <f t="shared" si="62"/>
        <v>1183.4589838107509</v>
      </c>
      <c r="I253" s="31"/>
      <c r="J253" s="31"/>
      <c r="K253" s="31"/>
      <c r="L253" s="25">
        <f t="shared" si="63"/>
        <v>3.0373174506703053</v>
      </c>
      <c r="M253" s="28">
        <f t="shared" si="56"/>
        <v>1.2250000000000001</v>
      </c>
    </row>
    <row r="254" spans="1:13" x14ac:dyDescent="0.2">
      <c r="A254" s="1">
        <f t="shared" si="57"/>
        <v>23.700000000000067</v>
      </c>
      <c r="B254" s="1">
        <v>0</v>
      </c>
      <c r="C254" s="1">
        <v>0</v>
      </c>
      <c r="D254" s="1">
        <f t="shared" si="55"/>
        <v>-3.043624434389141</v>
      </c>
      <c r="E254" s="1">
        <f t="shared" si="59"/>
        <v>-3.043624434389141E-3</v>
      </c>
      <c r="F254" s="25">
        <f t="shared" si="60"/>
        <v>-0.14518155042843781</v>
      </c>
      <c r="G254" s="31">
        <f t="shared" si="61"/>
        <v>3.0226581335691272</v>
      </c>
      <c r="H254" s="31">
        <f t="shared" si="62"/>
        <v>1183.7612496241077</v>
      </c>
      <c r="I254" s="31"/>
      <c r="J254" s="31"/>
      <c r="K254" s="31"/>
      <c r="L254" s="25">
        <f t="shared" si="63"/>
        <v>3.0226581335691272</v>
      </c>
      <c r="M254" s="28">
        <f t="shared" si="56"/>
        <v>1.2250000000000001</v>
      </c>
    </row>
    <row r="255" spans="1:13" x14ac:dyDescent="0.2">
      <c r="A255" s="1">
        <f t="shared" si="57"/>
        <v>23.800000000000068</v>
      </c>
      <c r="B255" s="1">
        <v>0</v>
      </c>
      <c r="C255" s="1">
        <v>0</v>
      </c>
      <c r="D255" s="1">
        <f t="shared" si="55"/>
        <v>-3.043624434389141</v>
      </c>
      <c r="E255" s="1">
        <f t="shared" si="59"/>
        <v>-3.043624434389141E-3</v>
      </c>
      <c r="F255" s="25">
        <f t="shared" si="60"/>
        <v>-0.14379025426081302</v>
      </c>
      <c r="G255" s="31">
        <f t="shared" si="61"/>
        <v>3.0081399785262835</v>
      </c>
      <c r="H255" s="31">
        <f t="shared" si="62"/>
        <v>1184.0620636219603</v>
      </c>
      <c r="I255" s="31"/>
      <c r="J255" s="31"/>
      <c r="K255" s="31"/>
      <c r="L255" s="25">
        <f t="shared" si="63"/>
        <v>3.0081399785262835</v>
      </c>
      <c r="M255" s="28">
        <f t="shared" si="56"/>
        <v>1.2250000000000001</v>
      </c>
    </row>
    <row r="256" spans="1:13" x14ac:dyDescent="0.2">
      <c r="A256" s="1">
        <f t="shared" si="57"/>
        <v>23.90000000000007</v>
      </c>
      <c r="B256" s="1">
        <v>0</v>
      </c>
      <c r="C256" s="1">
        <v>0</v>
      </c>
      <c r="D256" s="1">
        <f t="shared" si="55"/>
        <v>-3.043624434389141</v>
      </c>
      <c r="E256" s="1">
        <f t="shared" si="59"/>
        <v>-3.043624434389141E-3</v>
      </c>
      <c r="F256" s="25">
        <f t="shared" si="60"/>
        <v>-0.14241889373936811</v>
      </c>
      <c r="G256" s="31">
        <f t="shared" si="61"/>
        <v>2.9937609531002023</v>
      </c>
      <c r="H256" s="31">
        <f t="shared" si="62"/>
        <v>1184.3614397172703</v>
      </c>
      <c r="I256" s="31"/>
      <c r="J256" s="31"/>
      <c r="K256" s="31"/>
      <c r="L256" s="25">
        <f t="shared" si="63"/>
        <v>2.9937609531002023</v>
      </c>
      <c r="M256" s="28">
        <f t="shared" si="56"/>
        <v>1.2250000000000001</v>
      </c>
    </row>
    <row r="257" spans="1:13" x14ac:dyDescent="0.2">
      <c r="A257" s="1">
        <f t="shared" si="57"/>
        <v>24.000000000000071</v>
      </c>
      <c r="B257" s="1">
        <v>0</v>
      </c>
      <c r="C257" s="1">
        <v>0</v>
      </c>
      <c r="D257" s="1">
        <f t="shared" si="55"/>
        <v>-3.043624434389141</v>
      </c>
      <c r="E257" s="1">
        <f t="shared" si="59"/>
        <v>-3.043624434389141E-3</v>
      </c>
      <c r="F257" s="25">
        <f t="shared" si="60"/>
        <v>-0.14106708935461768</v>
      </c>
      <c r="G257" s="31">
        <f t="shared" si="61"/>
        <v>2.9795190637262654</v>
      </c>
      <c r="H257" s="31">
        <f t="shared" si="62"/>
        <v>1184.6593916236429</v>
      </c>
      <c r="I257" s="31"/>
      <c r="J257" s="31"/>
      <c r="K257" s="31"/>
      <c r="L257" s="25">
        <f t="shared" si="63"/>
        <v>2.9795190637262654</v>
      </c>
      <c r="M257" s="28">
        <f t="shared" si="56"/>
        <v>1.2250000000000001</v>
      </c>
    </row>
    <row r="258" spans="1:13" x14ac:dyDescent="0.2">
      <c r="A258" s="1">
        <f t="shared" si="57"/>
        <v>24.100000000000072</v>
      </c>
      <c r="B258" s="1">
        <v>0</v>
      </c>
      <c r="C258" s="1">
        <v>0</v>
      </c>
      <c r="D258" s="1">
        <f t="shared" si="55"/>
        <v>-3.043624434389141</v>
      </c>
      <c r="E258" s="1">
        <f t="shared" si="59"/>
        <v>-3.043624434389141E-3</v>
      </c>
      <c r="F258" s="25">
        <f t="shared" si="60"/>
        <v>-0.13973447059350294</v>
      </c>
      <c r="G258" s="31">
        <f t="shared" si="61"/>
        <v>2.9654123547908036</v>
      </c>
      <c r="H258" s="31">
        <f t="shared" si="62"/>
        <v>1184.955932859122</v>
      </c>
      <c r="I258" s="31"/>
      <c r="J258" s="31"/>
      <c r="K258" s="31"/>
      <c r="L258" s="25">
        <f t="shared" si="63"/>
        <v>2.9654123547908036</v>
      </c>
      <c r="M258" s="28">
        <f t="shared" si="56"/>
        <v>1.2250000000000001</v>
      </c>
    </row>
    <row r="259" spans="1:13" x14ac:dyDescent="0.2">
      <c r="A259" s="1">
        <f t="shared" si="57"/>
        <v>24.200000000000074</v>
      </c>
      <c r="B259" s="1">
        <v>0</v>
      </c>
      <c r="C259" s="1">
        <v>0</v>
      </c>
      <c r="D259" s="1">
        <f t="shared" si="55"/>
        <v>-3.043624434389141</v>
      </c>
      <c r="E259" s="1">
        <f t="shared" si="59"/>
        <v>-3.043624434389141E-3</v>
      </c>
      <c r="F259" s="25">
        <f t="shared" si="60"/>
        <v>-0.13842067568448477</v>
      </c>
      <c r="G259" s="31">
        <f t="shared" si="61"/>
        <v>2.9514389077314531</v>
      </c>
      <c r="H259" s="31">
        <f t="shared" si="62"/>
        <v>1185.251076749895</v>
      </c>
      <c r="I259" s="31"/>
      <c r="J259" s="31"/>
      <c r="K259" s="31"/>
      <c r="L259" s="25">
        <f t="shared" si="63"/>
        <v>2.9514389077314531</v>
      </c>
      <c r="M259" s="28">
        <f t="shared" si="56"/>
        <v>1.2250000000000001</v>
      </c>
    </row>
    <row r="260" spans="1:13" x14ac:dyDescent="0.2">
      <c r="A260" s="1">
        <f t="shared" si="57"/>
        <v>24.300000000000075</v>
      </c>
      <c r="B260" s="1">
        <v>0</v>
      </c>
      <c r="C260" s="1">
        <v>0</v>
      </c>
      <c r="D260" s="1">
        <f t="shared" si="55"/>
        <v>-3.043624434389141</v>
      </c>
      <c r="E260" s="1">
        <f t="shared" si="59"/>
        <v>-3.043624434389141E-3</v>
      </c>
      <c r="F260" s="25">
        <f t="shared" si="60"/>
        <v>-0.1371253513510293</v>
      </c>
      <c r="G260" s="31">
        <f t="shared" si="61"/>
        <v>2.9375968401630046</v>
      </c>
      <c r="H260" s="31">
        <f t="shared" si="62"/>
        <v>1185.5448364339113</v>
      </c>
      <c r="I260" s="31"/>
      <c r="J260" s="31"/>
      <c r="K260" s="31"/>
      <c r="L260" s="25">
        <f t="shared" si="63"/>
        <v>2.9375968401630046</v>
      </c>
      <c r="M260" s="28">
        <f t="shared" si="56"/>
        <v>1.2250000000000001</v>
      </c>
    </row>
    <row r="261" spans="1:13" x14ac:dyDescent="0.2">
      <c r="A261" s="1">
        <f t="shared" si="57"/>
        <v>24.400000000000077</v>
      </c>
      <c r="B261" s="1">
        <v>0</v>
      </c>
      <c r="C261" s="1">
        <v>0</v>
      </c>
      <c r="D261" s="1">
        <f t="shared" si="55"/>
        <v>-3.043624434389141</v>
      </c>
      <c r="E261" s="1">
        <f t="shared" si="59"/>
        <v>-3.043624434389141E-3</v>
      </c>
      <c r="F261" s="25">
        <f t="shared" si="60"/>
        <v>-0.13584815257317123</v>
      </c>
      <c r="G261" s="31">
        <f t="shared" si="61"/>
        <v>2.9238843050279018</v>
      </c>
      <c r="H261" s="31">
        <f t="shared" si="62"/>
        <v>1185.8372248644141</v>
      </c>
      <c r="I261" s="31"/>
      <c r="J261" s="31"/>
      <c r="K261" s="31"/>
      <c r="L261" s="25">
        <f t="shared" si="63"/>
        <v>2.9238843050279018</v>
      </c>
      <c r="M261" s="28">
        <f t="shared" si="56"/>
        <v>1.2250000000000001</v>
      </c>
    </row>
    <row r="262" spans="1:13" x14ac:dyDescent="0.2">
      <c r="A262" s="1">
        <f t="shared" si="57"/>
        <v>24.500000000000078</v>
      </c>
      <c r="B262" s="1">
        <v>0</v>
      </c>
      <c r="C262" s="1">
        <v>0</v>
      </c>
      <c r="D262" s="1">
        <f t="shared" si="55"/>
        <v>-3.043624434389141</v>
      </c>
      <c r="E262" s="1">
        <f t="shared" si="59"/>
        <v>-3.043624434389141E-3</v>
      </c>
      <c r="F262" s="25">
        <f t="shared" si="60"/>
        <v>-0.13458874235685356</v>
      </c>
      <c r="G262" s="31">
        <f t="shared" si="61"/>
        <v>2.9102994897705847</v>
      </c>
      <c r="H262" s="31">
        <f t="shared" si="62"/>
        <v>1186.1282548133911</v>
      </c>
      <c r="I262" s="31"/>
      <c r="J262" s="31"/>
      <c r="K262" s="31"/>
      <c r="L262" s="25">
        <f t="shared" si="63"/>
        <v>2.9102994897705847</v>
      </c>
      <c r="M262" s="28">
        <f t="shared" si="56"/>
        <v>1.2250000000000001</v>
      </c>
    </row>
    <row r="263" spans="1:13" x14ac:dyDescent="0.2">
      <c r="A263" s="1">
        <f t="shared" si="57"/>
        <v>24.60000000000008</v>
      </c>
      <c r="B263" s="1">
        <v>0</v>
      </c>
      <c r="C263" s="1">
        <v>0</v>
      </c>
      <c r="D263" s="1">
        <f t="shared" si="55"/>
        <v>-3.043624434389141</v>
      </c>
      <c r="E263" s="1">
        <f t="shared" si="59"/>
        <v>-3.043624434389141E-3</v>
      </c>
      <c r="F263" s="25">
        <f t="shared" si="60"/>
        <v>-0.13334679151075543</v>
      </c>
      <c r="G263" s="31">
        <f t="shared" si="61"/>
        <v>2.8968406155348996</v>
      </c>
      <c r="H263" s="31">
        <f t="shared" si="62"/>
        <v>1186.4179388749446</v>
      </c>
      <c r="I263" s="31"/>
      <c r="J263" s="31"/>
      <c r="K263" s="31"/>
      <c r="L263" s="25">
        <f t="shared" si="63"/>
        <v>2.8968406155348996</v>
      </c>
      <c r="M263" s="28">
        <f t="shared" si="56"/>
        <v>1.2250000000000001</v>
      </c>
    </row>
    <row r="264" spans="1:13" x14ac:dyDescent="0.2">
      <c r="A264" s="1">
        <f t="shared" si="57"/>
        <v>24.700000000000081</v>
      </c>
      <c r="B264" s="1">
        <v>0</v>
      </c>
      <c r="C264" s="1">
        <v>0</v>
      </c>
      <c r="D264" s="1">
        <f t="shared" si="55"/>
        <v>-3.043624434389141</v>
      </c>
      <c r="E264" s="1">
        <f t="shared" si="59"/>
        <v>-3.043624434389141E-3</v>
      </c>
      <c r="F264" s="25">
        <f t="shared" si="60"/>
        <v>-0.13212197843033097</v>
      </c>
      <c r="G264" s="31">
        <f t="shared" si="61"/>
        <v>2.8835059363838242</v>
      </c>
      <c r="H264" s="31">
        <f t="shared" si="62"/>
        <v>1186.706289468583</v>
      </c>
      <c r="I264" s="31"/>
      <c r="J264" s="31"/>
      <c r="K264" s="31"/>
      <c r="L264" s="25">
        <f t="shared" si="63"/>
        <v>2.8835059363838242</v>
      </c>
      <c r="M264" s="28">
        <f t="shared" si="56"/>
        <v>1.2250000000000001</v>
      </c>
    </row>
    <row r="265" spans="1:13" x14ac:dyDescent="0.2">
      <c r="A265" s="1">
        <f t="shared" si="57"/>
        <v>24.800000000000082</v>
      </c>
      <c r="B265" s="1">
        <v>0</v>
      </c>
      <c r="C265" s="1">
        <v>0</v>
      </c>
      <c r="D265" s="1">
        <f t="shared" si="55"/>
        <v>-3.043624434389141</v>
      </c>
      <c r="E265" s="1">
        <f t="shared" si="59"/>
        <v>-3.043624434389141E-3</v>
      </c>
      <c r="F265" s="25">
        <f t="shared" si="60"/>
        <v>-0.13091398888879396</v>
      </c>
      <c r="G265" s="31">
        <f t="shared" si="61"/>
        <v>2.870293738540791</v>
      </c>
      <c r="H265" s="31">
        <f t="shared" si="62"/>
        <v>1186.993318842437</v>
      </c>
      <c r="I265" s="31"/>
      <c r="J265" s="31"/>
      <c r="K265" s="31"/>
      <c r="L265" s="25">
        <f t="shared" si="63"/>
        <v>2.870293738540791</v>
      </c>
      <c r="M265" s="28">
        <f t="shared" si="56"/>
        <v>1.2250000000000001</v>
      </c>
    </row>
    <row r="266" spans="1:13" x14ac:dyDescent="0.2">
      <c r="A266" s="1">
        <f t="shared" si="57"/>
        <v>24.900000000000084</v>
      </c>
      <c r="B266" s="1">
        <v>0</v>
      </c>
      <c r="C266" s="1">
        <v>0</v>
      </c>
      <c r="D266" s="1">
        <f t="shared" si="55"/>
        <v>-3.043624434389141</v>
      </c>
      <c r="E266" s="1">
        <f t="shared" si="59"/>
        <v>-3.043624434389141E-3</v>
      </c>
      <c r="F266" s="25">
        <f t="shared" si="60"/>
        <v>-0.12972251583479474</v>
      </c>
      <c r="G266" s="31">
        <f t="shared" si="61"/>
        <v>2.8572023396519115</v>
      </c>
      <c r="H266" s="31">
        <f t="shared" si="62"/>
        <v>1187.2790390764021</v>
      </c>
      <c r="I266" s="31"/>
      <c r="J266" s="31"/>
      <c r="K266" s="31"/>
      <c r="L266" s="25">
        <f t="shared" si="63"/>
        <v>2.8572023396519115</v>
      </c>
      <c r="M266" s="28">
        <f t="shared" si="56"/>
        <v>1.2250000000000001</v>
      </c>
    </row>
    <row r="267" spans="1:13" x14ac:dyDescent="0.2">
      <c r="A267" s="1">
        <f t="shared" si="57"/>
        <v>25.000000000000085</v>
      </c>
      <c r="B267" s="1">
        <v>0</v>
      </c>
      <c r="C267" s="1">
        <v>0</v>
      </c>
      <c r="D267" s="1">
        <f t="shared" si="55"/>
        <v>-3.043624434389141</v>
      </c>
      <c r="E267" s="1">
        <f t="shared" si="59"/>
        <v>-3.043624434389141E-3</v>
      </c>
      <c r="F267" s="25">
        <f t="shared" si="60"/>
        <v>-0.12854725919654436</v>
      </c>
      <c r="G267" s="31">
        <f t="shared" si="61"/>
        <v>2.8442300880684321</v>
      </c>
      <c r="H267" s="31">
        <f t="shared" si="62"/>
        <v>1187.563462085209</v>
      </c>
      <c r="I267" s="31"/>
      <c r="J267" s="31"/>
      <c r="K267" s="31"/>
      <c r="L267" s="25">
        <f t="shared" si="63"/>
        <v>2.8442300880684321</v>
      </c>
      <c r="M267" s="28">
        <f t="shared" si="56"/>
        <v>1.2250000000000001</v>
      </c>
    </row>
    <row r="268" spans="1:13" x14ac:dyDescent="0.2">
      <c r="A268" s="1">
        <f t="shared" si="57"/>
        <v>25.100000000000087</v>
      </c>
      <c r="B268" s="1">
        <v>0</v>
      </c>
      <c r="C268" s="1">
        <v>0</v>
      </c>
      <c r="D268" s="1">
        <f t="shared" si="55"/>
        <v>-3.043624434389141</v>
      </c>
      <c r="E268" s="1">
        <f t="shared" si="59"/>
        <v>-3.043624434389141E-3</v>
      </c>
      <c r="F268" s="25">
        <f t="shared" si="60"/>
        <v>-0.12738792569215249</v>
      </c>
      <c r="G268" s="31">
        <f t="shared" si="61"/>
        <v>2.8313753621487776</v>
      </c>
      <c r="H268" s="31">
        <f t="shared" si="62"/>
        <v>1187.8465996214238</v>
      </c>
      <c r="I268" s="31"/>
      <c r="J268" s="31"/>
      <c r="K268" s="31"/>
      <c r="L268" s="25">
        <f t="shared" si="63"/>
        <v>2.8313753621487776</v>
      </c>
      <c r="M268" s="28">
        <f t="shared" si="56"/>
        <v>1.2250000000000001</v>
      </c>
    </row>
    <row r="269" spans="1:13" x14ac:dyDescent="0.2">
      <c r="A269" s="1">
        <f t="shared" si="57"/>
        <v>25.200000000000088</v>
      </c>
      <c r="B269" s="1">
        <v>0</v>
      </c>
      <c r="C269" s="1">
        <v>0</v>
      </c>
      <c r="D269" s="1">
        <f t="shared" si="55"/>
        <v>-3.043624434389141</v>
      </c>
      <c r="E269" s="1">
        <f t="shared" si="59"/>
        <v>-3.043624434389141E-3</v>
      </c>
      <c r="F269" s="25">
        <f t="shared" si="60"/>
        <v>-0.12624422864595569</v>
      </c>
      <c r="G269" s="31">
        <f t="shared" si="61"/>
        <v>2.8186365695795623</v>
      </c>
      <c r="H269" s="31">
        <f t="shared" si="62"/>
        <v>1188.1284632783818</v>
      </c>
      <c r="I269" s="31"/>
      <c r="J269" s="31"/>
      <c r="K269" s="31"/>
      <c r="L269" s="25">
        <f t="shared" si="63"/>
        <v>2.8186365695795623</v>
      </c>
      <c r="M269" s="28">
        <f t="shared" si="56"/>
        <v>1.2250000000000001</v>
      </c>
    </row>
    <row r="270" spans="1:13" x14ac:dyDescent="0.2">
      <c r="A270" s="1">
        <f t="shared" si="57"/>
        <v>25.30000000000009</v>
      </c>
      <c r="B270" s="1">
        <v>0</v>
      </c>
      <c r="C270" s="1">
        <v>0</v>
      </c>
      <c r="D270" s="1">
        <f t="shared" si="55"/>
        <v>-3.043624434389141</v>
      </c>
      <c r="E270" s="1">
        <f t="shared" si="59"/>
        <v>-3.043624434389141E-3</v>
      </c>
      <c r="F270" s="25">
        <f t="shared" si="60"/>
        <v>-0.12511588781061908</v>
      </c>
      <c r="G270" s="31">
        <f t="shared" si="61"/>
        <v>2.8060121467149668</v>
      </c>
      <c r="H270" s="31">
        <f t="shared" si="62"/>
        <v>1188.4090644930534</v>
      </c>
      <c r="I270" s="31"/>
      <c r="J270" s="31"/>
      <c r="K270" s="31"/>
      <c r="L270" s="25">
        <f t="shared" si="63"/>
        <v>2.8060121467149668</v>
      </c>
      <c r="M270" s="28">
        <f t="shared" si="56"/>
        <v>1.2250000000000001</v>
      </c>
    </row>
    <row r="271" spans="1:13" x14ac:dyDescent="0.2">
      <c r="A271" s="1">
        <f t="shared" si="57"/>
        <v>25.400000000000091</v>
      </c>
      <c r="B271" s="1">
        <v>0</v>
      </c>
      <c r="C271" s="1">
        <v>0</v>
      </c>
      <c r="D271" s="1">
        <f t="shared" si="55"/>
        <v>-3.043624434389141</v>
      </c>
      <c r="E271" s="1">
        <f t="shared" si="59"/>
        <v>-3.043624434389141E-3</v>
      </c>
      <c r="F271" s="25">
        <f t="shared" si="60"/>
        <v>-0.12400262919480579</v>
      </c>
      <c r="G271" s="31">
        <f t="shared" si="61"/>
        <v>2.7935005579339047</v>
      </c>
      <c r="H271" s="31">
        <f t="shared" si="62"/>
        <v>1188.6884145488468</v>
      </c>
      <c r="I271" s="31"/>
      <c r="J271" s="31"/>
      <c r="K271" s="31"/>
      <c r="L271" s="25">
        <f t="shared" si="63"/>
        <v>2.7935005579339047</v>
      </c>
      <c r="M271" s="28">
        <f t="shared" si="56"/>
        <v>1.2250000000000001</v>
      </c>
    </row>
    <row r="272" spans="1:13" x14ac:dyDescent="0.2">
      <c r="A272" s="1">
        <f t="shared" si="57"/>
        <v>25.500000000000092</v>
      </c>
      <c r="B272" s="1">
        <v>0</v>
      </c>
      <c r="C272" s="1">
        <v>0</v>
      </c>
      <c r="D272" s="1">
        <f t="shared" si="55"/>
        <v>-3.043624434389141</v>
      </c>
      <c r="E272" s="1">
        <f t="shared" si="59"/>
        <v>-3.043624434389141E-3</v>
      </c>
      <c r="F272" s="25">
        <f t="shared" si="60"/>
        <v>-0.12290418489621571</v>
      </c>
      <c r="G272" s="31">
        <f t="shared" si="61"/>
        <v>2.7811002950144244</v>
      </c>
      <c r="H272" s="31">
        <f t="shared" si="62"/>
        <v>1188.9665245783483</v>
      </c>
      <c r="I272" s="31"/>
      <c r="J272" s="31"/>
      <c r="K272" s="31"/>
      <c r="L272" s="25">
        <f t="shared" si="63"/>
        <v>2.7811002950144244</v>
      </c>
      <c r="M272" s="28">
        <f t="shared" si="56"/>
        <v>1.2250000000000001</v>
      </c>
    </row>
    <row r="273" spans="1:13" x14ac:dyDescent="0.2">
      <c r="A273" s="1">
        <f t="shared" si="57"/>
        <v>25.600000000000094</v>
      </c>
      <c r="B273" s="1">
        <v>0</v>
      </c>
      <c r="C273" s="1">
        <v>0</v>
      </c>
      <c r="D273" s="1">
        <f t="shared" si="55"/>
        <v>-3.043624434389141</v>
      </c>
      <c r="E273" s="1">
        <f t="shared" si="59"/>
        <v>-3.043624434389141E-3</v>
      </c>
      <c r="F273" s="25">
        <f t="shared" si="60"/>
        <v>-0.12182029293980276</v>
      </c>
      <c r="G273" s="31">
        <f t="shared" si="61"/>
        <v>2.7688098765248026</v>
      </c>
      <c r="H273" s="31">
        <f t="shared" si="62"/>
        <v>1189.2434055660008</v>
      </c>
      <c r="I273" s="31"/>
      <c r="J273" s="31"/>
      <c r="K273" s="31"/>
      <c r="L273" s="25">
        <f t="shared" si="63"/>
        <v>2.7688098765248026</v>
      </c>
      <c r="M273" s="28">
        <f t="shared" si="56"/>
        <v>1.2250000000000001</v>
      </c>
    </row>
    <row r="274" spans="1:13" x14ac:dyDescent="0.2">
      <c r="A274" s="1">
        <f t="shared" si="57"/>
        <v>25.700000000000095</v>
      </c>
      <c r="B274" s="1">
        <v>0</v>
      </c>
      <c r="C274" s="1">
        <v>0</v>
      </c>
      <c r="D274" s="1">
        <f t="shared" ref="D274:D337" si="64">$C$3+$C$2</f>
        <v>-3.043624434389141</v>
      </c>
      <c r="E274" s="1">
        <f t="shared" si="59"/>
        <v>-3.043624434389141E-3</v>
      </c>
      <c r="F274" s="25">
        <f t="shared" si="60"/>
        <v>-0.12075069712098851</v>
      </c>
      <c r="G274" s="31">
        <f t="shared" si="61"/>
        <v>2.7566278472308223</v>
      </c>
      <c r="H274" s="31">
        <f t="shared" si="62"/>
        <v>1189.519068350724</v>
      </c>
      <c r="I274" s="31"/>
      <c r="J274" s="31"/>
      <c r="K274" s="31"/>
      <c r="L274" s="25">
        <f t="shared" si="63"/>
        <v>2.7566278472308223</v>
      </c>
      <c r="M274" s="28">
        <f t="shared" ref="M274:M316" si="65">$C$7</f>
        <v>1.2250000000000001</v>
      </c>
    </row>
    <row r="275" spans="1:13" x14ac:dyDescent="0.2">
      <c r="A275" s="1">
        <f t="shared" ref="A275:A338" si="66">A274+$P$17</f>
        <v>25.800000000000097</v>
      </c>
      <c r="B275" s="1">
        <v>0</v>
      </c>
      <c r="C275" s="1">
        <v>0</v>
      </c>
      <c r="D275" s="1">
        <f t="shared" si="64"/>
        <v>-3.043624434389141</v>
      </c>
      <c r="E275" s="1">
        <f t="shared" si="59"/>
        <v>-3.043624434389141E-3</v>
      </c>
      <c r="F275" s="25">
        <f t="shared" si="60"/>
        <v>-0.11969514685369531</v>
      </c>
      <c r="G275" s="31">
        <f t="shared" si="61"/>
        <v>2.7445527775187233</v>
      </c>
      <c r="H275" s="31">
        <f t="shared" si="62"/>
        <v>1189.7935236284759</v>
      </c>
      <c r="I275" s="31"/>
      <c r="J275" s="31"/>
      <c r="K275" s="31"/>
      <c r="L275" s="25">
        <f t="shared" si="63"/>
        <v>2.7445527775187233</v>
      </c>
      <c r="M275" s="28">
        <f t="shared" si="65"/>
        <v>1.2250000000000001</v>
      </c>
    </row>
    <row r="276" spans="1:13" x14ac:dyDescent="0.2">
      <c r="A276" s="1">
        <f t="shared" si="66"/>
        <v>25.900000000000098</v>
      </c>
      <c r="B276" s="1">
        <v>0</v>
      </c>
      <c r="C276" s="1">
        <v>0</v>
      </c>
      <c r="D276" s="1">
        <f t="shared" si="64"/>
        <v>-3.043624434389141</v>
      </c>
      <c r="E276" s="1">
        <f t="shared" si="59"/>
        <v>-3.043624434389141E-3</v>
      </c>
      <c r="F276" s="25">
        <f t="shared" si="60"/>
        <v>-0.11865339702303174</v>
      </c>
      <c r="G276" s="31">
        <f t="shared" si="61"/>
        <v>2.7325832628333537</v>
      </c>
      <c r="H276" s="31">
        <f t="shared" si="62"/>
        <v>1190.0667819547593</v>
      </c>
      <c r="I276" s="31"/>
      <c r="J276" s="31"/>
      <c r="K276" s="31"/>
      <c r="L276" s="25">
        <f t="shared" si="63"/>
        <v>2.7325832628333537</v>
      </c>
      <c r="M276" s="28">
        <f t="shared" si="65"/>
        <v>1.2250000000000001</v>
      </c>
    </row>
    <row r="277" spans="1:13" x14ac:dyDescent="0.2">
      <c r="A277" s="1">
        <f t="shared" si="66"/>
        <v>26.000000000000099</v>
      </c>
      <c r="B277" s="1">
        <v>0</v>
      </c>
      <c r="C277" s="1">
        <v>0</v>
      </c>
      <c r="D277" s="1">
        <f t="shared" si="64"/>
        <v>-3.043624434389141</v>
      </c>
      <c r="E277" s="1">
        <f t="shared" si="59"/>
        <v>-3.043624434389141E-3</v>
      </c>
      <c r="F277" s="25">
        <f t="shared" si="60"/>
        <v>-0.1176252078424668</v>
      </c>
      <c r="G277" s="31">
        <f t="shared" si="61"/>
        <v>2.7207179231310508</v>
      </c>
      <c r="H277" s="31">
        <f t="shared" si="62"/>
        <v>1190.3388537470723</v>
      </c>
      <c r="I277" s="31"/>
      <c r="J277" s="31"/>
      <c r="K277" s="31"/>
      <c r="L277" s="25">
        <f t="shared" si="63"/>
        <v>2.7207179231310508</v>
      </c>
      <c r="M277" s="28">
        <f t="shared" si="65"/>
        <v>1.2250000000000001</v>
      </c>
    </row>
    <row r="278" spans="1:13" x14ac:dyDescent="0.2">
      <c r="A278" s="1">
        <f t="shared" si="66"/>
        <v>26.100000000000101</v>
      </c>
      <c r="B278" s="1">
        <v>0</v>
      </c>
      <c r="C278" s="1">
        <v>0</v>
      </c>
      <c r="D278" s="1">
        <f t="shared" si="64"/>
        <v>-3.043624434389141</v>
      </c>
      <c r="E278" s="1">
        <f t="shared" si="59"/>
        <v>-3.043624434389141E-3</v>
      </c>
      <c r="F278" s="25">
        <f t="shared" si="60"/>
        <v>-0.11661034471533832</v>
      </c>
      <c r="G278" s="31">
        <f t="shared" si="61"/>
        <v>2.7089554023468039</v>
      </c>
      <c r="H278" s="31">
        <f t="shared" si="62"/>
        <v>1190.6097492873071</v>
      </c>
      <c r="L278" s="25">
        <f t="shared" si="63"/>
        <v>2.7089554023468039</v>
      </c>
      <c r="M278" s="28">
        <f t="shared" si="65"/>
        <v>1.2250000000000001</v>
      </c>
    </row>
    <row r="279" spans="1:13" x14ac:dyDescent="0.2">
      <c r="A279" s="1">
        <f t="shared" si="66"/>
        <v>26.200000000000102</v>
      </c>
      <c r="B279" s="1">
        <v>0</v>
      </c>
      <c r="C279" s="1">
        <v>0</v>
      </c>
      <c r="D279" s="1">
        <f t="shared" si="64"/>
        <v>-3.043624434389141</v>
      </c>
      <c r="E279" s="1">
        <f t="shared" si="59"/>
        <v>-3.043624434389141E-3</v>
      </c>
      <c r="F279" s="25">
        <f t="shared" si="60"/>
        <v>-0.11560857810054502</v>
      </c>
      <c r="G279" s="31">
        <f t="shared" si="61"/>
        <v>2.6972943678752701</v>
      </c>
      <c r="H279" s="31">
        <f t="shared" si="62"/>
        <v>1190.8794787240945</v>
      </c>
      <c r="L279" s="25">
        <f t="shared" si="63"/>
        <v>2.6972943678752701</v>
      </c>
      <c r="M279" s="28">
        <f t="shared" si="65"/>
        <v>1.2250000000000001</v>
      </c>
    </row>
    <row r="280" spans="1:13" x14ac:dyDescent="0.2">
      <c r="A280" s="1">
        <f t="shared" si="66"/>
        <v>26.300000000000104</v>
      </c>
      <c r="B280" s="1">
        <v>0</v>
      </c>
      <c r="C280" s="1">
        <v>0</v>
      </c>
      <c r="D280" s="1">
        <f t="shared" si="64"/>
        <v>-3.043624434389141</v>
      </c>
      <c r="E280" s="1">
        <f t="shared" si="59"/>
        <v>-3.043624434389141E-3</v>
      </c>
      <c r="F280" s="25">
        <f t="shared" si="60"/>
        <v>-0.11461968338227878</v>
      </c>
      <c r="G280" s="31">
        <f t="shared" si="61"/>
        <v>2.6857335100652158</v>
      </c>
      <c r="H280" s="31">
        <f t="shared" si="62"/>
        <v>1191.1480520751011</v>
      </c>
      <c r="L280" s="25">
        <f t="shared" si="63"/>
        <v>2.6857335100652158</v>
      </c>
      <c r="M280" s="28">
        <f t="shared" si="65"/>
        <v>1.2250000000000001</v>
      </c>
    </row>
    <row r="281" spans="1:13" x14ac:dyDescent="0.2">
      <c r="A281" s="1">
        <f t="shared" si="66"/>
        <v>26.400000000000105</v>
      </c>
      <c r="B281" s="1">
        <v>0</v>
      </c>
      <c r="C281" s="1">
        <v>0</v>
      </c>
      <c r="D281" s="1">
        <f t="shared" si="64"/>
        <v>-3.043624434389141</v>
      </c>
      <c r="E281" s="1">
        <f t="shared" si="59"/>
        <v>-3.043624434389141E-3</v>
      </c>
      <c r="F281" s="25">
        <f t="shared" si="60"/>
        <v>-0.11364344074365834</v>
      </c>
      <c r="G281" s="31">
        <f t="shared" si="61"/>
        <v>2.6742715417269878</v>
      </c>
      <c r="H281" s="31">
        <f t="shared" si="62"/>
        <v>1191.4154792292738</v>
      </c>
      <c r="L281" s="25">
        <f t="shared" si="63"/>
        <v>2.6742715417269878</v>
      </c>
      <c r="M281" s="28">
        <f t="shared" si="65"/>
        <v>1.2250000000000001</v>
      </c>
    </row>
    <row r="282" spans="1:13" x14ac:dyDescent="0.2">
      <c r="A282" s="1">
        <f t="shared" si="66"/>
        <v>26.500000000000107</v>
      </c>
      <c r="B282" s="1">
        <v>0</v>
      </c>
      <c r="C282" s="1">
        <v>0</v>
      </c>
      <c r="D282" s="1">
        <f t="shared" si="64"/>
        <v>-3.043624434389141</v>
      </c>
      <c r="E282" s="1">
        <f t="shared" si="59"/>
        <v>-3.043624434389141E-3</v>
      </c>
      <c r="F282" s="25">
        <f t="shared" si="60"/>
        <v>-0.11267963504413199</v>
      </c>
      <c r="G282" s="31">
        <f t="shared" si="61"/>
        <v>2.662907197652622</v>
      </c>
      <c r="H282" s="31">
        <f t="shared" si="62"/>
        <v>1191.6817699490391</v>
      </c>
      <c r="L282" s="25">
        <f t="shared" si="63"/>
        <v>2.662907197652622</v>
      </c>
      <c r="M282" s="28">
        <f t="shared" si="65"/>
        <v>1.2250000000000001</v>
      </c>
    </row>
    <row r="283" spans="1:13" x14ac:dyDescent="0.2">
      <c r="A283" s="1">
        <f t="shared" si="66"/>
        <v>26.600000000000108</v>
      </c>
      <c r="B283" s="1">
        <v>0</v>
      </c>
      <c r="C283" s="1">
        <v>0</v>
      </c>
      <c r="D283" s="1">
        <f t="shared" si="64"/>
        <v>-3.043624434389141</v>
      </c>
      <c r="E283" s="1">
        <f t="shared" si="59"/>
        <v>-3.043624434389141E-3</v>
      </c>
      <c r="F283" s="25">
        <f t="shared" si="60"/>
        <v>-0.11172805570052068</v>
      </c>
      <c r="G283" s="31">
        <f t="shared" si="61"/>
        <v>2.6516392341482087</v>
      </c>
      <c r="H283" s="31">
        <f t="shared" si="62"/>
        <v>1191.9469338724539</v>
      </c>
      <c r="L283" s="25">
        <f t="shared" si="63"/>
        <v>2.6516392341482087</v>
      </c>
      <c r="M283" s="28">
        <f t="shared" si="65"/>
        <v>1.2250000000000001</v>
      </c>
    </row>
    <row r="284" spans="1:13" x14ac:dyDescent="0.2">
      <c r="A284" s="1">
        <f t="shared" si="66"/>
        <v>26.700000000000109</v>
      </c>
      <c r="B284" s="1">
        <v>0</v>
      </c>
      <c r="C284" s="1">
        <v>0</v>
      </c>
      <c r="D284" s="1">
        <f t="shared" si="64"/>
        <v>-3.043624434389141</v>
      </c>
      <c r="E284" s="1">
        <f t="shared" si="59"/>
        <v>-3.043624434389141E-3</v>
      </c>
      <c r="F284" s="25">
        <f t="shared" si="60"/>
        <v>-0.11078849657157863</v>
      </c>
      <c r="G284" s="31">
        <f t="shared" si="61"/>
        <v>2.6404664285781565</v>
      </c>
      <c r="H284" s="31">
        <f t="shared" si="62"/>
        <v>1192.2109805153118</v>
      </c>
      <c r="L284" s="25">
        <f t="shared" si="63"/>
        <v>2.6404664285781565</v>
      </c>
      <c r="M284" s="28">
        <f t="shared" si="65"/>
        <v>1.2250000000000001</v>
      </c>
    </row>
    <row r="285" spans="1:13" x14ac:dyDescent="0.2">
      <c r="A285" s="1">
        <f t="shared" si="66"/>
        <v>26.800000000000111</v>
      </c>
      <c r="B285" s="1">
        <v>0</v>
      </c>
      <c r="C285" s="1">
        <v>0</v>
      </c>
      <c r="D285" s="1">
        <f t="shared" si="64"/>
        <v>-3.043624434389141</v>
      </c>
      <c r="E285" s="1">
        <f t="shared" si="59"/>
        <v>-3.043624434389141E-3</v>
      </c>
      <c r="F285" s="25">
        <f t="shared" si="60"/>
        <v>-0.10986075584595331</v>
      </c>
      <c r="G285" s="31">
        <f t="shared" si="61"/>
        <v>2.6293875789209986</v>
      </c>
      <c r="H285" s="31">
        <f t="shared" si="62"/>
        <v>1192.4739192732038</v>
      </c>
      <c r="L285" s="25">
        <f t="shared" si="63"/>
        <v>2.6293875789209986</v>
      </c>
      <c r="M285" s="28">
        <f t="shared" si="65"/>
        <v>1.2250000000000001</v>
      </c>
    </row>
    <row r="286" spans="1:13" x14ac:dyDescent="0.2">
      <c r="A286" s="1">
        <f t="shared" si="66"/>
        <v>26.900000000000112</v>
      </c>
      <c r="B286" s="1">
        <v>0</v>
      </c>
      <c r="C286" s="1">
        <v>0</v>
      </c>
      <c r="D286" s="1">
        <f t="shared" si="64"/>
        <v>-3.043624434389141</v>
      </c>
      <c r="E286" s="1">
        <f t="shared" si="59"/>
        <v>-3.043624434389141E-3</v>
      </c>
      <c r="F286" s="25">
        <f t="shared" si="60"/>
        <v>-0.10894463593343037</v>
      </c>
      <c r="G286" s="31">
        <f t="shared" si="61"/>
        <v>2.6184015033364032</v>
      </c>
      <c r="H286" s="31">
        <f t="shared" si="62"/>
        <v>1192.7357594235375</v>
      </c>
      <c r="L286" s="25">
        <f t="shared" si="63"/>
        <v>2.6184015033364032</v>
      </c>
      <c r="M286" s="28">
        <f t="shared" si="65"/>
        <v>1.2250000000000001</v>
      </c>
    </row>
    <row r="287" spans="1:13" x14ac:dyDescent="0.2">
      <c r="A287" s="1">
        <f t="shared" si="66"/>
        <v>27.000000000000114</v>
      </c>
      <c r="B287" s="1">
        <v>0</v>
      </c>
      <c r="C287" s="1">
        <v>0</v>
      </c>
      <c r="D287" s="1">
        <f t="shared" si="64"/>
        <v>-3.043624434389141</v>
      </c>
      <c r="E287" s="1">
        <f t="shared" si="59"/>
        <v>-3.043624434389141E-3</v>
      </c>
      <c r="F287" s="25">
        <f t="shared" si="60"/>
        <v>-0.10803994335935409</v>
      </c>
      <c r="G287" s="31">
        <f t="shared" si="61"/>
        <v>2.60750703974306</v>
      </c>
      <c r="H287" s="31">
        <f t="shared" si="62"/>
        <v>1192.9965101275118</v>
      </c>
      <c r="L287" s="25">
        <f t="shared" si="63"/>
        <v>2.60750703974306</v>
      </c>
      <c r="M287" s="28">
        <f t="shared" si="65"/>
        <v>1.2250000000000001</v>
      </c>
    </row>
    <row r="288" spans="1:13" x14ac:dyDescent="0.2">
      <c r="A288" s="1">
        <f t="shared" si="66"/>
        <v>27.100000000000115</v>
      </c>
      <c r="B288" s="1">
        <v>0</v>
      </c>
      <c r="C288" s="1">
        <v>0</v>
      </c>
      <c r="D288" s="1">
        <f t="shared" si="64"/>
        <v>-3.043624434389141</v>
      </c>
      <c r="E288" s="1">
        <f t="shared" si="59"/>
        <v>-3.043624434389141E-3</v>
      </c>
      <c r="F288" s="25">
        <f t="shared" si="60"/>
        <v>-0.10714648866211778</v>
      </c>
      <c r="G288" s="31">
        <f t="shared" si="61"/>
        <v>2.5967030454071245</v>
      </c>
      <c r="H288" s="31">
        <f t="shared" si="62"/>
        <v>1193.2561804320526</v>
      </c>
      <c r="L288" s="25">
        <f t="shared" si="63"/>
        <v>2.5967030454071245</v>
      </c>
      <c r="M288" s="28">
        <f t="shared" si="65"/>
        <v>1.2250000000000001</v>
      </c>
    </row>
    <row r="289" spans="1:13" x14ac:dyDescent="0.2">
      <c r="A289" s="1">
        <f t="shared" si="66"/>
        <v>27.200000000000117</v>
      </c>
      <c r="B289" s="1">
        <v>0</v>
      </c>
      <c r="C289" s="1">
        <v>0</v>
      </c>
      <c r="D289" s="1">
        <f t="shared" si="64"/>
        <v>-3.043624434389141</v>
      </c>
      <c r="E289" s="1">
        <f t="shared" si="59"/>
        <v>-3.043624434389141E-3</v>
      </c>
      <c r="F289" s="25">
        <f t="shared" si="60"/>
        <v>-0.10626408629362241</v>
      </c>
      <c r="G289" s="31">
        <f t="shared" si="61"/>
        <v>2.5859883965409125</v>
      </c>
      <c r="H289" s="31">
        <f t="shared" si="62"/>
        <v>1193.5147792717066</v>
      </c>
      <c r="L289" s="25">
        <f t="shared" si="63"/>
        <v>2.5859883965409125</v>
      </c>
      <c r="M289" s="28">
        <f t="shared" si="65"/>
        <v>1.2250000000000001</v>
      </c>
    </row>
    <row r="290" spans="1:13" x14ac:dyDescent="0.2">
      <c r="A290" s="1">
        <f t="shared" si="66"/>
        <v>27.300000000000118</v>
      </c>
      <c r="B290" s="1">
        <v>0</v>
      </c>
      <c r="C290" s="1">
        <v>0</v>
      </c>
      <c r="D290" s="1">
        <f t="shared" si="64"/>
        <v>-3.043624434389141</v>
      </c>
      <c r="E290" s="1">
        <f t="shared" si="59"/>
        <v>-3.043624434389141E-3</v>
      </c>
      <c r="F290" s="25">
        <f t="shared" si="60"/>
        <v>-0.10539255452260562</v>
      </c>
      <c r="G290" s="31">
        <f t="shared" si="61"/>
        <v>2.5753619879115504</v>
      </c>
      <c r="H290" s="31">
        <f t="shared" si="62"/>
        <v>1193.7723154704977</v>
      </c>
      <c r="L290" s="25">
        <f t="shared" si="63"/>
        <v>2.5753619879115504</v>
      </c>
      <c r="M290" s="28">
        <f t="shared" si="65"/>
        <v>1.2250000000000001</v>
      </c>
    </row>
    <row r="291" spans="1:13" x14ac:dyDescent="0.2">
      <c r="A291" s="1">
        <f t="shared" si="66"/>
        <v>27.400000000000119</v>
      </c>
      <c r="B291" s="1">
        <v>0</v>
      </c>
      <c r="C291" s="1">
        <v>0</v>
      </c>
      <c r="D291" s="1">
        <f t="shared" si="64"/>
        <v>-3.043624434389141</v>
      </c>
      <c r="E291" s="1">
        <f t="shared" si="59"/>
        <v>-3.043624434389141E-3</v>
      </c>
      <c r="F291" s="25">
        <f t="shared" si="60"/>
        <v>-0.10453171534074675</v>
      </c>
      <c r="G291" s="31">
        <f t="shared" si="61"/>
        <v>2.5648227324592896</v>
      </c>
      <c r="H291" s="31">
        <f t="shared" si="62"/>
        <v>1194.0287977437436</v>
      </c>
      <c r="L291" s="25">
        <f t="shared" si="63"/>
        <v>2.5648227324592896</v>
      </c>
      <c r="M291" s="28">
        <f t="shared" si="65"/>
        <v>1.2250000000000001</v>
      </c>
    </row>
    <row r="292" spans="1:13" x14ac:dyDescent="0.2">
      <c r="A292" s="1">
        <f t="shared" si="66"/>
        <v>27.500000000000121</v>
      </c>
      <c r="B292" s="1">
        <v>0</v>
      </c>
      <c r="C292" s="1">
        <v>0</v>
      </c>
      <c r="D292" s="1">
        <f t="shared" si="64"/>
        <v>-3.043624434389141</v>
      </c>
      <c r="E292" s="1">
        <f t="shared" si="59"/>
        <v>-3.043624434389141E-3</v>
      </c>
      <c r="F292" s="25">
        <f t="shared" si="60"/>
        <v>-0.10368139437145747</v>
      </c>
      <c r="G292" s="31">
        <f t="shared" si="61"/>
        <v>2.5543695609252151</v>
      </c>
      <c r="H292" s="31">
        <f t="shared" si="62"/>
        <v>1194.2842346998361</v>
      </c>
      <c r="L292" s="25">
        <f t="shared" si="63"/>
        <v>2.5543695609252151</v>
      </c>
      <c r="M292" s="28">
        <f t="shared" si="65"/>
        <v>1.2250000000000001</v>
      </c>
    </row>
    <row r="293" spans="1:13" x14ac:dyDescent="0.2">
      <c r="A293" s="1">
        <f t="shared" si="66"/>
        <v>27.600000000000122</v>
      </c>
      <c r="B293" s="1">
        <v>0</v>
      </c>
      <c r="C293" s="1">
        <v>0</v>
      </c>
      <c r="D293" s="1">
        <f t="shared" si="64"/>
        <v>-3.043624434389141</v>
      </c>
      <c r="E293" s="1">
        <f t="shared" si="59"/>
        <v>-3.043624434389141E-3</v>
      </c>
      <c r="F293" s="25">
        <f t="shared" si="60"/>
        <v>-0.10284142078127</v>
      </c>
      <c r="G293" s="31">
        <f t="shared" si="61"/>
        <v>2.5440014214880695</v>
      </c>
      <c r="H293" s="31">
        <f t="shared" si="62"/>
        <v>1194.538634841985</v>
      </c>
      <c r="L293" s="25">
        <f t="shared" si="63"/>
        <v>2.5440014214880695</v>
      </c>
      <c r="M293" s="28">
        <f t="shared" si="65"/>
        <v>1.2250000000000001</v>
      </c>
    </row>
    <row r="294" spans="1:13" x14ac:dyDescent="0.2">
      <c r="A294" s="1">
        <f t="shared" si="66"/>
        <v>27.700000000000124</v>
      </c>
      <c r="B294" s="1">
        <v>0</v>
      </c>
      <c r="C294" s="1">
        <v>0</v>
      </c>
      <c r="D294" s="1">
        <f t="shared" si="64"/>
        <v>-3.043624434389141</v>
      </c>
      <c r="E294" s="1">
        <f t="shared" si="59"/>
        <v>-3.043624434389141E-3</v>
      </c>
      <c r="F294" s="25">
        <f t="shared" si="60"/>
        <v>-0.1020116271937391</v>
      </c>
      <c r="G294" s="31">
        <f t="shared" si="61"/>
        <v>2.5337172794099425</v>
      </c>
      <c r="H294" s="31">
        <f t="shared" si="62"/>
        <v>1194.7920065699259</v>
      </c>
      <c r="L294" s="25">
        <f t="shared" si="63"/>
        <v>2.5337172794099425</v>
      </c>
      <c r="M294" s="28">
        <f t="shared" si="65"/>
        <v>1.2250000000000001</v>
      </c>
    </row>
    <row r="295" spans="1:13" x14ac:dyDescent="0.2">
      <c r="A295" s="1">
        <f t="shared" si="66"/>
        <v>27.800000000000125</v>
      </c>
      <c r="B295" s="1">
        <v>0</v>
      </c>
      <c r="C295" s="1">
        <v>0</v>
      </c>
      <c r="D295" s="1">
        <f t="shared" si="64"/>
        <v>-3.043624434389141</v>
      </c>
      <c r="E295" s="1">
        <f t="shared" si="59"/>
        <v>-3.043624434389141E-3</v>
      </c>
      <c r="F295" s="25">
        <f t="shared" si="60"/>
        <v>-0.10119184960577665</v>
      </c>
      <c r="G295" s="31">
        <f t="shared" si="61"/>
        <v>2.5235161166905686</v>
      </c>
      <c r="H295" s="31">
        <f t="shared" si="62"/>
        <v>1195.044358181595</v>
      </c>
      <c r="L295" s="25">
        <f t="shared" si="63"/>
        <v>2.5235161166905686</v>
      </c>
      <c r="M295" s="28">
        <f t="shared" si="65"/>
        <v>1.2250000000000001</v>
      </c>
    </row>
    <row r="296" spans="1:13" x14ac:dyDescent="0.2">
      <c r="A296" s="1">
        <f t="shared" si="66"/>
        <v>27.900000000000126</v>
      </c>
      <c r="B296" s="1">
        <v>0</v>
      </c>
      <c r="C296" s="1">
        <v>0</v>
      </c>
      <c r="D296" s="1">
        <f t="shared" si="64"/>
        <v>-3.043624434389141</v>
      </c>
      <c r="E296" s="1">
        <f t="shared" si="59"/>
        <v>-3.043624434389141E-3</v>
      </c>
      <c r="F296" s="25">
        <f t="shared" si="60"/>
        <v>-0.10038192730633994</v>
      </c>
      <c r="G296" s="31">
        <f t="shared" si="61"/>
        <v>2.5133969317299911</v>
      </c>
      <c r="H296" s="31">
        <f t="shared" si="62"/>
        <v>1195.2956978747679</v>
      </c>
      <c r="L296" s="25">
        <f t="shared" si="63"/>
        <v>2.5133969317299911</v>
      </c>
      <c r="M296" s="28">
        <f t="shared" si="65"/>
        <v>1.2250000000000001</v>
      </c>
    </row>
    <row r="297" spans="1:13" x14ac:dyDescent="0.2">
      <c r="A297" s="1">
        <f t="shared" si="66"/>
        <v>28.000000000000128</v>
      </c>
      <c r="B297" s="1">
        <v>0</v>
      </c>
      <c r="C297" s="1">
        <v>0</v>
      </c>
      <c r="D297" s="1">
        <f t="shared" si="64"/>
        <v>-3.043624434389141</v>
      </c>
      <c r="E297" s="1">
        <f t="shared" si="59"/>
        <v>-3.043624434389141E-3</v>
      </c>
      <c r="F297" s="25">
        <f t="shared" si="60"/>
        <v>-9.9581702797399113E-2</v>
      </c>
      <c r="G297" s="31">
        <f t="shared" si="61"/>
        <v>2.5033587389993572</v>
      </c>
      <c r="H297" s="31">
        <f t="shared" si="62"/>
        <v>1195.5460337486679</v>
      </c>
      <c r="L297" s="25">
        <f t="shared" si="63"/>
        <v>2.5033587389993572</v>
      </c>
      <c r="M297" s="28">
        <f t="shared" si="65"/>
        <v>1.2250000000000001</v>
      </c>
    </row>
    <row r="298" spans="1:13" x14ac:dyDescent="0.2">
      <c r="A298" s="1">
        <f t="shared" si="66"/>
        <v>28.100000000000129</v>
      </c>
      <c r="B298" s="1">
        <v>0</v>
      </c>
      <c r="C298" s="1">
        <v>0</v>
      </c>
      <c r="D298" s="1">
        <f t="shared" si="64"/>
        <v>-3.043624434389141</v>
      </c>
      <c r="E298" s="1">
        <f t="shared" si="59"/>
        <v>-3.043624434389141E-3</v>
      </c>
      <c r="F298" s="25">
        <f t="shared" si="60"/>
        <v>-9.8791021717110392E-2</v>
      </c>
      <c r="G298" s="31">
        <f t="shared" si="61"/>
        <v>2.4934005687196175</v>
      </c>
      <c r="H298" s="31">
        <f t="shared" si="62"/>
        <v>1195.7953738055398</v>
      </c>
      <c r="L298" s="25">
        <f t="shared" si="63"/>
        <v>2.4934005687196175</v>
      </c>
      <c r="M298" s="28">
        <f t="shared" si="65"/>
        <v>1.2250000000000001</v>
      </c>
    </row>
    <row r="299" spans="1:13" x14ac:dyDescent="0.2">
      <c r="A299" s="1">
        <f t="shared" si="66"/>
        <v>28.200000000000131</v>
      </c>
      <c r="B299" s="1">
        <v>0</v>
      </c>
      <c r="C299" s="1">
        <v>0</v>
      </c>
      <c r="D299" s="1">
        <f t="shared" si="64"/>
        <v>-3.043624434389141</v>
      </c>
      <c r="E299" s="1">
        <f t="shared" si="59"/>
        <v>-3.043624434389141E-3</v>
      </c>
      <c r="F299" s="25">
        <f t="shared" si="60"/>
        <v>-9.8009732765125243E-2</v>
      </c>
      <c r="G299" s="31">
        <f t="shared" si="61"/>
        <v>2.4835214665479066</v>
      </c>
      <c r="H299" s="31">
        <f t="shared" si="62"/>
        <v>1196.0437259521946</v>
      </c>
      <c r="L299" s="25">
        <f t="shared" ref="L299:L316" si="67">G299</f>
        <v>2.4835214665479066</v>
      </c>
      <c r="M299" s="28">
        <f t="shared" si="65"/>
        <v>1.2250000000000001</v>
      </c>
    </row>
    <row r="300" spans="1:13" x14ac:dyDescent="0.2">
      <c r="A300" s="1">
        <f t="shared" si="66"/>
        <v>28.300000000000132</v>
      </c>
      <c r="B300" s="1">
        <v>0</v>
      </c>
      <c r="C300" s="1">
        <v>0</v>
      </c>
      <c r="D300" s="1">
        <f t="shared" si="64"/>
        <v>-3.043624434389141</v>
      </c>
      <c r="E300" s="1">
        <f t="shared" si="59"/>
        <v>-3.043624434389141E-3</v>
      </c>
      <c r="F300" s="25">
        <f t="shared" si="60"/>
        <v>-9.7237687629967762E-2</v>
      </c>
      <c r="G300" s="31">
        <f t="shared" si="61"/>
        <v>2.4737204932713941</v>
      </c>
      <c r="H300" s="31">
        <f t="shared" si="62"/>
        <v>1196.2910980015217</v>
      </c>
      <c r="L300" s="25">
        <f t="shared" si="67"/>
        <v>2.4737204932713941</v>
      </c>
      <c r="M300" s="28">
        <f t="shared" si="65"/>
        <v>1.2250000000000001</v>
      </c>
    </row>
    <row r="301" spans="1:13" x14ac:dyDescent="0.2">
      <c r="A301" s="1">
        <f t="shared" si="66"/>
        <v>28.400000000000134</v>
      </c>
      <c r="B301" s="1">
        <v>0</v>
      </c>
      <c r="C301" s="1">
        <v>0</v>
      </c>
      <c r="D301" s="1">
        <f t="shared" si="64"/>
        <v>-3.043624434389141</v>
      </c>
      <c r="E301" s="1">
        <f t="shared" si="59"/>
        <v>-3.043624434389141E-3</v>
      </c>
      <c r="F301" s="25">
        <f t="shared" si="60"/>
        <v>-9.6474740918414958E-2</v>
      </c>
      <c r="G301" s="31">
        <f t="shared" si="61"/>
        <v>2.4639967245083971</v>
      </c>
      <c r="H301" s="31">
        <f t="shared" si="62"/>
        <v>1196.5374976739727</v>
      </c>
      <c r="L301" s="25">
        <f t="shared" si="67"/>
        <v>2.4639967245083971</v>
      </c>
      <c r="M301" s="28">
        <f t="shared" si="65"/>
        <v>1.2250000000000001</v>
      </c>
    </row>
    <row r="302" spans="1:13" x14ac:dyDescent="0.2">
      <c r="A302" s="1">
        <f t="shared" si="66"/>
        <v>28.500000000000135</v>
      </c>
      <c r="B302" s="1">
        <v>0</v>
      </c>
      <c r="C302" s="1">
        <v>0</v>
      </c>
      <c r="D302" s="1">
        <f t="shared" si="64"/>
        <v>-3.043624434389141</v>
      </c>
      <c r="E302" s="1">
        <f t="shared" si="59"/>
        <v>-3.043624434389141E-3</v>
      </c>
      <c r="F302" s="25">
        <f t="shared" si="60"/>
        <v>-9.5720750086817463E-2</v>
      </c>
      <c r="G302" s="31">
        <f t="shared" si="61"/>
        <v>2.4543492504165556</v>
      </c>
      <c r="H302" s="31">
        <f t="shared" si="62"/>
        <v>1196.7829325990144</v>
      </c>
      <c r="L302" s="25">
        <f t="shared" si="67"/>
        <v>2.4543492504165556</v>
      </c>
      <c r="M302" s="28">
        <f t="shared" si="65"/>
        <v>1.2250000000000001</v>
      </c>
    </row>
    <row r="303" spans="1:13" x14ac:dyDescent="0.2">
      <c r="A303" s="1">
        <f t="shared" si="66"/>
        <v>28.600000000000136</v>
      </c>
      <c r="B303" s="1">
        <v>0</v>
      </c>
      <c r="C303" s="1">
        <v>0</v>
      </c>
      <c r="D303" s="1">
        <f t="shared" si="64"/>
        <v>-3.043624434389141</v>
      </c>
      <c r="E303" s="1">
        <f t="shared" si="59"/>
        <v>-3.043624434389141E-3</v>
      </c>
      <c r="F303" s="25">
        <f t="shared" si="60"/>
        <v>-9.4975575374299265E-2</v>
      </c>
      <c r="G303" s="31">
        <f t="shared" si="61"/>
        <v>2.4447771754078738</v>
      </c>
      <c r="H303" s="31">
        <f t="shared" si="62"/>
        <v>1197.0274103165552</v>
      </c>
      <c r="L303" s="25">
        <f t="shared" si="67"/>
        <v>2.4447771754078738</v>
      </c>
      <c r="M303" s="28">
        <f t="shared" si="65"/>
        <v>1.2250000000000001</v>
      </c>
    </row>
    <row r="304" spans="1:13" x14ac:dyDescent="0.2">
      <c r="A304" s="1">
        <f t="shared" si="66"/>
        <v>28.700000000000138</v>
      </c>
      <c r="B304" s="1">
        <v>0</v>
      </c>
      <c r="C304" s="1">
        <v>0</v>
      </c>
      <c r="D304" s="1">
        <f t="shared" si="64"/>
        <v>-3.043624434389141</v>
      </c>
      <c r="E304" s="1">
        <f t="shared" si="59"/>
        <v>-3.043624434389141E-3</v>
      </c>
      <c r="F304" s="25">
        <f t="shared" si="60"/>
        <v>-9.4239079737778383E-2</v>
      </c>
      <c r="G304" s="31">
        <f t="shared" si="61"/>
        <v>2.4352796178704437</v>
      </c>
      <c r="H304" s="31">
        <f t="shared" si="62"/>
        <v>1197.2709382783423</v>
      </c>
      <c r="L304" s="25">
        <f t="shared" si="67"/>
        <v>2.4352796178704437</v>
      </c>
      <c r="M304" s="28">
        <f t="shared" si="65"/>
        <v>1.2250000000000001</v>
      </c>
    </row>
    <row r="305" spans="1:13" x14ac:dyDescent="0.2">
      <c r="A305" s="1">
        <f t="shared" si="66"/>
        <v>28.800000000000139</v>
      </c>
      <c r="B305" s="1">
        <v>0</v>
      </c>
      <c r="C305" s="1">
        <v>0</v>
      </c>
      <c r="D305" s="1">
        <f t="shared" si="64"/>
        <v>-3.043624434389141</v>
      </c>
      <c r="E305" s="1">
        <f t="shared" ref="E305:E316" si="68">(D305+C305)/1000</f>
        <v>-3.043624434389141E-3</v>
      </c>
      <c r="F305" s="25">
        <f t="shared" ref="F305:F316" si="69">(B305/E305-0.5*M305*L305^2*$C$9*$C$11)</f>
        <v>-9.3511128788751965E-2</v>
      </c>
      <c r="G305" s="31">
        <f t="shared" ref="G305:G316" si="70">G304+F304*dt</f>
        <v>2.4258557098966658</v>
      </c>
      <c r="H305" s="31">
        <f t="shared" ref="H305:H316" si="71">H304+G305*dt</f>
        <v>1197.5135238493319</v>
      </c>
      <c r="L305" s="25">
        <f t="shared" si="67"/>
        <v>2.4258557098966658</v>
      </c>
      <c r="M305" s="28">
        <f t="shared" si="65"/>
        <v>1.2250000000000001</v>
      </c>
    </row>
    <row r="306" spans="1:13" x14ac:dyDescent="0.2">
      <c r="A306" s="1">
        <f t="shared" si="66"/>
        <v>28.900000000000141</v>
      </c>
      <c r="B306" s="1">
        <v>0</v>
      </c>
      <c r="C306" s="1">
        <v>0</v>
      </c>
      <c r="D306" s="1">
        <f t="shared" si="64"/>
        <v>-3.043624434389141</v>
      </c>
      <c r="E306" s="1">
        <f t="shared" si="68"/>
        <v>-3.043624434389141E-3</v>
      </c>
      <c r="F306" s="25">
        <f t="shared" si="69"/>
        <v>-9.2791590731790982E-2</v>
      </c>
      <c r="G306" s="31">
        <f t="shared" si="70"/>
        <v>2.4165045970177905</v>
      </c>
      <c r="H306" s="31">
        <f t="shared" si="71"/>
        <v>1197.7551743090337</v>
      </c>
      <c r="L306" s="25">
        <f t="shared" si="67"/>
        <v>2.4165045970177905</v>
      </c>
      <c r="M306" s="28">
        <f t="shared" si="65"/>
        <v>1.2250000000000001</v>
      </c>
    </row>
    <row r="307" spans="1:13" x14ac:dyDescent="0.2">
      <c r="A307" s="1">
        <f t="shared" si="66"/>
        <v>29.000000000000142</v>
      </c>
      <c r="B307" s="1">
        <v>0</v>
      </c>
      <c r="C307" s="1">
        <v>0</v>
      </c>
      <c r="D307" s="1">
        <f t="shared" si="64"/>
        <v>-3.043624434389141</v>
      </c>
      <c r="E307" s="1">
        <f t="shared" si="68"/>
        <v>-3.043624434389141E-3</v>
      </c>
      <c r="F307" s="25">
        <f t="shared" si="69"/>
        <v>-9.2080336304691868E-2</v>
      </c>
      <c r="G307" s="31">
        <f t="shared" si="70"/>
        <v>2.4072254379446116</v>
      </c>
      <c r="H307" s="31">
        <f t="shared" si="71"/>
        <v>1197.9958968528281</v>
      </c>
      <c r="L307" s="25">
        <f t="shared" si="67"/>
        <v>2.4072254379446116</v>
      </c>
      <c r="M307" s="28">
        <f t="shared" si="65"/>
        <v>1.2250000000000001</v>
      </c>
    </row>
    <row r="308" spans="1:13" x14ac:dyDescent="0.2">
      <c r="A308" s="1">
        <f t="shared" si="66"/>
        <v>29.100000000000144</v>
      </c>
      <c r="B308" s="1">
        <v>0</v>
      </c>
      <c r="C308" s="1">
        <v>0</v>
      </c>
      <c r="D308" s="1">
        <f t="shared" si="64"/>
        <v>-3.043624434389141</v>
      </c>
      <c r="E308" s="1">
        <f t="shared" si="68"/>
        <v>-3.043624434389141E-3</v>
      </c>
      <c r="F308" s="25">
        <f t="shared" si="69"/>
        <v>-9.1377238720234635E-2</v>
      </c>
      <c r="G308" s="31">
        <f t="shared" si="70"/>
        <v>2.3980174043141425</v>
      </c>
      <c r="H308" s="31">
        <f t="shared" si="71"/>
        <v>1198.2356985932595</v>
      </c>
      <c r="L308" s="25">
        <f t="shared" si="67"/>
        <v>2.3980174043141425</v>
      </c>
      <c r="M308" s="28">
        <f t="shared" si="65"/>
        <v>1.2250000000000001</v>
      </c>
    </row>
    <row r="309" spans="1:13" x14ac:dyDescent="0.2">
      <c r="A309" s="1">
        <f t="shared" si="66"/>
        <v>29.200000000000145</v>
      </c>
      <c r="B309" s="1">
        <v>0</v>
      </c>
      <c r="C309" s="1">
        <v>0</v>
      </c>
      <c r="D309" s="1">
        <f t="shared" si="64"/>
        <v>-3.043624434389141</v>
      </c>
      <c r="E309" s="1">
        <f t="shared" si="68"/>
        <v>-3.043624434389141E-3</v>
      </c>
      <c r="F309" s="25">
        <f t="shared" si="69"/>
        <v>-9.0682173609497943E-2</v>
      </c>
      <c r="G309" s="31">
        <f t="shared" si="70"/>
        <v>2.3888796804421188</v>
      </c>
      <c r="H309" s="31">
        <f t="shared" si="71"/>
        <v>1198.4745865613038</v>
      </c>
      <c r="L309" s="25">
        <f t="shared" si="67"/>
        <v>2.3888796804421188</v>
      </c>
      <c r="M309" s="28">
        <f t="shared" si="65"/>
        <v>1.2250000000000001</v>
      </c>
    </row>
    <row r="310" spans="1:13" x14ac:dyDescent="0.2">
      <c r="A310" s="1">
        <f t="shared" si="66"/>
        <v>29.300000000000146</v>
      </c>
      <c r="B310" s="1">
        <v>0</v>
      </c>
      <c r="C310" s="1">
        <v>0</v>
      </c>
      <c r="D310" s="1">
        <f t="shared" si="64"/>
        <v>-3.043624434389141</v>
      </c>
      <c r="E310" s="1">
        <f t="shared" si="68"/>
        <v>-3.043624434389141E-3</v>
      </c>
      <c r="F310" s="25">
        <f t="shared" si="69"/>
        <v>-8.9995018966683896E-2</v>
      </c>
      <c r="G310" s="31">
        <f t="shared" si="70"/>
        <v>2.3798114630811691</v>
      </c>
      <c r="H310" s="31">
        <f t="shared" si="71"/>
        <v>1198.7125677076119</v>
      </c>
      <c r="L310" s="25">
        <f t="shared" si="67"/>
        <v>2.3798114630811691</v>
      </c>
      <c r="M310" s="28">
        <f t="shared" si="65"/>
        <v>1.2250000000000001</v>
      </c>
    </row>
    <row r="311" spans="1:13" x14ac:dyDescent="0.2">
      <c r="A311" s="1">
        <f t="shared" si="66"/>
        <v>29.400000000000148</v>
      </c>
      <c r="B311" s="1">
        <v>0</v>
      </c>
      <c r="C311" s="1">
        <v>0</v>
      </c>
      <c r="D311" s="1">
        <f t="shared" si="64"/>
        <v>-3.043624434389141</v>
      </c>
      <c r="E311" s="1">
        <f t="shared" si="68"/>
        <v>-3.043624434389141E-3</v>
      </c>
      <c r="F311" s="25">
        <f t="shared" si="69"/>
        <v>-8.9315655095406538E-2</v>
      </c>
      <c r="G311" s="31">
        <f t="shared" si="70"/>
        <v>2.3708119611845007</v>
      </c>
      <c r="H311" s="31">
        <f t="shared" si="71"/>
        <v>1198.9496489037303</v>
      </c>
      <c r="L311" s="25">
        <f t="shared" si="67"/>
        <v>2.3708119611845007</v>
      </c>
      <c r="M311" s="28">
        <f t="shared" si="65"/>
        <v>1.2250000000000001</v>
      </c>
    </row>
    <row r="312" spans="1:13" x14ac:dyDescent="0.2">
      <c r="A312" s="1">
        <f t="shared" si="66"/>
        <v>29.500000000000149</v>
      </c>
      <c r="B312" s="1">
        <v>0</v>
      </c>
      <c r="C312" s="1">
        <v>0</v>
      </c>
      <c r="D312" s="1">
        <f t="shared" si="64"/>
        <v>-3.043624434389141</v>
      </c>
      <c r="E312" s="1">
        <f t="shared" si="68"/>
        <v>-3.043624434389141E-3</v>
      </c>
      <c r="F312" s="25">
        <f t="shared" si="69"/>
        <v>-8.8643964556400431E-2</v>
      </c>
      <c r="G312" s="31">
        <f t="shared" si="70"/>
        <v>2.3618803956749601</v>
      </c>
      <c r="H312" s="31">
        <f t="shared" si="71"/>
        <v>1199.1858369432978</v>
      </c>
      <c r="L312" s="25">
        <f t="shared" si="67"/>
        <v>2.3618803956749601</v>
      </c>
      <c r="M312" s="28">
        <f t="shared" si="65"/>
        <v>1.2250000000000001</v>
      </c>
    </row>
    <row r="313" spans="1:13" x14ac:dyDescent="0.2">
      <c r="A313" s="1">
        <f t="shared" si="66"/>
        <v>29.600000000000151</v>
      </c>
      <c r="B313" s="1">
        <v>0</v>
      </c>
      <c r="C313" s="1">
        <v>0</v>
      </c>
      <c r="D313" s="1">
        <f t="shared" si="64"/>
        <v>-3.043624434389141</v>
      </c>
      <c r="E313" s="1">
        <f t="shared" si="68"/>
        <v>-3.043624434389141E-3</v>
      </c>
      <c r="F313" s="25">
        <f t="shared" si="69"/>
        <v>-8.7979832116605663E-2</v>
      </c>
      <c r="G313" s="31">
        <f t="shared" si="70"/>
        <v>2.3530159992193203</v>
      </c>
      <c r="H313" s="31">
        <f t="shared" si="71"/>
        <v>1199.4211385432197</v>
      </c>
      <c r="L313" s="25">
        <f t="shared" si="67"/>
        <v>2.3530159992193203</v>
      </c>
      <c r="M313" s="28">
        <f t="shared" si="65"/>
        <v>1.2250000000000001</v>
      </c>
    </row>
    <row r="314" spans="1:13" x14ac:dyDescent="0.2">
      <c r="A314" s="1">
        <f t="shared" si="66"/>
        <v>29.700000000000152</v>
      </c>
      <c r="B314" s="1">
        <v>0</v>
      </c>
      <c r="C314" s="1">
        <v>0</v>
      </c>
      <c r="D314" s="1">
        <f t="shared" si="64"/>
        <v>-3.043624434389141</v>
      </c>
      <c r="E314" s="1">
        <f t="shared" si="68"/>
        <v>-3.043624434389141E-3</v>
      </c>
      <c r="F314" s="25">
        <f t="shared" si="69"/>
        <v>-8.7323144699588767E-2</v>
      </c>
      <c r="G314" s="31">
        <f t="shared" si="70"/>
        <v>2.3442180160076598</v>
      </c>
      <c r="H314" s="31">
        <f t="shared" si="71"/>
        <v>1199.6555603448205</v>
      </c>
      <c r="L314" s="25">
        <f t="shared" si="67"/>
        <v>2.3442180160076598</v>
      </c>
      <c r="M314" s="28">
        <f t="shared" si="65"/>
        <v>1.2250000000000001</v>
      </c>
    </row>
    <row r="315" spans="1:13" x14ac:dyDescent="0.2">
      <c r="A315" s="1">
        <f t="shared" si="66"/>
        <v>29.800000000000153</v>
      </c>
      <c r="B315" s="1">
        <v>0</v>
      </c>
      <c r="C315" s="1">
        <v>0</v>
      </c>
      <c r="D315" s="1">
        <f t="shared" si="64"/>
        <v>-3.043624434389141</v>
      </c>
      <c r="E315" s="1">
        <f t="shared" si="68"/>
        <v>-3.043624434389141E-3</v>
      </c>
      <c r="F315" s="25">
        <f t="shared" si="69"/>
        <v>-8.667379133725929E-2</v>
      </c>
      <c r="G315" s="31">
        <f t="shared" si="70"/>
        <v>2.3354857015377011</v>
      </c>
      <c r="H315" s="31">
        <f t="shared" si="71"/>
        <v>1199.8891089149743</v>
      </c>
      <c r="L315" s="25">
        <f t="shared" si="67"/>
        <v>2.3354857015377011</v>
      </c>
      <c r="M315" s="28">
        <f t="shared" si="65"/>
        <v>1.2250000000000001</v>
      </c>
    </row>
    <row r="316" spans="1:13" x14ac:dyDescent="0.2">
      <c r="A316" s="1">
        <f t="shared" si="66"/>
        <v>29.900000000000155</v>
      </c>
      <c r="B316" s="1">
        <v>0</v>
      </c>
      <c r="C316" s="1">
        <v>0</v>
      </c>
      <c r="D316" s="1">
        <f t="shared" si="64"/>
        <v>-3.043624434389141</v>
      </c>
      <c r="E316" s="1">
        <f t="shared" si="68"/>
        <v>-3.043624434389141E-3</v>
      </c>
      <c r="F316" s="25">
        <f t="shared" si="69"/>
        <v>-8.6031663122843369E-2</v>
      </c>
      <c r="G316" s="31">
        <f t="shared" si="70"/>
        <v>2.3268183224039753</v>
      </c>
      <c r="H316" s="31">
        <f t="shared" si="71"/>
        <v>1200.1217907472146</v>
      </c>
      <c r="L316" s="25">
        <f t="shared" si="67"/>
        <v>2.3268183224039753</v>
      </c>
      <c r="M316" s="28">
        <f t="shared" si="65"/>
        <v>1.2250000000000001</v>
      </c>
    </row>
    <row r="317" spans="1:13" x14ac:dyDescent="0.2">
      <c r="A317" s="1">
        <f t="shared" si="66"/>
        <v>30.000000000000156</v>
      </c>
      <c r="B317" s="1">
        <v>0</v>
      </c>
      <c r="C317" s="1">
        <v>0</v>
      </c>
      <c r="D317" s="1">
        <f t="shared" si="64"/>
        <v>-3.043624434389141</v>
      </c>
      <c r="E317" s="1">
        <f t="shared" ref="E274:E337" si="72">D317+C317/1000</f>
        <v>-3.043624434389141</v>
      </c>
    </row>
    <row r="318" spans="1:13" x14ac:dyDescent="0.2">
      <c r="A318" s="1">
        <f t="shared" si="66"/>
        <v>30.100000000000158</v>
      </c>
      <c r="B318" s="1">
        <v>0</v>
      </c>
      <c r="C318" s="1">
        <v>0</v>
      </c>
      <c r="D318" s="1">
        <f t="shared" si="64"/>
        <v>-3.043624434389141</v>
      </c>
      <c r="E318" s="1">
        <f t="shared" si="72"/>
        <v>-3.043624434389141</v>
      </c>
    </row>
    <row r="319" spans="1:13" x14ac:dyDescent="0.2">
      <c r="A319" s="1">
        <f t="shared" si="66"/>
        <v>30.200000000000159</v>
      </c>
      <c r="B319" s="1">
        <v>0</v>
      </c>
      <c r="C319" s="1">
        <v>0</v>
      </c>
      <c r="D319" s="1">
        <f t="shared" si="64"/>
        <v>-3.043624434389141</v>
      </c>
      <c r="E319" s="1">
        <f t="shared" si="72"/>
        <v>-3.043624434389141</v>
      </c>
    </row>
    <row r="320" spans="1:13" x14ac:dyDescent="0.2">
      <c r="A320" s="1">
        <f t="shared" si="66"/>
        <v>30.300000000000161</v>
      </c>
      <c r="B320" s="1">
        <v>0</v>
      </c>
      <c r="C320" s="1">
        <v>0</v>
      </c>
      <c r="D320" s="1">
        <f t="shared" si="64"/>
        <v>-3.043624434389141</v>
      </c>
      <c r="E320" s="1">
        <f t="shared" si="72"/>
        <v>-3.043624434389141</v>
      </c>
    </row>
    <row r="321" spans="1:5" x14ac:dyDescent="0.2">
      <c r="A321" s="1">
        <f t="shared" si="66"/>
        <v>30.400000000000162</v>
      </c>
      <c r="B321" s="1">
        <v>0</v>
      </c>
      <c r="C321" s="1">
        <v>0</v>
      </c>
      <c r="D321" s="1">
        <f t="shared" si="64"/>
        <v>-3.043624434389141</v>
      </c>
      <c r="E321" s="1">
        <f t="shared" si="72"/>
        <v>-3.043624434389141</v>
      </c>
    </row>
    <row r="322" spans="1:5" x14ac:dyDescent="0.2">
      <c r="A322" s="1">
        <f t="shared" si="66"/>
        <v>30.500000000000163</v>
      </c>
      <c r="B322" s="1">
        <v>0</v>
      </c>
      <c r="C322" s="1">
        <v>0</v>
      </c>
      <c r="D322" s="1">
        <f t="shared" si="64"/>
        <v>-3.043624434389141</v>
      </c>
      <c r="E322" s="1">
        <f t="shared" si="72"/>
        <v>-3.043624434389141</v>
      </c>
    </row>
    <row r="323" spans="1:5" x14ac:dyDescent="0.2">
      <c r="A323" s="1">
        <f t="shared" si="66"/>
        <v>30.600000000000165</v>
      </c>
      <c r="B323" s="1">
        <v>0</v>
      </c>
      <c r="C323" s="1">
        <v>0</v>
      </c>
      <c r="D323" s="1">
        <f t="shared" si="64"/>
        <v>-3.043624434389141</v>
      </c>
      <c r="E323" s="1">
        <f t="shared" si="72"/>
        <v>-3.043624434389141</v>
      </c>
    </row>
    <row r="324" spans="1:5" x14ac:dyDescent="0.2">
      <c r="A324" s="1">
        <f t="shared" si="66"/>
        <v>30.700000000000166</v>
      </c>
      <c r="B324" s="1">
        <v>0</v>
      </c>
      <c r="C324" s="1">
        <v>0</v>
      </c>
      <c r="D324" s="1">
        <f t="shared" si="64"/>
        <v>-3.043624434389141</v>
      </c>
      <c r="E324" s="1">
        <f t="shared" si="72"/>
        <v>-3.043624434389141</v>
      </c>
    </row>
    <row r="325" spans="1:5" x14ac:dyDescent="0.2">
      <c r="A325" s="1">
        <f t="shared" si="66"/>
        <v>30.800000000000168</v>
      </c>
      <c r="B325" s="1">
        <v>0</v>
      </c>
      <c r="C325" s="1">
        <v>0</v>
      </c>
      <c r="D325" s="1">
        <f t="shared" si="64"/>
        <v>-3.043624434389141</v>
      </c>
      <c r="E325" s="1">
        <f t="shared" si="72"/>
        <v>-3.043624434389141</v>
      </c>
    </row>
    <row r="326" spans="1:5" x14ac:dyDescent="0.2">
      <c r="A326" s="1">
        <f t="shared" si="66"/>
        <v>30.900000000000169</v>
      </c>
      <c r="B326" s="1">
        <v>0</v>
      </c>
      <c r="C326" s="1">
        <v>0</v>
      </c>
      <c r="D326" s="1">
        <f t="shared" si="64"/>
        <v>-3.043624434389141</v>
      </c>
      <c r="E326" s="1">
        <f t="shared" si="72"/>
        <v>-3.043624434389141</v>
      </c>
    </row>
    <row r="327" spans="1:5" x14ac:dyDescent="0.2">
      <c r="A327" s="1">
        <f t="shared" si="66"/>
        <v>31.000000000000171</v>
      </c>
      <c r="B327" s="1">
        <v>0</v>
      </c>
      <c r="C327" s="1">
        <v>0</v>
      </c>
      <c r="D327" s="1">
        <f t="shared" si="64"/>
        <v>-3.043624434389141</v>
      </c>
      <c r="E327" s="1">
        <f t="shared" si="72"/>
        <v>-3.043624434389141</v>
      </c>
    </row>
    <row r="328" spans="1:5" x14ac:dyDescent="0.2">
      <c r="A328" s="1">
        <f t="shared" si="66"/>
        <v>31.100000000000172</v>
      </c>
      <c r="B328" s="1">
        <v>0</v>
      </c>
      <c r="C328" s="1">
        <v>0</v>
      </c>
      <c r="D328" s="1">
        <f t="shared" si="64"/>
        <v>-3.043624434389141</v>
      </c>
      <c r="E328" s="1">
        <f t="shared" si="72"/>
        <v>-3.043624434389141</v>
      </c>
    </row>
    <row r="329" spans="1:5" x14ac:dyDescent="0.2">
      <c r="A329" s="1">
        <f t="shared" si="66"/>
        <v>31.200000000000173</v>
      </c>
      <c r="B329" s="1">
        <v>0</v>
      </c>
      <c r="C329" s="1">
        <v>0</v>
      </c>
      <c r="D329" s="1">
        <f t="shared" si="64"/>
        <v>-3.043624434389141</v>
      </c>
      <c r="E329" s="1">
        <f t="shared" si="72"/>
        <v>-3.043624434389141</v>
      </c>
    </row>
    <row r="330" spans="1:5" x14ac:dyDescent="0.2">
      <c r="A330" s="1">
        <f t="shared" si="66"/>
        <v>31.300000000000175</v>
      </c>
      <c r="B330" s="1">
        <v>0</v>
      </c>
      <c r="C330" s="1">
        <v>0</v>
      </c>
      <c r="D330" s="1">
        <f t="shared" si="64"/>
        <v>-3.043624434389141</v>
      </c>
      <c r="E330" s="1">
        <f t="shared" si="72"/>
        <v>-3.043624434389141</v>
      </c>
    </row>
    <row r="331" spans="1:5" x14ac:dyDescent="0.2">
      <c r="A331" s="1">
        <f t="shared" si="66"/>
        <v>31.400000000000176</v>
      </c>
      <c r="B331" s="1">
        <v>0</v>
      </c>
      <c r="C331" s="1">
        <v>0</v>
      </c>
      <c r="D331" s="1">
        <f t="shared" si="64"/>
        <v>-3.043624434389141</v>
      </c>
      <c r="E331" s="1">
        <f t="shared" si="72"/>
        <v>-3.043624434389141</v>
      </c>
    </row>
    <row r="332" spans="1:5" x14ac:dyDescent="0.2">
      <c r="A332" s="1">
        <f t="shared" si="66"/>
        <v>31.500000000000178</v>
      </c>
      <c r="B332" s="1">
        <v>0</v>
      </c>
      <c r="C332" s="1">
        <v>0</v>
      </c>
      <c r="D332" s="1">
        <f t="shared" si="64"/>
        <v>-3.043624434389141</v>
      </c>
      <c r="E332" s="1">
        <f t="shared" si="72"/>
        <v>-3.043624434389141</v>
      </c>
    </row>
    <row r="333" spans="1:5" x14ac:dyDescent="0.2">
      <c r="A333" s="1">
        <f t="shared" si="66"/>
        <v>31.600000000000179</v>
      </c>
      <c r="B333" s="1">
        <v>0</v>
      </c>
      <c r="C333" s="1">
        <v>0</v>
      </c>
      <c r="D333" s="1">
        <f t="shared" si="64"/>
        <v>-3.043624434389141</v>
      </c>
      <c r="E333" s="1">
        <f t="shared" si="72"/>
        <v>-3.043624434389141</v>
      </c>
    </row>
    <row r="334" spans="1:5" x14ac:dyDescent="0.2">
      <c r="A334" s="1">
        <f t="shared" si="66"/>
        <v>31.70000000000018</v>
      </c>
      <c r="B334" s="1">
        <v>0</v>
      </c>
      <c r="C334" s="1">
        <v>0</v>
      </c>
      <c r="D334" s="1">
        <f t="shared" si="64"/>
        <v>-3.043624434389141</v>
      </c>
      <c r="E334" s="1">
        <f t="shared" si="72"/>
        <v>-3.043624434389141</v>
      </c>
    </row>
    <row r="335" spans="1:5" x14ac:dyDescent="0.2">
      <c r="A335" s="1">
        <f t="shared" si="66"/>
        <v>31.800000000000182</v>
      </c>
      <c r="B335" s="1">
        <v>0</v>
      </c>
      <c r="C335" s="1">
        <v>0</v>
      </c>
      <c r="D335" s="1">
        <f t="shared" si="64"/>
        <v>-3.043624434389141</v>
      </c>
      <c r="E335" s="1">
        <f t="shared" si="72"/>
        <v>-3.043624434389141</v>
      </c>
    </row>
    <row r="336" spans="1:5" x14ac:dyDescent="0.2">
      <c r="A336" s="1">
        <f t="shared" si="66"/>
        <v>31.900000000000183</v>
      </c>
      <c r="B336" s="1">
        <v>0</v>
      </c>
      <c r="C336" s="1">
        <v>0</v>
      </c>
      <c r="D336" s="1">
        <f t="shared" si="64"/>
        <v>-3.043624434389141</v>
      </c>
      <c r="E336" s="1">
        <f t="shared" si="72"/>
        <v>-3.043624434389141</v>
      </c>
    </row>
    <row r="337" spans="1:5" x14ac:dyDescent="0.2">
      <c r="A337" s="1">
        <f t="shared" si="66"/>
        <v>32.000000000000185</v>
      </c>
      <c r="B337" s="1">
        <v>0</v>
      </c>
      <c r="C337" s="1">
        <v>0</v>
      </c>
      <c r="D337" s="1">
        <f t="shared" si="64"/>
        <v>-3.043624434389141</v>
      </c>
      <c r="E337" s="1">
        <f t="shared" si="72"/>
        <v>-3.043624434389141</v>
      </c>
    </row>
    <row r="338" spans="1:5" x14ac:dyDescent="0.2">
      <c r="A338" s="1">
        <f t="shared" si="66"/>
        <v>32.100000000000186</v>
      </c>
      <c r="B338" s="1">
        <v>0</v>
      </c>
      <c r="C338" s="1">
        <v>0</v>
      </c>
      <c r="D338" s="1">
        <f t="shared" ref="D338:D401" si="73">$C$3+$C$2</f>
        <v>-3.043624434389141</v>
      </c>
      <c r="E338" s="1">
        <f t="shared" ref="E338:E401" si="74">D338+C338/1000</f>
        <v>-3.043624434389141</v>
      </c>
    </row>
    <row r="339" spans="1:5" x14ac:dyDescent="0.2">
      <c r="A339" s="1">
        <f t="shared" ref="A339:A402" si="75">A338+$P$17</f>
        <v>32.200000000000188</v>
      </c>
      <c r="B339" s="1">
        <v>0</v>
      </c>
      <c r="C339" s="1">
        <v>0</v>
      </c>
      <c r="D339" s="1">
        <f t="shared" si="73"/>
        <v>-3.043624434389141</v>
      </c>
      <c r="E339" s="1">
        <f t="shared" si="74"/>
        <v>-3.043624434389141</v>
      </c>
    </row>
    <row r="340" spans="1:5" x14ac:dyDescent="0.2">
      <c r="A340" s="1">
        <f t="shared" si="75"/>
        <v>32.300000000000189</v>
      </c>
      <c r="B340" s="1">
        <v>0</v>
      </c>
      <c r="C340" s="1">
        <v>0</v>
      </c>
      <c r="D340" s="1">
        <f t="shared" si="73"/>
        <v>-3.043624434389141</v>
      </c>
      <c r="E340" s="1">
        <f t="shared" si="74"/>
        <v>-3.043624434389141</v>
      </c>
    </row>
    <row r="341" spans="1:5" x14ac:dyDescent="0.2">
      <c r="A341" s="1">
        <f t="shared" si="75"/>
        <v>32.40000000000019</v>
      </c>
      <c r="B341" s="1">
        <v>0</v>
      </c>
      <c r="C341" s="1">
        <v>0</v>
      </c>
      <c r="D341" s="1">
        <f t="shared" si="73"/>
        <v>-3.043624434389141</v>
      </c>
      <c r="E341" s="1">
        <f t="shared" si="74"/>
        <v>-3.043624434389141</v>
      </c>
    </row>
    <row r="342" spans="1:5" x14ac:dyDescent="0.2">
      <c r="A342" s="1">
        <f t="shared" si="75"/>
        <v>32.500000000000192</v>
      </c>
      <c r="B342" s="1">
        <v>0</v>
      </c>
      <c r="C342" s="1">
        <v>0</v>
      </c>
      <c r="D342" s="1">
        <f t="shared" si="73"/>
        <v>-3.043624434389141</v>
      </c>
      <c r="E342" s="1">
        <f t="shared" si="74"/>
        <v>-3.043624434389141</v>
      </c>
    </row>
    <row r="343" spans="1:5" x14ac:dyDescent="0.2">
      <c r="A343" s="1">
        <f t="shared" si="75"/>
        <v>32.600000000000193</v>
      </c>
      <c r="B343" s="1">
        <v>0</v>
      </c>
      <c r="C343" s="1">
        <v>0</v>
      </c>
      <c r="D343" s="1">
        <f t="shared" si="73"/>
        <v>-3.043624434389141</v>
      </c>
      <c r="E343" s="1">
        <f t="shared" si="74"/>
        <v>-3.043624434389141</v>
      </c>
    </row>
    <row r="344" spans="1:5" x14ac:dyDescent="0.2">
      <c r="A344" s="1">
        <f t="shared" si="75"/>
        <v>32.700000000000195</v>
      </c>
      <c r="B344" s="1">
        <v>0</v>
      </c>
      <c r="C344" s="1">
        <v>0</v>
      </c>
      <c r="D344" s="1">
        <f t="shared" si="73"/>
        <v>-3.043624434389141</v>
      </c>
      <c r="E344" s="1">
        <f t="shared" si="74"/>
        <v>-3.043624434389141</v>
      </c>
    </row>
    <row r="345" spans="1:5" x14ac:dyDescent="0.2">
      <c r="A345" s="1">
        <f t="shared" si="75"/>
        <v>32.800000000000196</v>
      </c>
      <c r="B345" s="1">
        <v>0</v>
      </c>
      <c r="C345" s="1">
        <v>0</v>
      </c>
      <c r="D345" s="1">
        <f t="shared" si="73"/>
        <v>-3.043624434389141</v>
      </c>
      <c r="E345" s="1">
        <f t="shared" si="74"/>
        <v>-3.043624434389141</v>
      </c>
    </row>
    <row r="346" spans="1:5" x14ac:dyDescent="0.2">
      <c r="A346" s="1">
        <f t="shared" si="75"/>
        <v>32.900000000000198</v>
      </c>
      <c r="B346" s="1">
        <v>0</v>
      </c>
      <c r="C346" s="1">
        <v>0</v>
      </c>
      <c r="D346" s="1">
        <f t="shared" si="73"/>
        <v>-3.043624434389141</v>
      </c>
      <c r="E346" s="1">
        <f t="shared" si="74"/>
        <v>-3.043624434389141</v>
      </c>
    </row>
    <row r="347" spans="1:5" x14ac:dyDescent="0.2">
      <c r="A347" s="1">
        <f t="shared" si="75"/>
        <v>33.000000000000199</v>
      </c>
      <c r="B347" s="1">
        <v>0</v>
      </c>
      <c r="C347" s="1">
        <v>0</v>
      </c>
      <c r="D347" s="1">
        <f t="shared" si="73"/>
        <v>-3.043624434389141</v>
      </c>
      <c r="E347" s="1">
        <f t="shared" si="74"/>
        <v>-3.043624434389141</v>
      </c>
    </row>
    <row r="348" spans="1:5" x14ac:dyDescent="0.2">
      <c r="A348" s="1">
        <f t="shared" si="75"/>
        <v>33.1000000000002</v>
      </c>
      <c r="B348" s="1">
        <v>0</v>
      </c>
      <c r="C348" s="1">
        <v>0</v>
      </c>
      <c r="D348" s="1">
        <f t="shared" si="73"/>
        <v>-3.043624434389141</v>
      </c>
      <c r="E348" s="1">
        <f t="shared" si="74"/>
        <v>-3.043624434389141</v>
      </c>
    </row>
    <row r="349" spans="1:5" x14ac:dyDescent="0.2">
      <c r="A349" s="1">
        <f t="shared" si="75"/>
        <v>33.200000000000202</v>
      </c>
      <c r="B349" s="1">
        <v>0</v>
      </c>
      <c r="C349" s="1">
        <v>0</v>
      </c>
      <c r="D349" s="1">
        <f t="shared" si="73"/>
        <v>-3.043624434389141</v>
      </c>
      <c r="E349" s="1">
        <f t="shared" si="74"/>
        <v>-3.043624434389141</v>
      </c>
    </row>
    <row r="350" spans="1:5" x14ac:dyDescent="0.2">
      <c r="A350" s="1">
        <f t="shared" si="75"/>
        <v>33.300000000000203</v>
      </c>
      <c r="B350" s="1">
        <v>0</v>
      </c>
      <c r="C350" s="1">
        <v>0</v>
      </c>
      <c r="D350" s="1">
        <f t="shared" si="73"/>
        <v>-3.043624434389141</v>
      </c>
      <c r="E350" s="1">
        <f t="shared" si="74"/>
        <v>-3.043624434389141</v>
      </c>
    </row>
    <row r="351" spans="1:5" x14ac:dyDescent="0.2">
      <c r="A351" s="1">
        <f t="shared" si="75"/>
        <v>33.400000000000205</v>
      </c>
      <c r="B351" s="1">
        <v>0</v>
      </c>
      <c r="C351" s="1">
        <v>0</v>
      </c>
      <c r="D351" s="1">
        <f t="shared" si="73"/>
        <v>-3.043624434389141</v>
      </c>
      <c r="E351" s="1">
        <f t="shared" si="74"/>
        <v>-3.043624434389141</v>
      </c>
    </row>
    <row r="352" spans="1:5" x14ac:dyDescent="0.2">
      <c r="A352" s="1">
        <f t="shared" si="75"/>
        <v>33.500000000000206</v>
      </c>
      <c r="B352" s="1">
        <v>0</v>
      </c>
      <c r="C352" s="1">
        <v>0</v>
      </c>
      <c r="D352" s="1">
        <f t="shared" si="73"/>
        <v>-3.043624434389141</v>
      </c>
      <c r="E352" s="1">
        <f t="shared" si="74"/>
        <v>-3.043624434389141</v>
      </c>
    </row>
    <row r="353" spans="1:5" x14ac:dyDescent="0.2">
      <c r="A353" s="1">
        <f t="shared" si="75"/>
        <v>33.600000000000207</v>
      </c>
      <c r="B353" s="1">
        <v>0</v>
      </c>
      <c r="C353" s="1">
        <v>0</v>
      </c>
      <c r="D353" s="1">
        <f t="shared" si="73"/>
        <v>-3.043624434389141</v>
      </c>
      <c r="E353" s="1">
        <f t="shared" si="74"/>
        <v>-3.043624434389141</v>
      </c>
    </row>
    <row r="354" spans="1:5" x14ac:dyDescent="0.2">
      <c r="A354" s="1">
        <f t="shared" si="75"/>
        <v>33.700000000000209</v>
      </c>
      <c r="B354" s="1">
        <v>0</v>
      </c>
      <c r="C354" s="1">
        <v>0</v>
      </c>
      <c r="D354" s="1">
        <f t="shared" si="73"/>
        <v>-3.043624434389141</v>
      </c>
      <c r="E354" s="1">
        <f t="shared" si="74"/>
        <v>-3.043624434389141</v>
      </c>
    </row>
    <row r="355" spans="1:5" x14ac:dyDescent="0.2">
      <c r="A355" s="1">
        <f t="shared" si="75"/>
        <v>33.80000000000021</v>
      </c>
      <c r="B355" s="1">
        <v>0</v>
      </c>
      <c r="C355" s="1">
        <v>0</v>
      </c>
      <c r="D355" s="1">
        <f t="shared" si="73"/>
        <v>-3.043624434389141</v>
      </c>
      <c r="E355" s="1">
        <f t="shared" si="74"/>
        <v>-3.043624434389141</v>
      </c>
    </row>
    <row r="356" spans="1:5" x14ac:dyDescent="0.2">
      <c r="A356" s="1">
        <f t="shared" si="75"/>
        <v>33.900000000000212</v>
      </c>
      <c r="B356" s="1">
        <v>0</v>
      </c>
      <c r="C356" s="1">
        <v>0</v>
      </c>
      <c r="D356" s="1">
        <f t="shared" si="73"/>
        <v>-3.043624434389141</v>
      </c>
      <c r="E356" s="1">
        <f t="shared" si="74"/>
        <v>-3.043624434389141</v>
      </c>
    </row>
    <row r="357" spans="1:5" x14ac:dyDescent="0.2">
      <c r="A357" s="1">
        <f t="shared" si="75"/>
        <v>34.000000000000213</v>
      </c>
      <c r="B357" s="1">
        <v>0</v>
      </c>
      <c r="C357" s="1">
        <v>0</v>
      </c>
      <c r="D357" s="1">
        <f t="shared" si="73"/>
        <v>-3.043624434389141</v>
      </c>
      <c r="E357" s="1">
        <f t="shared" si="74"/>
        <v>-3.043624434389141</v>
      </c>
    </row>
    <row r="358" spans="1:5" x14ac:dyDescent="0.2">
      <c r="A358" s="1">
        <f t="shared" si="75"/>
        <v>34.100000000000215</v>
      </c>
      <c r="B358" s="1">
        <v>0</v>
      </c>
      <c r="C358" s="1">
        <v>0</v>
      </c>
      <c r="D358" s="1">
        <f t="shared" si="73"/>
        <v>-3.043624434389141</v>
      </c>
      <c r="E358" s="1">
        <f t="shared" si="74"/>
        <v>-3.043624434389141</v>
      </c>
    </row>
    <row r="359" spans="1:5" x14ac:dyDescent="0.2">
      <c r="A359" s="1">
        <f t="shared" si="75"/>
        <v>34.200000000000216</v>
      </c>
      <c r="B359" s="1">
        <v>0</v>
      </c>
      <c r="C359" s="1">
        <v>0</v>
      </c>
      <c r="D359" s="1">
        <f t="shared" si="73"/>
        <v>-3.043624434389141</v>
      </c>
      <c r="E359" s="1">
        <f t="shared" si="74"/>
        <v>-3.043624434389141</v>
      </c>
    </row>
    <row r="360" spans="1:5" x14ac:dyDescent="0.2">
      <c r="A360" s="1">
        <f t="shared" si="75"/>
        <v>34.300000000000217</v>
      </c>
      <c r="B360" s="1">
        <v>0</v>
      </c>
      <c r="C360" s="1">
        <v>0</v>
      </c>
      <c r="D360" s="1">
        <f t="shared" si="73"/>
        <v>-3.043624434389141</v>
      </c>
      <c r="E360" s="1">
        <f t="shared" si="74"/>
        <v>-3.043624434389141</v>
      </c>
    </row>
    <row r="361" spans="1:5" x14ac:dyDescent="0.2">
      <c r="A361" s="1">
        <f t="shared" si="75"/>
        <v>34.400000000000219</v>
      </c>
      <c r="B361" s="1">
        <v>0</v>
      </c>
      <c r="C361" s="1">
        <v>0</v>
      </c>
      <c r="D361" s="1">
        <f t="shared" si="73"/>
        <v>-3.043624434389141</v>
      </c>
      <c r="E361" s="1">
        <f t="shared" si="74"/>
        <v>-3.043624434389141</v>
      </c>
    </row>
    <row r="362" spans="1:5" x14ac:dyDescent="0.2">
      <c r="A362" s="1">
        <f t="shared" si="75"/>
        <v>34.50000000000022</v>
      </c>
      <c r="B362" s="1">
        <v>0</v>
      </c>
      <c r="C362" s="1">
        <v>0</v>
      </c>
      <c r="D362" s="1">
        <f t="shared" si="73"/>
        <v>-3.043624434389141</v>
      </c>
      <c r="E362" s="1">
        <f t="shared" si="74"/>
        <v>-3.043624434389141</v>
      </c>
    </row>
    <row r="363" spans="1:5" x14ac:dyDescent="0.2">
      <c r="A363" s="1">
        <f t="shared" si="75"/>
        <v>34.600000000000222</v>
      </c>
      <c r="B363" s="1">
        <v>0</v>
      </c>
      <c r="C363" s="1">
        <v>0</v>
      </c>
      <c r="D363" s="1">
        <f t="shared" si="73"/>
        <v>-3.043624434389141</v>
      </c>
      <c r="E363" s="1">
        <f t="shared" si="74"/>
        <v>-3.043624434389141</v>
      </c>
    </row>
    <row r="364" spans="1:5" x14ac:dyDescent="0.2">
      <c r="A364" s="1">
        <f t="shared" si="75"/>
        <v>34.700000000000223</v>
      </c>
      <c r="B364" s="1">
        <v>0</v>
      </c>
      <c r="C364" s="1">
        <v>0</v>
      </c>
      <c r="D364" s="1">
        <f t="shared" si="73"/>
        <v>-3.043624434389141</v>
      </c>
      <c r="E364" s="1">
        <f t="shared" si="74"/>
        <v>-3.043624434389141</v>
      </c>
    </row>
    <row r="365" spans="1:5" x14ac:dyDescent="0.2">
      <c r="A365" s="1">
        <f t="shared" si="75"/>
        <v>34.800000000000225</v>
      </c>
      <c r="B365" s="1">
        <v>0</v>
      </c>
      <c r="C365" s="1">
        <v>0</v>
      </c>
      <c r="D365" s="1">
        <f t="shared" si="73"/>
        <v>-3.043624434389141</v>
      </c>
      <c r="E365" s="1">
        <f t="shared" si="74"/>
        <v>-3.043624434389141</v>
      </c>
    </row>
    <row r="366" spans="1:5" x14ac:dyDescent="0.2">
      <c r="A366" s="1">
        <f t="shared" si="75"/>
        <v>34.900000000000226</v>
      </c>
      <c r="B366" s="1">
        <v>0</v>
      </c>
      <c r="C366" s="1">
        <v>0</v>
      </c>
      <c r="D366" s="1">
        <f t="shared" si="73"/>
        <v>-3.043624434389141</v>
      </c>
      <c r="E366" s="1">
        <f t="shared" si="74"/>
        <v>-3.043624434389141</v>
      </c>
    </row>
    <row r="367" spans="1:5" x14ac:dyDescent="0.2">
      <c r="A367" s="1">
        <f t="shared" si="75"/>
        <v>35.000000000000227</v>
      </c>
      <c r="B367" s="1">
        <v>0</v>
      </c>
      <c r="C367" s="1">
        <v>0</v>
      </c>
      <c r="D367" s="1">
        <f t="shared" si="73"/>
        <v>-3.043624434389141</v>
      </c>
      <c r="E367" s="1">
        <f t="shared" si="74"/>
        <v>-3.043624434389141</v>
      </c>
    </row>
    <row r="368" spans="1:5" x14ac:dyDescent="0.2">
      <c r="A368" s="1">
        <f t="shared" si="75"/>
        <v>35.100000000000229</v>
      </c>
      <c r="B368" s="1">
        <v>0</v>
      </c>
      <c r="C368" s="1">
        <v>0</v>
      </c>
      <c r="D368" s="1">
        <f t="shared" si="73"/>
        <v>-3.043624434389141</v>
      </c>
      <c r="E368" s="1">
        <f t="shared" si="74"/>
        <v>-3.043624434389141</v>
      </c>
    </row>
    <row r="369" spans="1:5" x14ac:dyDescent="0.2">
      <c r="A369" s="1">
        <f t="shared" si="75"/>
        <v>35.20000000000023</v>
      </c>
      <c r="B369" s="1">
        <v>0</v>
      </c>
      <c r="C369" s="1">
        <v>0</v>
      </c>
      <c r="D369" s="1">
        <f t="shared" si="73"/>
        <v>-3.043624434389141</v>
      </c>
      <c r="E369" s="1">
        <f t="shared" si="74"/>
        <v>-3.043624434389141</v>
      </c>
    </row>
    <row r="370" spans="1:5" x14ac:dyDescent="0.2">
      <c r="A370" s="1">
        <f t="shared" si="75"/>
        <v>35.300000000000232</v>
      </c>
      <c r="B370" s="1">
        <v>0</v>
      </c>
      <c r="C370" s="1">
        <v>0</v>
      </c>
      <c r="D370" s="1">
        <f t="shared" si="73"/>
        <v>-3.043624434389141</v>
      </c>
      <c r="E370" s="1">
        <f t="shared" si="74"/>
        <v>-3.043624434389141</v>
      </c>
    </row>
    <row r="371" spans="1:5" x14ac:dyDescent="0.2">
      <c r="A371" s="1">
        <f t="shared" si="75"/>
        <v>35.400000000000233</v>
      </c>
      <c r="B371" s="1">
        <v>0</v>
      </c>
      <c r="C371" s="1">
        <v>0</v>
      </c>
      <c r="D371" s="1">
        <f t="shared" si="73"/>
        <v>-3.043624434389141</v>
      </c>
      <c r="E371" s="1">
        <f t="shared" si="74"/>
        <v>-3.043624434389141</v>
      </c>
    </row>
    <row r="372" spans="1:5" x14ac:dyDescent="0.2">
      <c r="A372" s="1">
        <f t="shared" si="75"/>
        <v>35.500000000000234</v>
      </c>
      <c r="B372" s="1">
        <v>0</v>
      </c>
      <c r="C372" s="1">
        <v>0</v>
      </c>
      <c r="D372" s="1">
        <f t="shared" si="73"/>
        <v>-3.043624434389141</v>
      </c>
      <c r="E372" s="1">
        <f t="shared" si="74"/>
        <v>-3.043624434389141</v>
      </c>
    </row>
    <row r="373" spans="1:5" x14ac:dyDescent="0.2">
      <c r="A373" s="1">
        <f t="shared" si="75"/>
        <v>35.600000000000236</v>
      </c>
      <c r="B373" s="1">
        <v>0</v>
      </c>
      <c r="C373" s="1">
        <v>0</v>
      </c>
      <c r="D373" s="1">
        <f t="shared" si="73"/>
        <v>-3.043624434389141</v>
      </c>
      <c r="E373" s="1">
        <f t="shared" si="74"/>
        <v>-3.043624434389141</v>
      </c>
    </row>
    <row r="374" spans="1:5" x14ac:dyDescent="0.2">
      <c r="A374" s="1">
        <f t="shared" si="75"/>
        <v>35.700000000000237</v>
      </c>
      <c r="B374" s="1">
        <v>0</v>
      </c>
      <c r="C374" s="1">
        <v>0</v>
      </c>
      <c r="D374" s="1">
        <f t="shared" si="73"/>
        <v>-3.043624434389141</v>
      </c>
      <c r="E374" s="1">
        <f t="shared" si="74"/>
        <v>-3.043624434389141</v>
      </c>
    </row>
    <row r="375" spans="1:5" x14ac:dyDescent="0.2">
      <c r="A375" s="1">
        <f t="shared" si="75"/>
        <v>35.800000000000239</v>
      </c>
      <c r="B375" s="1">
        <v>0</v>
      </c>
      <c r="C375" s="1">
        <v>0</v>
      </c>
      <c r="D375" s="1">
        <f t="shared" si="73"/>
        <v>-3.043624434389141</v>
      </c>
      <c r="E375" s="1">
        <f t="shared" si="74"/>
        <v>-3.043624434389141</v>
      </c>
    </row>
    <row r="376" spans="1:5" x14ac:dyDescent="0.2">
      <c r="A376" s="1">
        <f t="shared" si="75"/>
        <v>35.90000000000024</v>
      </c>
      <c r="B376" s="1">
        <v>0</v>
      </c>
      <c r="C376" s="1">
        <v>0</v>
      </c>
      <c r="D376" s="1">
        <f t="shared" si="73"/>
        <v>-3.043624434389141</v>
      </c>
      <c r="E376" s="1">
        <f t="shared" si="74"/>
        <v>-3.043624434389141</v>
      </c>
    </row>
    <row r="377" spans="1:5" x14ac:dyDescent="0.2">
      <c r="A377" s="1">
        <f t="shared" si="75"/>
        <v>36.000000000000242</v>
      </c>
      <c r="B377" s="1">
        <v>0</v>
      </c>
      <c r="C377" s="1">
        <v>0</v>
      </c>
      <c r="D377" s="1">
        <f t="shared" si="73"/>
        <v>-3.043624434389141</v>
      </c>
      <c r="E377" s="1">
        <f t="shared" si="74"/>
        <v>-3.043624434389141</v>
      </c>
    </row>
    <row r="378" spans="1:5" x14ac:dyDescent="0.2">
      <c r="A378" s="1">
        <f t="shared" si="75"/>
        <v>36.100000000000243</v>
      </c>
      <c r="B378" s="1">
        <v>0</v>
      </c>
      <c r="C378" s="1">
        <v>0</v>
      </c>
      <c r="D378" s="1">
        <f t="shared" si="73"/>
        <v>-3.043624434389141</v>
      </c>
      <c r="E378" s="1">
        <f t="shared" si="74"/>
        <v>-3.043624434389141</v>
      </c>
    </row>
    <row r="379" spans="1:5" x14ac:dyDescent="0.2">
      <c r="A379" s="1">
        <f t="shared" si="75"/>
        <v>36.200000000000244</v>
      </c>
      <c r="B379" s="1">
        <v>0</v>
      </c>
      <c r="C379" s="1">
        <v>0</v>
      </c>
      <c r="D379" s="1">
        <f t="shared" si="73"/>
        <v>-3.043624434389141</v>
      </c>
      <c r="E379" s="1">
        <f t="shared" si="74"/>
        <v>-3.043624434389141</v>
      </c>
    </row>
    <row r="380" spans="1:5" x14ac:dyDescent="0.2">
      <c r="A380" s="1">
        <f t="shared" si="75"/>
        <v>36.300000000000246</v>
      </c>
      <c r="B380" s="1">
        <v>0</v>
      </c>
      <c r="C380" s="1">
        <v>0</v>
      </c>
      <c r="D380" s="1">
        <f t="shared" si="73"/>
        <v>-3.043624434389141</v>
      </c>
      <c r="E380" s="1">
        <f t="shared" si="74"/>
        <v>-3.043624434389141</v>
      </c>
    </row>
    <row r="381" spans="1:5" x14ac:dyDescent="0.2">
      <c r="A381" s="1">
        <f t="shared" si="75"/>
        <v>36.400000000000247</v>
      </c>
      <c r="B381" s="1">
        <v>0</v>
      </c>
      <c r="C381" s="1">
        <v>0</v>
      </c>
      <c r="D381" s="1">
        <f t="shared" si="73"/>
        <v>-3.043624434389141</v>
      </c>
      <c r="E381" s="1">
        <f t="shared" si="74"/>
        <v>-3.043624434389141</v>
      </c>
    </row>
    <row r="382" spans="1:5" x14ac:dyDescent="0.2">
      <c r="A382" s="1">
        <f t="shared" si="75"/>
        <v>36.500000000000249</v>
      </c>
      <c r="B382" s="1">
        <v>0</v>
      </c>
      <c r="C382" s="1">
        <v>0</v>
      </c>
      <c r="D382" s="1">
        <f t="shared" si="73"/>
        <v>-3.043624434389141</v>
      </c>
      <c r="E382" s="1">
        <f t="shared" si="74"/>
        <v>-3.043624434389141</v>
      </c>
    </row>
    <row r="383" spans="1:5" x14ac:dyDescent="0.2">
      <c r="A383" s="1">
        <f t="shared" si="75"/>
        <v>36.60000000000025</v>
      </c>
      <c r="B383" s="1">
        <v>0</v>
      </c>
      <c r="C383" s="1">
        <v>0</v>
      </c>
      <c r="D383" s="1">
        <f t="shared" si="73"/>
        <v>-3.043624434389141</v>
      </c>
      <c r="E383" s="1">
        <f t="shared" si="74"/>
        <v>-3.043624434389141</v>
      </c>
    </row>
    <row r="384" spans="1:5" x14ac:dyDescent="0.2">
      <c r="A384" s="1">
        <f t="shared" si="75"/>
        <v>36.700000000000252</v>
      </c>
      <c r="B384" s="1">
        <v>0</v>
      </c>
      <c r="C384" s="1">
        <v>0</v>
      </c>
      <c r="D384" s="1">
        <f t="shared" si="73"/>
        <v>-3.043624434389141</v>
      </c>
      <c r="E384" s="1">
        <f t="shared" si="74"/>
        <v>-3.043624434389141</v>
      </c>
    </row>
    <row r="385" spans="1:5" x14ac:dyDescent="0.2">
      <c r="A385" s="1">
        <f t="shared" si="75"/>
        <v>36.800000000000253</v>
      </c>
      <c r="B385" s="1">
        <v>0</v>
      </c>
      <c r="C385" s="1">
        <v>0</v>
      </c>
      <c r="D385" s="1">
        <f t="shared" si="73"/>
        <v>-3.043624434389141</v>
      </c>
      <c r="E385" s="1">
        <f t="shared" si="74"/>
        <v>-3.043624434389141</v>
      </c>
    </row>
    <row r="386" spans="1:5" x14ac:dyDescent="0.2">
      <c r="A386" s="1">
        <f t="shared" si="75"/>
        <v>36.900000000000254</v>
      </c>
      <c r="B386" s="1">
        <v>0</v>
      </c>
      <c r="C386" s="1">
        <v>0</v>
      </c>
      <c r="D386" s="1">
        <f t="shared" si="73"/>
        <v>-3.043624434389141</v>
      </c>
      <c r="E386" s="1">
        <f t="shared" si="74"/>
        <v>-3.043624434389141</v>
      </c>
    </row>
    <row r="387" spans="1:5" x14ac:dyDescent="0.2">
      <c r="A387" s="1">
        <f t="shared" si="75"/>
        <v>37.000000000000256</v>
      </c>
      <c r="B387" s="1">
        <v>0</v>
      </c>
      <c r="C387" s="1">
        <v>0</v>
      </c>
      <c r="D387" s="1">
        <f t="shared" si="73"/>
        <v>-3.043624434389141</v>
      </c>
      <c r="E387" s="1">
        <f t="shared" si="74"/>
        <v>-3.043624434389141</v>
      </c>
    </row>
    <row r="388" spans="1:5" x14ac:dyDescent="0.2">
      <c r="A388" s="1">
        <f t="shared" si="75"/>
        <v>37.100000000000257</v>
      </c>
      <c r="B388" s="1">
        <v>0</v>
      </c>
      <c r="C388" s="1">
        <v>0</v>
      </c>
      <c r="D388" s="1">
        <f t="shared" si="73"/>
        <v>-3.043624434389141</v>
      </c>
      <c r="E388" s="1">
        <f t="shared" si="74"/>
        <v>-3.043624434389141</v>
      </c>
    </row>
    <row r="389" spans="1:5" x14ac:dyDescent="0.2">
      <c r="A389" s="1">
        <f t="shared" si="75"/>
        <v>37.200000000000259</v>
      </c>
      <c r="B389" s="1">
        <v>0</v>
      </c>
      <c r="C389" s="1">
        <v>0</v>
      </c>
      <c r="D389" s="1">
        <f t="shared" si="73"/>
        <v>-3.043624434389141</v>
      </c>
      <c r="E389" s="1">
        <f t="shared" si="74"/>
        <v>-3.043624434389141</v>
      </c>
    </row>
    <row r="390" spans="1:5" x14ac:dyDescent="0.2">
      <c r="A390" s="1">
        <f t="shared" si="75"/>
        <v>37.30000000000026</v>
      </c>
      <c r="B390" s="1">
        <v>0</v>
      </c>
      <c r="C390" s="1">
        <v>0</v>
      </c>
      <c r="D390" s="1">
        <f t="shared" si="73"/>
        <v>-3.043624434389141</v>
      </c>
      <c r="E390" s="1">
        <f t="shared" si="74"/>
        <v>-3.043624434389141</v>
      </c>
    </row>
    <row r="391" spans="1:5" x14ac:dyDescent="0.2">
      <c r="A391" s="1">
        <f t="shared" si="75"/>
        <v>37.400000000000261</v>
      </c>
      <c r="B391" s="1">
        <v>0</v>
      </c>
      <c r="C391" s="1">
        <v>0</v>
      </c>
      <c r="D391" s="1">
        <f t="shared" si="73"/>
        <v>-3.043624434389141</v>
      </c>
      <c r="E391" s="1">
        <f t="shared" si="74"/>
        <v>-3.043624434389141</v>
      </c>
    </row>
    <row r="392" spans="1:5" x14ac:dyDescent="0.2">
      <c r="A392" s="1">
        <f t="shared" si="75"/>
        <v>37.500000000000263</v>
      </c>
      <c r="B392" s="1">
        <v>0</v>
      </c>
      <c r="C392" s="1">
        <v>0</v>
      </c>
      <c r="D392" s="1">
        <f t="shared" si="73"/>
        <v>-3.043624434389141</v>
      </c>
      <c r="E392" s="1">
        <f t="shared" si="74"/>
        <v>-3.043624434389141</v>
      </c>
    </row>
    <row r="393" spans="1:5" x14ac:dyDescent="0.2">
      <c r="A393" s="1">
        <f t="shared" si="75"/>
        <v>37.600000000000264</v>
      </c>
      <c r="B393" s="1">
        <v>0</v>
      </c>
      <c r="C393" s="1">
        <v>0</v>
      </c>
      <c r="D393" s="1">
        <f t="shared" si="73"/>
        <v>-3.043624434389141</v>
      </c>
      <c r="E393" s="1">
        <f t="shared" si="74"/>
        <v>-3.043624434389141</v>
      </c>
    </row>
    <row r="394" spans="1:5" x14ac:dyDescent="0.2">
      <c r="A394" s="1">
        <f t="shared" si="75"/>
        <v>37.700000000000266</v>
      </c>
      <c r="B394" s="1">
        <v>0</v>
      </c>
      <c r="C394" s="1">
        <v>0</v>
      </c>
      <c r="D394" s="1">
        <f t="shared" si="73"/>
        <v>-3.043624434389141</v>
      </c>
      <c r="E394" s="1">
        <f t="shared" si="74"/>
        <v>-3.043624434389141</v>
      </c>
    </row>
    <row r="395" spans="1:5" x14ac:dyDescent="0.2">
      <c r="A395" s="1">
        <f t="shared" si="75"/>
        <v>37.800000000000267</v>
      </c>
      <c r="B395" s="1">
        <v>0</v>
      </c>
      <c r="C395" s="1">
        <v>0</v>
      </c>
      <c r="D395" s="1">
        <f t="shared" si="73"/>
        <v>-3.043624434389141</v>
      </c>
      <c r="E395" s="1">
        <f t="shared" si="74"/>
        <v>-3.043624434389141</v>
      </c>
    </row>
    <row r="396" spans="1:5" x14ac:dyDescent="0.2">
      <c r="A396" s="1">
        <f t="shared" si="75"/>
        <v>37.900000000000269</v>
      </c>
      <c r="B396" s="1">
        <v>0</v>
      </c>
      <c r="C396" s="1">
        <v>0</v>
      </c>
      <c r="D396" s="1">
        <f t="shared" si="73"/>
        <v>-3.043624434389141</v>
      </c>
      <c r="E396" s="1">
        <f t="shared" si="74"/>
        <v>-3.043624434389141</v>
      </c>
    </row>
    <row r="397" spans="1:5" x14ac:dyDescent="0.2">
      <c r="A397" s="1">
        <f t="shared" si="75"/>
        <v>38.00000000000027</v>
      </c>
      <c r="B397" s="1">
        <v>0</v>
      </c>
      <c r="C397" s="1">
        <v>0</v>
      </c>
      <c r="D397" s="1">
        <f t="shared" si="73"/>
        <v>-3.043624434389141</v>
      </c>
      <c r="E397" s="1">
        <f t="shared" si="74"/>
        <v>-3.043624434389141</v>
      </c>
    </row>
    <row r="398" spans="1:5" x14ac:dyDescent="0.2">
      <c r="A398" s="1">
        <f t="shared" si="75"/>
        <v>38.100000000000271</v>
      </c>
      <c r="B398" s="1">
        <v>0</v>
      </c>
      <c r="C398" s="1">
        <v>0</v>
      </c>
      <c r="D398" s="1">
        <f t="shared" si="73"/>
        <v>-3.043624434389141</v>
      </c>
      <c r="E398" s="1">
        <f t="shared" si="74"/>
        <v>-3.043624434389141</v>
      </c>
    </row>
    <row r="399" spans="1:5" x14ac:dyDescent="0.2">
      <c r="A399" s="1">
        <f t="shared" si="75"/>
        <v>38.200000000000273</v>
      </c>
      <c r="B399" s="1">
        <v>0</v>
      </c>
      <c r="C399" s="1">
        <v>0</v>
      </c>
      <c r="D399" s="1">
        <f t="shared" si="73"/>
        <v>-3.043624434389141</v>
      </c>
      <c r="E399" s="1">
        <f t="shared" si="74"/>
        <v>-3.043624434389141</v>
      </c>
    </row>
    <row r="400" spans="1:5" x14ac:dyDescent="0.2">
      <c r="A400" s="1">
        <f t="shared" si="75"/>
        <v>38.300000000000274</v>
      </c>
      <c r="B400" s="1">
        <v>0</v>
      </c>
      <c r="C400" s="1">
        <v>0</v>
      </c>
      <c r="D400" s="1">
        <f t="shared" si="73"/>
        <v>-3.043624434389141</v>
      </c>
      <c r="E400" s="1">
        <f t="shared" si="74"/>
        <v>-3.043624434389141</v>
      </c>
    </row>
    <row r="401" spans="1:5" x14ac:dyDescent="0.2">
      <c r="A401" s="1">
        <f t="shared" si="75"/>
        <v>38.400000000000276</v>
      </c>
      <c r="B401" s="1">
        <v>0</v>
      </c>
      <c r="C401" s="1">
        <v>0</v>
      </c>
      <c r="D401" s="1">
        <f t="shared" si="73"/>
        <v>-3.043624434389141</v>
      </c>
      <c r="E401" s="1">
        <f t="shared" si="74"/>
        <v>-3.043624434389141</v>
      </c>
    </row>
    <row r="402" spans="1:5" x14ac:dyDescent="0.2">
      <c r="A402" s="1">
        <f t="shared" si="75"/>
        <v>38.500000000000277</v>
      </c>
      <c r="B402" s="1">
        <v>0</v>
      </c>
      <c r="C402" s="1">
        <v>0</v>
      </c>
      <c r="D402" s="1">
        <f t="shared" ref="D402:D465" si="76">$C$3+$C$2</f>
        <v>-3.043624434389141</v>
      </c>
      <c r="E402" s="1">
        <f t="shared" ref="E402:E465" si="77">D402+C402/1000</f>
        <v>-3.043624434389141</v>
      </c>
    </row>
    <row r="403" spans="1:5" x14ac:dyDescent="0.2">
      <c r="A403" s="1">
        <f t="shared" ref="A403:A466" si="78">A402+$P$17</f>
        <v>38.600000000000279</v>
      </c>
      <c r="B403" s="1">
        <v>0</v>
      </c>
      <c r="C403" s="1">
        <v>0</v>
      </c>
      <c r="D403" s="1">
        <f t="shared" si="76"/>
        <v>-3.043624434389141</v>
      </c>
      <c r="E403" s="1">
        <f t="shared" si="77"/>
        <v>-3.043624434389141</v>
      </c>
    </row>
    <row r="404" spans="1:5" x14ac:dyDescent="0.2">
      <c r="A404" s="1">
        <f t="shared" si="78"/>
        <v>38.70000000000028</v>
      </c>
      <c r="B404" s="1">
        <v>0</v>
      </c>
      <c r="C404" s="1">
        <v>0</v>
      </c>
      <c r="D404" s="1">
        <f t="shared" si="76"/>
        <v>-3.043624434389141</v>
      </c>
      <c r="E404" s="1">
        <f t="shared" si="77"/>
        <v>-3.043624434389141</v>
      </c>
    </row>
    <row r="405" spans="1:5" x14ac:dyDescent="0.2">
      <c r="A405" s="1">
        <f t="shared" si="78"/>
        <v>38.800000000000281</v>
      </c>
      <c r="B405" s="1">
        <v>0</v>
      </c>
      <c r="C405" s="1">
        <v>0</v>
      </c>
      <c r="D405" s="1">
        <f t="shared" si="76"/>
        <v>-3.043624434389141</v>
      </c>
      <c r="E405" s="1">
        <f t="shared" si="77"/>
        <v>-3.043624434389141</v>
      </c>
    </row>
    <row r="406" spans="1:5" x14ac:dyDescent="0.2">
      <c r="A406" s="1">
        <f t="shared" si="78"/>
        <v>38.900000000000283</v>
      </c>
      <c r="B406" s="1">
        <v>0</v>
      </c>
      <c r="C406" s="1">
        <v>0</v>
      </c>
      <c r="D406" s="1">
        <f t="shared" si="76"/>
        <v>-3.043624434389141</v>
      </c>
      <c r="E406" s="1">
        <f t="shared" si="77"/>
        <v>-3.043624434389141</v>
      </c>
    </row>
    <row r="407" spans="1:5" x14ac:dyDescent="0.2">
      <c r="A407" s="1">
        <f t="shared" si="78"/>
        <v>39.000000000000284</v>
      </c>
      <c r="B407" s="1">
        <v>0</v>
      </c>
      <c r="C407" s="1">
        <v>0</v>
      </c>
      <c r="D407" s="1">
        <f t="shared" si="76"/>
        <v>-3.043624434389141</v>
      </c>
      <c r="E407" s="1">
        <f t="shared" si="77"/>
        <v>-3.043624434389141</v>
      </c>
    </row>
    <row r="408" spans="1:5" x14ac:dyDescent="0.2">
      <c r="A408" s="1">
        <f t="shared" si="78"/>
        <v>39.100000000000286</v>
      </c>
      <c r="B408" s="1">
        <v>0</v>
      </c>
      <c r="C408" s="1">
        <v>0</v>
      </c>
      <c r="D408" s="1">
        <f t="shared" si="76"/>
        <v>-3.043624434389141</v>
      </c>
      <c r="E408" s="1">
        <f t="shared" si="77"/>
        <v>-3.043624434389141</v>
      </c>
    </row>
    <row r="409" spans="1:5" x14ac:dyDescent="0.2">
      <c r="A409" s="1">
        <f t="shared" si="78"/>
        <v>39.200000000000287</v>
      </c>
      <c r="B409" s="1">
        <v>0</v>
      </c>
      <c r="C409" s="1">
        <v>0</v>
      </c>
      <c r="D409" s="1">
        <f t="shared" si="76"/>
        <v>-3.043624434389141</v>
      </c>
      <c r="E409" s="1">
        <f t="shared" si="77"/>
        <v>-3.043624434389141</v>
      </c>
    </row>
    <row r="410" spans="1:5" x14ac:dyDescent="0.2">
      <c r="A410" s="1">
        <f t="shared" si="78"/>
        <v>39.300000000000288</v>
      </c>
      <c r="B410" s="1">
        <v>0</v>
      </c>
      <c r="C410" s="1">
        <v>0</v>
      </c>
      <c r="D410" s="1">
        <f t="shared" si="76"/>
        <v>-3.043624434389141</v>
      </c>
      <c r="E410" s="1">
        <f t="shared" si="77"/>
        <v>-3.043624434389141</v>
      </c>
    </row>
    <row r="411" spans="1:5" x14ac:dyDescent="0.2">
      <c r="A411" s="1">
        <f t="shared" si="78"/>
        <v>39.40000000000029</v>
      </c>
      <c r="B411" s="1">
        <v>0</v>
      </c>
      <c r="C411" s="1">
        <v>0</v>
      </c>
      <c r="D411" s="1">
        <f t="shared" si="76"/>
        <v>-3.043624434389141</v>
      </c>
      <c r="E411" s="1">
        <f t="shared" si="77"/>
        <v>-3.043624434389141</v>
      </c>
    </row>
    <row r="412" spans="1:5" x14ac:dyDescent="0.2">
      <c r="A412" s="1">
        <f t="shared" si="78"/>
        <v>39.500000000000291</v>
      </c>
      <c r="B412" s="1">
        <v>0</v>
      </c>
      <c r="C412" s="1">
        <v>0</v>
      </c>
      <c r="D412" s="1">
        <f t="shared" si="76"/>
        <v>-3.043624434389141</v>
      </c>
      <c r="E412" s="1">
        <f t="shared" si="77"/>
        <v>-3.043624434389141</v>
      </c>
    </row>
    <row r="413" spans="1:5" x14ac:dyDescent="0.2">
      <c r="A413" s="1">
        <f t="shared" si="78"/>
        <v>39.600000000000293</v>
      </c>
      <c r="B413" s="1">
        <v>0</v>
      </c>
      <c r="C413" s="1">
        <v>0</v>
      </c>
      <c r="D413" s="1">
        <f t="shared" si="76"/>
        <v>-3.043624434389141</v>
      </c>
      <c r="E413" s="1">
        <f t="shared" si="77"/>
        <v>-3.043624434389141</v>
      </c>
    </row>
    <row r="414" spans="1:5" x14ac:dyDescent="0.2">
      <c r="A414" s="1">
        <f t="shared" si="78"/>
        <v>39.700000000000294</v>
      </c>
      <c r="B414" s="1">
        <v>0</v>
      </c>
      <c r="C414" s="1">
        <v>0</v>
      </c>
      <c r="D414" s="1">
        <f t="shared" si="76"/>
        <v>-3.043624434389141</v>
      </c>
      <c r="E414" s="1">
        <f t="shared" si="77"/>
        <v>-3.043624434389141</v>
      </c>
    </row>
    <row r="415" spans="1:5" x14ac:dyDescent="0.2">
      <c r="A415" s="1">
        <f t="shared" si="78"/>
        <v>39.800000000000296</v>
      </c>
      <c r="B415" s="1">
        <v>0</v>
      </c>
      <c r="C415" s="1">
        <v>0</v>
      </c>
      <c r="D415" s="1">
        <f t="shared" si="76"/>
        <v>-3.043624434389141</v>
      </c>
      <c r="E415" s="1">
        <f t="shared" si="77"/>
        <v>-3.043624434389141</v>
      </c>
    </row>
    <row r="416" spans="1:5" x14ac:dyDescent="0.2">
      <c r="A416" s="1">
        <f t="shared" si="78"/>
        <v>39.900000000000297</v>
      </c>
      <c r="B416" s="1">
        <v>0</v>
      </c>
      <c r="C416" s="1">
        <v>0</v>
      </c>
      <c r="D416" s="1">
        <f t="shared" si="76"/>
        <v>-3.043624434389141</v>
      </c>
      <c r="E416" s="1">
        <f t="shared" si="77"/>
        <v>-3.043624434389141</v>
      </c>
    </row>
    <row r="417" spans="1:5" x14ac:dyDescent="0.2">
      <c r="A417" s="1">
        <f t="shared" si="78"/>
        <v>40.000000000000298</v>
      </c>
      <c r="B417" s="1">
        <v>0</v>
      </c>
      <c r="C417" s="1">
        <v>0</v>
      </c>
      <c r="D417" s="1">
        <f t="shared" si="76"/>
        <v>-3.043624434389141</v>
      </c>
      <c r="E417" s="1">
        <f t="shared" si="77"/>
        <v>-3.043624434389141</v>
      </c>
    </row>
    <row r="418" spans="1:5" x14ac:dyDescent="0.2">
      <c r="A418" s="1">
        <f t="shared" si="78"/>
        <v>40.1000000000003</v>
      </c>
      <c r="B418" s="1">
        <v>0</v>
      </c>
      <c r="C418" s="1">
        <v>0</v>
      </c>
      <c r="D418" s="1">
        <f t="shared" si="76"/>
        <v>-3.043624434389141</v>
      </c>
      <c r="E418" s="1">
        <f t="shared" si="77"/>
        <v>-3.043624434389141</v>
      </c>
    </row>
    <row r="419" spans="1:5" x14ac:dyDescent="0.2">
      <c r="A419" s="1">
        <f t="shared" si="78"/>
        <v>40.200000000000301</v>
      </c>
      <c r="B419" s="1">
        <v>0</v>
      </c>
      <c r="C419" s="1">
        <v>0</v>
      </c>
      <c r="D419" s="1">
        <f t="shared" si="76"/>
        <v>-3.043624434389141</v>
      </c>
      <c r="E419" s="1">
        <f t="shared" si="77"/>
        <v>-3.043624434389141</v>
      </c>
    </row>
    <row r="420" spans="1:5" x14ac:dyDescent="0.2">
      <c r="A420" s="1">
        <f t="shared" si="78"/>
        <v>40.300000000000303</v>
      </c>
      <c r="B420" s="1">
        <v>0</v>
      </c>
      <c r="C420" s="1">
        <v>0</v>
      </c>
      <c r="D420" s="1">
        <f t="shared" si="76"/>
        <v>-3.043624434389141</v>
      </c>
      <c r="E420" s="1">
        <f t="shared" si="77"/>
        <v>-3.043624434389141</v>
      </c>
    </row>
    <row r="421" spans="1:5" x14ac:dyDescent="0.2">
      <c r="A421" s="1">
        <f t="shared" si="78"/>
        <v>40.400000000000304</v>
      </c>
      <c r="B421" s="1">
        <v>0</v>
      </c>
      <c r="C421" s="1">
        <v>0</v>
      </c>
      <c r="D421" s="1">
        <f t="shared" si="76"/>
        <v>-3.043624434389141</v>
      </c>
      <c r="E421" s="1">
        <f t="shared" si="77"/>
        <v>-3.043624434389141</v>
      </c>
    </row>
    <row r="422" spans="1:5" x14ac:dyDescent="0.2">
      <c r="A422" s="1">
        <f t="shared" si="78"/>
        <v>40.500000000000306</v>
      </c>
      <c r="B422" s="1">
        <v>0</v>
      </c>
      <c r="C422" s="1">
        <v>0</v>
      </c>
      <c r="D422" s="1">
        <f t="shared" si="76"/>
        <v>-3.043624434389141</v>
      </c>
      <c r="E422" s="1">
        <f t="shared" si="77"/>
        <v>-3.043624434389141</v>
      </c>
    </row>
    <row r="423" spans="1:5" x14ac:dyDescent="0.2">
      <c r="A423" s="1">
        <f t="shared" si="78"/>
        <v>40.600000000000307</v>
      </c>
      <c r="B423" s="1">
        <v>0</v>
      </c>
      <c r="C423" s="1">
        <v>0</v>
      </c>
      <c r="D423" s="1">
        <f t="shared" si="76"/>
        <v>-3.043624434389141</v>
      </c>
      <c r="E423" s="1">
        <f t="shared" si="77"/>
        <v>-3.043624434389141</v>
      </c>
    </row>
    <row r="424" spans="1:5" x14ac:dyDescent="0.2">
      <c r="A424" s="1">
        <f t="shared" si="78"/>
        <v>40.700000000000308</v>
      </c>
      <c r="B424" s="1">
        <v>0</v>
      </c>
      <c r="C424" s="1">
        <v>0</v>
      </c>
      <c r="D424" s="1">
        <f t="shared" si="76"/>
        <v>-3.043624434389141</v>
      </c>
      <c r="E424" s="1">
        <f t="shared" si="77"/>
        <v>-3.043624434389141</v>
      </c>
    </row>
    <row r="425" spans="1:5" x14ac:dyDescent="0.2">
      <c r="A425" s="1">
        <f t="shared" si="78"/>
        <v>40.80000000000031</v>
      </c>
      <c r="B425" s="1">
        <v>0</v>
      </c>
      <c r="C425" s="1">
        <v>0</v>
      </c>
      <c r="D425" s="1">
        <f t="shared" si="76"/>
        <v>-3.043624434389141</v>
      </c>
      <c r="E425" s="1">
        <f t="shared" si="77"/>
        <v>-3.043624434389141</v>
      </c>
    </row>
    <row r="426" spans="1:5" x14ac:dyDescent="0.2">
      <c r="A426" s="1">
        <f t="shared" si="78"/>
        <v>40.900000000000311</v>
      </c>
      <c r="B426" s="1">
        <v>0</v>
      </c>
      <c r="C426" s="1">
        <v>0</v>
      </c>
      <c r="D426" s="1">
        <f t="shared" si="76"/>
        <v>-3.043624434389141</v>
      </c>
      <c r="E426" s="1">
        <f t="shared" si="77"/>
        <v>-3.043624434389141</v>
      </c>
    </row>
    <row r="427" spans="1:5" x14ac:dyDescent="0.2">
      <c r="A427" s="1">
        <f t="shared" si="78"/>
        <v>41.000000000000313</v>
      </c>
      <c r="B427" s="1">
        <v>0</v>
      </c>
      <c r="C427" s="1">
        <v>0</v>
      </c>
      <c r="D427" s="1">
        <f t="shared" si="76"/>
        <v>-3.043624434389141</v>
      </c>
      <c r="E427" s="1">
        <f t="shared" si="77"/>
        <v>-3.043624434389141</v>
      </c>
    </row>
    <row r="428" spans="1:5" x14ac:dyDescent="0.2">
      <c r="A428" s="1">
        <f t="shared" si="78"/>
        <v>41.100000000000314</v>
      </c>
      <c r="B428" s="1">
        <v>0</v>
      </c>
      <c r="C428" s="1">
        <v>0</v>
      </c>
      <c r="D428" s="1">
        <f t="shared" si="76"/>
        <v>-3.043624434389141</v>
      </c>
      <c r="E428" s="1">
        <f t="shared" si="77"/>
        <v>-3.043624434389141</v>
      </c>
    </row>
    <row r="429" spans="1:5" x14ac:dyDescent="0.2">
      <c r="A429" s="1">
        <f t="shared" si="78"/>
        <v>41.200000000000315</v>
      </c>
      <c r="B429" s="1">
        <v>0</v>
      </c>
      <c r="C429" s="1">
        <v>0</v>
      </c>
      <c r="D429" s="1">
        <f t="shared" si="76"/>
        <v>-3.043624434389141</v>
      </c>
      <c r="E429" s="1">
        <f t="shared" si="77"/>
        <v>-3.043624434389141</v>
      </c>
    </row>
    <row r="430" spans="1:5" x14ac:dyDescent="0.2">
      <c r="A430" s="1">
        <f t="shared" si="78"/>
        <v>41.300000000000317</v>
      </c>
      <c r="B430" s="1">
        <v>0</v>
      </c>
      <c r="C430" s="1">
        <v>0</v>
      </c>
      <c r="D430" s="1">
        <f t="shared" si="76"/>
        <v>-3.043624434389141</v>
      </c>
      <c r="E430" s="1">
        <f t="shared" si="77"/>
        <v>-3.043624434389141</v>
      </c>
    </row>
    <row r="431" spans="1:5" x14ac:dyDescent="0.2">
      <c r="A431" s="1">
        <f t="shared" si="78"/>
        <v>41.400000000000318</v>
      </c>
      <c r="B431" s="1">
        <v>0</v>
      </c>
      <c r="C431" s="1">
        <v>0</v>
      </c>
      <c r="D431" s="1">
        <f t="shared" si="76"/>
        <v>-3.043624434389141</v>
      </c>
      <c r="E431" s="1">
        <f t="shared" si="77"/>
        <v>-3.043624434389141</v>
      </c>
    </row>
    <row r="432" spans="1:5" x14ac:dyDescent="0.2">
      <c r="A432" s="1">
        <f t="shared" si="78"/>
        <v>41.50000000000032</v>
      </c>
      <c r="B432" s="1">
        <v>0</v>
      </c>
      <c r="C432" s="1">
        <v>0</v>
      </c>
      <c r="D432" s="1">
        <f t="shared" si="76"/>
        <v>-3.043624434389141</v>
      </c>
      <c r="E432" s="1">
        <f t="shared" si="77"/>
        <v>-3.043624434389141</v>
      </c>
    </row>
    <row r="433" spans="1:5" x14ac:dyDescent="0.2">
      <c r="A433" s="1">
        <f t="shared" si="78"/>
        <v>41.600000000000321</v>
      </c>
      <c r="B433" s="1">
        <v>0</v>
      </c>
      <c r="C433" s="1">
        <v>0</v>
      </c>
      <c r="D433" s="1">
        <f t="shared" si="76"/>
        <v>-3.043624434389141</v>
      </c>
      <c r="E433" s="1">
        <f t="shared" si="77"/>
        <v>-3.043624434389141</v>
      </c>
    </row>
    <row r="434" spans="1:5" x14ac:dyDescent="0.2">
      <c r="A434" s="1">
        <f t="shared" si="78"/>
        <v>41.700000000000323</v>
      </c>
      <c r="B434" s="1">
        <v>0</v>
      </c>
      <c r="C434" s="1">
        <v>0</v>
      </c>
      <c r="D434" s="1">
        <f t="shared" si="76"/>
        <v>-3.043624434389141</v>
      </c>
      <c r="E434" s="1">
        <f t="shared" si="77"/>
        <v>-3.043624434389141</v>
      </c>
    </row>
    <row r="435" spans="1:5" x14ac:dyDescent="0.2">
      <c r="A435" s="1">
        <f t="shared" si="78"/>
        <v>41.800000000000324</v>
      </c>
      <c r="B435" s="1">
        <v>0</v>
      </c>
      <c r="C435" s="1">
        <v>0</v>
      </c>
      <c r="D435" s="1">
        <f t="shared" si="76"/>
        <v>-3.043624434389141</v>
      </c>
      <c r="E435" s="1">
        <f t="shared" si="77"/>
        <v>-3.043624434389141</v>
      </c>
    </row>
    <row r="436" spans="1:5" x14ac:dyDescent="0.2">
      <c r="A436" s="1">
        <f t="shared" si="78"/>
        <v>41.900000000000325</v>
      </c>
      <c r="B436" s="1">
        <v>0</v>
      </c>
      <c r="C436" s="1">
        <v>0</v>
      </c>
      <c r="D436" s="1">
        <f t="shared" si="76"/>
        <v>-3.043624434389141</v>
      </c>
      <c r="E436" s="1">
        <f t="shared" si="77"/>
        <v>-3.043624434389141</v>
      </c>
    </row>
    <row r="437" spans="1:5" x14ac:dyDescent="0.2">
      <c r="A437" s="1">
        <f t="shared" si="78"/>
        <v>42.000000000000327</v>
      </c>
      <c r="B437" s="1">
        <v>0</v>
      </c>
      <c r="C437" s="1">
        <v>0</v>
      </c>
      <c r="D437" s="1">
        <f t="shared" si="76"/>
        <v>-3.043624434389141</v>
      </c>
      <c r="E437" s="1">
        <f t="shared" si="77"/>
        <v>-3.043624434389141</v>
      </c>
    </row>
    <row r="438" spans="1:5" x14ac:dyDescent="0.2">
      <c r="A438" s="1">
        <f t="shared" si="78"/>
        <v>42.100000000000328</v>
      </c>
      <c r="B438" s="1">
        <v>0</v>
      </c>
      <c r="C438" s="1">
        <v>0</v>
      </c>
      <c r="D438" s="1">
        <f t="shared" si="76"/>
        <v>-3.043624434389141</v>
      </c>
      <c r="E438" s="1">
        <f t="shared" si="77"/>
        <v>-3.043624434389141</v>
      </c>
    </row>
    <row r="439" spans="1:5" x14ac:dyDescent="0.2">
      <c r="A439" s="1">
        <f t="shared" si="78"/>
        <v>42.20000000000033</v>
      </c>
      <c r="B439" s="1">
        <v>0</v>
      </c>
      <c r="C439" s="1">
        <v>0</v>
      </c>
      <c r="D439" s="1">
        <f t="shared" si="76"/>
        <v>-3.043624434389141</v>
      </c>
      <c r="E439" s="1">
        <f t="shared" si="77"/>
        <v>-3.043624434389141</v>
      </c>
    </row>
    <row r="440" spans="1:5" x14ac:dyDescent="0.2">
      <c r="A440" s="1">
        <f t="shared" si="78"/>
        <v>42.300000000000331</v>
      </c>
      <c r="B440" s="1">
        <v>0</v>
      </c>
      <c r="C440" s="1">
        <v>0</v>
      </c>
      <c r="D440" s="1">
        <f t="shared" si="76"/>
        <v>-3.043624434389141</v>
      </c>
      <c r="E440" s="1">
        <f t="shared" si="77"/>
        <v>-3.043624434389141</v>
      </c>
    </row>
    <row r="441" spans="1:5" x14ac:dyDescent="0.2">
      <c r="A441" s="1">
        <f t="shared" si="78"/>
        <v>42.400000000000333</v>
      </c>
      <c r="B441" s="1">
        <v>0</v>
      </c>
      <c r="C441" s="1">
        <v>0</v>
      </c>
      <c r="D441" s="1">
        <f t="shared" si="76"/>
        <v>-3.043624434389141</v>
      </c>
      <c r="E441" s="1">
        <f t="shared" si="77"/>
        <v>-3.043624434389141</v>
      </c>
    </row>
    <row r="442" spans="1:5" x14ac:dyDescent="0.2">
      <c r="A442" s="1">
        <f t="shared" si="78"/>
        <v>42.500000000000334</v>
      </c>
      <c r="B442" s="1">
        <v>0</v>
      </c>
      <c r="C442" s="1">
        <v>0</v>
      </c>
      <c r="D442" s="1">
        <f t="shared" si="76"/>
        <v>-3.043624434389141</v>
      </c>
      <c r="E442" s="1">
        <f t="shared" si="77"/>
        <v>-3.043624434389141</v>
      </c>
    </row>
    <row r="443" spans="1:5" x14ac:dyDescent="0.2">
      <c r="A443" s="1">
        <f t="shared" si="78"/>
        <v>42.600000000000335</v>
      </c>
      <c r="B443" s="1">
        <v>0</v>
      </c>
      <c r="C443" s="1">
        <v>0</v>
      </c>
      <c r="D443" s="1">
        <f t="shared" si="76"/>
        <v>-3.043624434389141</v>
      </c>
      <c r="E443" s="1">
        <f t="shared" si="77"/>
        <v>-3.043624434389141</v>
      </c>
    </row>
    <row r="444" spans="1:5" x14ac:dyDescent="0.2">
      <c r="A444" s="1">
        <f t="shared" si="78"/>
        <v>42.700000000000337</v>
      </c>
      <c r="B444" s="1">
        <v>0</v>
      </c>
      <c r="C444" s="1">
        <v>0</v>
      </c>
      <c r="D444" s="1">
        <f t="shared" si="76"/>
        <v>-3.043624434389141</v>
      </c>
      <c r="E444" s="1">
        <f t="shared" si="77"/>
        <v>-3.043624434389141</v>
      </c>
    </row>
    <row r="445" spans="1:5" x14ac:dyDescent="0.2">
      <c r="A445" s="1">
        <f t="shared" si="78"/>
        <v>42.800000000000338</v>
      </c>
      <c r="B445" s="1">
        <v>0</v>
      </c>
      <c r="C445" s="1">
        <v>0</v>
      </c>
      <c r="D445" s="1">
        <f t="shared" si="76"/>
        <v>-3.043624434389141</v>
      </c>
      <c r="E445" s="1">
        <f t="shared" si="77"/>
        <v>-3.043624434389141</v>
      </c>
    </row>
    <row r="446" spans="1:5" x14ac:dyDescent="0.2">
      <c r="A446" s="1">
        <f t="shared" si="78"/>
        <v>42.90000000000034</v>
      </c>
      <c r="B446" s="1">
        <v>0</v>
      </c>
      <c r="C446" s="1">
        <v>0</v>
      </c>
      <c r="D446" s="1">
        <f t="shared" si="76"/>
        <v>-3.043624434389141</v>
      </c>
      <c r="E446" s="1">
        <f t="shared" si="77"/>
        <v>-3.043624434389141</v>
      </c>
    </row>
    <row r="447" spans="1:5" x14ac:dyDescent="0.2">
      <c r="A447" s="1">
        <f t="shared" si="78"/>
        <v>43.000000000000341</v>
      </c>
      <c r="B447" s="1">
        <v>0</v>
      </c>
      <c r="C447" s="1">
        <v>0</v>
      </c>
      <c r="D447" s="1">
        <f t="shared" si="76"/>
        <v>-3.043624434389141</v>
      </c>
      <c r="E447" s="1">
        <f t="shared" si="77"/>
        <v>-3.043624434389141</v>
      </c>
    </row>
    <row r="448" spans="1:5" x14ac:dyDescent="0.2">
      <c r="A448" s="1">
        <f t="shared" si="78"/>
        <v>43.100000000000342</v>
      </c>
      <c r="B448" s="1">
        <v>0</v>
      </c>
      <c r="C448" s="1">
        <v>0</v>
      </c>
      <c r="D448" s="1">
        <f t="shared" si="76"/>
        <v>-3.043624434389141</v>
      </c>
      <c r="E448" s="1">
        <f t="shared" si="77"/>
        <v>-3.043624434389141</v>
      </c>
    </row>
    <row r="449" spans="1:5" x14ac:dyDescent="0.2">
      <c r="A449" s="1">
        <f t="shared" si="78"/>
        <v>43.200000000000344</v>
      </c>
      <c r="B449" s="1">
        <v>0</v>
      </c>
      <c r="C449" s="1">
        <v>0</v>
      </c>
      <c r="D449" s="1">
        <f t="shared" si="76"/>
        <v>-3.043624434389141</v>
      </c>
      <c r="E449" s="1">
        <f t="shared" si="77"/>
        <v>-3.043624434389141</v>
      </c>
    </row>
    <row r="450" spans="1:5" x14ac:dyDescent="0.2">
      <c r="A450" s="1">
        <f t="shared" si="78"/>
        <v>43.300000000000345</v>
      </c>
      <c r="B450" s="1">
        <v>0</v>
      </c>
      <c r="C450" s="1">
        <v>0</v>
      </c>
      <c r="D450" s="1">
        <f t="shared" si="76"/>
        <v>-3.043624434389141</v>
      </c>
      <c r="E450" s="1">
        <f t="shared" si="77"/>
        <v>-3.043624434389141</v>
      </c>
    </row>
    <row r="451" spans="1:5" x14ac:dyDescent="0.2">
      <c r="A451" s="1">
        <f t="shared" si="78"/>
        <v>43.400000000000347</v>
      </c>
      <c r="B451" s="1">
        <v>0</v>
      </c>
      <c r="C451" s="1">
        <v>0</v>
      </c>
      <c r="D451" s="1">
        <f t="shared" si="76"/>
        <v>-3.043624434389141</v>
      </c>
      <c r="E451" s="1">
        <f t="shared" si="77"/>
        <v>-3.043624434389141</v>
      </c>
    </row>
    <row r="452" spans="1:5" x14ac:dyDescent="0.2">
      <c r="A452" s="1">
        <f t="shared" si="78"/>
        <v>43.500000000000348</v>
      </c>
      <c r="B452" s="1">
        <v>0</v>
      </c>
      <c r="C452" s="1">
        <v>0</v>
      </c>
      <c r="D452" s="1">
        <f t="shared" si="76"/>
        <v>-3.043624434389141</v>
      </c>
      <c r="E452" s="1">
        <f t="shared" si="77"/>
        <v>-3.043624434389141</v>
      </c>
    </row>
    <row r="453" spans="1:5" x14ac:dyDescent="0.2">
      <c r="A453" s="1">
        <f t="shared" si="78"/>
        <v>43.60000000000035</v>
      </c>
      <c r="B453" s="1">
        <v>0</v>
      </c>
      <c r="C453" s="1">
        <v>0</v>
      </c>
      <c r="D453" s="1">
        <f t="shared" si="76"/>
        <v>-3.043624434389141</v>
      </c>
      <c r="E453" s="1">
        <f t="shared" si="77"/>
        <v>-3.043624434389141</v>
      </c>
    </row>
    <row r="454" spans="1:5" x14ac:dyDescent="0.2">
      <c r="A454" s="1">
        <f t="shared" si="78"/>
        <v>43.700000000000351</v>
      </c>
      <c r="B454" s="1">
        <v>0</v>
      </c>
      <c r="C454" s="1">
        <v>0</v>
      </c>
      <c r="D454" s="1">
        <f t="shared" si="76"/>
        <v>-3.043624434389141</v>
      </c>
      <c r="E454" s="1">
        <f t="shared" si="77"/>
        <v>-3.043624434389141</v>
      </c>
    </row>
    <row r="455" spans="1:5" x14ac:dyDescent="0.2">
      <c r="A455" s="1">
        <f t="shared" si="78"/>
        <v>43.800000000000352</v>
      </c>
      <c r="B455" s="1">
        <v>0</v>
      </c>
      <c r="C455" s="1">
        <v>0</v>
      </c>
      <c r="D455" s="1">
        <f t="shared" si="76"/>
        <v>-3.043624434389141</v>
      </c>
      <c r="E455" s="1">
        <f t="shared" si="77"/>
        <v>-3.043624434389141</v>
      </c>
    </row>
    <row r="456" spans="1:5" x14ac:dyDescent="0.2">
      <c r="A456" s="1">
        <f t="shared" si="78"/>
        <v>43.900000000000354</v>
      </c>
      <c r="B456" s="1">
        <v>0</v>
      </c>
      <c r="C456" s="1">
        <v>0</v>
      </c>
      <c r="D456" s="1">
        <f t="shared" si="76"/>
        <v>-3.043624434389141</v>
      </c>
      <c r="E456" s="1">
        <f t="shared" si="77"/>
        <v>-3.043624434389141</v>
      </c>
    </row>
    <row r="457" spans="1:5" x14ac:dyDescent="0.2">
      <c r="A457" s="1">
        <f t="shared" si="78"/>
        <v>44.000000000000355</v>
      </c>
      <c r="B457" s="1">
        <v>0</v>
      </c>
      <c r="C457" s="1">
        <v>0</v>
      </c>
      <c r="D457" s="1">
        <f t="shared" si="76"/>
        <v>-3.043624434389141</v>
      </c>
      <c r="E457" s="1">
        <f t="shared" si="77"/>
        <v>-3.043624434389141</v>
      </c>
    </row>
    <row r="458" spans="1:5" x14ac:dyDescent="0.2">
      <c r="A458" s="1">
        <f t="shared" si="78"/>
        <v>44.100000000000357</v>
      </c>
      <c r="B458" s="1">
        <v>0</v>
      </c>
      <c r="C458" s="1">
        <v>0</v>
      </c>
      <c r="D458" s="1">
        <f t="shared" si="76"/>
        <v>-3.043624434389141</v>
      </c>
      <c r="E458" s="1">
        <f t="shared" si="77"/>
        <v>-3.043624434389141</v>
      </c>
    </row>
    <row r="459" spans="1:5" x14ac:dyDescent="0.2">
      <c r="A459" s="1">
        <f t="shared" si="78"/>
        <v>44.200000000000358</v>
      </c>
      <c r="B459" s="1">
        <v>0</v>
      </c>
      <c r="C459" s="1">
        <v>0</v>
      </c>
      <c r="D459" s="1">
        <f t="shared" si="76"/>
        <v>-3.043624434389141</v>
      </c>
      <c r="E459" s="1">
        <f t="shared" si="77"/>
        <v>-3.043624434389141</v>
      </c>
    </row>
    <row r="460" spans="1:5" x14ac:dyDescent="0.2">
      <c r="A460" s="1">
        <f t="shared" si="78"/>
        <v>44.30000000000036</v>
      </c>
      <c r="B460" s="1">
        <v>0</v>
      </c>
      <c r="C460" s="1">
        <v>0</v>
      </c>
      <c r="D460" s="1">
        <f t="shared" si="76"/>
        <v>-3.043624434389141</v>
      </c>
      <c r="E460" s="1">
        <f t="shared" si="77"/>
        <v>-3.043624434389141</v>
      </c>
    </row>
    <row r="461" spans="1:5" x14ac:dyDescent="0.2">
      <c r="A461" s="1">
        <f t="shared" si="78"/>
        <v>44.400000000000361</v>
      </c>
      <c r="B461" s="1">
        <v>0</v>
      </c>
      <c r="C461" s="1">
        <v>0</v>
      </c>
      <c r="D461" s="1">
        <f t="shared" si="76"/>
        <v>-3.043624434389141</v>
      </c>
      <c r="E461" s="1">
        <f t="shared" si="77"/>
        <v>-3.043624434389141</v>
      </c>
    </row>
    <row r="462" spans="1:5" x14ac:dyDescent="0.2">
      <c r="A462" s="1">
        <f t="shared" si="78"/>
        <v>44.500000000000362</v>
      </c>
      <c r="B462" s="1">
        <v>0</v>
      </c>
      <c r="C462" s="1">
        <v>0</v>
      </c>
      <c r="D462" s="1">
        <f t="shared" si="76"/>
        <v>-3.043624434389141</v>
      </c>
      <c r="E462" s="1">
        <f t="shared" si="77"/>
        <v>-3.043624434389141</v>
      </c>
    </row>
    <row r="463" spans="1:5" x14ac:dyDescent="0.2">
      <c r="A463" s="1">
        <f t="shared" si="78"/>
        <v>44.600000000000364</v>
      </c>
      <c r="B463" s="1">
        <v>0</v>
      </c>
      <c r="C463" s="1">
        <v>0</v>
      </c>
      <c r="D463" s="1">
        <f t="shared" si="76"/>
        <v>-3.043624434389141</v>
      </c>
      <c r="E463" s="1">
        <f t="shared" si="77"/>
        <v>-3.043624434389141</v>
      </c>
    </row>
    <row r="464" spans="1:5" x14ac:dyDescent="0.2">
      <c r="A464" s="1">
        <f t="shared" si="78"/>
        <v>44.700000000000365</v>
      </c>
      <c r="B464" s="1">
        <v>0</v>
      </c>
      <c r="C464" s="1">
        <v>0</v>
      </c>
      <c r="D464" s="1">
        <f t="shared" si="76"/>
        <v>-3.043624434389141</v>
      </c>
      <c r="E464" s="1">
        <f t="shared" si="77"/>
        <v>-3.043624434389141</v>
      </c>
    </row>
    <row r="465" spans="1:5" x14ac:dyDescent="0.2">
      <c r="A465" s="1">
        <f t="shared" si="78"/>
        <v>44.800000000000367</v>
      </c>
      <c r="B465" s="1">
        <v>0</v>
      </c>
      <c r="C465" s="1">
        <v>0</v>
      </c>
      <c r="D465" s="1">
        <f t="shared" si="76"/>
        <v>-3.043624434389141</v>
      </c>
      <c r="E465" s="1">
        <f t="shared" si="77"/>
        <v>-3.043624434389141</v>
      </c>
    </row>
    <row r="466" spans="1:5" x14ac:dyDescent="0.2">
      <c r="A466" s="1">
        <f t="shared" si="78"/>
        <v>44.900000000000368</v>
      </c>
      <c r="B466" s="1">
        <v>0</v>
      </c>
      <c r="C466" s="1">
        <v>0</v>
      </c>
      <c r="D466" s="1">
        <f t="shared" ref="D466:D501" si="79">$C$3+$C$2</f>
        <v>-3.043624434389141</v>
      </c>
      <c r="E466" s="1">
        <f t="shared" ref="E466:E501" si="80">D466+C466/1000</f>
        <v>-3.043624434389141</v>
      </c>
    </row>
    <row r="467" spans="1:5" x14ac:dyDescent="0.2">
      <c r="A467" s="1">
        <f t="shared" ref="A467:A501" si="81">A466+$P$17</f>
        <v>45.000000000000369</v>
      </c>
      <c r="B467" s="1">
        <v>0</v>
      </c>
      <c r="C467" s="1">
        <v>0</v>
      </c>
      <c r="D467" s="1">
        <f t="shared" si="79"/>
        <v>-3.043624434389141</v>
      </c>
      <c r="E467" s="1">
        <f t="shared" si="80"/>
        <v>-3.043624434389141</v>
      </c>
    </row>
    <row r="468" spans="1:5" x14ac:dyDescent="0.2">
      <c r="A468" s="1">
        <f t="shared" si="81"/>
        <v>45.100000000000371</v>
      </c>
      <c r="B468" s="1">
        <v>0</v>
      </c>
      <c r="C468" s="1">
        <v>0</v>
      </c>
      <c r="D468" s="1">
        <f t="shared" si="79"/>
        <v>-3.043624434389141</v>
      </c>
      <c r="E468" s="1">
        <f t="shared" si="80"/>
        <v>-3.043624434389141</v>
      </c>
    </row>
    <row r="469" spans="1:5" x14ac:dyDescent="0.2">
      <c r="A469" s="1">
        <f t="shared" si="81"/>
        <v>45.200000000000372</v>
      </c>
      <c r="B469" s="1">
        <v>0</v>
      </c>
      <c r="C469" s="1">
        <v>0</v>
      </c>
      <c r="D469" s="1">
        <f t="shared" si="79"/>
        <v>-3.043624434389141</v>
      </c>
      <c r="E469" s="1">
        <f t="shared" si="80"/>
        <v>-3.043624434389141</v>
      </c>
    </row>
    <row r="470" spans="1:5" x14ac:dyDescent="0.2">
      <c r="A470" s="1">
        <f t="shared" si="81"/>
        <v>45.300000000000374</v>
      </c>
      <c r="B470" s="1">
        <v>0</v>
      </c>
      <c r="C470" s="1">
        <v>0</v>
      </c>
      <c r="D470" s="1">
        <f t="shared" si="79"/>
        <v>-3.043624434389141</v>
      </c>
      <c r="E470" s="1">
        <f t="shared" si="80"/>
        <v>-3.043624434389141</v>
      </c>
    </row>
    <row r="471" spans="1:5" x14ac:dyDescent="0.2">
      <c r="A471" s="1">
        <f t="shared" si="81"/>
        <v>45.400000000000375</v>
      </c>
      <c r="B471" s="1">
        <v>0</v>
      </c>
      <c r="C471" s="1">
        <v>0</v>
      </c>
      <c r="D471" s="1">
        <f t="shared" si="79"/>
        <v>-3.043624434389141</v>
      </c>
      <c r="E471" s="1">
        <f t="shared" si="80"/>
        <v>-3.043624434389141</v>
      </c>
    </row>
    <row r="472" spans="1:5" x14ac:dyDescent="0.2">
      <c r="A472" s="1">
        <f t="shared" si="81"/>
        <v>45.500000000000377</v>
      </c>
      <c r="B472" s="1">
        <v>0</v>
      </c>
      <c r="C472" s="1">
        <v>0</v>
      </c>
      <c r="D472" s="1">
        <f t="shared" si="79"/>
        <v>-3.043624434389141</v>
      </c>
      <c r="E472" s="1">
        <f t="shared" si="80"/>
        <v>-3.043624434389141</v>
      </c>
    </row>
    <row r="473" spans="1:5" x14ac:dyDescent="0.2">
      <c r="A473" s="1">
        <f t="shared" si="81"/>
        <v>45.600000000000378</v>
      </c>
      <c r="B473" s="1">
        <v>0</v>
      </c>
      <c r="C473" s="1">
        <v>0</v>
      </c>
      <c r="D473" s="1">
        <f t="shared" si="79"/>
        <v>-3.043624434389141</v>
      </c>
      <c r="E473" s="1">
        <f t="shared" si="80"/>
        <v>-3.043624434389141</v>
      </c>
    </row>
    <row r="474" spans="1:5" x14ac:dyDescent="0.2">
      <c r="A474" s="1">
        <f t="shared" si="81"/>
        <v>45.700000000000379</v>
      </c>
      <c r="B474" s="1">
        <v>0</v>
      </c>
      <c r="C474" s="1">
        <v>0</v>
      </c>
      <c r="D474" s="1">
        <f t="shared" si="79"/>
        <v>-3.043624434389141</v>
      </c>
      <c r="E474" s="1">
        <f t="shared" si="80"/>
        <v>-3.043624434389141</v>
      </c>
    </row>
    <row r="475" spans="1:5" x14ac:dyDescent="0.2">
      <c r="A475" s="1">
        <f t="shared" si="81"/>
        <v>45.800000000000381</v>
      </c>
      <c r="B475" s="1">
        <v>0</v>
      </c>
      <c r="C475" s="1">
        <v>0</v>
      </c>
      <c r="D475" s="1">
        <f t="shared" si="79"/>
        <v>-3.043624434389141</v>
      </c>
      <c r="E475" s="1">
        <f t="shared" si="80"/>
        <v>-3.043624434389141</v>
      </c>
    </row>
    <row r="476" spans="1:5" x14ac:dyDescent="0.2">
      <c r="A476" s="1">
        <f t="shared" si="81"/>
        <v>45.900000000000382</v>
      </c>
      <c r="B476" s="1">
        <v>0</v>
      </c>
      <c r="C476" s="1">
        <v>0</v>
      </c>
      <c r="D476" s="1">
        <f t="shared" si="79"/>
        <v>-3.043624434389141</v>
      </c>
      <c r="E476" s="1">
        <f t="shared" si="80"/>
        <v>-3.043624434389141</v>
      </c>
    </row>
    <row r="477" spans="1:5" x14ac:dyDescent="0.2">
      <c r="A477" s="1">
        <f t="shared" si="81"/>
        <v>46.000000000000384</v>
      </c>
      <c r="B477" s="1">
        <v>0</v>
      </c>
      <c r="C477" s="1">
        <v>0</v>
      </c>
      <c r="D477" s="1">
        <f t="shared" si="79"/>
        <v>-3.043624434389141</v>
      </c>
      <c r="E477" s="1">
        <f t="shared" si="80"/>
        <v>-3.043624434389141</v>
      </c>
    </row>
    <row r="478" spans="1:5" x14ac:dyDescent="0.2">
      <c r="A478" s="1">
        <f t="shared" si="81"/>
        <v>46.100000000000385</v>
      </c>
      <c r="B478" s="1">
        <v>0</v>
      </c>
      <c r="C478" s="1">
        <v>0</v>
      </c>
      <c r="D478" s="1">
        <f t="shared" si="79"/>
        <v>-3.043624434389141</v>
      </c>
      <c r="E478" s="1">
        <f t="shared" si="80"/>
        <v>-3.043624434389141</v>
      </c>
    </row>
    <row r="479" spans="1:5" x14ac:dyDescent="0.2">
      <c r="A479" s="1">
        <f t="shared" si="81"/>
        <v>46.200000000000387</v>
      </c>
      <c r="B479" s="1">
        <v>0</v>
      </c>
      <c r="C479" s="1">
        <v>0</v>
      </c>
      <c r="D479" s="1">
        <f t="shared" si="79"/>
        <v>-3.043624434389141</v>
      </c>
      <c r="E479" s="1">
        <f t="shared" si="80"/>
        <v>-3.043624434389141</v>
      </c>
    </row>
    <row r="480" spans="1:5" x14ac:dyDescent="0.2">
      <c r="A480" s="1">
        <f t="shared" si="81"/>
        <v>46.300000000000388</v>
      </c>
      <c r="B480" s="1">
        <v>0</v>
      </c>
      <c r="C480" s="1">
        <v>0</v>
      </c>
      <c r="D480" s="1">
        <f t="shared" si="79"/>
        <v>-3.043624434389141</v>
      </c>
      <c r="E480" s="1">
        <f t="shared" si="80"/>
        <v>-3.043624434389141</v>
      </c>
    </row>
    <row r="481" spans="1:5" x14ac:dyDescent="0.2">
      <c r="A481" s="1">
        <f t="shared" si="81"/>
        <v>46.400000000000389</v>
      </c>
      <c r="B481" s="1">
        <v>0</v>
      </c>
      <c r="C481" s="1">
        <v>0</v>
      </c>
      <c r="D481" s="1">
        <f t="shared" si="79"/>
        <v>-3.043624434389141</v>
      </c>
      <c r="E481" s="1">
        <f t="shared" si="80"/>
        <v>-3.043624434389141</v>
      </c>
    </row>
    <row r="482" spans="1:5" x14ac:dyDescent="0.2">
      <c r="A482" s="1">
        <f t="shared" si="81"/>
        <v>46.500000000000391</v>
      </c>
      <c r="B482" s="1">
        <v>0</v>
      </c>
      <c r="C482" s="1">
        <v>0</v>
      </c>
      <c r="D482" s="1">
        <f t="shared" si="79"/>
        <v>-3.043624434389141</v>
      </c>
      <c r="E482" s="1">
        <f t="shared" si="80"/>
        <v>-3.043624434389141</v>
      </c>
    </row>
    <row r="483" spans="1:5" x14ac:dyDescent="0.2">
      <c r="A483" s="1">
        <f t="shared" si="81"/>
        <v>46.600000000000392</v>
      </c>
      <c r="B483" s="1">
        <v>0</v>
      </c>
      <c r="C483" s="1">
        <v>0</v>
      </c>
      <c r="D483" s="1">
        <f t="shared" si="79"/>
        <v>-3.043624434389141</v>
      </c>
      <c r="E483" s="1">
        <f t="shared" si="80"/>
        <v>-3.043624434389141</v>
      </c>
    </row>
    <row r="484" spans="1:5" x14ac:dyDescent="0.2">
      <c r="A484" s="1">
        <f t="shared" si="81"/>
        <v>46.700000000000394</v>
      </c>
      <c r="B484" s="1">
        <v>0</v>
      </c>
      <c r="C484" s="1">
        <v>0</v>
      </c>
      <c r="D484" s="1">
        <f t="shared" si="79"/>
        <v>-3.043624434389141</v>
      </c>
      <c r="E484" s="1">
        <f t="shared" si="80"/>
        <v>-3.043624434389141</v>
      </c>
    </row>
    <row r="485" spans="1:5" x14ac:dyDescent="0.2">
      <c r="A485" s="1">
        <f t="shared" si="81"/>
        <v>46.800000000000395</v>
      </c>
      <c r="B485" s="1">
        <v>0</v>
      </c>
      <c r="C485" s="1">
        <v>0</v>
      </c>
      <c r="D485" s="1">
        <f t="shared" si="79"/>
        <v>-3.043624434389141</v>
      </c>
      <c r="E485" s="1">
        <f t="shared" si="80"/>
        <v>-3.043624434389141</v>
      </c>
    </row>
    <row r="486" spans="1:5" x14ac:dyDescent="0.2">
      <c r="A486" s="1">
        <f t="shared" si="81"/>
        <v>46.900000000000396</v>
      </c>
      <c r="B486" s="1">
        <v>0</v>
      </c>
      <c r="C486" s="1">
        <v>0</v>
      </c>
      <c r="D486" s="1">
        <f t="shared" si="79"/>
        <v>-3.043624434389141</v>
      </c>
      <c r="E486" s="1">
        <f t="shared" si="80"/>
        <v>-3.043624434389141</v>
      </c>
    </row>
    <row r="487" spans="1:5" x14ac:dyDescent="0.2">
      <c r="A487" s="1">
        <f t="shared" si="81"/>
        <v>47.000000000000398</v>
      </c>
      <c r="B487" s="1">
        <v>0</v>
      </c>
      <c r="C487" s="1">
        <v>0</v>
      </c>
      <c r="D487" s="1">
        <f t="shared" si="79"/>
        <v>-3.043624434389141</v>
      </c>
      <c r="E487" s="1">
        <f t="shared" si="80"/>
        <v>-3.043624434389141</v>
      </c>
    </row>
    <row r="488" spans="1:5" x14ac:dyDescent="0.2">
      <c r="A488" s="1">
        <f t="shared" si="81"/>
        <v>47.100000000000399</v>
      </c>
      <c r="B488" s="1">
        <v>0</v>
      </c>
      <c r="C488" s="1">
        <v>0</v>
      </c>
      <c r="D488" s="1">
        <f t="shared" si="79"/>
        <v>-3.043624434389141</v>
      </c>
      <c r="E488" s="1">
        <f t="shared" si="80"/>
        <v>-3.043624434389141</v>
      </c>
    </row>
    <row r="489" spans="1:5" x14ac:dyDescent="0.2">
      <c r="A489" s="1">
        <f t="shared" si="81"/>
        <v>47.200000000000401</v>
      </c>
      <c r="B489" s="1">
        <v>0</v>
      </c>
      <c r="C489" s="1">
        <v>0</v>
      </c>
      <c r="D489" s="1">
        <f t="shared" si="79"/>
        <v>-3.043624434389141</v>
      </c>
      <c r="E489" s="1">
        <f t="shared" si="80"/>
        <v>-3.043624434389141</v>
      </c>
    </row>
    <row r="490" spans="1:5" x14ac:dyDescent="0.2">
      <c r="A490" s="1">
        <f t="shared" si="81"/>
        <v>47.300000000000402</v>
      </c>
      <c r="B490" s="1">
        <v>0</v>
      </c>
      <c r="C490" s="1">
        <v>0</v>
      </c>
      <c r="D490" s="1">
        <f t="shared" si="79"/>
        <v>-3.043624434389141</v>
      </c>
      <c r="E490" s="1">
        <f t="shared" si="80"/>
        <v>-3.043624434389141</v>
      </c>
    </row>
    <row r="491" spans="1:5" x14ac:dyDescent="0.2">
      <c r="A491" s="1">
        <f t="shared" si="81"/>
        <v>47.400000000000404</v>
      </c>
      <c r="B491" s="1">
        <v>0</v>
      </c>
      <c r="C491" s="1">
        <v>0</v>
      </c>
      <c r="D491" s="1">
        <f t="shared" si="79"/>
        <v>-3.043624434389141</v>
      </c>
      <c r="E491" s="1">
        <f t="shared" si="80"/>
        <v>-3.043624434389141</v>
      </c>
    </row>
    <row r="492" spans="1:5" x14ac:dyDescent="0.2">
      <c r="A492" s="1">
        <f t="shared" si="81"/>
        <v>47.500000000000405</v>
      </c>
      <c r="B492" s="1">
        <v>0</v>
      </c>
      <c r="C492" s="1">
        <v>0</v>
      </c>
      <c r="D492" s="1">
        <f t="shared" si="79"/>
        <v>-3.043624434389141</v>
      </c>
      <c r="E492" s="1">
        <f t="shared" si="80"/>
        <v>-3.043624434389141</v>
      </c>
    </row>
    <row r="493" spans="1:5" x14ac:dyDescent="0.2">
      <c r="A493" s="1">
        <f t="shared" si="81"/>
        <v>47.600000000000406</v>
      </c>
      <c r="B493" s="1">
        <v>0</v>
      </c>
      <c r="C493" s="1">
        <v>0</v>
      </c>
      <c r="D493" s="1">
        <f t="shared" si="79"/>
        <v>-3.043624434389141</v>
      </c>
      <c r="E493" s="1">
        <f t="shared" si="80"/>
        <v>-3.043624434389141</v>
      </c>
    </row>
    <row r="494" spans="1:5" x14ac:dyDescent="0.2">
      <c r="A494" s="1">
        <f t="shared" si="81"/>
        <v>47.700000000000408</v>
      </c>
      <c r="B494" s="1">
        <v>0</v>
      </c>
      <c r="C494" s="1">
        <v>0</v>
      </c>
      <c r="D494" s="1">
        <f t="shared" si="79"/>
        <v>-3.043624434389141</v>
      </c>
      <c r="E494" s="1">
        <f t="shared" si="80"/>
        <v>-3.043624434389141</v>
      </c>
    </row>
    <row r="495" spans="1:5" x14ac:dyDescent="0.2">
      <c r="A495" s="1">
        <f t="shared" si="81"/>
        <v>47.800000000000409</v>
      </c>
      <c r="B495" s="1">
        <v>0</v>
      </c>
      <c r="C495" s="1">
        <v>0</v>
      </c>
      <c r="D495" s="1">
        <f t="shared" si="79"/>
        <v>-3.043624434389141</v>
      </c>
      <c r="E495" s="1">
        <f t="shared" si="80"/>
        <v>-3.043624434389141</v>
      </c>
    </row>
    <row r="496" spans="1:5" x14ac:dyDescent="0.2">
      <c r="A496" s="1">
        <f t="shared" si="81"/>
        <v>47.900000000000411</v>
      </c>
      <c r="B496" s="1">
        <v>0</v>
      </c>
      <c r="C496" s="1">
        <v>0</v>
      </c>
      <c r="D496" s="1">
        <f t="shared" si="79"/>
        <v>-3.043624434389141</v>
      </c>
      <c r="E496" s="1">
        <f t="shared" si="80"/>
        <v>-3.043624434389141</v>
      </c>
    </row>
    <row r="497" spans="1:5" x14ac:dyDescent="0.2">
      <c r="A497" s="1">
        <f t="shared" si="81"/>
        <v>48.000000000000412</v>
      </c>
      <c r="B497" s="1">
        <v>0</v>
      </c>
      <c r="C497" s="1">
        <v>0</v>
      </c>
      <c r="D497" s="1">
        <f t="shared" si="79"/>
        <v>-3.043624434389141</v>
      </c>
      <c r="E497" s="1">
        <f t="shared" si="80"/>
        <v>-3.043624434389141</v>
      </c>
    </row>
    <row r="498" spans="1:5" x14ac:dyDescent="0.2">
      <c r="A498" s="1">
        <f t="shared" si="81"/>
        <v>48.100000000000414</v>
      </c>
      <c r="B498" s="1">
        <v>0</v>
      </c>
      <c r="C498" s="1">
        <v>0</v>
      </c>
      <c r="D498" s="1">
        <f t="shared" si="79"/>
        <v>-3.043624434389141</v>
      </c>
      <c r="E498" s="1">
        <f t="shared" si="80"/>
        <v>-3.043624434389141</v>
      </c>
    </row>
    <row r="499" spans="1:5" x14ac:dyDescent="0.2">
      <c r="A499" s="1">
        <f t="shared" si="81"/>
        <v>48.200000000000415</v>
      </c>
      <c r="B499" s="1">
        <v>0</v>
      </c>
      <c r="C499" s="1">
        <v>0</v>
      </c>
      <c r="D499" s="1">
        <f t="shared" si="79"/>
        <v>-3.043624434389141</v>
      </c>
      <c r="E499" s="1">
        <f t="shared" si="80"/>
        <v>-3.043624434389141</v>
      </c>
    </row>
    <row r="500" spans="1:5" x14ac:dyDescent="0.2">
      <c r="A500" s="1">
        <f t="shared" si="81"/>
        <v>48.300000000000416</v>
      </c>
      <c r="B500" s="1">
        <v>0</v>
      </c>
      <c r="C500" s="1">
        <v>0</v>
      </c>
      <c r="D500" s="1">
        <f t="shared" si="79"/>
        <v>-3.043624434389141</v>
      </c>
      <c r="E500" s="1">
        <f t="shared" si="80"/>
        <v>-3.043624434389141</v>
      </c>
    </row>
    <row r="501" spans="1:5" x14ac:dyDescent="0.2">
      <c r="A501" s="1">
        <f t="shared" si="81"/>
        <v>48.400000000000418</v>
      </c>
      <c r="B501" s="1">
        <v>0</v>
      </c>
      <c r="C501" s="1">
        <v>0</v>
      </c>
      <c r="D501" s="1">
        <f t="shared" si="79"/>
        <v>-3.043624434389141</v>
      </c>
      <c r="E501" s="1">
        <f t="shared" si="80"/>
        <v>-3.043624434389141</v>
      </c>
    </row>
  </sheetData>
  <mergeCells count="1">
    <mergeCell ref="U16:W16"/>
  </mergeCells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10</xdr:col>
                <xdr:colOff>600075</xdr:colOff>
                <xdr:row>2</xdr:row>
                <xdr:rowOff>47625</xdr:rowOff>
              </from>
              <to>
                <xdr:col>13</xdr:col>
                <xdr:colOff>409575</xdr:colOff>
                <xdr:row>6</xdr:row>
                <xdr:rowOff>19050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11</xdr:col>
                <xdr:colOff>28575</xdr:colOff>
                <xdr:row>7</xdr:row>
                <xdr:rowOff>9525</xdr:rowOff>
              </from>
              <to>
                <xdr:col>13</xdr:col>
                <xdr:colOff>276225</xdr:colOff>
                <xdr:row>10</xdr:row>
                <xdr:rowOff>142875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B501"/>
  <sheetViews>
    <sheetView zoomScaleNormal="100" workbookViewId="0">
      <pane ySplit="10005"/>
      <selection activeCell="H20" sqref="H20"/>
      <selection pane="bottomLeft" activeCell="F209" sqref="F209"/>
    </sheetView>
  </sheetViews>
  <sheetFormatPr defaultRowHeight="12.75" x14ac:dyDescent="0.2"/>
  <cols>
    <col min="1" max="1" width="9.140625" style="1"/>
    <col min="2" max="2" width="20.140625" style="1" customWidth="1"/>
    <col min="3" max="4" width="14.7109375" style="1" customWidth="1"/>
    <col min="5" max="5" width="11.28515625" style="1" customWidth="1"/>
    <col min="6" max="6" width="10.7109375" customWidth="1"/>
    <col min="7" max="7" width="9.28515625" bestFit="1" customWidth="1"/>
    <col min="11" max="11" width="10.28515625" bestFit="1" customWidth="1"/>
    <col min="12" max="12" width="11.85546875" customWidth="1"/>
    <col min="13" max="13" width="17.42578125" customWidth="1"/>
    <col min="14" max="14" width="14.7109375" style="4" customWidth="1"/>
    <col min="19" max="19" width="12" bestFit="1" customWidth="1"/>
  </cols>
  <sheetData>
    <row r="1" spans="1:23" x14ac:dyDescent="0.2">
      <c r="E1" s="1" t="s">
        <v>59</v>
      </c>
    </row>
    <row r="2" spans="1:23" x14ac:dyDescent="0.2">
      <c r="B2" s="2" t="s">
        <v>0</v>
      </c>
      <c r="C2" s="1">
        <v>1</v>
      </c>
      <c r="D2" s="3" t="s">
        <v>1</v>
      </c>
      <c r="E2" s="1" t="s">
        <v>60</v>
      </c>
      <c r="F2">
        <v>5774.1</v>
      </c>
    </row>
    <row r="3" spans="1:23" x14ac:dyDescent="0.2">
      <c r="B3" s="1" t="s">
        <v>2</v>
      </c>
      <c r="C3" s="1">
        <f>11/2.21-C17/1000</f>
        <v>-4.043624434389141</v>
      </c>
      <c r="D3" s="1" t="s">
        <v>1</v>
      </c>
      <c r="E3" s="1" t="s">
        <v>61</v>
      </c>
      <c r="F3">
        <v>9021</v>
      </c>
    </row>
    <row r="4" spans="1:23" x14ac:dyDescent="0.2">
      <c r="B4" s="2" t="s">
        <v>3</v>
      </c>
      <c r="C4" s="3">
        <v>85</v>
      </c>
      <c r="D4" s="3" t="s">
        <v>4</v>
      </c>
      <c r="E4" s="40" t="s">
        <v>62</v>
      </c>
      <c r="F4">
        <v>3.49</v>
      </c>
      <c r="L4" s="5"/>
    </row>
    <row r="5" spans="1:23" x14ac:dyDescent="0.2">
      <c r="B5" s="2" t="s">
        <v>6</v>
      </c>
      <c r="C5" s="1">
        <v>0</v>
      </c>
      <c r="D5" s="3" t="s">
        <v>4</v>
      </c>
      <c r="E5" s="40" t="s">
        <v>63</v>
      </c>
      <c r="F5">
        <v>5401</v>
      </c>
      <c r="L5" s="5"/>
    </row>
    <row r="6" spans="1:23" x14ac:dyDescent="0.2">
      <c r="B6" s="2" t="s">
        <v>8</v>
      </c>
      <c r="C6" s="1">
        <v>0</v>
      </c>
      <c r="D6" s="3" t="s">
        <v>4</v>
      </c>
      <c r="E6" s="3" t="s">
        <v>7</v>
      </c>
      <c r="L6" s="5"/>
    </row>
    <row r="7" spans="1:23" x14ac:dyDescent="0.2">
      <c r="B7" s="2" t="s">
        <v>9</v>
      </c>
      <c r="C7" s="1">
        <v>1.2250000000000001</v>
      </c>
      <c r="D7" s="3" t="s">
        <v>10</v>
      </c>
      <c r="E7" s="6"/>
      <c r="F7" s="7" t="s">
        <v>11</v>
      </c>
      <c r="G7" s="7" t="s">
        <v>12</v>
      </c>
    </row>
    <row r="8" spans="1:23" x14ac:dyDescent="0.2">
      <c r="B8" s="2" t="s">
        <v>13</v>
      </c>
      <c r="C8" s="8">
        <v>9.8070000000000004</v>
      </c>
      <c r="D8" s="3" t="s">
        <v>14</v>
      </c>
      <c r="E8" s="7" t="s">
        <v>15</v>
      </c>
      <c r="F8" s="9">
        <v>679</v>
      </c>
      <c r="G8" s="10">
        <v>682</v>
      </c>
    </row>
    <row r="9" spans="1:23" x14ac:dyDescent="0.2">
      <c r="B9" s="11" t="s">
        <v>16</v>
      </c>
      <c r="C9" s="1">
        <v>0.8</v>
      </c>
      <c r="E9" s="7" t="s">
        <v>17</v>
      </c>
      <c r="F9" s="12">
        <v>21</v>
      </c>
      <c r="G9" s="10">
        <f>219/9.807</f>
        <v>22.330988069746098</v>
      </c>
    </row>
    <row r="10" spans="1:23" x14ac:dyDescent="0.2">
      <c r="B10" s="2" t="s">
        <v>18</v>
      </c>
      <c r="C10" s="13">
        <v>0.1016</v>
      </c>
      <c r="D10" s="3" t="s">
        <v>19</v>
      </c>
      <c r="E10" s="7" t="s">
        <v>20</v>
      </c>
      <c r="F10" s="10" t="s">
        <v>21</v>
      </c>
      <c r="G10" s="14" t="e">
        <f>MAX(K:K)*3.281</f>
        <v>#VALUE!</v>
      </c>
    </row>
    <row r="11" spans="1:23" x14ac:dyDescent="0.2">
      <c r="B11" s="15" t="s">
        <v>22</v>
      </c>
      <c r="C11" s="13">
        <f>PI()*C10^2</f>
        <v>3.2429278662239852E-2</v>
      </c>
      <c r="D11" s="1" t="s">
        <v>23</v>
      </c>
      <c r="E11" s="10" t="s">
        <v>24</v>
      </c>
      <c r="F11" s="16"/>
      <c r="G11" s="16"/>
    </row>
    <row r="12" spans="1:23" x14ac:dyDescent="0.2">
      <c r="B12" s="11"/>
      <c r="M12">
        <f>14826 -9425</f>
        <v>5401</v>
      </c>
    </row>
    <row r="13" spans="1:23" x14ac:dyDescent="0.2">
      <c r="B13" s="2" t="s">
        <v>25</v>
      </c>
      <c r="D13" s="1">
        <f>MAX(H18:H232)</f>
        <v>1153.2918962520528</v>
      </c>
      <c r="E13" t="s">
        <v>26</v>
      </c>
      <c r="F13" s="17">
        <f>D13*3.281</f>
        <v>3783.9507116029854</v>
      </c>
      <c r="G13" t="s">
        <v>27</v>
      </c>
    </row>
    <row r="14" spans="1:23" x14ac:dyDescent="0.2">
      <c r="B14" s="1" t="s">
        <v>28</v>
      </c>
      <c r="D14" s="18">
        <f>MAX(F17:F101)/9.807</f>
        <v>42.690087921781448</v>
      </c>
      <c r="E14" t="s">
        <v>29</v>
      </c>
    </row>
    <row r="15" spans="1:23" x14ac:dyDescent="0.2">
      <c r="B15" s="1" t="s">
        <v>7</v>
      </c>
      <c r="D15" s="1" t="s">
        <v>7</v>
      </c>
      <c r="I15" s="39"/>
      <c r="J15" s="18"/>
      <c r="L15" s="39">
        <f>MAX(L17:L225)</f>
        <v>532.75040816535443</v>
      </c>
      <c r="M15">
        <v>679.80493999999999</v>
      </c>
    </row>
    <row r="16" spans="1:23" s="22" customFormat="1" ht="27.75" customHeight="1" x14ac:dyDescent="0.2">
      <c r="A16" s="19" t="s">
        <v>30</v>
      </c>
      <c r="B16" s="20" t="s">
        <v>31</v>
      </c>
      <c r="C16" s="20" t="s">
        <v>32</v>
      </c>
      <c r="D16" s="41" t="s">
        <v>65</v>
      </c>
      <c r="E16" s="41" t="s">
        <v>64</v>
      </c>
      <c r="F16" s="42" t="s">
        <v>38</v>
      </c>
      <c r="G16" s="22" t="s">
        <v>39</v>
      </c>
      <c r="H16" s="22" t="s">
        <v>40</v>
      </c>
      <c r="I16" s="22" t="s">
        <v>35</v>
      </c>
      <c r="J16" s="22" t="s">
        <v>36</v>
      </c>
      <c r="K16" s="22" t="s">
        <v>37</v>
      </c>
      <c r="L16" s="22" t="s">
        <v>41</v>
      </c>
      <c r="M16" s="22" t="s">
        <v>42</v>
      </c>
      <c r="N16" s="23" t="s">
        <v>43</v>
      </c>
      <c r="P16" s="22" t="s">
        <v>44</v>
      </c>
      <c r="R16" s="22" t="s">
        <v>45</v>
      </c>
      <c r="S16" s="22">
        <v>1.2250000000000001</v>
      </c>
      <c r="T16" s="22" t="s">
        <v>10</v>
      </c>
      <c r="U16" s="24" t="s">
        <v>46</v>
      </c>
      <c r="V16" s="24"/>
      <c r="W16" s="24"/>
    </row>
    <row r="17" spans="1:28" ht="15" x14ac:dyDescent="0.25">
      <c r="A17" s="1">
        <v>0</v>
      </c>
      <c r="B17" s="30">
        <v>0</v>
      </c>
      <c r="C17" s="1">
        <f>$F$3-$F$3*A17</f>
        <v>9021</v>
      </c>
      <c r="D17" s="1">
        <f>$F$5</f>
        <v>5401</v>
      </c>
      <c r="E17" s="1">
        <f>(D17+C17)/1000</f>
        <v>14.422000000000001</v>
      </c>
      <c r="F17" s="25">
        <f>B17/E17-$C$8</f>
        <v>-9.8070000000000004</v>
      </c>
      <c r="G17" s="26">
        <v>0</v>
      </c>
      <c r="H17" s="26">
        <v>0</v>
      </c>
      <c r="I17" s="25">
        <v>0</v>
      </c>
      <c r="J17" s="27">
        <v>0</v>
      </c>
      <c r="K17" s="27">
        <v>0</v>
      </c>
      <c r="L17" s="25">
        <f>SQRT(G17^2+J17^2)</f>
        <v>0</v>
      </c>
      <c r="M17" s="28">
        <f>$C$7</f>
        <v>1.2250000000000001</v>
      </c>
      <c r="N17" s="29">
        <f>S19</f>
        <v>288</v>
      </c>
      <c r="P17">
        <v>0.1</v>
      </c>
      <c r="R17" t="s">
        <v>47</v>
      </c>
      <c r="S17">
        <v>0</v>
      </c>
      <c r="T17" t="s">
        <v>26</v>
      </c>
      <c r="AB17" t="s">
        <v>48</v>
      </c>
    </row>
    <row r="18" spans="1:28" ht="15" x14ac:dyDescent="0.25">
      <c r="A18" s="1">
        <f>A17+$P$17</f>
        <v>0.1</v>
      </c>
      <c r="B18" s="30">
        <f>$F$2</f>
        <v>5774.1</v>
      </c>
      <c r="C18" s="1">
        <f>$F$3-$F$3*A18/$F$4</f>
        <v>8762.5186246418343</v>
      </c>
      <c r="D18" s="1">
        <f>D17</f>
        <v>5401</v>
      </c>
      <c r="E18" s="1">
        <f t="shared" ref="E18:E81" si="0">(D18+C18)/1000</f>
        <v>14.163518624641835</v>
      </c>
      <c r="F18" s="25">
        <f>(B18-0.5*M18*L18^2*$C$9*$C$11)/E18</f>
        <v>407.67412060687815</v>
      </c>
      <c r="G18" s="31">
        <v>0</v>
      </c>
      <c r="H18" s="31">
        <f t="shared" ref="H18:H49" si="1">H17+G18*dt</f>
        <v>0</v>
      </c>
      <c r="I18" s="25" t="e">
        <f>(B18-0.5*M18*L18^2*$C$9*$C$11)*SIN($E$4)/E18-$C$8</f>
        <v>#VALUE!</v>
      </c>
      <c r="J18" s="32">
        <v>0</v>
      </c>
      <c r="K18" s="32">
        <v>0</v>
      </c>
      <c r="L18" s="25">
        <f>SQRT(G18^2+J18^2)</f>
        <v>0</v>
      </c>
      <c r="M18" s="28">
        <f t="shared" ref="M18:M81" si="2">$C$7</f>
        <v>1.2250000000000001</v>
      </c>
      <c r="N18" s="33">
        <f>$N$17+$U$20*K18</f>
        <v>288</v>
      </c>
      <c r="R18" t="s">
        <v>49</v>
      </c>
      <c r="S18" s="34">
        <v>287</v>
      </c>
      <c r="T18" t="s">
        <v>50</v>
      </c>
    </row>
    <row r="19" spans="1:28" ht="15" x14ac:dyDescent="0.25">
      <c r="A19" s="1">
        <f t="shared" ref="A19:A82" si="3">A18+$P$17</f>
        <v>0.2</v>
      </c>
      <c r="B19" s="30">
        <f t="shared" ref="B19:B52" si="4">$F$2</f>
        <v>5774.1</v>
      </c>
      <c r="C19" s="1">
        <f>$F$3-$F$3*A19/$F$4</f>
        <v>8504.0372492836668</v>
      </c>
      <c r="D19" s="1">
        <f t="shared" ref="D19:D82" si="5">D18</f>
        <v>5401</v>
      </c>
      <c r="E19" s="1">
        <f t="shared" si="0"/>
        <v>13.905037249283668</v>
      </c>
      <c r="F19" s="25">
        <f>(B19-0.5*M19*L19^2*$C$9*$C$11)/E19</f>
        <v>414.77757517455154</v>
      </c>
      <c r="G19" s="31">
        <f>F18*dt*0.5</f>
        <v>20.383706030343909</v>
      </c>
      <c r="H19" s="31">
        <f>H18+G19*dt*0.5</f>
        <v>1.0191853015171954</v>
      </c>
      <c r="I19" s="25" t="e">
        <f>(B19-0.5*M19*L19^2*$C$9*$C$11)*SIN($E$4)/E19-$C$8</f>
        <v>#VALUE!</v>
      </c>
      <c r="J19" s="31" t="e">
        <f>I18*dt*0.5</f>
        <v>#VALUE!</v>
      </c>
      <c r="K19" s="31" t="e">
        <f>J19*dt*0.5</f>
        <v>#VALUE!</v>
      </c>
      <c r="L19" s="25">
        <f>G19</f>
        <v>20.383706030343909</v>
      </c>
      <c r="M19" s="28">
        <f t="shared" si="2"/>
        <v>1.2250000000000001</v>
      </c>
      <c r="N19" s="33" t="e">
        <f t="shared" ref="N19:N82" si="6">$N$17+$U$20*K19</f>
        <v>#VALUE!</v>
      </c>
      <c r="R19" t="s">
        <v>51</v>
      </c>
      <c r="S19">
        <v>288</v>
      </c>
      <c r="T19" s="5" t="s">
        <v>52</v>
      </c>
      <c r="U19" s="5" t="s">
        <v>53</v>
      </c>
    </row>
    <row r="20" spans="1:28" ht="15" x14ac:dyDescent="0.25">
      <c r="A20" s="1">
        <f t="shared" si="3"/>
        <v>0.30000000000000004</v>
      </c>
      <c r="B20" s="30">
        <f t="shared" si="4"/>
        <v>5774.1</v>
      </c>
      <c r="C20" s="1">
        <f>$F$3-$F$3*A20/$F$4</f>
        <v>8245.5558739255011</v>
      </c>
      <c r="D20" s="1">
        <f t="shared" si="5"/>
        <v>5401</v>
      </c>
      <c r="E20" s="1">
        <f t="shared" si="0"/>
        <v>13.646555873925502</v>
      </c>
      <c r="F20" s="25">
        <f t="shared" ref="F20:F34" si="7">(B20-0.5*M20*L20^2*$C$9*$C$11)/E20</f>
        <v>418.66169224891064</v>
      </c>
      <c r="G20" s="31">
        <f t="shared" ref="G20:G51" si="8">G19+F19*dt</f>
        <v>61.861463547799069</v>
      </c>
      <c r="H20" s="31">
        <f t="shared" si="1"/>
        <v>7.205331656297103</v>
      </c>
      <c r="I20" s="25" t="e">
        <f t="shared" ref="I20:I32" si="9">(B20-0.5*M20*L20^2*$C$9*$C$11)*SIN($E$4)/E20-$C$8</f>
        <v>#VALUE!</v>
      </c>
      <c r="J20" s="31" t="e">
        <f t="shared" ref="J20:J51" si="10">J19+I19*dt</f>
        <v>#VALUE!</v>
      </c>
      <c r="K20" s="31" t="e">
        <f t="shared" ref="K20:K51" si="11">K19+J19*dt</f>
        <v>#VALUE!</v>
      </c>
      <c r="L20" s="25">
        <f t="shared" ref="L20:L83" si="12">G20</f>
        <v>61.861463547799069</v>
      </c>
      <c r="M20" s="28">
        <f t="shared" si="2"/>
        <v>1.2250000000000001</v>
      </c>
      <c r="N20" s="33" t="e">
        <f t="shared" si="6"/>
        <v>#VALUE!</v>
      </c>
      <c r="R20" t="s">
        <v>54</v>
      </c>
      <c r="S20">
        <v>-6.5</v>
      </c>
      <c r="T20" t="s">
        <v>55</v>
      </c>
      <c r="U20">
        <f>S20/1000</f>
        <v>-6.4999999999999997E-3</v>
      </c>
      <c r="V20" t="s">
        <v>56</v>
      </c>
    </row>
    <row r="21" spans="1:28" ht="15" x14ac:dyDescent="0.25">
      <c r="A21" s="1">
        <f t="shared" si="3"/>
        <v>0.4</v>
      </c>
      <c r="B21" s="30">
        <f t="shared" si="4"/>
        <v>5774.1</v>
      </c>
      <c r="C21" s="1">
        <f>$F$3-$F$3*A21/$F$4</f>
        <v>7987.0744985673355</v>
      </c>
      <c r="D21" s="1">
        <f t="shared" si="5"/>
        <v>5401</v>
      </c>
      <c r="E21" s="1">
        <f t="shared" si="0"/>
        <v>13.388074498567336</v>
      </c>
      <c r="F21" s="25">
        <f t="shared" si="7"/>
        <v>418.51642367012704</v>
      </c>
      <c r="G21" s="31">
        <f t="shared" si="8"/>
        <v>103.72763277269013</v>
      </c>
      <c r="H21" s="31">
        <f t="shared" si="1"/>
        <v>17.578094933566117</v>
      </c>
      <c r="I21" s="25" t="e">
        <f t="shared" si="9"/>
        <v>#VALUE!</v>
      </c>
      <c r="J21" s="31" t="e">
        <f t="shared" si="10"/>
        <v>#VALUE!</v>
      </c>
      <c r="K21" s="31" t="e">
        <f t="shared" si="11"/>
        <v>#VALUE!</v>
      </c>
      <c r="L21" s="25">
        <f t="shared" si="12"/>
        <v>103.72763277269013</v>
      </c>
      <c r="M21" s="28">
        <f t="shared" si="2"/>
        <v>1.2250000000000001</v>
      </c>
      <c r="N21" s="33" t="e">
        <f t="shared" si="6"/>
        <v>#VALUE!</v>
      </c>
      <c r="R21" t="s">
        <v>57</v>
      </c>
      <c r="S21" s="35">
        <v>9.8070000000000004</v>
      </c>
      <c r="T21" t="s">
        <v>14</v>
      </c>
    </row>
    <row r="22" spans="1:28" ht="15" x14ac:dyDescent="0.25">
      <c r="A22" s="1">
        <f t="shared" si="3"/>
        <v>0.5</v>
      </c>
      <c r="B22" s="30">
        <f t="shared" si="4"/>
        <v>5774.1</v>
      </c>
      <c r="C22" s="1">
        <f>$F$3-$F$3*A22/$F$4</f>
        <v>7728.5931232091689</v>
      </c>
      <c r="D22" s="1">
        <f t="shared" si="5"/>
        <v>5401</v>
      </c>
      <c r="E22" s="1">
        <f t="shared" si="0"/>
        <v>13.129593123209167</v>
      </c>
      <c r="F22" s="25">
        <f t="shared" si="7"/>
        <v>414.12789145335006</v>
      </c>
      <c r="G22" s="31">
        <f t="shared" si="8"/>
        <v>145.57927513970284</v>
      </c>
      <c r="H22" s="31">
        <f t="shared" si="1"/>
        <v>32.136022447536405</v>
      </c>
      <c r="I22" s="25" t="e">
        <f t="shared" si="9"/>
        <v>#VALUE!</v>
      </c>
      <c r="J22" s="31" t="e">
        <f t="shared" si="10"/>
        <v>#VALUE!</v>
      </c>
      <c r="K22" s="31" t="e">
        <f t="shared" si="11"/>
        <v>#VALUE!</v>
      </c>
      <c r="L22" s="25">
        <f t="shared" si="12"/>
        <v>145.57927513970284</v>
      </c>
      <c r="M22" s="28">
        <f t="shared" si="2"/>
        <v>1.2250000000000001</v>
      </c>
      <c r="N22" s="33" t="e">
        <f t="shared" si="6"/>
        <v>#VALUE!</v>
      </c>
      <c r="AB22" t="s">
        <v>58</v>
      </c>
    </row>
    <row r="23" spans="1:28" ht="15" x14ac:dyDescent="0.25">
      <c r="A23" s="1">
        <f t="shared" si="3"/>
        <v>0.6</v>
      </c>
      <c r="B23" s="30">
        <f t="shared" si="4"/>
        <v>5774.1</v>
      </c>
      <c r="C23" s="1">
        <f>$F$3-$F$3*A23/$F$4</f>
        <v>7470.1117478510032</v>
      </c>
      <c r="D23" s="1">
        <f t="shared" si="5"/>
        <v>5401</v>
      </c>
      <c r="E23" s="1">
        <f t="shared" si="0"/>
        <v>12.871111747851002</v>
      </c>
      <c r="F23" s="25">
        <f t="shared" si="7"/>
        <v>405.44109435050194</v>
      </c>
      <c r="G23" s="31">
        <f t="shared" si="8"/>
        <v>186.99206428503786</v>
      </c>
      <c r="H23" s="31">
        <f t="shared" si="1"/>
        <v>50.83522887604019</v>
      </c>
      <c r="I23" s="25" t="e">
        <f t="shared" si="9"/>
        <v>#VALUE!</v>
      </c>
      <c r="J23" s="31" t="e">
        <f t="shared" si="10"/>
        <v>#VALUE!</v>
      </c>
      <c r="K23" s="31" t="e">
        <f t="shared" si="11"/>
        <v>#VALUE!</v>
      </c>
      <c r="L23" s="25">
        <f t="shared" si="12"/>
        <v>186.99206428503786</v>
      </c>
      <c r="M23" s="28">
        <f t="shared" si="2"/>
        <v>1.2250000000000001</v>
      </c>
      <c r="N23" s="33" t="e">
        <f t="shared" si="6"/>
        <v>#VALUE!</v>
      </c>
    </row>
    <row r="24" spans="1:28" ht="15" x14ac:dyDescent="0.25">
      <c r="A24" s="1">
        <f t="shared" si="3"/>
        <v>0.7</v>
      </c>
      <c r="B24" s="30">
        <f t="shared" si="4"/>
        <v>5774.1</v>
      </c>
      <c r="C24" s="1">
        <f>$F$3-$F$3*A24/$F$4</f>
        <v>7211.6303724928366</v>
      </c>
      <c r="D24" s="1">
        <f t="shared" si="5"/>
        <v>5401</v>
      </c>
      <c r="E24" s="1">
        <f t="shared" si="0"/>
        <v>12.612630372492836</v>
      </c>
      <c r="F24" s="25">
        <f t="shared" si="7"/>
        <v>392.57581842488099</v>
      </c>
      <c r="G24" s="31">
        <f t="shared" si="8"/>
        <v>227.53617372008804</v>
      </c>
      <c r="H24" s="31">
        <f t="shared" si="1"/>
        <v>73.588846248048995</v>
      </c>
      <c r="I24" s="25" t="e">
        <f t="shared" si="9"/>
        <v>#VALUE!</v>
      </c>
      <c r="J24" s="31" t="e">
        <f t="shared" si="10"/>
        <v>#VALUE!</v>
      </c>
      <c r="K24" s="31" t="e">
        <f t="shared" si="11"/>
        <v>#VALUE!</v>
      </c>
      <c r="L24" s="25">
        <f t="shared" si="12"/>
        <v>227.53617372008804</v>
      </c>
      <c r="M24" s="28">
        <f t="shared" si="2"/>
        <v>1.2250000000000001</v>
      </c>
      <c r="N24" s="33" t="e">
        <f t="shared" si="6"/>
        <v>#VALUE!</v>
      </c>
    </row>
    <row r="25" spans="1:28" ht="15" x14ac:dyDescent="0.25">
      <c r="A25" s="1">
        <f t="shared" si="3"/>
        <v>0.79999999999999993</v>
      </c>
      <c r="B25" s="30">
        <f t="shared" si="4"/>
        <v>5774.1</v>
      </c>
      <c r="C25" s="1">
        <f>$F$3-$F$3*A25/$F$4</f>
        <v>6953.1489971346709</v>
      </c>
      <c r="D25" s="1">
        <f t="shared" si="5"/>
        <v>5401</v>
      </c>
      <c r="E25" s="1">
        <f t="shared" si="0"/>
        <v>12.35414899713467</v>
      </c>
      <c r="F25" s="25">
        <f t="shared" si="7"/>
        <v>375.82859703115241</v>
      </c>
      <c r="G25" s="31">
        <f t="shared" si="8"/>
        <v>266.79375556257617</v>
      </c>
      <c r="H25" s="31">
        <f t="shared" si="1"/>
        <v>100.26822180430662</v>
      </c>
      <c r="I25" s="25" t="e">
        <f t="shared" si="9"/>
        <v>#VALUE!</v>
      </c>
      <c r="J25" s="31" t="e">
        <f t="shared" si="10"/>
        <v>#VALUE!</v>
      </c>
      <c r="K25" s="31" t="e">
        <f t="shared" si="11"/>
        <v>#VALUE!</v>
      </c>
      <c r="L25" s="25">
        <f t="shared" si="12"/>
        <v>266.79375556257617</v>
      </c>
      <c r="M25" s="28">
        <f t="shared" si="2"/>
        <v>1.2250000000000001</v>
      </c>
      <c r="N25" s="33" t="e">
        <f t="shared" si="6"/>
        <v>#VALUE!</v>
      </c>
    </row>
    <row r="26" spans="1:28" ht="15" x14ac:dyDescent="0.25">
      <c r="A26" s="1">
        <f t="shared" si="3"/>
        <v>0.89999999999999991</v>
      </c>
      <c r="B26" s="30">
        <f t="shared" si="4"/>
        <v>5774.1</v>
      </c>
      <c r="C26" s="1">
        <f>$F$3-$F$3*A26/$F$4</f>
        <v>6694.6676217765043</v>
      </c>
      <c r="D26" s="1">
        <f t="shared" si="5"/>
        <v>5401</v>
      </c>
      <c r="E26" s="1">
        <f t="shared" si="0"/>
        <v>12.095667621776505</v>
      </c>
      <c r="F26" s="25">
        <f t="shared" si="7"/>
        <v>355.65931619175387</v>
      </c>
      <c r="G26" s="31">
        <f t="shared" si="8"/>
        <v>304.37661526569138</v>
      </c>
      <c r="H26" s="31">
        <f t="shared" si="1"/>
        <v>130.70588333087576</v>
      </c>
      <c r="I26" s="25" t="e">
        <f t="shared" si="9"/>
        <v>#VALUE!</v>
      </c>
      <c r="J26" s="31" t="e">
        <f t="shared" si="10"/>
        <v>#VALUE!</v>
      </c>
      <c r="K26" s="31" t="e">
        <f t="shared" si="11"/>
        <v>#VALUE!</v>
      </c>
      <c r="L26" s="25">
        <f t="shared" si="12"/>
        <v>304.37661526569138</v>
      </c>
      <c r="M26" s="28">
        <f t="shared" si="2"/>
        <v>1.2250000000000001</v>
      </c>
      <c r="N26" s="33" t="e">
        <f t="shared" si="6"/>
        <v>#VALUE!</v>
      </c>
    </row>
    <row r="27" spans="1:28" ht="15" x14ac:dyDescent="0.25">
      <c r="A27" s="1">
        <f t="shared" si="3"/>
        <v>0.99999999999999989</v>
      </c>
      <c r="B27" s="30">
        <f t="shared" si="4"/>
        <v>5774.1</v>
      </c>
      <c r="C27" s="1">
        <f>$F$3-$F$3*A27/$F$4</f>
        <v>6436.1862464183387</v>
      </c>
      <c r="D27" s="1">
        <f t="shared" si="5"/>
        <v>5401</v>
      </c>
      <c r="E27" s="1">
        <f t="shared" si="0"/>
        <v>11.837186246418339</v>
      </c>
      <c r="F27" s="25">
        <f t="shared" si="7"/>
        <v>332.66323693557121</v>
      </c>
      <c r="G27" s="31">
        <f t="shared" si="8"/>
        <v>339.94254688486677</v>
      </c>
      <c r="H27" s="31">
        <f t="shared" si="1"/>
        <v>164.70013801936244</v>
      </c>
      <c r="I27" s="25" t="e">
        <f t="shared" si="9"/>
        <v>#VALUE!</v>
      </c>
      <c r="J27" s="31" t="e">
        <f t="shared" si="10"/>
        <v>#VALUE!</v>
      </c>
      <c r="K27" s="31" t="e">
        <f t="shared" si="11"/>
        <v>#VALUE!</v>
      </c>
      <c r="L27" s="25">
        <f t="shared" si="12"/>
        <v>339.94254688486677</v>
      </c>
      <c r="M27" s="28">
        <f t="shared" si="2"/>
        <v>1.2250000000000001</v>
      </c>
      <c r="N27" s="33" t="e">
        <f t="shared" si="6"/>
        <v>#VALUE!</v>
      </c>
    </row>
    <row r="28" spans="1:28" ht="15" x14ac:dyDescent="0.25">
      <c r="A28" s="1">
        <f t="shared" si="3"/>
        <v>1.0999999999999999</v>
      </c>
      <c r="B28" s="30">
        <f t="shared" si="4"/>
        <v>5774.1</v>
      </c>
      <c r="C28" s="1">
        <f>$F$3-$F$3*A28/$F$4</f>
        <v>6177.7048710601721</v>
      </c>
      <c r="D28" s="1">
        <f t="shared" si="5"/>
        <v>5401</v>
      </c>
      <c r="E28" s="1">
        <f t="shared" si="0"/>
        <v>11.578704871060172</v>
      </c>
      <c r="F28" s="25">
        <f t="shared" si="7"/>
        <v>307.53139739847529</v>
      </c>
      <c r="G28" s="31">
        <f t="shared" si="8"/>
        <v>373.2088705784239</v>
      </c>
      <c r="H28" s="31">
        <f t="shared" si="1"/>
        <v>202.02102507720483</v>
      </c>
      <c r="I28" s="25" t="e">
        <f t="shared" si="9"/>
        <v>#VALUE!</v>
      </c>
      <c r="J28" s="31" t="e">
        <f t="shared" si="10"/>
        <v>#VALUE!</v>
      </c>
      <c r="K28" s="31" t="e">
        <f t="shared" si="11"/>
        <v>#VALUE!</v>
      </c>
      <c r="L28" s="25">
        <f t="shared" si="12"/>
        <v>373.2088705784239</v>
      </c>
      <c r="M28" s="28">
        <f t="shared" si="2"/>
        <v>1.2250000000000001</v>
      </c>
      <c r="N28" s="33" t="e">
        <f t="shared" si="6"/>
        <v>#VALUE!</v>
      </c>
    </row>
    <row r="29" spans="1:28" ht="15" x14ac:dyDescent="0.25">
      <c r="A29" s="1">
        <f t="shared" si="3"/>
        <v>1.2</v>
      </c>
      <c r="B29" s="30">
        <f t="shared" si="4"/>
        <v>5774.1</v>
      </c>
      <c r="C29" s="1">
        <f>$F$3-$F$3*A29/$F$4</f>
        <v>5919.2234957020064</v>
      </c>
      <c r="D29" s="1">
        <f t="shared" si="5"/>
        <v>5401</v>
      </c>
      <c r="E29" s="1">
        <f t="shared" si="0"/>
        <v>11.320223495702006</v>
      </c>
      <c r="F29" s="25">
        <f t="shared" si="7"/>
        <v>281.00407570466535</v>
      </c>
      <c r="G29" s="31">
        <f t="shared" si="8"/>
        <v>403.96201031827144</v>
      </c>
      <c r="H29" s="31">
        <f t="shared" si="1"/>
        <v>242.41722610903196</v>
      </c>
      <c r="I29" s="25" t="e">
        <f t="shared" si="9"/>
        <v>#VALUE!</v>
      </c>
      <c r="J29" s="31" t="e">
        <f t="shared" si="10"/>
        <v>#VALUE!</v>
      </c>
      <c r="K29" s="31" t="e">
        <f t="shared" si="11"/>
        <v>#VALUE!</v>
      </c>
      <c r="L29" s="25">
        <f t="shared" si="12"/>
        <v>403.96201031827144</v>
      </c>
      <c r="M29" s="28">
        <f t="shared" si="2"/>
        <v>1.2250000000000001</v>
      </c>
      <c r="N29" s="33" t="e">
        <f t="shared" si="6"/>
        <v>#VALUE!</v>
      </c>
    </row>
    <row r="30" spans="1:28" ht="15" x14ac:dyDescent="0.25">
      <c r="A30" s="1">
        <f t="shared" si="3"/>
        <v>1.3</v>
      </c>
      <c r="B30" s="30">
        <f t="shared" si="4"/>
        <v>5774.1</v>
      </c>
      <c r="C30" s="1">
        <f>$F$3-$F$3*A30/$F$4</f>
        <v>5660.7421203438389</v>
      </c>
      <c r="D30" s="1">
        <f t="shared" si="5"/>
        <v>5401</v>
      </c>
      <c r="E30" s="1">
        <f t="shared" si="0"/>
        <v>11.061742120343839</v>
      </c>
      <c r="F30" s="25">
        <f t="shared" si="7"/>
        <v>253.82285381799858</v>
      </c>
      <c r="G30" s="31">
        <f t="shared" si="8"/>
        <v>432.06241788873797</v>
      </c>
      <c r="H30" s="31">
        <f t="shared" si="1"/>
        <v>285.62346789790575</v>
      </c>
      <c r="I30" s="25" t="e">
        <f t="shared" si="9"/>
        <v>#VALUE!</v>
      </c>
      <c r="J30" s="31" t="e">
        <f t="shared" si="10"/>
        <v>#VALUE!</v>
      </c>
      <c r="K30" s="31" t="e">
        <f t="shared" si="11"/>
        <v>#VALUE!</v>
      </c>
      <c r="L30" s="25">
        <f t="shared" si="12"/>
        <v>432.06241788873797</v>
      </c>
      <c r="M30" s="28">
        <f t="shared" si="2"/>
        <v>1.2250000000000001</v>
      </c>
      <c r="N30" s="33" t="e">
        <f t="shared" si="6"/>
        <v>#VALUE!</v>
      </c>
    </row>
    <row r="31" spans="1:28" ht="15" x14ac:dyDescent="0.25">
      <c r="A31" s="1">
        <f t="shared" si="3"/>
        <v>1.4000000000000001</v>
      </c>
      <c r="B31" s="30">
        <f t="shared" si="4"/>
        <v>5774.1</v>
      </c>
      <c r="C31" s="1">
        <f>$F$3-$F$3*A31/$F$4</f>
        <v>5402.2607449856732</v>
      </c>
      <c r="D31" s="1">
        <f t="shared" si="5"/>
        <v>5401</v>
      </c>
      <c r="E31" s="1">
        <f t="shared" si="0"/>
        <v>10.803260744985673</v>
      </c>
      <c r="F31" s="25">
        <f t="shared" si="7"/>
        <v>226.68666052113292</v>
      </c>
      <c r="G31" s="31">
        <f t="shared" si="8"/>
        <v>457.44470327053784</v>
      </c>
      <c r="H31" s="31">
        <f t="shared" si="1"/>
        <v>331.36793822495952</v>
      </c>
      <c r="I31" s="25" t="e">
        <f t="shared" si="9"/>
        <v>#VALUE!</v>
      </c>
      <c r="J31" s="31" t="e">
        <f t="shared" si="10"/>
        <v>#VALUE!</v>
      </c>
      <c r="K31" s="31" t="e">
        <f t="shared" si="11"/>
        <v>#VALUE!</v>
      </c>
      <c r="L31" s="25">
        <f t="shared" si="12"/>
        <v>457.44470327053784</v>
      </c>
      <c r="M31" s="28">
        <f t="shared" si="2"/>
        <v>1.2250000000000001</v>
      </c>
      <c r="N31" s="33" t="e">
        <f t="shared" si="6"/>
        <v>#VALUE!</v>
      </c>
    </row>
    <row r="32" spans="1:28" ht="15" x14ac:dyDescent="0.25">
      <c r="A32" s="1">
        <f t="shared" si="3"/>
        <v>1.5000000000000002</v>
      </c>
      <c r="B32" s="30">
        <f t="shared" si="4"/>
        <v>5774.1</v>
      </c>
      <c r="C32" s="1">
        <f>$F$3-$F$3*A32/$F$4</f>
        <v>5143.7793696275075</v>
      </c>
      <c r="D32" s="1">
        <f t="shared" si="5"/>
        <v>5401</v>
      </c>
      <c r="E32" s="1">
        <f t="shared" si="0"/>
        <v>10.544779369627507</v>
      </c>
      <c r="F32" s="25">
        <f t="shared" si="7"/>
        <v>200.21609359462246</v>
      </c>
      <c r="G32" s="31">
        <f t="shared" si="8"/>
        <v>480.11336932265112</v>
      </c>
      <c r="H32" s="31">
        <f t="shared" si="1"/>
        <v>379.37927515722464</v>
      </c>
      <c r="I32" s="25" t="e">
        <f t="shared" si="9"/>
        <v>#VALUE!</v>
      </c>
      <c r="J32" s="31" t="e">
        <f t="shared" si="10"/>
        <v>#VALUE!</v>
      </c>
      <c r="K32" s="31" t="e">
        <f t="shared" si="11"/>
        <v>#VALUE!</v>
      </c>
      <c r="L32" s="25">
        <f t="shared" si="12"/>
        <v>480.11336932265112</v>
      </c>
      <c r="M32" s="28">
        <f t="shared" si="2"/>
        <v>1.2250000000000001</v>
      </c>
      <c r="N32" s="33" t="e">
        <f t="shared" si="6"/>
        <v>#VALUE!</v>
      </c>
    </row>
    <row r="33" spans="1:14" ht="15" x14ac:dyDescent="0.25">
      <c r="A33" s="1">
        <f t="shared" si="3"/>
        <v>1.6000000000000003</v>
      </c>
      <c r="B33" s="30">
        <f t="shared" si="4"/>
        <v>5774.1</v>
      </c>
      <c r="C33" s="1">
        <f>$F$3-$F$3*A33/$F$4</f>
        <v>4885.297994269341</v>
      </c>
      <c r="D33" s="1">
        <f t="shared" si="5"/>
        <v>5401</v>
      </c>
      <c r="E33" s="1">
        <f t="shared" si="0"/>
        <v>10.286297994269342</v>
      </c>
      <c r="F33" s="25">
        <f t="shared" si="7"/>
        <v>174.92864948430065</v>
      </c>
      <c r="G33" s="31">
        <f t="shared" si="8"/>
        <v>500.13497868211334</v>
      </c>
      <c r="H33" s="31">
        <f t="shared" si="1"/>
        <v>429.39277302543599</v>
      </c>
      <c r="I33" s="25" t="e">
        <f>(B33-0.5*M33*L33^2*$C$9*$C$11)*SIN($E$4)/E33-$C$8</f>
        <v>#VALUE!</v>
      </c>
      <c r="J33" s="31" t="e">
        <f t="shared" si="10"/>
        <v>#VALUE!</v>
      </c>
      <c r="K33" s="31" t="e">
        <f t="shared" si="11"/>
        <v>#VALUE!</v>
      </c>
      <c r="L33" s="25">
        <f t="shared" si="12"/>
        <v>500.13497868211334</v>
      </c>
      <c r="M33" s="28">
        <f t="shared" si="2"/>
        <v>1.2250000000000001</v>
      </c>
      <c r="N33" s="33" t="e">
        <f t="shared" si="6"/>
        <v>#VALUE!</v>
      </c>
    </row>
    <row r="34" spans="1:14" ht="15" x14ac:dyDescent="0.25">
      <c r="A34" s="1">
        <f t="shared" si="3"/>
        <v>1.7000000000000004</v>
      </c>
      <c r="B34" s="30">
        <f t="shared" si="4"/>
        <v>5774.1</v>
      </c>
      <c r="C34" s="1">
        <f>$F$3-$F$3*A34/$F$4</f>
        <v>4626.8166189111735</v>
      </c>
      <c r="D34" s="1">
        <f t="shared" si="5"/>
        <v>5401</v>
      </c>
      <c r="E34" s="1">
        <f t="shared" si="0"/>
        <v>10.027816618911173</v>
      </c>
      <c r="F34" s="25">
        <f t="shared" si="7"/>
        <v>151.22564534810959</v>
      </c>
      <c r="G34" s="31">
        <f t="shared" si="8"/>
        <v>517.62784363054345</v>
      </c>
      <c r="H34" s="31">
        <f t="shared" si="1"/>
        <v>481.15555738849037</v>
      </c>
      <c r="I34" s="25" t="e">
        <f>(B34-0.5*M34*L34^2*$C$9*$C$11)*SIN($E$4)/E34-$C$8</f>
        <v>#VALUE!</v>
      </c>
      <c r="J34" s="31" t="e">
        <f t="shared" si="10"/>
        <v>#VALUE!</v>
      </c>
      <c r="K34" s="31" t="e">
        <f t="shared" si="11"/>
        <v>#VALUE!</v>
      </c>
      <c r="L34" s="25">
        <f t="shared" si="12"/>
        <v>517.62784363054345</v>
      </c>
      <c r="M34" s="28">
        <f t="shared" si="2"/>
        <v>1.2250000000000001</v>
      </c>
      <c r="N34" s="33" t="e">
        <f t="shared" si="6"/>
        <v>#VALUE!</v>
      </c>
    </row>
    <row r="35" spans="1:14" ht="15" x14ac:dyDescent="0.25">
      <c r="A35" s="1">
        <f t="shared" si="3"/>
        <v>1.8000000000000005</v>
      </c>
      <c r="B35" s="30">
        <f t="shared" si="4"/>
        <v>5774.1</v>
      </c>
      <c r="C35" s="1">
        <f>$F$3-$F$3*A35/$F$4</f>
        <v>4368.3352435530078</v>
      </c>
      <c r="D35" s="1">
        <f t="shared" si="5"/>
        <v>5401</v>
      </c>
      <c r="E35" s="1">
        <f t="shared" si="0"/>
        <v>9.769335243553007</v>
      </c>
      <c r="F35" s="25">
        <f t="shared" ref="F35:F98" si="13">(B35/E35-0.5*M35*L35^2*$C$9*$C$11)</f>
        <v>-3919.0025004384825</v>
      </c>
      <c r="G35" s="31">
        <f t="shared" si="8"/>
        <v>532.75040816535443</v>
      </c>
      <c r="H35" s="31">
        <f t="shared" si="1"/>
        <v>534.43059820502583</v>
      </c>
      <c r="I35" s="25" t="e">
        <f>(B35-0.5*M35*L35^2*$C$9*$C$11)*SIN($E$4)/E35-$C$8</f>
        <v>#VALUE!</v>
      </c>
      <c r="J35" s="31" t="e">
        <f t="shared" si="10"/>
        <v>#VALUE!</v>
      </c>
      <c r="K35" s="31" t="e">
        <f t="shared" si="11"/>
        <v>#VALUE!</v>
      </c>
      <c r="L35" s="25">
        <f t="shared" si="12"/>
        <v>532.75040816535443</v>
      </c>
      <c r="M35" s="28">
        <f t="shared" si="2"/>
        <v>1.2250000000000001</v>
      </c>
      <c r="N35" s="33" t="e">
        <f t="shared" si="6"/>
        <v>#VALUE!</v>
      </c>
    </row>
    <row r="36" spans="1:14" ht="15" x14ac:dyDescent="0.25">
      <c r="A36" s="1">
        <f t="shared" si="3"/>
        <v>1.9000000000000006</v>
      </c>
      <c r="B36" s="30">
        <f t="shared" si="4"/>
        <v>5774.1</v>
      </c>
      <c r="C36" s="1">
        <f>$F$3-$F$3*A36/$F$4</f>
        <v>4109.8538681948412</v>
      </c>
      <c r="D36" s="1">
        <f t="shared" si="5"/>
        <v>5401</v>
      </c>
      <c r="E36" s="1">
        <f t="shared" si="0"/>
        <v>9.5108538681948414</v>
      </c>
      <c r="F36" s="25">
        <f t="shared" si="13"/>
        <v>291.8614900885263</v>
      </c>
      <c r="G36" s="31">
        <f t="shared" si="8"/>
        <v>140.85015812150618</v>
      </c>
      <c r="H36" s="31">
        <f t="shared" si="1"/>
        <v>548.5156140171764</v>
      </c>
      <c r="I36" s="25" t="e">
        <f>(B36-0.5*M36*L36^2*$C$9*$C$11)*SIN($E$4)/E36-$C$8</f>
        <v>#VALUE!</v>
      </c>
      <c r="J36" s="31" t="e">
        <f t="shared" si="10"/>
        <v>#VALUE!</v>
      </c>
      <c r="K36" s="31" t="e">
        <f t="shared" si="11"/>
        <v>#VALUE!</v>
      </c>
      <c r="L36" s="25">
        <f t="shared" si="12"/>
        <v>140.85015812150618</v>
      </c>
      <c r="M36" s="28">
        <f t="shared" si="2"/>
        <v>1.2250000000000001</v>
      </c>
      <c r="N36" s="33" t="e">
        <f t="shared" si="6"/>
        <v>#VALUE!</v>
      </c>
    </row>
    <row r="37" spans="1:14" ht="15" x14ac:dyDescent="0.25">
      <c r="A37" s="1">
        <f t="shared" si="3"/>
        <v>2.0000000000000004</v>
      </c>
      <c r="B37" s="30">
        <f t="shared" si="4"/>
        <v>5774.1</v>
      </c>
      <c r="C37" s="1">
        <f>$F$3-$F$3*A37/$F$4</f>
        <v>3851.3724928366755</v>
      </c>
      <c r="D37" s="1">
        <f t="shared" si="5"/>
        <v>5401</v>
      </c>
      <c r="E37" s="1">
        <f t="shared" si="0"/>
        <v>9.2523724928366757</v>
      </c>
      <c r="F37" s="25">
        <f t="shared" si="13"/>
        <v>164.63976950457555</v>
      </c>
      <c r="G37" s="31">
        <f t="shared" si="8"/>
        <v>170.03630713035881</v>
      </c>
      <c r="H37" s="31">
        <f t="shared" si="1"/>
        <v>565.51924473021234</v>
      </c>
      <c r="I37" s="25" t="e">
        <f t="shared" ref="I37:I100" si="14">(B37-0.5*M37*L37^2*$C$9*$C$11)*SIN($E$4)/E37-$C$8</f>
        <v>#VALUE!</v>
      </c>
      <c r="J37" s="31" t="e">
        <f t="shared" si="10"/>
        <v>#VALUE!</v>
      </c>
      <c r="K37" s="31" t="e">
        <f t="shared" si="11"/>
        <v>#VALUE!</v>
      </c>
      <c r="L37" s="25">
        <f t="shared" si="12"/>
        <v>170.03630713035881</v>
      </c>
      <c r="M37" s="28">
        <f t="shared" si="2"/>
        <v>1.2250000000000001</v>
      </c>
      <c r="N37" s="33" t="e">
        <f t="shared" si="6"/>
        <v>#VALUE!</v>
      </c>
    </row>
    <row r="38" spans="1:14" ht="15" x14ac:dyDescent="0.25">
      <c r="A38" s="1">
        <f t="shared" si="3"/>
        <v>2.1000000000000005</v>
      </c>
      <c r="B38" s="30">
        <f t="shared" si="4"/>
        <v>5774.1</v>
      </c>
      <c r="C38" s="1">
        <f>$F$3-$F$3*A38/$F$4</f>
        <v>3592.8911174785089</v>
      </c>
      <c r="D38" s="1">
        <f t="shared" si="5"/>
        <v>5401</v>
      </c>
      <c r="E38" s="1">
        <f t="shared" si="0"/>
        <v>8.9938911174785101</v>
      </c>
      <c r="F38" s="25">
        <f t="shared" si="13"/>
        <v>89.298745399015388</v>
      </c>
      <c r="G38" s="31">
        <f t="shared" si="8"/>
        <v>186.50028408081636</v>
      </c>
      <c r="H38" s="31">
        <f t="shared" si="1"/>
        <v>584.16927313829399</v>
      </c>
      <c r="I38" s="25" t="e">
        <f t="shared" si="14"/>
        <v>#VALUE!</v>
      </c>
      <c r="J38" s="31" t="e">
        <f t="shared" si="10"/>
        <v>#VALUE!</v>
      </c>
      <c r="K38" s="31" t="e">
        <f t="shared" si="11"/>
        <v>#VALUE!</v>
      </c>
      <c r="L38" s="25">
        <f t="shared" si="12"/>
        <v>186.50028408081636</v>
      </c>
      <c r="M38" s="28">
        <f t="shared" si="2"/>
        <v>1.2250000000000001</v>
      </c>
      <c r="N38" s="33" t="e">
        <f t="shared" si="6"/>
        <v>#VALUE!</v>
      </c>
    </row>
    <row r="39" spans="1:14" ht="15" x14ac:dyDescent="0.25">
      <c r="A39" s="1">
        <f t="shared" si="3"/>
        <v>2.2000000000000006</v>
      </c>
      <c r="B39" s="30">
        <f t="shared" si="4"/>
        <v>5774.1</v>
      </c>
      <c r="C39" s="1">
        <f>$F$3-$F$3*A39/$F$4</f>
        <v>3334.4097421203433</v>
      </c>
      <c r="D39" s="1">
        <f t="shared" si="5"/>
        <v>5401</v>
      </c>
      <c r="E39" s="1">
        <f t="shared" si="0"/>
        <v>8.7354097421203445</v>
      </c>
      <c r="F39" s="25">
        <f t="shared" si="13"/>
        <v>54.100169736084467</v>
      </c>
      <c r="G39" s="31">
        <f t="shared" si="8"/>
        <v>195.43015862071789</v>
      </c>
      <c r="H39" s="31">
        <f t="shared" si="1"/>
        <v>603.71228900036579</v>
      </c>
      <c r="I39" s="25" t="e">
        <f t="shared" si="14"/>
        <v>#VALUE!</v>
      </c>
      <c r="J39" s="31" t="e">
        <f t="shared" si="10"/>
        <v>#VALUE!</v>
      </c>
      <c r="K39" s="31" t="e">
        <f t="shared" si="11"/>
        <v>#VALUE!</v>
      </c>
      <c r="L39" s="25">
        <f t="shared" si="12"/>
        <v>195.43015862071789</v>
      </c>
      <c r="M39" s="28">
        <f t="shared" si="2"/>
        <v>1.2250000000000001</v>
      </c>
      <c r="N39" s="33" t="e">
        <f t="shared" si="6"/>
        <v>#VALUE!</v>
      </c>
    </row>
    <row r="40" spans="1:14" ht="15" x14ac:dyDescent="0.25">
      <c r="A40" s="1">
        <f t="shared" si="3"/>
        <v>2.3000000000000007</v>
      </c>
      <c r="B40" s="30">
        <f t="shared" si="4"/>
        <v>5774.1</v>
      </c>
      <c r="C40" s="1">
        <f>$F$3-$F$3*A40/$F$4</f>
        <v>3075.9283667621758</v>
      </c>
      <c r="D40" s="1">
        <f t="shared" si="5"/>
        <v>5401</v>
      </c>
      <c r="E40" s="1">
        <f t="shared" si="0"/>
        <v>8.4769283667621753</v>
      </c>
      <c r="F40" s="25">
        <f t="shared" si="13"/>
        <v>40.189396116647572</v>
      </c>
      <c r="G40" s="31">
        <f t="shared" si="8"/>
        <v>200.84017559432633</v>
      </c>
      <c r="H40" s="31">
        <f t="shared" si="1"/>
        <v>623.79630655979838</v>
      </c>
      <c r="I40" s="25" t="e">
        <f t="shared" si="14"/>
        <v>#VALUE!</v>
      </c>
      <c r="J40" s="31" t="e">
        <f t="shared" si="10"/>
        <v>#VALUE!</v>
      </c>
      <c r="K40" s="31" t="e">
        <f t="shared" si="11"/>
        <v>#VALUE!</v>
      </c>
      <c r="L40" s="25">
        <f t="shared" si="12"/>
        <v>200.84017559432633</v>
      </c>
      <c r="M40" s="28">
        <f t="shared" si="2"/>
        <v>1.2250000000000001</v>
      </c>
      <c r="N40" s="33" t="e">
        <f t="shared" si="6"/>
        <v>#VALUE!</v>
      </c>
    </row>
    <row r="41" spans="1:14" ht="15" x14ac:dyDescent="0.25">
      <c r="A41" s="1">
        <f t="shared" si="3"/>
        <v>2.4000000000000008</v>
      </c>
      <c r="B41" s="30">
        <f t="shared" si="4"/>
        <v>5774.1</v>
      </c>
      <c r="C41" s="1">
        <f>$F$3-$F$3*A41/$F$4</f>
        <v>2817.4469914040092</v>
      </c>
      <c r="D41" s="1">
        <f t="shared" si="5"/>
        <v>5401</v>
      </c>
      <c r="E41" s="1">
        <f t="shared" si="0"/>
        <v>8.2184469914040097</v>
      </c>
      <c r="F41" s="25">
        <f t="shared" si="13"/>
        <v>35.703735305785017</v>
      </c>
      <c r="G41" s="31">
        <f t="shared" si="8"/>
        <v>204.85911520599109</v>
      </c>
      <c r="H41" s="31">
        <f t="shared" si="1"/>
        <v>644.28221808039746</v>
      </c>
      <c r="I41" s="25" t="e">
        <f t="shared" si="14"/>
        <v>#VALUE!</v>
      </c>
      <c r="J41" s="31" t="e">
        <f t="shared" si="10"/>
        <v>#VALUE!</v>
      </c>
      <c r="K41" s="31" t="e">
        <f t="shared" si="11"/>
        <v>#VALUE!</v>
      </c>
      <c r="L41" s="25">
        <f t="shared" si="12"/>
        <v>204.85911520599109</v>
      </c>
      <c r="M41" s="28">
        <f t="shared" si="2"/>
        <v>1.2250000000000001</v>
      </c>
      <c r="N41" s="33" t="e">
        <f t="shared" si="6"/>
        <v>#VALUE!</v>
      </c>
    </row>
    <row r="42" spans="1:14" ht="15" x14ac:dyDescent="0.25">
      <c r="A42" s="1">
        <f t="shared" si="3"/>
        <v>2.5000000000000009</v>
      </c>
      <c r="B42" s="30">
        <f t="shared" si="4"/>
        <v>5774.1</v>
      </c>
      <c r="C42" s="1">
        <f>$F$3-$F$3*A42/$F$4</f>
        <v>2558.9656160458435</v>
      </c>
      <c r="D42" s="1">
        <f t="shared" si="5"/>
        <v>5401</v>
      </c>
      <c r="E42" s="1">
        <f t="shared" si="0"/>
        <v>7.9599656160458432</v>
      </c>
      <c r="F42" s="25">
        <f t="shared" si="13"/>
        <v>35.070611050540947</v>
      </c>
      <c r="G42" s="31">
        <f t="shared" si="8"/>
        <v>208.4294887365696</v>
      </c>
      <c r="H42" s="31">
        <f t="shared" si="1"/>
        <v>665.12516695405441</v>
      </c>
      <c r="I42" s="25" t="e">
        <f t="shared" si="14"/>
        <v>#VALUE!</v>
      </c>
      <c r="J42" s="31" t="e">
        <f t="shared" si="10"/>
        <v>#VALUE!</v>
      </c>
      <c r="K42" s="31" t="e">
        <f t="shared" si="11"/>
        <v>#VALUE!</v>
      </c>
      <c r="L42" s="25">
        <f t="shared" si="12"/>
        <v>208.4294887365696</v>
      </c>
      <c r="M42" s="28">
        <f t="shared" si="2"/>
        <v>1.2250000000000001</v>
      </c>
      <c r="N42" s="33" t="e">
        <f t="shared" si="6"/>
        <v>#VALUE!</v>
      </c>
    </row>
    <row r="43" spans="1:14" ht="15" x14ac:dyDescent="0.25">
      <c r="A43" s="1">
        <f t="shared" si="3"/>
        <v>2.600000000000001</v>
      </c>
      <c r="B43" s="30">
        <f t="shared" si="4"/>
        <v>5774.1</v>
      </c>
      <c r="C43" s="1">
        <f>$F$3-$F$3*A43/$F$4</f>
        <v>2300.4842406876769</v>
      </c>
      <c r="D43" s="1">
        <f t="shared" si="5"/>
        <v>5401</v>
      </c>
      <c r="E43" s="1">
        <f t="shared" si="0"/>
        <v>7.7014842406876767</v>
      </c>
      <c r="F43" s="25">
        <f t="shared" si="13"/>
        <v>35.990295185236846</v>
      </c>
      <c r="G43" s="31">
        <f t="shared" si="8"/>
        <v>211.9365498416237</v>
      </c>
      <c r="H43" s="31">
        <f t="shared" si="1"/>
        <v>686.31882193821673</v>
      </c>
      <c r="I43" s="25" t="e">
        <f t="shared" si="14"/>
        <v>#VALUE!</v>
      </c>
      <c r="J43" s="31" t="e">
        <f t="shared" si="10"/>
        <v>#VALUE!</v>
      </c>
      <c r="K43" s="31" t="e">
        <f t="shared" si="11"/>
        <v>#VALUE!</v>
      </c>
      <c r="L43" s="25">
        <f t="shared" si="12"/>
        <v>211.9365498416237</v>
      </c>
      <c r="M43" s="28">
        <f t="shared" si="2"/>
        <v>1.2250000000000001</v>
      </c>
      <c r="N43" s="33" t="e">
        <f t="shared" si="6"/>
        <v>#VALUE!</v>
      </c>
    </row>
    <row r="44" spans="1:14" ht="15" x14ac:dyDescent="0.25">
      <c r="A44" s="1">
        <f t="shared" si="3"/>
        <v>2.7000000000000011</v>
      </c>
      <c r="B44" s="30">
        <f t="shared" si="4"/>
        <v>5774.1</v>
      </c>
      <c r="C44" s="1">
        <f>$F$3-$F$3*A44/$F$4</f>
        <v>2042.0028653295112</v>
      </c>
      <c r="D44" s="1">
        <f t="shared" si="5"/>
        <v>5401</v>
      </c>
      <c r="E44" s="1">
        <f t="shared" si="0"/>
        <v>7.4430028653295111</v>
      </c>
      <c r="F44" s="25">
        <f t="shared" si="13"/>
        <v>37.580238172882105</v>
      </c>
      <c r="G44" s="31">
        <f t="shared" si="8"/>
        <v>215.53557936014738</v>
      </c>
      <c r="H44" s="31">
        <f t="shared" si="1"/>
        <v>707.87237987423146</v>
      </c>
      <c r="I44" s="25" t="e">
        <f t="shared" si="14"/>
        <v>#VALUE!</v>
      </c>
      <c r="J44" s="31" t="e">
        <f t="shared" si="10"/>
        <v>#VALUE!</v>
      </c>
      <c r="K44" s="31" t="e">
        <f t="shared" si="11"/>
        <v>#VALUE!</v>
      </c>
      <c r="L44" s="25">
        <f t="shared" si="12"/>
        <v>215.53557936014738</v>
      </c>
      <c r="M44" s="28">
        <f t="shared" si="2"/>
        <v>1.2250000000000001</v>
      </c>
      <c r="N44" s="33" t="e">
        <f t="shared" si="6"/>
        <v>#VALUE!</v>
      </c>
    </row>
    <row r="45" spans="1:14" ht="15" x14ac:dyDescent="0.25">
      <c r="A45" s="1">
        <f t="shared" si="3"/>
        <v>2.8000000000000012</v>
      </c>
      <c r="B45" s="30">
        <f t="shared" si="4"/>
        <v>5774.1</v>
      </c>
      <c r="C45" s="1">
        <f>$F$3-$F$3*A45/$F$4</f>
        <v>1783.5214899713446</v>
      </c>
      <c r="D45" s="1">
        <f t="shared" si="5"/>
        <v>5401</v>
      </c>
      <c r="E45" s="1">
        <f t="shared" si="0"/>
        <v>7.1845214899713445</v>
      </c>
      <c r="F45" s="25">
        <f t="shared" si="13"/>
        <v>39.524341871413412</v>
      </c>
      <c r="G45" s="31">
        <f t="shared" si="8"/>
        <v>219.29360317743559</v>
      </c>
      <c r="H45" s="31">
        <f t="shared" si="1"/>
        <v>729.801740191975</v>
      </c>
      <c r="I45" s="25" t="e">
        <f t="shared" si="14"/>
        <v>#VALUE!</v>
      </c>
      <c r="J45" s="31" t="e">
        <f t="shared" si="10"/>
        <v>#VALUE!</v>
      </c>
      <c r="K45" s="31" t="e">
        <f t="shared" si="11"/>
        <v>#VALUE!</v>
      </c>
      <c r="L45" s="25">
        <f t="shared" si="12"/>
        <v>219.29360317743559</v>
      </c>
      <c r="M45" s="28">
        <f t="shared" si="2"/>
        <v>1.2250000000000001</v>
      </c>
      <c r="N45" s="33" t="e">
        <f t="shared" si="6"/>
        <v>#VALUE!</v>
      </c>
    </row>
    <row r="46" spans="1:14" ht="15" x14ac:dyDescent="0.25">
      <c r="A46" s="1">
        <f t="shared" si="3"/>
        <v>2.9000000000000012</v>
      </c>
      <c r="B46" s="30">
        <f t="shared" si="4"/>
        <v>5774.1</v>
      </c>
      <c r="C46" s="1">
        <f>$F$3-$F$3*A46/$F$4</f>
        <v>1525.0401146131771</v>
      </c>
      <c r="D46" s="1">
        <f t="shared" si="5"/>
        <v>5401</v>
      </c>
      <c r="E46" s="1">
        <f t="shared" si="0"/>
        <v>6.9260401146131771</v>
      </c>
      <c r="F46" s="25">
        <f t="shared" si="13"/>
        <v>41.724142602845632</v>
      </c>
      <c r="G46" s="31">
        <f t="shared" si="8"/>
        <v>223.24603736457692</v>
      </c>
      <c r="H46" s="31">
        <f t="shared" si="1"/>
        <v>752.12634392843268</v>
      </c>
      <c r="I46" s="25" t="e">
        <f t="shared" si="14"/>
        <v>#VALUE!</v>
      </c>
      <c r="J46" s="31" t="e">
        <f t="shared" si="10"/>
        <v>#VALUE!</v>
      </c>
      <c r="K46" s="31" t="e">
        <f t="shared" si="11"/>
        <v>#VALUE!</v>
      </c>
      <c r="L46" s="25">
        <f t="shared" si="12"/>
        <v>223.24603736457692</v>
      </c>
      <c r="M46" s="28">
        <f t="shared" si="2"/>
        <v>1.2250000000000001</v>
      </c>
      <c r="N46" s="33" t="e">
        <f t="shared" si="6"/>
        <v>#VALUE!</v>
      </c>
    </row>
    <row r="47" spans="1:14" ht="15" x14ac:dyDescent="0.25">
      <c r="A47" s="1">
        <f t="shared" si="3"/>
        <v>3.0000000000000013</v>
      </c>
      <c r="B47" s="30">
        <f t="shared" si="4"/>
        <v>5774.1</v>
      </c>
      <c r="C47" s="1">
        <f>$F$3-$F$3*A47/$F$4</f>
        <v>1266.5587392550115</v>
      </c>
      <c r="D47" s="1">
        <f t="shared" si="5"/>
        <v>5401</v>
      </c>
      <c r="E47" s="1">
        <f t="shared" si="0"/>
        <v>6.6675587392550115</v>
      </c>
      <c r="F47" s="25">
        <f t="shared" si="13"/>
        <v>44.163869405099604</v>
      </c>
      <c r="G47" s="31">
        <f t="shared" si="8"/>
        <v>227.41845162486149</v>
      </c>
      <c r="H47" s="31">
        <f t="shared" si="1"/>
        <v>774.8681890909188</v>
      </c>
      <c r="I47" s="25" t="e">
        <f t="shared" si="14"/>
        <v>#VALUE!</v>
      </c>
      <c r="J47" s="31" t="e">
        <f t="shared" si="10"/>
        <v>#VALUE!</v>
      </c>
      <c r="K47" s="31" t="e">
        <f t="shared" si="11"/>
        <v>#VALUE!</v>
      </c>
      <c r="L47" s="25">
        <f t="shared" si="12"/>
        <v>227.41845162486149</v>
      </c>
      <c r="M47" s="28">
        <f t="shared" si="2"/>
        <v>1.2250000000000001</v>
      </c>
      <c r="N47" s="33" t="e">
        <f t="shared" si="6"/>
        <v>#VALUE!</v>
      </c>
    </row>
    <row r="48" spans="1:14" ht="15" x14ac:dyDescent="0.25">
      <c r="A48" s="1">
        <f t="shared" si="3"/>
        <v>3.1000000000000014</v>
      </c>
      <c r="B48" s="30">
        <f t="shared" si="4"/>
        <v>5774.1</v>
      </c>
      <c r="C48" s="1">
        <f>$F$3-$F$3*A48/$F$4</f>
        <v>1008.0773638968449</v>
      </c>
      <c r="D48" s="1">
        <f t="shared" si="5"/>
        <v>5401</v>
      </c>
      <c r="E48" s="1">
        <f t="shared" si="0"/>
        <v>6.409077363896845</v>
      </c>
      <c r="F48" s="25">
        <f t="shared" si="13"/>
        <v>46.860617637775704</v>
      </c>
      <c r="G48" s="31">
        <f t="shared" si="8"/>
        <v>231.83483856537146</v>
      </c>
      <c r="H48" s="31">
        <f t="shared" si="1"/>
        <v>798.05167294745593</v>
      </c>
      <c r="I48" s="25" t="e">
        <f t="shared" si="14"/>
        <v>#VALUE!</v>
      </c>
      <c r="J48" s="31" t="e">
        <f t="shared" si="10"/>
        <v>#VALUE!</v>
      </c>
      <c r="K48" s="31" t="e">
        <f t="shared" si="11"/>
        <v>#VALUE!</v>
      </c>
      <c r="L48" s="25">
        <f t="shared" si="12"/>
        <v>231.83483856537146</v>
      </c>
      <c r="M48" s="28">
        <f t="shared" si="2"/>
        <v>1.2250000000000001</v>
      </c>
      <c r="N48" s="33" t="e">
        <f t="shared" si="6"/>
        <v>#VALUE!</v>
      </c>
    </row>
    <row r="49" spans="1:14" ht="15" x14ac:dyDescent="0.25">
      <c r="A49" s="1">
        <f t="shared" si="3"/>
        <v>3.2000000000000015</v>
      </c>
      <c r="B49" s="30">
        <f t="shared" si="4"/>
        <v>5774.1</v>
      </c>
      <c r="C49" s="1">
        <f>$F$3-$F$3*A49/$F$4</f>
        <v>749.59598853867828</v>
      </c>
      <c r="D49" s="1">
        <f t="shared" si="5"/>
        <v>5401</v>
      </c>
      <c r="E49" s="1">
        <f t="shared" si="0"/>
        <v>6.1505959885386785</v>
      </c>
      <c r="F49" s="25">
        <f t="shared" si="13"/>
        <v>49.847140013093053</v>
      </c>
      <c r="G49" s="31">
        <f t="shared" si="8"/>
        <v>236.52090032914901</v>
      </c>
      <c r="H49" s="31">
        <f t="shared" si="1"/>
        <v>821.70376298037081</v>
      </c>
      <c r="I49" s="25" t="e">
        <f t="shared" si="14"/>
        <v>#VALUE!</v>
      </c>
      <c r="J49" s="31" t="e">
        <f t="shared" si="10"/>
        <v>#VALUE!</v>
      </c>
      <c r="K49" s="31" t="e">
        <f t="shared" si="11"/>
        <v>#VALUE!</v>
      </c>
      <c r="L49" s="25">
        <f t="shared" si="12"/>
        <v>236.52090032914901</v>
      </c>
      <c r="M49" s="28">
        <f t="shared" si="2"/>
        <v>1.2250000000000001</v>
      </c>
      <c r="N49" s="33" t="e">
        <f t="shared" si="6"/>
        <v>#VALUE!</v>
      </c>
    </row>
    <row r="50" spans="1:14" ht="15" x14ac:dyDescent="0.25">
      <c r="A50" s="1">
        <f t="shared" si="3"/>
        <v>3.3000000000000016</v>
      </c>
      <c r="B50" s="30">
        <f t="shared" si="4"/>
        <v>5774.1</v>
      </c>
      <c r="C50" s="1">
        <f>$F$3-$F$3*A50/$F$4</f>
        <v>491.11461318051261</v>
      </c>
      <c r="D50" s="1">
        <f t="shared" si="5"/>
        <v>5401</v>
      </c>
      <c r="E50" s="1">
        <f t="shared" si="0"/>
        <v>5.8921146131805129</v>
      </c>
      <c r="F50" s="25">
        <f t="shared" si="13"/>
        <v>53.166899525607505</v>
      </c>
      <c r="G50" s="31">
        <f t="shared" si="8"/>
        <v>241.50561433045831</v>
      </c>
      <c r="H50" s="31">
        <f t="shared" ref="H50:H81" si="15">H49+G50*dt</f>
        <v>845.85432441341663</v>
      </c>
      <c r="I50" s="25" t="e">
        <f t="shared" si="14"/>
        <v>#VALUE!</v>
      </c>
      <c r="J50" s="31" t="e">
        <f t="shared" si="10"/>
        <v>#VALUE!</v>
      </c>
      <c r="K50" s="31" t="e">
        <f t="shared" si="11"/>
        <v>#VALUE!</v>
      </c>
      <c r="L50" s="25">
        <f t="shared" si="12"/>
        <v>241.50561433045831</v>
      </c>
      <c r="M50" s="28">
        <f t="shared" si="2"/>
        <v>1.2250000000000001</v>
      </c>
      <c r="N50" s="33" t="e">
        <f t="shared" si="6"/>
        <v>#VALUE!</v>
      </c>
    </row>
    <row r="51" spans="1:14" ht="15" x14ac:dyDescent="0.25">
      <c r="A51" s="1">
        <f t="shared" si="3"/>
        <v>3.4000000000000017</v>
      </c>
      <c r="B51" s="30">
        <f t="shared" si="4"/>
        <v>5774.1</v>
      </c>
      <c r="C51" s="1">
        <f>$F$3-$F$3*A51/$F$4</f>
        <v>232.63323782234511</v>
      </c>
      <c r="D51" s="1">
        <f t="shared" si="5"/>
        <v>5401</v>
      </c>
      <c r="E51" s="1">
        <f t="shared" si="0"/>
        <v>5.6336332378223455</v>
      </c>
      <c r="F51" s="25">
        <f t="shared" si="13"/>
        <v>56.87382809393489</v>
      </c>
      <c r="G51" s="31">
        <f t="shared" si="8"/>
        <v>246.82230428301906</v>
      </c>
      <c r="H51" s="31">
        <f t="shared" si="15"/>
        <v>870.5365548417185</v>
      </c>
      <c r="I51" s="25" t="e">
        <f t="shared" si="14"/>
        <v>#VALUE!</v>
      </c>
      <c r="J51" s="31" t="e">
        <f t="shared" si="10"/>
        <v>#VALUE!</v>
      </c>
      <c r="K51" s="31" t="e">
        <f t="shared" si="11"/>
        <v>#VALUE!</v>
      </c>
      <c r="L51" s="25">
        <f t="shared" si="12"/>
        <v>246.82230428301906</v>
      </c>
      <c r="M51" s="28">
        <f t="shared" si="2"/>
        <v>1.2250000000000001</v>
      </c>
      <c r="N51" s="33" t="e">
        <f t="shared" si="6"/>
        <v>#VALUE!</v>
      </c>
    </row>
    <row r="52" spans="1:14" ht="15" x14ac:dyDescent="0.25">
      <c r="A52" s="1">
        <f t="shared" si="3"/>
        <v>3.5000000000000018</v>
      </c>
      <c r="B52" s="30">
        <f t="shared" si="4"/>
        <v>5774.1</v>
      </c>
      <c r="C52" s="1">
        <v>0</v>
      </c>
      <c r="D52" s="1">
        <f t="shared" si="5"/>
        <v>5401</v>
      </c>
      <c r="E52" s="1">
        <f t="shared" si="0"/>
        <v>5.4009999999999998</v>
      </c>
      <c r="F52" s="25">
        <f t="shared" si="13"/>
        <v>55.893156384264103</v>
      </c>
      <c r="G52" s="31">
        <f t="shared" ref="G52:G83" si="16">G51+F51*dt</f>
        <v>252.50968709241255</v>
      </c>
      <c r="H52" s="31">
        <f t="shared" si="15"/>
        <v>895.7875235509598</v>
      </c>
      <c r="I52" s="25" t="e">
        <f t="shared" si="14"/>
        <v>#VALUE!</v>
      </c>
      <c r="J52" s="31" t="e">
        <f t="shared" ref="J52:J83" si="17">J51+I51*dt</f>
        <v>#VALUE!</v>
      </c>
      <c r="K52" s="31" t="e">
        <f t="shared" ref="K52:K83" si="18">K51+J51*dt</f>
        <v>#VALUE!</v>
      </c>
      <c r="L52" s="25">
        <f t="shared" si="12"/>
        <v>252.50968709241255</v>
      </c>
      <c r="M52" s="28">
        <f t="shared" si="2"/>
        <v>1.2250000000000001</v>
      </c>
      <c r="N52" s="33" t="e">
        <f t="shared" si="6"/>
        <v>#VALUE!</v>
      </c>
    </row>
    <row r="53" spans="1:14" x14ac:dyDescent="0.2">
      <c r="A53" s="1">
        <f>A52+$P$17</f>
        <v>3.6000000000000019</v>
      </c>
      <c r="B53" s="1">
        <v>0</v>
      </c>
      <c r="C53" s="1">
        <v>0</v>
      </c>
      <c r="D53" s="1">
        <f t="shared" si="5"/>
        <v>5401</v>
      </c>
      <c r="E53" s="1">
        <f t="shared" si="0"/>
        <v>5.4009999999999998</v>
      </c>
      <c r="F53" s="25">
        <f t="shared" si="13"/>
        <v>-1058.5369479919837</v>
      </c>
      <c r="G53" s="31">
        <f t="shared" si="16"/>
        <v>258.09900273083895</v>
      </c>
      <c r="H53" s="31">
        <f t="shared" si="15"/>
        <v>921.59742382404374</v>
      </c>
      <c r="I53" s="25" t="e">
        <f t="shared" si="14"/>
        <v>#VALUE!</v>
      </c>
      <c r="J53" s="31" t="e">
        <f t="shared" si="17"/>
        <v>#VALUE!</v>
      </c>
      <c r="K53" s="31" t="e">
        <f t="shared" si="18"/>
        <v>#VALUE!</v>
      </c>
      <c r="L53" s="25">
        <f t="shared" si="12"/>
        <v>258.09900273083895</v>
      </c>
      <c r="M53" s="28">
        <f t="shared" si="2"/>
        <v>1.2250000000000001</v>
      </c>
      <c r="N53" s="33" t="e">
        <f t="shared" si="6"/>
        <v>#VALUE!</v>
      </c>
    </row>
    <row r="54" spans="1:14" x14ac:dyDescent="0.2">
      <c r="A54" s="1">
        <f t="shared" si="3"/>
        <v>3.700000000000002</v>
      </c>
      <c r="B54" s="1">
        <v>0</v>
      </c>
      <c r="C54" s="1">
        <v>0</v>
      </c>
      <c r="D54" s="1">
        <f t="shared" si="5"/>
        <v>5401</v>
      </c>
      <c r="E54" s="1">
        <f t="shared" si="0"/>
        <v>5.4009999999999998</v>
      </c>
      <c r="F54" s="25">
        <f t="shared" si="13"/>
        <v>-368.31652330660819</v>
      </c>
      <c r="G54" s="31">
        <f t="shared" si="16"/>
        <v>152.24530793164058</v>
      </c>
      <c r="H54" s="31">
        <f t="shared" si="15"/>
        <v>936.82195461720778</v>
      </c>
      <c r="I54" s="25" t="e">
        <f t="shared" si="14"/>
        <v>#VALUE!</v>
      </c>
      <c r="J54" s="31" t="e">
        <f t="shared" si="17"/>
        <v>#VALUE!</v>
      </c>
      <c r="K54" s="31" t="e">
        <f t="shared" si="18"/>
        <v>#VALUE!</v>
      </c>
      <c r="L54" s="25">
        <f t="shared" si="12"/>
        <v>152.24530793164058</v>
      </c>
      <c r="M54" s="28">
        <f t="shared" si="2"/>
        <v>1.2250000000000001</v>
      </c>
      <c r="N54" s="33" t="e">
        <f t="shared" si="6"/>
        <v>#VALUE!</v>
      </c>
    </row>
    <row r="55" spans="1:14" x14ac:dyDescent="0.2">
      <c r="A55" s="1">
        <f t="shared" si="3"/>
        <v>3.800000000000002</v>
      </c>
      <c r="B55" s="1">
        <v>0</v>
      </c>
      <c r="C55" s="1">
        <v>0</v>
      </c>
      <c r="D55" s="1">
        <f t="shared" si="5"/>
        <v>5401</v>
      </c>
      <c r="E55" s="1">
        <f t="shared" si="0"/>
        <v>5.4009999999999998</v>
      </c>
      <c r="F55" s="25">
        <f t="shared" si="13"/>
        <v>-211.66437215878909</v>
      </c>
      <c r="G55" s="31">
        <f t="shared" si="16"/>
        <v>115.41365560097975</v>
      </c>
      <c r="H55" s="31">
        <f t="shared" si="15"/>
        <v>948.36332017730581</v>
      </c>
      <c r="I55" s="25" t="e">
        <f t="shared" si="14"/>
        <v>#VALUE!</v>
      </c>
      <c r="J55" s="31" t="e">
        <f t="shared" si="17"/>
        <v>#VALUE!</v>
      </c>
      <c r="K55" s="31" t="e">
        <f t="shared" si="18"/>
        <v>#VALUE!</v>
      </c>
      <c r="L55" s="25">
        <f t="shared" si="12"/>
        <v>115.41365560097975</v>
      </c>
      <c r="M55" s="28">
        <f t="shared" si="2"/>
        <v>1.2250000000000001</v>
      </c>
      <c r="N55" s="33" t="e">
        <f t="shared" si="6"/>
        <v>#VALUE!</v>
      </c>
    </row>
    <row r="56" spans="1:14" x14ac:dyDescent="0.2">
      <c r="A56" s="1">
        <f t="shared" si="3"/>
        <v>3.9000000000000021</v>
      </c>
      <c r="B56" s="1">
        <v>0</v>
      </c>
      <c r="C56" s="1">
        <v>0</v>
      </c>
      <c r="D56" s="1">
        <f t="shared" si="5"/>
        <v>5401</v>
      </c>
      <c r="E56" s="1">
        <f t="shared" si="0"/>
        <v>5.4009999999999998</v>
      </c>
      <c r="F56" s="25">
        <f t="shared" si="13"/>
        <v>-141.14660976892409</v>
      </c>
      <c r="G56" s="31">
        <f t="shared" si="16"/>
        <v>94.247218385100837</v>
      </c>
      <c r="H56" s="31">
        <f t="shared" si="15"/>
        <v>957.7880420158159</v>
      </c>
      <c r="I56" s="25" t="e">
        <f t="shared" si="14"/>
        <v>#VALUE!</v>
      </c>
      <c r="J56" s="31" t="e">
        <f t="shared" si="17"/>
        <v>#VALUE!</v>
      </c>
      <c r="K56" s="31" t="e">
        <f t="shared" si="18"/>
        <v>#VALUE!</v>
      </c>
      <c r="L56" s="25">
        <f t="shared" si="12"/>
        <v>94.247218385100837</v>
      </c>
      <c r="M56" s="28">
        <f t="shared" si="2"/>
        <v>1.2250000000000001</v>
      </c>
      <c r="N56" s="33" t="e">
        <f t="shared" si="6"/>
        <v>#VALUE!</v>
      </c>
    </row>
    <row r="57" spans="1:14" x14ac:dyDescent="0.2">
      <c r="A57" s="1">
        <f t="shared" si="3"/>
        <v>4.0000000000000018</v>
      </c>
      <c r="B57" s="1">
        <v>0</v>
      </c>
      <c r="C57" s="1">
        <v>0</v>
      </c>
      <c r="D57" s="1">
        <f t="shared" si="5"/>
        <v>5401</v>
      </c>
      <c r="E57" s="1">
        <f t="shared" si="0"/>
        <v>5.4009999999999998</v>
      </c>
      <c r="F57" s="25">
        <f t="shared" si="13"/>
        <v>-102.03551840603127</v>
      </c>
      <c r="G57" s="31">
        <f t="shared" si="16"/>
        <v>80.132557408208427</v>
      </c>
      <c r="H57" s="31">
        <f t="shared" si="15"/>
        <v>965.8012977566367</v>
      </c>
      <c r="I57" s="25" t="e">
        <f t="shared" si="14"/>
        <v>#VALUE!</v>
      </c>
      <c r="J57" s="31" t="e">
        <f t="shared" si="17"/>
        <v>#VALUE!</v>
      </c>
      <c r="K57" s="31" t="e">
        <f t="shared" si="18"/>
        <v>#VALUE!</v>
      </c>
      <c r="L57" s="25">
        <f t="shared" si="12"/>
        <v>80.132557408208427</v>
      </c>
      <c r="M57" s="28">
        <f t="shared" si="2"/>
        <v>1.2250000000000001</v>
      </c>
      <c r="N57" s="33" t="e">
        <f t="shared" si="6"/>
        <v>#VALUE!</v>
      </c>
    </row>
    <row r="58" spans="1:14" x14ac:dyDescent="0.2">
      <c r="A58" s="1">
        <f t="shared" si="3"/>
        <v>4.1000000000000014</v>
      </c>
      <c r="B58" s="1">
        <v>0</v>
      </c>
      <c r="C58" s="1">
        <v>0</v>
      </c>
      <c r="D58" s="1">
        <f t="shared" si="5"/>
        <v>5401</v>
      </c>
      <c r="E58" s="1">
        <f t="shared" si="0"/>
        <v>5.4009999999999998</v>
      </c>
      <c r="F58" s="25">
        <f t="shared" si="13"/>
        <v>-77.704840500024972</v>
      </c>
      <c r="G58" s="31">
        <f t="shared" si="16"/>
        <v>69.929005567605302</v>
      </c>
      <c r="H58" s="31">
        <f t="shared" si="15"/>
        <v>972.79419831339726</v>
      </c>
      <c r="I58" s="25" t="e">
        <f t="shared" si="14"/>
        <v>#VALUE!</v>
      </c>
      <c r="J58" s="31" t="e">
        <f t="shared" si="17"/>
        <v>#VALUE!</v>
      </c>
      <c r="K58" s="31" t="e">
        <f t="shared" si="18"/>
        <v>#VALUE!</v>
      </c>
      <c r="L58" s="25">
        <f t="shared" si="12"/>
        <v>69.929005567605302</v>
      </c>
      <c r="M58" s="28">
        <f t="shared" si="2"/>
        <v>1.2250000000000001</v>
      </c>
      <c r="N58" s="33" t="e">
        <f t="shared" si="6"/>
        <v>#VALUE!</v>
      </c>
    </row>
    <row r="59" spans="1:14" x14ac:dyDescent="0.2">
      <c r="A59" s="1">
        <f t="shared" si="3"/>
        <v>4.2000000000000011</v>
      </c>
      <c r="B59" s="1">
        <v>0</v>
      </c>
      <c r="C59" s="1">
        <v>0</v>
      </c>
      <c r="D59" s="1">
        <f t="shared" si="5"/>
        <v>5401</v>
      </c>
      <c r="E59" s="1">
        <f t="shared" si="0"/>
        <v>5.4009999999999998</v>
      </c>
      <c r="F59" s="25">
        <f t="shared" si="13"/>
        <v>-61.395242696037727</v>
      </c>
      <c r="G59" s="31">
        <f t="shared" si="16"/>
        <v>62.158521517602807</v>
      </c>
      <c r="H59" s="31">
        <f t="shared" si="15"/>
        <v>979.01005046515752</v>
      </c>
      <c r="I59" s="25" t="e">
        <f t="shared" si="14"/>
        <v>#VALUE!</v>
      </c>
      <c r="J59" s="31" t="e">
        <f t="shared" si="17"/>
        <v>#VALUE!</v>
      </c>
      <c r="K59" s="31" t="e">
        <f t="shared" si="18"/>
        <v>#VALUE!</v>
      </c>
      <c r="L59" s="25">
        <f t="shared" si="12"/>
        <v>62.158521517602807</v>
      </c>
      <c r="M59" s="28">
        <f t="shared" si="2"/>
        <v>1.2250000000000001</v>
      </c>
      <c r="N59" s="33" t="e">
        <f t="shared" si="6"/>
        <v>#VALUE!</v>
      </c>
    </row>
    <row r="60" spans="1:14" x14ac:dyDescent="0.2">
      <c r="A60" s="1">
        <f t="shared" si="3"/>
        <v>4.3000000000000007</v>
      </c>
      <c r="B60" s="1">
        <v>0</v>
      </c>
      <c r="C60" s="1">
        <v>0</v>
      </c>
      <c r="D60" s="1">
        <f t="shared" si="5"/>
        <v>5401</v>
      </c>
      <c r="E60" s="1">
        <f t="shared" si="0"/>
        <v>5.4009999999999998</v>
      </c>
      <c r="F60" s="25">
        <f t="shared" si="13"/>
        <v>-49.865942257956519</v>
      </c>
      <c r="G60" s="31">
        <f t="shared" si="16"/>
        <v>56.018997247999032</v>
      </c>
      <c r="H60" s="31">
        <f t="shared" si="15"/>
        <v>984.61195018995738</v>
      </c>
      <c r="I60" s="25" t="e">
        <f t="shared" si="14"/>
        <v>#VALUE!</v>
      </c>
      <c r="J60" s="31" t="e">
        <f t="shared" si="17"/>
        <v>#VALUE!</v>
      </c>
      <c r="K60" s="31" t="e">
        <f t="shared" si="18"/>
        <v>#VALUE!</v>
      </c>
      <c r="L60" s="25">
        <f t="shared" si="12"/>
        <v>56.018997247999032</v>
      </c>
      <c r="M60" s="28">
        <f t="shared" si="2"/>
        <v>1.2250000000000001</v>
      </c>
      <c r="N60" s="33" t="e">
        <f t="shared" si="6"/>
        <v>#VALUE!</v>
      </c>
    </row>
    <row r="61" spans="1:14" x14ac:dyDescent="0.2">
      <c r="A61" s="1">
        <f t="shared" si="3"/>
        <v>4.4000000000000004</v>
      </c>
      <c r="B61" s="1">
        <v>0</v>
      </c>
      <c r="C61" s="1">
        <v>0</v>
      </c>
      <c r="D61" s="1">
        <f t="shared" si="5"/>
        <v>5401</v>
      </c>
      <c r="E61" s="1">
        <f t="shared" si="0"/>
        <v>5.4009999999999998</v>
      </c>
      <c r="F61" s="25">
        <f t="shared" si="13"/>
        <v>-41.383327362094235</v>
      </c>
      <c r="G61" s="31">
        <f t="shared" si="16"/>
        <v>51.032403022203383</v>
      </c>
      <c r="H61" s="31">
        <f t="shared" si="15"/>
        <v>989.71519049217773</v>
      </c>
      <c r="I61" s="25" t="e">
        <f t="shared" si="14"/>
        <v>#VALUE!</v>
      </c>
      <c r="J61" s="31" t="e">
        <f t="shared" si="17"/>
        <v>#VALUE!</v>
      </c>
      <c r="K61" s="31" t="e">
        <f t="shared" si="18"/>
        <v>#VALUE!</v>
      </c>
      <c r="L61" s="25">
        <f t="shared" si="12"/>
        <v>51.032403022203383</v>
      </c>
      <c r="M61" s="28">
        <f t="shared" si="2"/>
        <v>1.2250000000000001</v>
      </c>
      <c r="N61" s="33" t="e">
        <f t="shared" si="6"/>
        <v>#VALUE!</v>
      </c>
    </row>
    <row r="62" spans="1:14" x14ac:dyDescent="0.2">
      <c r="A62" s="1">
        <f t="shared" si="3"/>
        <v>4.5</v>
      </c>
      <c r="B62" s="1">
        <v>0</v>
      </c>
      <c r="C62" s="1">
        <v>0</v>
      </c>
      <c r="D62" s="1">
        <f t="shared" si="5"/>
        <v>5401</v>
      </c>
      <c r="E62" s="1">
        <f t="shared" si="0"/>
        <v>5.4009999999999998</v>
      </c>
      <c r="F62" s="25">
        <f t="shared" si="13"/>
        <v>-34.943727396729081</v>
      </c>
      <c r="G62" s="31">
        <f t="shared" si="16"/>
        <v>46.894070285993962</v>
      </c>
      <c r="H62" s="31">
        <f t="shared" si="15"/>
        <v>994.40459752077709</v>
      </c>
      <c r="I62" s="25" t="e">
        <f t="shared" si="14"/>
        <v>#VALUE!</v>
      </c>
      <c r="J62" s="31" t="e">
        <f t="shared" si="17"/>
        <v>#VALUE!</v>
      </c>
      <c r="K62" s="31" t="e">
        <f t="shared" si="18"/>
        <v>#VALUE!</v>
      </c>
      <c r="L62" s="25">
        <f t="shared" si="12"/>
        <v>46.894070285993962</v>
      </c>
      <c r="M62" s="28">
        <f t="shared" si="2"/>
        <v>1.2250000000000001</v>
      </c>
      <c r="N62" s="33" t="e">
        <f t="shared" si="6"/>
        <v>#VALUE!</v>
      </c>
    </row>
    <row r="63" spans="1:14" x14ac:dyDescent="0.2">
      <c r="A63" s="1">
        <f t="shared" si="3"/>
        <v>4.5999999999999996</v>
      </c>
      <c r="B63" s="1">
        <v>0</v>
      </c>
      <c r="C63" s="1">
        <v>0</v>
      </c>
      <c r="D63" s="1">
        <f t="shared" si="5"/>
        <v>5401</v>
      </c>
      <c r="E63" s="1">
        <f t="shared" si="0"/>
        <v>5.4009999999999998</v>
      </c>
      <c r="F63" s="25">
        <f t="shared" si="13"/>
        <v>-29.930003969867965</v>
      </c>
      <c r="G63" s="31">
        <f t="shared" si="16"/>
        <v>43.39969754632105</v>
      </c>
      <c r="H63" s="31">
        <f t="shared" si="15"/>
        <v>998.74456727540917</v>
      </c>
      <c r="I63" s="25" t="e">
        <f t="shared" si="14"/>
        <v>#VALUE!</v>
      </c>
      <c r="J63" s="31" t="e">
        <f t="shared" si="17"/>
        <v>#VALUE!</v>
      </c>
      <c r="K63" s="31" t="e">
        <f t="shared" si="18"/>
        <v>#VALUE!</v>
      </c>
      <c r="L63" s="25">
        <f t="shared" si="12"/>
        <v>43.39969754632105</v>
      </c>
      <c r="M63" s="28">
        <f t="shared" si="2"/>
        <v>1.2250000000000001</v>
      </c>
      <c r="N63" s="33" t="e">
        <f t="shared" si="6"/>
        <v>#VALUE!</v>
      </c>
    </row>
    <row r="64" spans="1:14" x14ac:dyDescent="0.2">
      <c r="A64" s="1">
        <f t="shared" si="3"/>
        <v>4.6999999999999993</v>
      </c>
      <c r="B64" s="1">
        <v>0</v>
      </c>
      <c r="C64" s="1">
        <v>0</v>
      </c>
      <c r="D64" s="1">
        <f t="shared" si="5"/>
        <v>5401</v>
      </c>
      <c r="E64" s="1">
        <f t="shared" si="0"/>
        <v>5.4009999999999998</v>
      </c>
      <c r="F64" s="25">
        <f t="shared" si="13"/>
        <v>-25.944187466699429</v>
      </c>
      <c r="G64" s="31">
        <f t="shared" si="16"/>
        <v>40.406697149334256</v>
      </c>
      <c r="H64" s="31">
        <f t="shared" si="15"/>
        <v>1002.7852369903426</v>
      </c>
      <c r="I64" s="25" t="e">
        <f t="shared" si="14"/>
        <v>#VALUE!</v>
      </c>
      <c r="J64" s="31" t="e">
        <f t="shared" si="17"/>
        <v>#VALUE!</v>
      </c>
      <c r="K64" s="31" t="e">
        <f t="shared" si="18"/>
        <v>#VALUE!</v>
      </c>
      <c r="L64" s="25">
        <f t="shared" si="12"/>
        <v>40.406697149334256</v>
      </c>
      <c r="M64" s="28">
        <f t="shared" si="2"/>
        <v>1.2250000000000001</v>
      </c>
      <c r="N64" s="33" t="e">
        <f t="shared" si="6"/>
        <v>#VALUE!</v>
      </c>
    </row>
    <row r="65" spans="1:14" x14ac:dyDescent="0.2">
      <c r="A65" s="1">
        <f t="shared" si="3"/>
        <v>4.7999999999999989</v>
      </c>
      <c r="B65" s="1">
        <v>0</v>
      </c>
      <c r="C65" s="1">
        <v>0</v>
      </c>
      <c r="D65" s="1">
        <f t="shared" si="5"/>
        <v>5401</v>
      </c>
      <c r="E65" s="1">
        <f t="shared" si="0"/>
        <v>5.4009999999999998</v>
      </c>
      <c r="F65" s="25">
        <f t="shared" si="13"/>
        <v>-22.719515322600511</v>
      </c>
      <c r="G65" s="31">
        <f t="shared" si="16"/>
        <v>37.812278402664312</v>
      </c>
      <c r="H65" s="31">
        <f t="shared" si="15"/>
        <v>1006.566464830609</v>
      </c>
      <c r="I65" s="25" t="e">
        <f t="shared" si="14"/>
        <v>#VALUE!</v>
      </c>
      <c r="J65" s="31" t="e">
        <f t="shared" si="17"/>
        <v>#VALUE!</v>
      </c>
      <c r="K65" s="31" t="e">
        <f t="shared" si="18"/>
        <v>#VALUE!</v>
      </c>
      <c r="L65" s="25">
        <f t="shared" si="12"/>
        <v>37.812278402664312</v>
      </c>
      <c r="M65" s="28">
        <f t="shared" si="2"/>
        <v>1.2250000000000001</v>
      </c>
      <c r="N65" s="33" t="e">
        <f t="shared" si="6"/>
        <v>#VALUE!</v>
      </c>
    </row>
    <row r="66" spans="1:14" x14ac:dyDescent="0.2">
      <c r="A66" s="1">
        <f t="shared" si="3"/>
        <v>4.8999999999999986</v>
      </c>
      <c r="B66" s="1">
        <v>0</v>
      </c>
      <c r="C66" s="1">
        <v>0</v>
      </c>
      <c r="D66" s="1">
        <f t="shared" si="5"/>
        <v>5401</v>
      </c>
      <c r="E66" s="1">
        <f t="shared" si="0"/>
        <v>5.4009999999999998</v>
      </c>
      <c r="F66" s="25">
        <f t="shared" si="13"/>
        <v>-20.071332438632282</v>
      </c>
      <c r="G66" s="31">
        <f t="shared" si="16"/>
        <v>35.540326870404257</v>
      </c>
      <c r="H66" s="31">
        <f t="shared" si="15"/>
        <v>1010.1204975176494</v>
      </c>
      <c r="I66" s="25" t="e">
        <f t="shared" si="14"/>
        <v>#VALUE!</v>
      </c>
      <c r="J66" s="31" t="e">
        <f t="shared" si="17"/>
        <v>#VALUE!</v>
      </c>
      <c r="K66" s="31" t="e">
        <f t="shared" si="18"/>
        <v>#VALUE!</v>
      </c>
      <c r="L66" s="25">
        <f t="shared" si="12"/>
        <v>35.540326870404257</v>
      </c>
      <c r="M66" s="28">
        <f t="shared" si="2"/>
        <v>1.2250000000000001</v>
      </c>
      <c r="N66" s="33" t="e">
        <f t="shared" si="6"/>
        <v>#VALUE!</v>
      </c>
    </row>
    <row r="67" spans="1:14" x14ac:dyDescent="0.2">
      <c r="A67" s="1">
        <f t="shared" si="3"/>
        <v>4.9999999999999982</v>
      </c>
      <c r="B67" s="1">
        <v>0</v>
      </c>
      <c r="C67" s="1">
        <v>0</v>
      </c>
      <c r="D67" s="1">
        <f t="shared" si="5"/>
        <v>5401</v>
      </c>
      <c r="E67" s="1">
        <f t="shared" si="0"/>
        <v>5.4009999999999998</v>
      </c>
      <c r="F67" s="25">
        <f t="shared" si="13"/>
        <v>-17.868298619143786</v>
      </c>
      <c r="G67" s="31">
        <f t="shared" si="16"/>
        <v>33.533193626541028</v>
      </c>
      <c r="H67" s="31">
        <f t="shared" si="15"/>
        <v>1013.4738168803035</v>
      </c>
      <c r="I67" s="25" t="e">
        <f t="shared" si="14"/>
        <v>#VALUE!</v>
      </c>
      <c r="J67" s="31" t="e">
        <f t="shared" si="17"/>
        <v>#VALUE!</v>
      </c>
      <c r="K67" s="31" t="e">
        <f t="shared" si="18"/>
        <v>#VALUE!</v>
      </c>
      <c r="L67" s="25">
        <f t="shared" si="12"/>
        <v>33.533193626541028</v>
      </c>
      <c r="M67" s="28">
        <f t="shared" si="2"/>
        <v>1.2250000000000001</v>
      </c>
      <c r="N67" s="33" t="e">
        <f t="shared" si="6"/>
        <v>#VALUE!</v>
      </c>
    </row>
    <row r="68" spans="1:14" x14ac:dyDescent="0.2">
      <c r="A68" s="1">
        <f t="shared" si="3"/>
        <v>5.0999999999999979</v>
      </c>
      <c r="B68" s="1">
        <v>0</v>
      </c>
      <c r="C68" s="1">
        <v>0</v>
      </c>
      <c r="D68" s="1">
        <f t="shared" si="5"/>
        <v>5401</v>
      </c>
      <c r="E68" s="1">
        <f t="shared" si="0"/>
        <v>5.4009999999999998</v>
      </c>
      <c r="F68" s="25">
        <f t="shared" si="13"/>
        <v>-16.01479357756531</v>
      </c>
      <c r="G68" s="31">
        <f t="shared" si="16"/>
        <v>31.746363764626651</v>
      </c>
      <c r="H68" s="31">
        <f t="shared" si="15"/>
        <v>1016.6484532567662</v>
      </c>
      <c r="I68" s="25" t="e">
        <f t="shared" si="14"/>
        <v>#VALUE!</v>
      </c>
      <c r="J68" s="31" t="e">
        <f t="shared" si="17"/>
        <v>#VALUE!</v>
      </c>
      <c r="K68" s="31" t="e">
        <f t="shared" si="18"/>
        <v>#VALUE!</v>
      </c>
      <c r="L68" s="25">
        <f t="shared" si="12"/>
        <v>31.746363764626651</v>
      </c>
      <c r="M68" s="28">
        <f t="shared" si="2"/>
        <v>1.2250000000000001</v>
      </c>
      <c r="N68" s="33" t="e">
        <f t="shared" si="6"/>
        <v>#VALUE!</v>
      </c>
    </row>
    <row r="69" spans="1:14" x14ac:dyDescent="0.2">
      <c r="A69" s="1">
        <f t="shared" si="3"/>
        <v>5.1999999999999975</v>
      </c>
      <c r="B69" s="1">
        <v>0</v>
      </c>
      <c r="C69" s="1">
        <v>0</v>
      </c>
      <c r="D69" s="1">
        <f t="shared" si="5"/>
        <v>5401</v>
      </c>
      <c r="E69" s="1">
        <f t="shared" si="0"/>
        <v>5.4009999999999998</v>
      </c>
      <c r="F69" s="25">
        <f t="shared" si="13"/>
        <v>-14.439781258163492</v>
      </c>
      <c r="G69" s="31">
        <f t="shared" si="16"/>
        <v>30.144884406870119</v>
      </c>
      <c r="H69" s="31">
        <f t="shared" si="15"/>
        <v>1019.6629416974532</v>
      </c>
      <c r="I69" s="25" t="e">
        <f t="shared" si="14"/>
        <v>#VALUE!</v>
      </c>
      <c r="J69" s="31" t="e">
        <f t="shared" si="17"/>
        <v>#VALUE!</v>
      </c>
      <c r="K69" s="31" t="e">
        <f t="shared" si="18"/>
        <v>#VALUE!</v>
      </c>
      <c r="L69" s="25">
        <f t="shared" si="12"/>
        <v>30.144884406870119</v>
      </c>
      <c r="M69" s="28">
        <f t="shared" si="2"/>
        <v>1.2250000000000001</v>
      </c>
      <c r="N69" s="33" t="e">
        <f t="shared" si="6"/>
        <v>#VALUE!</v>
      </c>
    </row>
    <row r="70" spans="1:14" x14ac:dyDescent="0.2">
      <c r="A70" s="1">
        <f t="shared" si="3"/>
        <v>5.2999999999999972</v>
      </c>
      <c r="B70" s="1">
        <v>0</v>
      </c>
      <c r="C70" s="1">
        <v>0</v>
      </c>
      <c r="D70" s="1">
        <f t="shared" si="5"/>
        <v>5401</v>
      </c>
      <c r="E70" s="1">
        <f t="shared" si="0"/>
        <v>5.4009999999999998</v>
      </c>
      <c r="F70" s="25">
        <f t="shared" si="13"/>
        <v>-13.089546182577269</v>
      </c>
      <c r="G70" s="31">
        <f t="shared" si="16"/>
        <v>28.700906281053769</v>
      </c>
      <c r="H70" s="31">
        <f t="shared" si="15"/>
        <v>1022.5330323255586</v>
      </c>
      <c r="I70" s="25" t="e">
        <f t="shared" si="14"/>
        <v>#VALUE!</v>
      </c>
      <c r="J70" s="31" t="e">
        <f t="shared" si="17"/>
        <v>#VALUE!</v>
      </c>
      <c r="K70" s="31" t="e">
        <f t="shared" si="18"/>
        <v>#VALUE!</v>
      </c>
      <c r="L70" s="25">
        <f t="shared" si="12"/>
        <v>28.700906281053769</v>
      </c>
      <c r="M70" s="28">
        <f t="shared" si="2"/>
        <v>1.2250000000000001</v>
      </c>
      <c r="N70" s="33" t="e">
        <f t="shared" si="6"/>
        <v>#VALUE!</v>
      </c>
    </row>
    <row r="71" spans="1:14" x14ac:dyDescent="0.2">
      <c r="A71" s="1">
        <f t="shared" si="3"/>
        <v>5.3999999999999968</v>
      </c>
      <c r="B71" s="1">
        <v>0</v>
      </c>
      <c r="C71" s="1">
        <v>0</v>
      </c>
      <c r="D71" s="1">
        <f t="shared" si="5"/>
        <v>5401</v>
      </c>
      <c r="E71" s="1">
        <f t="shared" si="0"/>
        <v>5.4009999999999998</v>
      </c>
      <c r="F71" s="25">
        <f t="shared" si="13"/>
        <v>-11.922829181528964</v>
      </c>
      <c r="G71" s="31">
        <f t="shared" si="16"/>
        <v>27.391951662796043</v>
      </c>
      <c r="H71" s="31">
        <f t="shared" si="15"/>
        <v>1025.2722274918381</v>
      </c>
      <c r="I71" s="25" t="e">
        <f t="shared" si="14"/>
        <v>#VALUE!</v>
      </c>
      <c r="J71" s="31" t="e">
        <f t="shared" si="17"/>
        <v>#VALUE!</v>
      </c>
      <c r="K71" s="31" t="e">
        <f t="shared" si="18"/>
        <v>#VALUE!</v>
      </c>
      <c r="L71" s="25">
        <f t="shared" si="12"/>
        <v>27.391951662796043</v>
      </c>
      <c r="M71" s="28">
        <f t="shared" si="2"/>
        <v>1.2250000000000001</v>
      </c>
      <c r="N71" s="33" t="e">
        <f t="shared" si="6"/>
        <v>#VALUE!</v>
      </c>
    </row>
    <row r="72" spans="1:14" x14ac:dyDescent="0.2">
      <c r="A72" s="1">
        <f t="shared" si="3"/>
        <v>5.4999999999999964</v>
      </c>
      <c r="B72" s="1">
        <v>0</v>
      </c>
      <c r="C72" s="1">
        <v>0</v>
      </c>
      <c r="D72" s="1">
        <f t="shared" si="5"/>
        <v>5401</v>
      </c>
      <c r="E72" s="1">
        <f t="shared" si="0"/>
        <v>5.4009999999999998</v>
      </c>
      <c r="F72" s="25">
        <f t="shared" si="13"/>
        <v>-10.907493662597982</v>
      </c>
      <c r="G72" s="31">
        <f t="shared" si="16"/>
        <v>26.199668744643148</v>
      </c>
      <c r="H72" s="31">
        <f t="shared" si="15"/>
        <v>1027.8921943663024</v>
      </c>
      <c r="I72" s="25" t="e">
        <f t="shared" si="14"/>
        <v>#VALUE!</v>
      </c>
      <c r="J72" s="31" t="e">
        <f t="shared" si="17"/>
        <v>#VALUE!</v>
      </c>
      <c r="K72" s="31" t="e">
        <f t="shared" si="18"/>
        <v>#VALUE!</v>
      </c>
      <c r="L72" s="25">
        <f t="shared" si="12"/>
        <v>26.199668744643148</v>
      </c>
      <c r="M72" s="28">
        <f t="shared" si="2"/>
        <v>1.2250000000000001</v>
      </c>
      <c r="N72" s="33" t="e">
        <f t="shared" si="6"/>
        <v>#VALUE!</v>
      </c>
    </row>
    <row r="73" spans="1:14" x14ac:dyDescent="0.2">
      <c r="A73" s="1">
        <f t="shared" si="3"/>
        <v>5.5999999999999961</v>
      </c>
      <c r="B73" s="1">
        <v>0</v>
      </c>
      <c r="C73" s="1">
        <v>0</v>
      </c>
      <c r="D73" s="1">
        <f t="shared" si="5"/>
        <v>5401</v>
      </c>
      <c r="E73" s="1">
        <f t="shared" si="0"/>
        <v>5.4009999999999998</v>
      </c>
      <c r="F73" s="25">
        <f t="shared" si="13"/>
        <v>-10.018193437736688</v>
      </c>
      <c r="G73" s="31">
        <f t="shared" si="16"/>
        <v>25.108919378383348</v>
      </c>
      <c r="H73" s="31">
        <f t="shared" si="15"/>
        <v>1030.4030863041407</v>
      </c>
      <c r="I73" s="25" t="e">
        <f t="shared" si="14"/>
        <v>#VALUE!</v>
      </c>
      <c r="J73" s="31" t="e">
        <f t="shared" si="17"/>
        <v>#VALUE!</v>
      </c>
      <c r="K73" s="31" t="e">
        <f t="shared" si="18"/>
        <v>#VALUE!</v>
      </c>
      <c r="L73" s="25">
        <f t="shared" si="12"/>
        <v>25.108919378383348</v>
      </c>
      <c r="M73" s="28">
        <f t="shared" si="2"/>
        <v>1.2250000000000001</v>
      </c>
      <c r="N73" s="33" t="e">
        <f t="shared" si="6"/>
        <v>#VALUE!</v>
      </c>
    </row>
    <row r="74" spans="1:14" x14ac:dyDescent="0.2">
      <c r="A74" s="1">
        <f t="shared" si="3"/>
        <v>5.6999999999999957</v>
      </c>
      <c r="B74" s="1">
        <v>0</v>
      </c>
      <c r="C74" s="1">
        <v>0</v>
      </c>
      <c r="D74" s="1">
        <f t="shared" si="5"/>
        <v>5401</v>
      </c>
      <c r="E74" s="1">
        <f t="shared" si="0"/>
        <v>5.4009999999999998</v>
      </c>
      <c r="F74" s="25">
        <f t="shared" si="13"/>
        <v>-9.234710998452309</v>
      </c>
      <c r="G74" s="31">
        <f t="shared" si="16"/>
        <v>24.10710003460968</v>
      </c>
      <c r="H74" s="31">
        <f t="shared" si="15"/>
        <v>1032.8137963076017</v>
      </c>
      <c r="I74" s="25" t="e">
        <f t="shared" si="14"/>
        <v>#VALUE!</v>
      </c>
      <c r="J74" s="31" t="e">
        <f t="shared" si="17"/>
        <v>#VALUE!</v>
      </c>
      <c r="K74" s="31" t="e">
        <f t="shared" si="18"/>
        <v>#VALUE!</v>
      </c>
      <c r="L74" s="25">
        <f t="shared" si="12"/>
        <v>24.10710003460968</v>
      </c>
      <c r="M74" s="28">
        <f t="shared" si="2"/>
        <v>1.2250000000000001</v>
      </c>
      <c r="N74" s="33" t="e">
        <f t="shared" si="6"/>
        <v>#VALUE!</v>
      </c>
    </row>
    <row r="75" spans="1:14" x14ac:dyDescent="0.2">
      <c r="A75" s="1">
        <f t="shared" si="3"/>
        <v>5.7999999999999954</v>
      </c>
      <c r="B75" s="1">
        <v>0</v>
      </c>
      <c r="C75" s="1">
        <v>0</v>
      </c>
      <c r="D75" s="1">
        <f t="shared" si="5"/>
        <v>5401</v>
      </c>
      <c r="E75" s="1">
        <f t="shared" si="0"/>
        <v>5.4009999999999998</v>
      </c>
      <c r="F75" s="25">
        <f t="shared" si="13"/>
        <v>-8.5407537987552136</v>
      </c>
      <c r="G75" s="31">
        <f t="shared" si="16"/>
        <v>23.18362893476445</v>
      </c>
      <c r="H75" s="31">
        <f t="shared" si="15"/>
        <v>1035.1321592010781</v>
      </c>
      <c r="I75" s="25" t="e">
        <f t="shared" si="14"/>
        <v>#VALUE!</v>
      </c>
      <c r="J75" s="31" t="e">
        <f t="shared" si="17"/>
        <v>#VALUE!</v>
      </c>
      <c r="K75" s="31" t="e">
        <f t="shared" si="18"/>
        <v>#VALUE!</v>
      </c>
      <c r="L75" s="25">
        <f t="shared" si="12"/>
        <v>23.18362893476445</v>
      </c>
      <c r="M75" s="28">
        <f t="shared" si="2"/>
        <v>1.2250000000000001</v>
      </c>
      <c r="N75" s="33" t="e">
        <f t="shared" si="6"/>
        <v>#VALUE!</v>
      </c>
    </row>
    <row r="76" spans="1:14" x14ac:dyDescent="0.2">
      <c r="A76" s="1">
        <f t="shared" si="3"/>
        <v>5.899999999999995</v>
      </c>
      <c r="B76" s="1">
        <v>0</v>
      </c>
      <c r="C76" s="1">
        <v>0</v>
      </c>
      <c r="D76" s="1">
        <f t="shared" si="5"/>
        <v>5401</v>
      </c>
      <c r="E76" s="1">
        <f t="shared" si="0"/>
        <v>5.4009999999999998</v>
      </c>
      <c r="F76" s="25">
        <f t="shared" si="13"/>
        <v>-7.9230691957469599</v>
      </c>
      <c r="G76" s="31">
        <f t="shared" si="16"/>
        <v>22.329553554888928</v>
      </c>
      <c r="H76" s="31">
        <f t="shared" si="15"/>
        <v>1037.3651145565671</v>
      </c>
      <c r="I76" s="25" t="e">
        <f t="shared" si="14"/>
        <v>#VALUE!</v>
      </c>
      <c r="J76" s="31" t="e">
        <f t="shared" si="17"/>
        <v>#VALUE!</v>
      </c>
      <c r="K76" s="31" t="e">
        <f t="shared" si="18"/>
        <v>#VALUE!</v>
      </c>
      <c r="L76" s="25">
        <f t="shared" si="12"/>
        <v>22.329553554888928</v>
      </c>
      <c r="M76" s="28">
        <f t="shared" si="2"/>
        <v>1.2250000000000001</v>
      </c>
      <c r="N76" s="33" t="e">
        <f t="shared" si="6"/>
        <v>#VALUE!</v>
      </c>
    </row>
    <row r="77" spans="1:14" x14ac:dyDescent="0.2">
      <c r="A77" s="1">
        <f t="shared" si="3"/>
        <v>5.9999999999999947</v>
      </c>
      <c r="B77" s="1">
        <v>0</v>
      </c>
      <c r="C77" s="1">
        <v>0</v>
      </c>
      <c r="D77" s="1">
        <f t="shared" si="5"/>
        <v>5401</v>
      </c>
      <c r="E77" s="1">
        <f t="shared" si="0"/>
        <v>5.4009999999999998</v>
      </c>
      <c r="F77" s="25">
        <f t="shared" si="13"/>
        <v>-7.3707847985985886</v>
      </c>
      <c r="G77" s="31">
        <f t="shared" si="16"/>
        <v>21.537246635314233</v>
      </c>
      <c r="H77" s="31">
        <f t="shared" si="15"/>
        <v>1039.5188392200985</v>
      </c>
      <c r="I77" s="25" t="e">
        <f t="shared" si="14"/>
        <v>#VALUE!</v>
      </c>
      <c r="J77" s="31" t="e">
        <f t="shared" si="17"/>
        <v>#VALUE!</v>
      </c>
      <c r="K77" s="31" t="e">
        <f t="shared" si="18"/>
        <v>#VALUE!</v>
      </c>
      <c r="L77" s="25">
        <f t="shared" si="12"/>
        <v>21.537246635314233</v>
      </c>
      <c r="M77" s="28">
        <f t="shared" si="2"/>
        <v>1.2250000000000001</v>
      </c>
      <c r="N77" s="33" t="e">
        <f t="shared" si="6"/>
        <v>#VALUE!</v>
      </c>
    </row>
    <row r="78" spans="1:14" x14ac:dyDescent="0.2">
      <c r="A78" s="1">
        <f t="shared" si="3"/>
        <v>6.0999999999999943</v>
      </c>
      <c r="B78" s="1">
        <v>0</v>
      </c>
      <c r="C78" s="1">
        <v>0</v>
      </c>
      <c r="D78" s="1">
        <f t="shared" si="5"/>
        <v>5401</v>
      </c>
      <c r="E78" s="1">
        <f t="shared" si="0"/>
        <v>5.4009999999999998</v>
      </c>
      <c r="F78" s="25">
        <f t="shared" si="13"/>
        <v>-6.8749106866759719</v>
      </c>
      <c r="G78" s="31">
        <f t="shared" si="16"/>
        <v>20.800168155454372</v>
      </c>
      <c r="H78" s="31">
        <f t="shared" si="15"/>
        <v>1041.5988560356438</v>
      </c>
      <c r="I78" s="25" t="e">
        <f t="shared" si="14"/>
        <v>#VALUE!</v>
      </c>
      <c r="J78" s="31" t="e">
        <f t="shared" si="17"/>
        <v>#VALUE!</v>
      </c>
      <c r="K78" s="31" t="e">
        <f t="shared" si="18"/>
        <v>#VALUE!</v>
      </c>
      <c r="L78" s="25">
        <f t="shared" si="12"/>
        <v>20.800168155454372</v>
      </c>
      <c r="M78" s="28">
        <f t="shared" si="2"/>
        <v>1.2250000000000001</v>
      </c>
      <c r="N78" s="33" t="e">
        <f t="shared" si="6"/>
        <v>#VALUE!</v>
      </c>
    </row>
    <row r="79" spans="1:14" x14ac:dyDescent="0.2">
      <c r="A79" s="1">
        <f t="shared" si="3"/>
        <v>6.199999999999994</v>
      </c>
      <c r="B79" s="1">
        <v>0</v>
      </c>
      <c r="C79" s="1">
        <v>0</v>
      </c>
      <c r="D79" s="1">
        <f t="shared" si="5"/>
        <v>5401</v>
      </c>
      <c r="E79" s="1">
        <f t="shared" si="0"/>
        <v>5.4009999999999998</v>
      </c>
      <c r="F79" s="25">
        <f t="shared" si="13"/>
        <v>-6.4279594819057753</v>
      </c>
      <c r="G79" s="31">
        <f t="shared" si="16"/>
        <v>20.112677086786775</v>
      </c>
      <c r="H79" s="31">
        <f t="shared" si="15"/>
        <v>1043.6101237443224</v>
      </c>
      <c r="I79" s="25" t="e">
        <f t="shared" si="14"/>
        <v>#VALUE!</v>
      </c>
      <c r="J79" s="31" t="e">
        <f t="shared" si="17"/>
        <v>#VALUE!</v>
      </c>
      <c r="K79" s="31" t="e">
        <f t="shared" si="18"/>
        <v>#VALUE!</v>
      </c>
      <c r="L79" s="25">
        <f t="shared" si="12"/>
        <v>20.112677086786775</v>
      </c>
      <c r="M79" s="28">
        <f t="shared" si="2"/>
        <v>1.2250000000000001</v>
      </c>
      <c r="N79" s="33" t="e">
        <f t="shared" si="6"/>
        <v>#VALUE!</v>
      </c>
    </row>
    <row r="80" spans="1:14" x14ac:dyDescent="0.2">
      <c r="A80" s="1">
        <f t="shared" si="3"/>
        <v>6.2999999999999936</v>
      </c>
      <c r="B80" s="1">
        <v>0</v>
      </c>
      <c r="C80" s="1">
        <v>0</v>
      </c>
      <c r="D80" s="1">
        <f t="shared" si="5"/>
        <v>5401</v>
      </c>
      <c r="E80" s="1">
        <f t="shared" si="0"/>
        <v>5.4009999999999998</v>
      </c>
      <c r="F80" s="25">
        <f t="shared" si="13"/>
        <v>-6.0236533217424562</v>
      </c>
      <c r="G80" s="31">
        <f t="shared" si="16"/>
        <v>19.469881138596197</v>
      </c>
      <c r="H80" s="31">
        <f t="shared" si="15"/>
        <v>1045.557111858182</v>
      </c>
      <c r="I80" s="25" t="e">
        <f t="shared" si="14"/>
        <v>#VALUE!</v>
      </c>
      <c r="J80" s="31" t="e">
        <f t="shared" si="17"/>
        <v>#VALUE!</v>
      </c>
      <c r="K80" s="31" t="e">
        <f t="shared" si="18"/>
        <v>#VALUE!</v>
      </c>
      <c r="L80" s="25">
        <f t="shared" si="12"/>
        <v>19.469881138596197</v>
      </c>
      <c r="M80" s="28">
        <f t="shared" si="2"/>
        <v>1.2250000000000001</v>
      </c>
      <c r="N80" s="33" t="e">
        <f t="shared" si="6"/>
        <v>#VALUE!</v>
      </c>
    </row>
    <row r="81" spans="1:14" x14ac:dyDescent="0.2">
      <c r="A81" s="1">
        <f t="shared" si="3"/>
        <v>6.3999999999999932</v>
      </c>
      <c r="B81" s="1">
        <v>0</v>
      </c>
      <c r="C81" s="1">
        <v>0</v>
      </c>
      <c r="D81" s="1">
        <f t="shared" si="5"/>
        <v>5401</v>
      </c>
      <c r="E81" s="1">
        <f t="shared" si="0"/>
        <v>5.4009999999999998</v>
      </c>
      <c r="F81" s="25">
        <f t="shared" si="13"/>
        <v>-5.6566956604944849</v>
      </c>
      <c r="G81" s="31">
        <f t="shared" si="16"/>
        <v>18.867515806421952</v>
      </c>
      <c r="H81" s="31">
        <f t="shared" si="15"/>
        <v>1047.4438634388241</v>
      </c>
      <c r="I81" s="25" t="e">
        <f t="shared" si="14"/>
        <v>#VALUE!</v>
      </c>
      <c r="J81" s="31" t="e">
        <f t="shared" si="17"/>
        <v>#VALUE!</v>
      </c>
      <c r="K81" s="31" t="e">
        <f t="shared" si="18"/>
        <v>#VALUE!</v>
      </c>
      <c r="L81" s="25">
        <f t="shared" si="12"/>
        <v>18.867515806421952</v>
      </c>
      <c r="M81" s="28">
        <f t="shared" si="2"/>
        <v>1.2250000000000001</v>
      </c>
      <c r="N81" s="33" t="e">
        <f t="shared" si="6"/>
        <v>#VALUE!</v>
      </c>
    </row>
    <row r="82" spans="1:14" x14ac:dyDescent="0.2">
      <c r="A82" s="1">
        <f t="shared" si="3"/>
        <v>6.4999999999999929</v>
      </c>
      <c r="B82" s="1">
        <v>0</v>
      </c>
      <c r="C82" s="1">
        <v>0</v>
      </c>
      <c r="D82" s="1">
        <f t="shared" si="5"/>
        <v>5401</v>
      </c>
      <c r="E82" s="1">
        <f t="shared" ref="E82:E145" si="19">(D82+C82)/1000</f>
        <v>5.4009999999999998</v>
      </c>
      <c r="F82" s="25">
        <f t="shared" si="13"/>
        <v>-5.3225919572659111</v>
      </c>
      <c r="G82" s="31">
        <f t="shared" si="16"/>
        <v>18.301846240372505</v>
      </c>
      <c r="H82" s="31">
        <f t="shared" ref="H82:H113" si="20">H81+G82*dt</f>
        <v>1049.2740480628613</v>
      </c>
      <c r="I82" s="25" t="e">
        <f t="shared" si="14"/>
        <v>#VALUE!</v>
      </c>
      <c r="J82" s="31" t="e">
        <f t="shared" si="17"/>
        <v>#VALUE!</v>
      </c>
      <c r="K82" s="31" t="e">
        <f t="shared" si="18"/>
        <v>#VALUE!</v>
      </c>
      <c r="L82" s="25">
        <f t="shared" si="12"/>
        <v>18.301846240372505</v>
      </c>
      <c r="M82" s="28">
        <f t="shared" ref="M82:M145" si="21">$C$7</f>
        <v>1.2250000000000001</v>
      </c>
      <c r="N82" s="33" t="e">
        <f t="shared" si="6"/>
        <v>#VALUE!</v>
      </c>
    </row>
    <row r="83" spans="1:14" x14ac:dyDescent="0.2">
      <c r="A83" s="1">
        <f t="shared" ref="A83:A146" si="22">A82+$P$17</f>
        <v>6.5999999999999925</v>
      </c>
      <c r="B83" s="1">
        <v>0</v>
      </c>
      <c r="C83" s="1">
        <v>0</v>
      </c>
      <c r="D83" s="1">
        <f t="shared" ref="D83:D146" si="23">D82</f>
        <v>5401</v>
      </c>
      <c r="E83" s="1">
        <f t="shared" si="19"/>
        <v>5.4009999999999998</v>
      </c>
      <c r="F83" s="25">
        <f t="shared" si="13"/>
        <v>-5.0175075994598544</v>
      </c>
      <c r="G83" s="31">
        <f t="shared" si="16"/>
        <v>17.769587044645913</v>
      </c>
      <c r="H83" s="31">
        <f t="shared" si="20"/>
        <v>1051.0510067673258</v>
      </c>
      <c r="I83" s="25" t="e">
        <f t="shared" si="14"/>
        <v>#VALUE!</v>
      </c>
      <c r="J83" s="31" t="e">
        <f t="shared" si="17"/>
        <v>#VALUE!</v>
      </c>
      <c r="K83" s="31" t="e">
        <f t="shared" si="18"/>
        <v>#VALUE!</v>
      </c>
      <c r="L83" s="25">
        <f t="shared" si="12"/>
        <v>17.769587044645913</v>
      </c>
      <c r="M83" s="28">
        <f t="shared" si="21"/>
        <v>1.2250000000000001</v>
      </c>
      <c r="N83" s="33" t="e">
        <f t="shared" ref="N83:N146" si="24">$N$17+$U$20*K83</f>
        <v>#VALUE!</v>
      </c>
    </row>
    <row r="84" spans="1:14" x14ac:dyDescent="0.2">
      <c r="A84" s="1">
        <f t="shared" si="22"/>
        <v>6.6999999999999922</v>
      </c>
      <c r="B84" s="1">
        <v>0</v>
      </c>
      <c r="C84" s="1">
        <v>0</v>
      </c>
      <c r="D84" s="1">
        <f t="shared" si="23"/>
        <v>5401</v>
      </c>
      <c r="E84" s="1">
        <f t="shared" si="19"/>
        <v>5.4009999999999998</v>
      </c>
      <c r="F84" s="25">
        <f t="shared" si="13"/>
        <v>-4.7381544525921999</v>
      </c>
      <c r="G84" s="31">
        <f t="shared" ref="G84:G115" si="25">G83+F83*dt</f>
        <v>17.267836284699928</v>
      </c>
      <c r="H84" s="31">
        <f t="shared" si="20"/>
        <v>1052.7777903957958</v>
      </c>
      <c r="I84" s="25" t="e">
        <f t="shared" si="14"/>
        <v>#VALUE!</v>
      </c>
      <c r="J84" s="31" t="e">
        <f t="shared" ref="J84:J115" si="26">J83+I83*dt</f>
        <v>#VALUE!</v>
      </c>
      <c r="K84" s="31" t="e">
        <f t="shared" ref="K84:K115" si="27">K83+J83*dt</f>
        <v>#VALUE!</v>
      </c>
      <c r="L84" s="25">
        <f t="shared" ref="L84:L147" si="28">G84</f>
        <v>17.267836284699928</v>
      </c>
      <c r="M84" s="28">
        <f t="shared" si="21"/>
        <v>1.2250000000000001</v>
      </c>
      <c r="N84" s="33" t="e">
        <f t="shared" si="24"/>
        <v>#VALUE!</v>
      </c>
    </row>
    <row r="85" spans="1:14" x14ac:dyDescent="0.2">
      <c r="A85" s="1">
        <f t="shared" si="22"/>
        <v>6.7999999999999918</v>
      </c>
      <c r="B85" s="1">
        <v>0</v>
      </c>
      <c r="C85" s="1">
        <v>0</v>
      </c>
      <c r="D85" s="1">
        <f t="shared" si="23"/>
        <v>5401</v>
      </c>
      <c r="E85" s="1">
        <f t="shared" si="19"/>
        <v>5.4009999999999998</v>
      </c>
      <c r="F85" s="25">
        <f t="shared" si="13"/>
        <v>-4.4816996094446422</v>
      </c>
      <c r="G85" s="31">
        <f t="shared" si="25"/>
        <v>16.794020839440709</v>
      </c>
      <c r="H85" s="31">
        <f t="shared" si="20"/>
        <v>1054.4571924797399</v>
      </c>
      <c r="I85" s="25" t="e">
        <f t="shared" si="14"/>
        <v>#VALUE!</v>
      </c>
      <c r="J85" s="31" t="e">
        <f t="shared" si="26"/>
        <v>#VALUE!</v>
      </c>
      <c r="K85" s="31" t="e">
        <f t="shared" si="27"/>
        <v>#VALUE!</v>
      </c>
      <c r="L85" s="25">
        <f t="shared" si="28"/>
        <v>16.794020839440709</v>
      </c>
      <c r="M85" s="28">
        <f t="shared" si="21"/>
        <v>1.2250000000000001</v>
      </c>
      <c r="N85" s="33" t="e">
        <f t="shared" si="24"/>
        <v>#VALUE!</v>
      </c>
    </row>
    <row r="86" spans="1:14" x14ac:dyDescent="0.2">
      <c r="A86" s="1">
        <f t="shared" si="22"/>
        <v>6.8999999999999915</v>
      </c>
      <c r="B86" s="1">
        <v>0</v>
      </c>
      <c r="C86" s="1">
        <v>0</v>
      </c>
      <c r="D86" s="1">
        <f t="shared" si="23"/>
        <v>5401</v>
      </c>
      <c r="E86" s="1">
        <f t="shared" si="19"/>
        <v>5.4009999999999998</v>
      </c>
      <c r="F86" s="25">
        <f t="shared" si="13"/>
        <v>-4.2456914946984989</v>
      </c>
      <c r="G86" s="31">
        <f t="shared" si="25"/>
        <v>16.345850878496243</v>
      </c>
      <c r="H86" s="31">
        <f t="shared" si="20"/>
        <v>1056.0917775675896</v>
      </c>
      <c r="I86" s="25" t="e">
        <f t="shared" si="14"/>
        <v>#VALUE!</v>
      </c>
      <c r="J86" s="31" t="e">
        <f t="shared" si="26"/>
        <v>#VALUE!</v>
      </c>
      <c r="K86" s="31" t="e">
        <f t="shared" si="27"/>
        <v>#VALUE!</v>
      </c>
      <c r="L86" s="25">
        <f t="shared" si="28"/>
        <v>16.345850878496243</v>
      </c>
      <c r="M86" s="28">
        <f t="shared" si="21"/>
        <v>1.2250000000000001</v>
      </c>
      <c r="N86" s="33" t="e">
        <f t="shared" si="24"/>
        <v>#VALUE!</v>
      </c>
    </row>
    <row r="87" spans="1:14" x14ac:dyDescent="0.2">
      <c r="A87" s="1">
        <f t="shared" si="22"/>
        <v>6.9999999999999911</v>
      </c>
      <c r="B87" s="1">
        <v>0</v>
      </c>
      <c r="C87" s="1">
        <v>0</v>
      </c>
      <c r="D87" s="1">
        <f t="shared" si="23"/>
        <v>5401</v>
      </c>
      <c r="E87" s="1">
        <f t="shared" si="19"/>
        <v>5.4009999999999998</v>
      </c>
      <c r="F87" s="25">
        <f t="shared" si="13"/>
        <v>-4.0279996416104984</v>
      </c>
      <c r="G87" s="31">
        <f t="shared" si="25"/>
        <v>15.921281729026393</v>
      </c>
      <c r="H87" s="31">
        <f t="shared" si="20"/>
        <v>1057.6839057404923</v>
      </c>
      <c r="I87" s="25" t="e">
        <f t="shared" si="14"/>
        <v>#VALUE!</v>
      </c>
      <c r="J87" s="31" t="e">
        <f t="shared" si="26"/>
        <v>#VALUE!</v>
      </c>
      <c r="K87" s="31" t="e">
        <f t="shared" si="27"/>
        <v>#VALUE!</v>
      </c>
      <c r="L87" s="25">
        <f t="shared" si="28"/>
        <v>15.921281729026393</v>
      </c>
      <c r="M87" s="28">
        <f t="shared" si="21"/>
        <v>1.2250000000000001</v>
      </c>
      <c r="N87" s="33" t="e">
        <f t="shared" si="24"/>
        <v>#VALUE!</v>
      </c>
    </row>
    <row r="88" spans="1:14" x14ac:dyDescent="0.2">
      <c r="A88" s="1">
        <f t="shared" si="22"/>
        <v>7.0999999999999908</v>
      </c>
      <c r="B88" s="1">
        <v>0</v>
      </c>
      <c r="C88" s="1">
        <v>0</v>
      </c>
      <c r="D88" s="1">
        <f t="shared" si="23"/>
        <v>5401</v>
      </c>
      <c r="E88" s="1">
        <f t="shared" si="19"/>
        <v>5.4009999999999998</v>
      </c>
      <c r="F88" s="25">
        <f t="shared" si="13"/>
        <v>-3.8267653161730952</v>
      </c>
      <c r="G88" s="31">
        <f t="shared" si="25"/>
        <v>15.518481764865344</v>
      </c>
      <c r="H88" s="31">
        <f t="shared" si="20"/>
        <v>1059.2357539169789</v>
      </c>
      <c r="I88" s="25" t="e">
        <f t="shared" si="14"/>
        <v>#VALUE!</v>
      </c>
      <c r="J88" s="31" t="e">
        <f t="shared" si="26"/>
        <v>#VALUE!</v>
      </c>
      <c r="K88" s="31" t="e">
        <f t="shared" si="27"/>
        <v>#VALUE!</v>
      </c>
      <c r="L88" s="25">
        <f t="shared" si="28"/>
        <v>15.518481764865344</v>
      </c>
      <c r="M88" s="28">
        <f t="shared" si="21"/>
        <v>1.2250000000000001</v>
      </c>
      <c r="N88" s="33" t="e">
        <f t="shared" si="24"/>
        <v>#VALUE!</v>
      </c>
    </row>
    <row r="89" spans="1:14" x14ac:dyDescent="0.2">
      <c r="A89" s="1">
        <f t="shared" si="22"/>
        <v>7.1999999999999904</v>
      </c>
      <c r="B89" s="1">
        <v>0</v>
      </c>
      <c r="C89" s="1">
        <v>0</v>
      </c>
      <c r="D89" s="1">
        <f t="shared" si="23"/>
        <v>5401</v>
      </c>
      <c r="E89" s="1">
        <f t="shared" si="19"/>
        <v>5.4009999999999998</v>
      </c>
      <c r="F89" s="25">
        <f t="shared" si="13"/>
        <v>-3.640360805714602</v>
      </c>
      <c r="G89" s="31">
        <f t="shared" si="25"/>
        <v>15.135805233248034</v>
      </c>
      <c r="H89" s="31">
        <f t="shared" si="20"/>
        <v>1060.7493344403038</v>
      </c>
      <c r="I89" s="25" t="e">
        <f t="shared" si="14"/>
        <v>#VALUE!</v>
      </c>
      <c r="J89" s="31" t="e">
        <f t="shared" si="26"/>
        <v>#VALUE!</v>
      </c>
      <c r="K89" s="31" t="e">
        <f t="shared" si="27"/>
        <v>#VALUE!</v>
      </c>
      <c r="L89" s="25">
        <f t="shared" si="28"/>
        <v>15.135805233248034</v>
      </c>
      <c r="M89" s="28">
        <f t="shared" si="21"/>
        <v>1.2250000000000001</v>
      </c>
      <c r="N89" s="33" t="e">
        <f t="shared" si="24"/>
        <v>#VALUE!</v>
      </c>
    </row>
    <row r="90" spans="1:14" x14ac:dyDescent="0.2">
      <c r="A90" s="1">
        <f t="shared" si="22"/>
        <v>7.2999999999999901</v>
      </c>
      <c r="B90" s="1">
        <v>0</v>
      </c>
      <c r="C90" s="1">
        <v>0</v>
      </c>
      <c r="D90" s="1">
        <f t="shared" si="23"/>
        <v>5401</v>
      </c>
      <c r="E90" s="1">
        <f t="shared" si="19"/>
        <v>5.4009999999999998</v>
      </c>
      <c r="F90" s="25">
        <f t="shared" si="13"/>
        <v>-3.4673556721693601</v>
      </c>
      <c r="G90" s="31">
        <f t="shared" si="25"/>
        <v>14.771769152676573</v>
      </c>
      <c r="H90" s="31">
        <f t="shared" si="20"/>
        <v>1062.2265113555713</v>
      </c>
      <c r="I90" s="25" t="e">
        <f t="shared" si="14"/>
        <v>#VALUE!</v>
      </c>
      <c r="J90" s="31" t="e">
        <f t="shared" si="26"/>
        <v>#VALUE!</v>
      </c>
      <c r="K90" s="31" t="e">
        <f t="shared" si="27"/>
        <v>#VALUE!</v>
      </c>
      <c r="L90" s="25">
        <f t="shared" si="28"/>
        <v>14.771769152676573</v>
      </c>
      <c r="M90" s="28">
        <f t="shared" si="21"/>
        <v>1.2250000000000001</v>
      </c>
      <c r="N90" s="33" t="e">
        <f t="shared" si="24"/>
        <v>#VALUE!</v>
      </c>
    </row>
    <row r="91" spans="1:14" x14ac:dyDescent="0.2">
      <c r="A91" s="1">
        <f t="shared" si="22"/>
        <v>7.3999999999999897</v>
      </c>
      <c r="B91" s="1">
        <v>0</v>
      </c>
      <c r="C91" s="1">
        <v>0</v>
      </c>
      <c r="D91" s="1">
        <f t="shared" si="23"/>
        <v>5401</v>
      </c>
      <c r="E91" s="1">
        <f t="shared" si="19"/>
        <v>5.4009999999999998</v>
      </c>
      <c r="F91" s="25">
        <f t="shared" si="13"/>
        <v>-3.3064886372640538</v>
      </c>
      <c r="G91" s="31">
        <f t="shared" si="25"/>
        <v>14.425033585459637</v>
      </c>
      <c r="H91" s="31">
        <f t="shared" si="20"/>
        <v>1063.6690147141173</v>
      </c>
      <c r="I91" s="25" t="e">
        <f t="shared" si="14"/>
        <v>#VALUE!</v>
      </c>
      <c r="J91" s="31" t="e">
        <f t="shared" si="26"/>
        <v>#VALUE!</v>
      </c>
      <c r="K91" s="31" t="e">
        <f t="shared" si="27"/>
        <v>#VALUE!</v>
      </c>
      <c r="L91" s="25">
        <f t="shared" si="28"/>
        <v>14.425033585459637</v>
      </c>
      <c r="M91" s="28">
        <f t="shared" si="21"/>
        <v>1.2250000000000001</v>
      </c>
      <c r="N91" s="33" t="e">
        <f t="shared" si="24"/>
        <v>#VALUE!</v>
      </c>
    </row>
    <row r="92" spans="1:14" x14ac:dyDescent="0.2">
      <c r="A92" s="1">
        <f t="shared" si="22"/>
        <v>7.4999999999999893</v>
      </c>
      <c r="B92" s="1">
        <v>0</v>
      </c>
      <c r="C92" s="1">
        <v>0</v>
      </c>
      <c r="D92" s="1">
        <f t="shared" si="23"/>
        <v>5401</v>
      </c>
      <c r="E92" s="1">
        <f t="shared" si="19"/>
        <v>5.4009999999999998</v>
      </c>
      <c r="F92" s="25">
        <f t="shared" si="13"/>
        <v>-3.1566440477192352</v>
      </c>
      <c r="G92" s="31">
        <f t="shared" si="25"/>
        <v>14.094384721733231</v>
      </c>
      <c r="H92" s="31">
        <f t="shared" si="20"/>
        <v>1065.0784531862907</v>
      </c>
      <c r="I92" s="25" t="e">
        <f t="shared" si="14"/>
        <v>#VALUE!</v>
      </c>
      <c r="J92" s="31" t="e">
        <f t="shared" si="26"/>
        <v>#VALUE!</v>
      </c>
      <c r="K92" s="31" t="e">
        <f t="shared" si="27"/>
        <v>#VALUE!</v>
      </c>
      <c r="L92" s="25">
        <f t="shared" si="28"/>
        <v>14.094384721733231</v>
      </c>
      <c r="M92" s="28">
        <f t="shared" si="21"/>
        <v>1.2250000000000001</v>
      </c>
      <c r="N92" s="33" t="e">
        <f t="shared" si="24"/>
        <v>#VALUE!</v>
      </c>
    </row>
    <row r="93" spans="1:14" x14ac:dyDescent="0.2">
      <c r="A93" s="1">
        <f t="shared" si="22"/>
        <v>7.599999999999989</v>
      </c>
      <c r="B93" s="1">
        <v>0</v>
      </c>
      <c r="C93" s="1">
        <v>0</v>
      </c>
      <c r="D93" s="1">
        <f t="shared" si="23"/>
        <v>5401</v>
      </c>
      <c r="E93" s="1">
        <f t="shared" si="19"/>
        <v>5.4009999999999998</v>
      </c>
      <c r="F93" s="25">
        <f t="shared" si="13"/>
        <v>-3.0168320850344208</v>
      </c>
      <c r="G93" s="31">
        <f t="shared" si="25"/>
        <v>13.778720316961307</v>
      </c>
      <c r="H93" s="31">
        <f t="shared" si="20"/>
        <v>1066.4563252179869</v>
      </c>
      <c r="I93" s="25" t="e">
        <f t="shared" si="14"/>
        <v>#VALUE!</v>
      </c>
      <c r="J93" s="31" t="e">
        <f t="shared" si="26"/>
        <v>#VALUE!</v>
      </c>
      <c r="K93" s="31" t="e">
        <f t="shared" si="27"/>
        <v>#VALUE!</v>
      </c>
      <c r="L93" s="25">
        <f t="shared" si="28"/>
        <v>13.778720316961307</v>
      </c>
      <c r="M93" s="28">
        <f t="shared" si="21"/>
        <v>1.2250000000000001</v>
      </c>
      <c r="N93" s="33" t="e">
        <f t="shared" si="24"/>
        <v>#VALUE!</v>
      </c>
    </row>
    <row r="94" spans="1:14" x14ac:dyDescent="0.2">
      <c r="A94" s="1">
        <f t="shared" si="22"/>
        <v>7.6999999999999886</v>
      </c>
      <c r="B94" s="1">
        <v>0</v>
      </c>
      <c r="C94" s="1">
        <v>0</v>
      </c>
      <c r="D94" s="1">
        <f t="shared" si="23"/>
        <v>5401</v>
      </c>
      <c r="E94" s="1">
        <f t="shared" si="19"/>
        <v>5.4009999999999998</v>
      </c>
      <c r="F94" s="25">
        <f t="shared" si="13"/>
        <v>-2.8861720524099881</v>
      </c>
      <c r="G94" s="31">
        <f t="shared" si="25"/>
        <v>13.477037108457864</v>
      </c>
      <c r="H94" s="31">
        <f t="shared" si="20"/>
        <v>1067.8040289288326</v>
      </c>
      <c r="I94" s="25" t="e">
        <f t="shared" si="14"/>
        <v>#VALUE!</v>
      </c>
      <c r="J94" s="31" t="e">
        <f t="shared" si="26"/>
        <v>#VALUE!</v>
      </c>
      <c r="K94" s="31" t="e">
        <f t="shared" si="27"/>
        <v>#VALUE!</v>
      </c>
      <c r="L94" s="25">
        <f t="shared" si="28"/>
        <v>13.477037108457864</v>
      </c>
      <c r="M94" s="28">
        <f t="shared" si="21"/>
        <v>1.2250000000000001</v>
      </c>
      <c r="N94" s="33" t="e">
        <f t="shared" si="24"/>
        <v>#VALUE!</v>
      </c>
    </row>
    <row r="95" spans="1:14" x14ac:dyDescent="0.2">
      <c r="A95" s="1">
        <f t="shared" si="22"/>
        <v>7.7999999999999883</v>
      </c>
      <c r="B95" s="1">
        <v>0</v>
      </c>
      <c r="C95" s="1">
        <v>0</v>
      </c>
      <c r="D95" s="1">
        <f t="shared" si="23"/>
        <v>5401</v>
      </c>
      <c r="E95" s="1">
        <f t="shared" si="19"/>
        <v>5.4009999999999998</v>
      </c>
      <c r="F95" s="25">
        <f t="shared" si="13"/>
        <v>-2.7638782025632991</v>
      </c>
      <c r="G95" s="31">
        <f t="shared" si="25"/>
        <v>13.188419903216865</v>
      </c>
      <c r="H95" s="31">
        <f t="shared" si="20"/>
        <v>1069.1228709191544</v>
      </c>
      <c r="I95" s="25" t="e">
        <f t="shared" si="14"/>
        <v>#VALUE!</v>
      </c>
      <c r="J95" s="31" t="e">
        <f t="shared" si="26"/>
        <v>#VALUE!</v>
      </c>
      <c r="K95" s="31" t="e">
        <f t="shared" si="27"/>
        <v>#VALUE!</v>
      </c>
      <c r="L95" s="25">
        <f t="shared" si="28"/>
        <v>13.188419903216865</v>
      </c>
      <c r="M95" s="28">
        <f t="shared" si="21"/>
        <v>1.2250000000000001</v>
      </c>
      <c r="N95" s="33" t="e">
        <f t="shared" si="24"/>
        <v>#VALUE!</v>
      </c>
    </row>
    <row r="96" spans="1:14" x14ac:dyDescent="0.2">
      <c r="A96" s="1">
        <f t="shared" si="22"/>
        <v>7.8999999999999879</v>
      </c>
      <c r="B96" s="1">
        <v>0</v>
      </c>
      <c r="C96" s="1">
        <v>0</v>
      </c>
      <c r="D96" s="1">
        <f t="shared" si="23"/>
        <v>5401</v>
      </c>
      <c r="E96" s="1">
        <f t="shared" si="19"/>
        <v>5.4009999999999998</v>
      </c>
      <c r="F96" s="25">
        <f t="shared" si="13"/>
        <v>-2.6492476733032091</v>
      </c>
      <c r="G96" s="31">
        <f t="shared" si="25"/>
        <v>12.912032082960534</v>
      </c>
      <c r="H96" s="31">
        <f t="shared" si="20"/>
        <v>1070.4140741274505</v>
      </c>
      <c r="I96" s="25" t="e">
        <f t="shared" si="14"/>
        <v>#VALUE!</v>
      </c>
      <c r="J96" s="31" t="e">
        <f t="shared" si="26"/>
        <v>#VALUE!</v>
      </c>
      <c r="K96" s="31" t="e">
        <f t="shared" si="27"/>
        <v>#VALUE!</v>
      </c>
      <c r="L96" s="25">
        <f t="shared" si="28"/>
        <v>12.912032082960534</v>
      </c>
      <c r="M96" s="28">
        <f t="shared" si="21"/>
        <v>1.2250000000000001</v>
      </c>
      <c r="N96" s="33" t="e">
        <f t="shared" si="24"/>
        <v>#VALUE!</v>
      </c>
    </row>
    <row r="97" spans="1:14" x14ac:dyDescent="0.2">
      <c r="A97" s="1">
        <f t="shared" si="22"/>
        <v>7.9999999999999876</v>
      </c>
      <c r="B97" s="1">
        <v>0</v>
      </c>
      <c r="C97" s="1">
        <v>0</v>
      </c>
      <c r="D97" s="1">
        <f t="shared" si="23"/>
        <v>5401</v>
      </c>
      <c r="E97" s="1">
        <f t="shared" si="19"/>
        <v>5.4009999999999998</v>
      </c>
      <c r="F97" s="25">
        <f t="shared" si="13"/>
        <v>-2.5416501792271653</v>
      </c>
      <c r="G97" s="31">
        <f t="shared" si="25"/>
        <v>12.647107315630214</v>
      </c>
      <c r="H97" s="31">
        <f t="shared" si="20"/>
        <v>1071.6787848590136</v>
      </c>
      <c r="I97" s="25" t="e">
        <f t="shared" si="14"/>
        <v>#VALUE!</v>
      </c>
      <c r="J97" s="31" t="e">
        <f t="shared" si="26"/>
        <v>#VALUE!</v>
      </c>
      <c r="K97" s="31" t="e">
        <f t="shared" si="27"/>
        <v>#VALUE!</v>
      </c>
      <c r="L97" s="25">
        <f t="shared" si="28"/>
        <v>12.647107315630214</v>
      </c>
      <c r="M97" s="28">
        <f t="shared" si="21"/>
        <v>1.2250000000000001</v>
      </c>
      <c r="N97" s="33" t="e">
        <f t="shared" si="24"/>
        <v>#VALUE!</v>
      </c>
    </row>
    <row r="98" spans="1:14" x14ac:dyDescent="0.2">
      <c r="A98" s="1">
        <f t="shared" si="22"/>
        <v>8.0999999999999872</v>
      </c>
      <c r="B98" s="1">
        <v>0</v>
      </c>
      <c r="C98" s="1">
        <v>0</v>
      </c>
      <c r="D98" s="1">
        <f t="shared" si="23"/>
        <v>5401</v>
      </c>
      <c r="E98" s="1">
        <f t="shared" si="19"/>
        <v>5.4009999999999998</v>
      </c>
      <c r="F98" s="25">
        <f t="shared" si="13"/>
        <v>-2.4405191726847137</v>
      </c>
      <c r="G98" s="31">
        <f t="shared" si="25"/>
        <v>12.392942297707497</v>
      </c>
      <c r="H98" s="31">
        <f t="shared" si="20"/>
        <v>1072.9180790887845</v>
      </c>
      <c r="I98" s="25" t="e">
        <f t="shared" si="14"/>
        <v>#VALUE!</v>
      </c>
      <c r="J98" s="31" t="e">
        <f t="shared" si="26"/>
        <v>#VALUE!</v>
      </c>
      <c r="K98" s="31" t="e">
        <f t="shared" si="27"/>
        <v>#VALUE!</v>
      </c>
      <c r="L98" s="25">
        <f t="shared" si="28"/>
        <v>12.392942297707497</v>
      </c>
      <c r="M98" s="28">
        <f t="shared" si="21"/>
        <v>1.2250000000000001</v>
      </c>
      <c r="N98" s="33" t="e">
        <f t="shared" si="24"/>
        <v>#VALUE!</v>
      </c>
    </row>
    <row r="99" spans="1:14" x14ac:dyDescent="0.2">
      <c r="A99" s="1">
        <f t="shared" si="22"/>
        <v>8.1999999999999869</v>
      </c>
      <c r="B99" s="1">
        <v>0</v>
      </c>
      <c r="C99" s="1">
        <v>0</v>
      </c>
      <c r="D99" s="1">
        <f t="shared" si="23"/>
        <v>5401</v>
      </c>
      <c r="E99" s="1">
        <f t="shared" si="19"/>
        <v>5.4009999999999998</v>
      </c>
      <c r="F99" s="25">
        <f t="shared" ref="F99:F162" si="29">(B99/E99-0.5*M99*L99^2*$C$9*$C$11)</f>
        <v>-2.3453442389138028</v>
      </c>
      <c r="G99" s="31">
        <f t="shared" si="25"/>
        <v>12.148890380439026</v>
      </c>
      <c r="H99" s="31">
        <f t="shared" si="20"/>
        <v>1074.1329681268282</v>
      </c>
      <c r="I99" s="25" t="e">
        <f t="shared" si="14"/>
        <v>#VALUE!</v>
      </c>
      <c r="J99" s="31" t="e">
        <f t="shared" si="26"/>
        <v>#VALUE!</v>
      </c>
      <c r="K99" s="31" t="e">
        <f t="shared" si="27"/>
        <v>#VALUE!</v>
      </c>
      <c r="L99" s="25">
        <f t="shared" si="28"/>
        <v>12.148890380439026</v>
      </c>
      <c r="M99" s="28">
        <f t="shared" si="21"/>
        <v>1.2250000000000001</v>
      </c>
      <c r="N99" s="33" t="e">
        <f t="shared" si="24"/>
        <v>#VALUE!</v>
      </c>
    </row>
    <row r="100" spans="1:14" x14ac:dyDescent="0.2">
      <c r="A100" s="1">
        <f t="shared" si="22"/>
        <v>8.2999999999999865</v>
      </c>
      <c r="B100" s="1">
        <v>0</v>
      </c>
      <c r="C100" s="1">
        <v>0</v>
      </c>
      <c r="D100" s="1">
        <f t="shared" si="23"/>
        <v>5401</v>
      </c>
      <c r="E100" s="1">
        <f t="shared" si="19"/>
        <v>5.4009999999999998</v>
      </c>
      <c r="F100" s="25">
        <f t="shared" si="29"/>
        <v>-2.2556645318268185</v>
      </c>
      <c r="G100" s="31">
        <f t="shared" si="25"/>
        <v>11.914355956547645</v>
      </c>
      <c r="H100" s="31">
        <f t="shared" si="20"/>
        <v>1075.3244037224831</v>
      </c>
      <c r="I100" s="25" t="e">
        <f t="shared" si="14"/>
        <v>#VALUE!</v>
      </c>
      <c r="J100" s="31" t="e">
        <f t="shared" si="26"/>
        <v>#VALUE!</v>
      </c>
      <c r="K100" s="31" t="e">
        <f t="shared" si="27"/>
        <v>#VALUE!</v>
      </c>
      <c r="L100" s="25">
        <f t="shared" si="28"/>
        <v>11.914355956547645</v>
      </c>
      <c r="M100" s="28">
        <f t="shared" si="21"/>
        <v>1.2250000000000001</v>
      </c>
      <c r="N100" s="33" t="e">
        <f t="shared" si="24"/>
        <v>#VALUE!</v>
      </c>
    </row>
    <row r="101" spans="1:14" x14ac:dyDescent="0.2">
      <c r="A101" s="1">
        <f t="shared" si="22"/>
        <v>8.3999999999999861</v>
      </c>
      <c r="B101" s="1">
        <v>0</v>
      </c>
      <c r="C101" s="1">
        <v>0</v>
      </c>
      <c r="D101" s="1">
        <f t="shared" si="23"/>
        <v>5401</v>
      </c>
      <c r="E101" s="1">
        <f t="shared" si="19"/>
        <v>5.4009999999999998</v>
      </c>
      <c r="F101" s="25">
        <f t="shared" si="29"/>
        <v>-2.1710630904699806</v>
      </c>
      <c r="G101" s="31">
        <f t="shared" si="25"/>
        <v>11.688789503364964</v>
      </c>
      <c r="H101" s="31">
        <f t="shared" si="20"/>
        <v>1076.4932826728195</v>
      </c>
      <c r="I101" s="25" t="e">
        <f t="shared" ref="I101:I164" si="30">(B101-0.5*M101*L101^2*$C$9*$C$11)*SIN($E$4)/E101-$C$8</f>
        <v>#VALUE!</v>
      </c>
      <c r="J101" s="31" t="e">
        <f t="shared" si="26"/>
        <v>#VALUE!</v>
      </c>
      <c r="K101" s="31" t="e">
        <f t="shared" si="27"/>
        <v>#VALUE!</v>
      </c>
      <c r="L101" s="25">
        <f t="shared" si="28"/>
        <v>11.688789503364964</v>
      </c>
      <c r="M101" s="28">
        <f t="shared" si="21"/>
        <v>1.2250000000000001</v>
      </c>
      <c r="N101" s="33" t="e">
        <f t="shared" si="24"/>
        <v>#VALUE!</v>
      </c>
    </row>
    <row r="102" spans="1:14" x14ac:dyDescent="0.2">
      <c r="A102" s="1">
        <f t="shared" si="22"/>
        <v>8.4999999999999858</v>
      </c>
      <c r="B102" s="1">
        <v>0</v>
      </c>
      <c r="C102" s="1">
        <v>0</v>
      </c>
      <c r="D102" s="1">
        <f t="shared" si="23"/>
        <v>5401</v>
      </c>
      <c r="E102" s="1">
        <f t="shared" si="19"/>
        <v>5.4009999999999998</v>
      </c>
      <c r="F102" s="25">
        <f t="shared" si="29"/>
        <v>-2.0911619033764763</v>
      </c>
      <c r="G102" s="31">
        <f t="shared" si="25"/>
        <v>11.471683194317965</v>
      </c>
      <c r="H102" s="31">
        <f t="shared" si="20"/>
        <v>1077.6404509922513</v>
      </c>
      <c r="I102" s="25" t="e">
        <f t="shared" si="30"/>
        <v>#VALUE!</v>
      </c>
      <c r="J102" s="31" t="e">
        <f t="shared" si="26"/>
        <v>#VALUE!</v>
      </c>
      <c r="K102" s="31" t="e">
        <f t="shared" si="27"/>
        <v>#VALUE!</v>
      </c>
      <c r="L102" s="25">
        <f t="shared" si="28"/>
        <v>11.471683194317965</v>
      </c>
      <c r="M102" s="28">
        <f t="shared" si="21"/>
        <v>1.2250000000000001</v>
      </c>
      <c r="N102" s="33" t="e">
        <f t="shared" si="24"/>
        <v>#VALUE!</v>
      </c>
    </row>
    <row r="103" spans="1:14" x14ac:dyDescent="0.2">
      <c r="A103" s="1">
        <f t="shared" si="22"/>
        <v>8.5999999999999854</v>
      </c>
      <c r="B103" s="1">
        <v>0</v>
      </c>
      <c r="C103" s="1">
        <v>0</v>
      </c>
      <c r="D103" s="1">
        <f t="shared" si="23"/>
        <v>5401</v>
      </c>
      <c r="E103" s="1">
        <f t="shared" si="19"/>
        <v>5.4009999999999998</v>
      </c>
      <c r="F103" s="25">
        <f t="shared" si="29"/>
        <v>-2.0156176101800178</v>
      </c>
      <c r="G103" s="31">
        <f t="shared" si="25"/>
        <v>11.262567003980317</v>
      </c>
      <c r="H103" s="31">
        <f t="shared" si="20"/>
        <v>1078.7667076926493</v>
      </c>
      <c r="I103" s="25" t="e">
        <f t="shared" si="30"/>
        <v>#VALUE!</v>
      </c>
      <c r="J103" s="31" t="e">
        <f t="shared" si="26"/>
        <v>#VALUE!</v>
      </c>
      <c r="K103" s="31" t="e">
        <f t="shared" si="27"/>
        <v>#VALUE!</v>
      </c>
      <c r="L103" s="25">
        <f t="shared" si="28"/>
        <v>11.262567003980317</v>
      </c>
      <c r="M103" s="28">
        <f t="shared" si="21"/>
        <v>1.2250000000000001</v>
      </c>
      <c r="N103" s="33" t="e">
        <f t="shared" si="24"/>
        <v>#VALUE!</v>
      </c>
    </row>
    <row r="104" spans="1:14" x14ac:dyDescent="0.2">
      <c r="A104" s="1">
        <f t="shared" si="22"/>
        <v>8.6999999999999851</v>
      </c>
      <c r="B104" s="1">
        <v>0</v>
      </c>
      <c r="C104" s="1">
        <v>0</v>
      </c>
      <c r="D104" s="1">
        <f t="shared" si="23"/>
        <v>5401</v>
      </c>
      <c r="E104" s="1">
        <f t="shared" si="19"/>
        <v>5.4009999999999998</v>
      </c>
      <c r="F104" s="25">
        <f t="shared" si="29"/>
        <v>-1.9441177479657077</v>
      </c>
      <c r="G104" s="31">
        <f t="shared" si="25"/>
        <v>11.061005242962315</v>
      </c>
      <c r="H104" s="31">
        <f t="shared" si="20"/>
        <v>1079.8728082169455</v>
      </c>
      <c r="I104" s="25" t="e">
        <f t="shared" si="30"/>
        <v>#VALUE!</v>
      </c>
      <c r="J104" s="31" t="e">
        <f t="shared" si="26"/>
        <v>#VALUE!</v>
      </c>
      <c r="K104" s="31" t="e">
        <f t="shared" si="27"/>
        <v>#VALUE!</v>
      </c>
      <c r="L104" s="25">
        <f t="shared" si="28"/>
        <v>11.061005242962315</v>
      </c>
      <c r="M104" s="28">
        <f t="shared" si="21"/>
        <v>1.2250000000000001</v>
      </c>
      <c r="N104" s="33" t="e">
        <f t="shared" si="24"/>
        <v>#VALUE!</v>
      </c>
    </row>
    <row r="105" spans="1:14" x14ac:dyDescent="0.2">
      <c r="A105" s="1">
        <f t="shared" si="22"/>
        <v>8.7999999999999847</v>
      </c>
      <c r="B105" s="1">
        <v>0</v>
      </c>
      <c r="C105" s="1">
        <v>0</v>
      </c>
      <c r="D105" s="1">
        <f t="shared" si="23"/>
        <v>5401</v>
      </c>
      <c r="E105" s="1">
        <f t="shared" si="19"/>
        <v>5.4009999999999998</v>
      </c>
      <c r="F105" s="25">
        <f t="shared" si="29"/>
        <v>-1.8763774647050253</v>
      </c>
      <c r="G105" s="31">
        <f t="shared" si="25"/>
        <v>10.866593468165744</v>
      </c>
      <c r="H105" s="31">
        <f t="shared" si="20"/>
        <v>1080.959467563762</v>
      </c>
      <c r="I105" s="25" t="e">
        <f t="shared" si="30"/>
        <v>#VALUE!</v>
      </c>
      <c r="J105" s="31" t="e">
        <f t="shared" si="26"/>
        <v>#VALUE!</v>
      </c>
      <c r="K105" s="31" t="e">
        <f t="shared" si="27"/>
        <v>#VALUE!</v>
      </c>
      <c r="L105" s="25">
        <f t="shared" si="28"/>
        <v>10.866593468165744</v>
      </c>
      <c r="M105" s="28">
        <f t="shared" si="21"/>
        <v>1.2250000000000001</v>
      </c>
      <c r="N105" s="33" t="e">
        <f t="shared" si="24"/>
        <v>#VALUE!</v>
      </c>
    </row>
    <row r="106" spans="1:14" x14ac:dyDescent="0.2">
      <c r="A106" s="1">
        <f t="shared" si="22"/>
        <v>8.8999999999999844</v>
      </c>
      <c r="B106" s="1">
        <v>0</v>
      </c>
      <c r="C106" s="1">
        <v>0</v>
      </c>
      <c r="D106" s="1">
        <f t="shared" si="23"/>
        <v>5401</v>
      </c>
      <c r="E106" s="1">
        <f t="shared" si="19"/>
        <v>5.4009999999999998</v>
      </c>
      <c r="F106" s="25">
        <f t="shared" si="29"/>
        <v>-1.8121366343787146</v>
      </c>
      <c r="G106" s="31">
        <f t="shared" si="25"/>
        <v>10.678955721695242</v>
      </c>
      <c r="H106" s="31">
        <f t="shared" si="20"/>
        <v>1082.0273631359316</v>
      </c>
      <c r="I106" s="25" t="e">
        <f t="shared" si="30"/>
        <v>#VALUE!</v>
      </c>
      <c r="J106" s="31" t="e">
        <f t="shared" si="26"/>
        <v>#VALUE!</v>
      </c>
      <c r="K106" s="31" t="e">
        <f t="shared" si="27"/>
        <v>#VALUE!</v>
      </c>
      <c r="L106" s="25">
        <f t="shared" si="28"/>
        <v>10.678955721695242</v>
      </c>
      <c r="M106" s="28">
        <f t="shared" si="21"/>
        <v>1.2250000000000001</v>
      </c>
      <c r="N106" s="33" t="e">
        <f t="shared" si="24"/>
        <v>#VALUE!</v>
      </c>
    </row>
    <row r="107" spans="1:14" x14ac:dyDescent="0.2">
      <c r="A107" s="1">
        <f t="shared" si="22"/>
        <v>8.999999999999984</v>
      </c>
      <c r="B107" s="1">
        <v>0</v>
      </c>
      <c r="C107" s="1">
        <v>0</v>
      </c>
      <c r="D107" s="1">
        <f t="shared" si="23"/>
        <v>5401</v>
      </c>
      <c r="E107" s="1">
        <f t="shared" si="19"/>
        <v>5.4009999999999998</v>
      </c>
      <c r="F107" s="25">
        <f t="shared" si="29"/>
        <v>-1.7511573185325002</v>
      </c>
      <c r="G107" s="31">
        <f t="shared" si="25"/>
        <v>10.497742058257371</v>
      </c>
      <c r="H107" s="31">
        <f t="shared" si="20"/>
        <v>1083.0771373417574</v>
      </c>
      <c r="I107" s="25" t="e">
        <f t="shared" si="30"/>
        <v>#VALUE!</v>
      </c>
      <c r="J107" s="31" t="e">
        <f t="shared" si="26"/>
        <v>#VALUE!</v>
      </c>
      <c r="K107" s="31" t="e">
        <f t="shared" si="27"/>
        <v>#VALUE!</v>
      </c>
      <c r="L107" s="25">
        <f t="shared" si="28"/>
        <v>10.497742058257371</v>
      </c>
      <c r="M107" s="28">
        <f t="shared" si="21"/>
        <v>1.2250000000000001</v>
      </c>
      <c r="N107" s="33" t="e">
        <f t="shared" si="24"/>
        <v>#VALUE!</v>
      </c>
    </row>
    <row r="108" spans="1:14" x14ac:dyDescent="0.2">
      <c r="A108" s="1">
        <f t="shared" si="22"/>
        <v>9.0999999999999837</v>
      </c>
      <c r="B108" s="1">
        <v>0</v>
      </c>
      <c r="C108" s="1">
        <v>0</v>
      </c>
      <c r="D108" s="1">
        <f t="shared" si="23"/>
        <v>5401</v>
      </c>
      <c r="E108" s="1">
        <f t="shared" si="19"/>
        <v>5.4009999999999998</v>
      </c>
      <c r="F108" s="25">
        <f t="shared" si="29"/>
        <v>-1.6932215274312925</v>
      </c>
      <c r="G108" s="31">
        <f t="shared" si="25"/>
        <v>10.322626326404121</v>
      </c>
      <c r="H108" s="31">
        <f t="shared" si="20"/>
        <v>1084.1093999743978</v>
      </c>
      <c r="I108" s="25" t="e">
        <f t="shared" si="30"/>
        <v>#VALUE!</v>
      </c>
      <c r="J108" s="31" t="e">
        <f t="shared" si="26"/>
        <v>#VALUE!</v>
      </c>
      <c r="K108" s="31" t="e">
        <f t="shared" si="27"/>
        <v>#VALUE!</v>
      </c>
      <c r="L108" s="25">
        <f t="shared" si="28"/>
        <v>10.322626326404121</v>
      </c>
      <c r="M108" s="28">
        <f t="shared" si="21"/>
        <v>1.2250000000000001</v>
      </c>
      <c r="N108" s="33" t="e">
        <f t="shared" si="24"/>
        <v>#VALUE!</v>
      </c>
    </row>
    <row r="109" spans="1:14" x14ac:dyDescent="0.2">
      <c r="A109" s="1">
        <f t="shared" si="22"/>
        <v>9.1999999999999833</v>
      </c>
      <c r="B109" s="1">
        <v>0</v>
      </c>
      <c r="C109" s="1">
        <v>0</v>
      </c>
      <c r="D109" s="1">
        <f t="shared" si="23"/>
        <v>5401</v>
      </c>
      <c r="E109" s="1">
        <f t="shared" si="19"/>
        <v>5.4009999999999998</v>
      </c>
      <c r="F109" s="25">
        <f t="shared" si="29"/>
        <v>-1.6381292409940476</v>
      </c>
      <c r="G109" s="31">
        <f t="shared" si="25"/>
        <v>10.153304173660992</v>
      </c>
      <c r="H109" s="31">
        <f t="shared" si="20"/>
        <v>1085.1247303917639</v>
      </c>
      <c r="I109" s="25" t="e">
        <f t="shared" si="30"/>
        <v>#VALUE!</v>
      </c>
      <c r="J109" s="31" t="e">
        <f t="shared" si="26"/>
        <v>#VALUE!</v>
      </c>
      <c r="K109" s="31" t="e">
        <f t="shared" si="27"/>
        <v>#VALUE!</v>
      </c>
      <c r="L109" s="25">
        <f t="shared" si="28"/>
        <v>10.153304173660992</v>
      </c>
      <c r="M109" s="28">
        <f t="shared" si="21"/>
        <v>1.2250000000000001</v>
      </c>
      <c r="N109" s="33" t="e">
        <f t="shared" si="24"/>
        <v>#VALUE!</v>
      </c>
    </row>
    <row r="110" spans="1:14" x14ac:dyDescent="0.2">
      <c r="A110" s="1">
        <f t="shared" si="22"/>
        <v>9.2999999999999829</v>
      </c>
      <c r="B110" s="1">
        <v>0</v>
      </c>
      <c r="C110" s="1">
        <v>0</v>
      </c>
      <c r="D110" s="1">
        <f t="shared" si="23"/>
        <v>5401</v>
      </c>
      <c r="E110" s="1">
        <f t="shared" si="19"/>
        <v>5.4009999999999998</v>
      </c>
      <c r="F110" s="25">
        <f t="shared" si="29"/>
        <v>-1.5856966555573531</v>
      </c>
      <c r="G110" s="31">
        <f t="shared" si="25"/>
        <v>9.9894912495615866</v>
      </c>
      <c r="H110" s="31">
        <f t="shared" si="20"/>
        <v>1086.1236795167201</v>
      </c>
      <c r="I110" s="25" t="e">
        <f t="shared" si="30"/>
        <v>#VALUE!</v>
      </c>
      <c r="J110" s="31" t="e">
        <f t="shared" si="26"/>
        <v>#VALUE!</v>
      </c>
      <c r="K110" s="31" t="e">
        <f t="shared" si="27"/>
        <v>#VALUE!</v>
      </c>
      <c r="L110" s="25">
        <f t="shared" si="28"/>
        <v>9.9894912495615866</v>
      </c>
      <c r="M110" s="28">
        <f t="shared" si="21"/>
        <v>1.2250000000000001</v>
      </c>
      <c r="N110" s="33" t="e">
        <f t="shared" si="24"/>
        <v>#VALUE!</v>
      </c>
    </row>
    <row r="111" spans="1:14" x14ac:dyDescent="0.2">
      <c r="A111" s="1">
        <f t="shared" si="22"/>
        <v>9.3999999999999826</v>
      </c>
      <c r="B111" s="1">
        <v>0</v>
      </c>
      <c r="C111" s="1">
        <v>0</v>
      </c>
      <c r="D111" s="1">
        <f t="shared" si="23"/>
        <v>5401</v>
      </c>
      <c r="E111" s="1">
        <f t="shared" si="19"/>
        <v>5.4009999999999998</v>
      </c>
      <c r="F111" s="25">
        <f t="shared" si="29"/>
        <v>-1.5357546274356615</v>
      </c>
      <c r="G111" s="31">
        <f t="shared" si="25"/>
        <v>9.8309215840058517</v>
      </c>
      <c r="H111" s="31">
        <f t="shared" si="20"/>
        <v>1087.1067716751206</v>
      </c>
      <c r="I111" s="25" t="e">
        <f t="shared" si="30"/>
        <v>#VALUE!</v>
      </c>
      <c r="J111" s="31" t="e">
        <f t="shared" si="26"/>
        <v>#VALUE!</v>
      </c>
      <c r="K111" s="31" t="e">
        <f t="shared" si="27"/>
        <v>#VALUE!</v>
      </c>
      <c r="L111" s="25">
        <f t="shared" si="28"/>
        <v>9.8309215840058517</v>
      </c>
      <c r="M111" s="28">
        <f t="shared" si="21"/>
        <v>1.2250000000000001</v>
      </c>
      <c r="N111" s="33" t="e">
        <f t="shared" si="24"/>
        <v>#VALUE!</v>
      </c>
    </row>
    <row r="112" spans="1:14" x14ac:dyDescent="0.2">
      <c r="A112" s="1">
        <f t="shared" si="22"/>
        <v>9.4999999999999822</v>
      </c>
      <c r="B112" s="1">
        <v>0</v>
      </c>
      <c r="C112" s="1">
        <v>0</v>
      </c>
      <c r="D112" s="1">
        <f t="shared" si="23"/>
        <v>5401</v>
      </c>
      <c r="E112" s="1">
        <f t="shared" si="19"/>
        <v>5.4009999999999998</v>
      </c>
      <c r="F112" s="25">
        <f t="shared" si="29"/>
        <v>-1.4881472883852094</v>
      </c>
      <c r="G112" s="31">
        <f t="shared" si="25"/>
        <v>9.6773461212622855</v>
      </c>
      <c r="H112" s="31">
        <f t="shared" si="20"/>
        <v>1088.0745062872468</v>
      </c>
      <c r="I112" s="25" t="e">
        <f t="shared" si="30"/>
        <v>#VALUE!</v>
      </c>
      <c r="J112" s="31" t="e">
        <f t="shared" si="26"/>
        <v>#VALUE!</v>
      </c>
      <c r="K112" s="31" t="e">
        <f t="shared" si="27"/>
        <v>#VALUE!</v>
      </c>
      <c r="L112" s="25">
        <f t="shared" si="28"/>
        <v>9.6773461212622855</v>
      </c>
      <c r="M112" s="28">
        <f t="shared" si="21"/>
        <v>1.2250000000000001</v>
      </c>
      <c r="N112" s="33" t="e">
        <f t="shared" si="24"/>
        <v>#VALUE!</v>
      </c>
    </row>
    <row r="113" spans="1:14" x14ac:dyDescent="0.2">
      <c r="A113" s="1">
        <f t="shared" si="22"/>
        <v>9.5999999999999819</v>
      </c>
      <c r="B113" s="1">
        <v>0</v>
      </c>
      <c r="C113" s="1">
        <v>0</v>
      </c>
      <c r="D113" s="1">
        <f t="shared" si="23"/>
        <v>5401</v>
      </c>
      <c r="E113" s="1">
        <f t="shared" si="19"/>
        <v>5.4009999999999998</v>
      </c>
      <c r="F113" s="25">
        <f t="shared" si="29"/>
        <v>-1.442730811571425</v>
      </c>
      <c r="G113" s="31">
        <f t="shared" si="25"/>
        <v>9.5285313924237638</v>
      </c>
      <c r="H113" s="31">
        <f t="shared" si="20"/>
        <v>1089.0273594264891</v>
      </c>
      <c r="I113" s="25" t="e">
        <f t="shared" si="30"/>
        <v>#VALUE!</v>
      </c>
      <c r="J113" s="31" t="e">
        <f t="shared" si="26"/>
        <v>#VALUE!</v>
      </c>
      <c r="K113" s="31" t="e">
        <f t="shared" si="27"/>
        <v>#VALUE!</v>
      </c>
      <c r="L113" s="25">
        <f t="shared" si="28"/>
        <v>9.5285313924237638</v>
      </c>
      <c r="M113" s="28">
        <f t="shared" si="21"/>
        <v>1.2250000000000001</v>
      </c>
      <c r="N113" s="33" t="e">
        <f t="shared" si="24"/>
        <v>#VALUE!</v>
      </c>
    </row>
    <row r="114" spans="1:14" x14ac:dyDescent="0.2">
      <c r="A114" s="1">
        <f t="shared" si="22"/>
        <v>9.6999999999999815</v>
      </c>
      <c r="B114" s="1">
        <v>0</v>
      </c>
      <c r="C114" s="1">
        <v>0</v>
      </c>
      <c r="D114" s="1">
        <f t="shared" si="23"/>
        <v>5401</v>
      </c>
      <c r="E114" s="1">
        <f t="shared" si="19"/>
        <v>5.4009999999999998</v>
      </c>
      <c r="F114" s="25">
        <f t="shared" si="29"/>
        <v>-1.3993723095954411</v>
      </c>
      <c r="G114" s="31">
        <f t="shared" si="25"/>
        <v>9.3842583112666205</v>
      </c>
      <c r="H114" s="31">
        <f t="shared" ref="H114:H145" si="31">H113+G114*dt</f>
        <v>1089.9657852576156</v>
      </c>
      <c r="I114" s="25" t="e">
        <f t="shared" si="30"/>
        <v>#VALUE!</v>
      </c>
      <c r="J114" s="31" t="e">
        <f t="shared" si="26"/>
        <v>#VALUE!</v>
      </c>
      <c r="K114" s="31" t="e">
        <f t="shared" si="27"/>
        <v>#VALUE!</v>
      </c>
      <c r="L114" s="25">
        <f t="shared" si="28"/>
        <v>9.3842583112666205</v>
      </c>
      <c r="M114" s="28">
        <f t="shared" si="21"/>
        <v>1.2250000000000001</v>
      </c>
      <c r="N114" s="33" t="e">
        <f t="shared" si="24"/>
        <v>#VALUE!</v>
      </c>
    </row>
    <row r="115" spans="1:14" x14ac:dyDescent="0.2">
      <c r="A115" s="1">
        <f t="shared" si="22"/>
        <v>9.7999999999999812</v>
      </c>
      <c r="B115" s="1">
        <v>0</v>
      </c>
      <c r="C115" s="1">
        <v>0</v>
      </c>
      <c r="D115" s="1">
        <f t="shared" si="23"/>
        <v>5401</v>
      </c>
      <c r="E115" s="1">
        <f t="shared" si="19"/>
        <v>5.4009999999999998</v>
      </c>
      <c r="F115" s="25">
        <f t="shared" si="29"/>
        <v>-1.3579488486437936</v>
      </c>
      <c r="G115" s="31">
        <f t="shared" si="25"/>
        <v>9.2443210803070759</v>
      </c>
      <c r="H115" s="31">
        <f t="shared" si="31"/>
        <v>1090.8902173656463</v>
      </c>
      <c r="I115" s="25" t="e">
        <f t="shared" si="30"/>
        <v>#VALUE!</v>
      </c>
      <c r="J115" s="31" t="e">
        <f t="shared" si="26"/>
        <v>#VALUE!</v>
      </c>
      <c r="K115" s="31" t="e">
        <f t="shared" si="27"/>
        <v>#VALUE!</v>
      </c>
      <c r="L115" s="25">
        <f t="shared" si="28"/>
        <v>9.2443210803070759</v>
      </c>
      <c r="M115" s="28">
        <f t="shared" si="21"/>
        <v>1.2250000000000001</v>
      </c>
      <c r="N115" s="33" t="e">
        <f t="shared" si="24"/>
        <v>#VALUE!</v>
      </c>
    </row>
    <row r="116" spans="1:14" x14ac:dyDescent="0.2">
      <c r="A116" s="1">
        <f t="shared" si="22"/>
        <v>9.8999999999999808</v>
      </c>
      <c r="B116" s="1">
        <v>0</v>
      </c>
      <c r="C116" s="1">
        <v>0</v>
      </c>
      <c r="D116" s="1">
        <f t="shared" si="23"/>
        <v>5401</v>
      </c>
      <c r="E116" s="1">
        <f t="shared" si="19"/>
        <v>5.4009999999999998</v>
      </c>
      <c r="F116" s="25">
        <f t="shared" si="29"/>
        <v>-1.3183465649598995</v>
      </c>
      <c r="G116" s="31">
        <f t="shared" ref="G116:G147" si="32">G115+F115*dt</f>
        <v>9.1085261954426961</v>
      </c>
      <c r="H116" s="31">
        <f t="shared" si="31"/>
        <v>1091.8010699851907</v>
      </c>
      <c r="I116" s="25" t="e">
        <f t="shared" si="30"/>
        <v>#VALUE!</v>
      </c>
      <c r="J116" s="31" t="e">
        <f t="shared" ref="J116:J147" si="33">J115+I115*dt</f>
        <v>#VALUE!</v>
      </c>
      <c r="K116" s="31" t="e">
        <f t="shared" ref="K116:K147" si="34">K115+J115*dt</f>
        <v>#VALUE!</v>
      </c>
      <c r="L116" s="25">
        <f t="shared" si="28"/>
        <v>9.1085261954426961</v>
      </c>
      <c r="M116" s="28">
        <f t="shared" si="21"/>
        <v>1.2250000000000001</v>
      </c>
      <c r="N116" s="33" t="e">
        <f t="shared" si="24"/>
        <v>#VALUE!</v>
      </c>
    </row>
    <row r="117" spans="1:14" x14ac:dyDescent="0.2">
      <c r="A117" s="1">
        <f t="shared" si="22"/>
        <v>9.9999999999999805</v>
      </c>
      <c r="B117" s="1">
        <v>0</v>
      </c>
      <c r="C117" s="1">
        <v>0</v>
      </c>
      <c r="D117" s="1">
        <f t="shared" si="23"/>
        <v>5401</v>
      </c>
      <c r="E117" s="1">
        <f t="shared" si="19"/>
        <v>5.4009999999999998</v>
      </c>
      <c r="F117" s="25">
        <f t="shared" si="29"/>
        <v>-1.2804598716569959</v>
      </c>
      <c r="G117" s="31">
        <f t="shared" si="32"/>
        <v>8.9766915389467066</v>
      </c>
      <c r="H117" s="31">
        <f t="shared" si="31"/>
        <v>1092.6987391390853</v>
      </c>
      <c r="I117" s="25" t="e">
        <f t="shared" si="30"/>
        <v>#VALUE!</v>
      </c>
      <c r="J117" s="31" t="e">
        <f t="shared" si="33"/>
        <v>#VALUE!</v>
      </c>
      <c r="K117" s="31" t="e">
        <f t="shared" si="34"/>
        <v>#VALUE!</v>
      </c>
      <c r="L117" s="25">
        <f t="shared" si="28"/>
        <v>8.9766915389467066</v>
      </c>
      <c r="M117" s="28">
        <f t="shared" si="21"/>
        <v>1.2250000000000001</v>
      </c>
      <c r="N117" s="33" t="e">
        <f t="shared" si="24"/>
        <v>#VALUE!</v>
      </c>
    </row>
    <row r="118" spans="1:14" x14ac:dyDescent="0.2">
      <c r="A118" s="1">
        <f t="shared" si="22"/>
        <v>10.09999999999998</v>
      </c>
      <c r="B118" s="1">
        <v>0</v>
      </c>
      <c r="C118" s="1">
        <v>0</v>
      </c>
      <c r="D118" s="1">
        <f t="shared" si="23"/>
        <v>5401</v>
      </c>
      <c r="E118" s="1">
        <f t="shared" si="19"/>
        <v>5.4009999999999998</v>
      </c>
      <c r="F118" s="25">
        <f t="shared" si="29"/>
        <v>-1.2441907454498233</v>
      </c>
      <c r="G118" s="31">
        <f t="shared" si="32"/>
        <v>8.8486455517810079</v>
      </c>
      <c r="H118" s="31">
        <f t="shared" si="31"/>
        <v>1093.5836036942635</v>
      </c>
      <c r="I118" s="25" t="e">
        <f t="shared" si="30"/>
        <v>#VALUE!</v>
      </c>
      <c r="J118" s="31" t="e">
        <f t="shared" si="33"/>
        <v>#VALUE!</v>
      </c>
      <c r="K118" s="31" t="e">
        <f t="shared" si="34"/>
        <v>#VALUE!</v>
      </c>
      <c r="L118" s="25">
        <f t="shared" si="28"/>
        <v>8.8486455517810079</v>
      </c>
      <c r="M118" s="28">
        <f t="shared" si="21"/>
        <v>1.2250000000000001</v>
      </c>
      <c r="N118" s="33" t="e">
        <f t="shared" si="24"/>
        <v>#VALUE!</v>
      </c>
    </row>
    <row r="119" spans="1:14" x14ac:dyDescent="0.2">
      <c r="A119" s="1">
        <f t="shared" si="22"/>
        <v>10.19999999999998</v>
      </c>
      <c r="B119" s="1">
        <v>0</v>
      </c>
      <c r="C119" s="1">
        <v>0</v>
      </c>
      <c r="D119" s="1">
        <f t="shared" si="23"/>
        <v>5401</v>
      </c>
      <c r="E119" s="1">
        <f t="shared" si="19"/>
        <v>5.4009999999999998</v>
      </c>
      <c r="F119" s="25">
        <f t="shared" si="29"/>
        <v>-1.2094480842178501</v>
      </c>
      <c r="G119" s="31">
        <f t="shared" si="32"/>
        <v>8.7242264772360247</v>
      </c>
      <c r="H119" s="31">
        <f t="shared" si="31"/>
        <v>1094.4560263419871</v>
      </c>
      <c r="I119" s="25" t="e">
        <f t="shared" si="30"/>
        <v>#VALUE!</v>
      </c>
      <c r="J119" s="31" t="e">
        <f t="shared" si="33"/>
        <v>#VALUE!</v>
      </c>
      <c r="K119" s="31" t="e">
        <f t="shared" si="34"/>
        <v>#VALUE!</v>
      </c>
      <c r="L119" s="25">
        <f t="shared" si="28"/>
        <v>8.7242264772360247</v>
      </c>
      <c r="M119" s="28">
        <f t="shared" si="21"/>
        <v>1.2250000000000001</v>
      </c>
      <c r="N119" s="33" t="e">
        <f t="shared" si="24"/>
        <v>#VALUE!</v>
      </c>
    </row>
    <row r="120" spans="1:14" x14ac:dyDescent="0.2">
      <c r="A120" s="1">
        <f t="shared" si="22"/>
        <v>10.299999999999979</v>
      </c>
      <c r="B120" s="1">
        <v>0</v>
      </c>
      <c r="C120" s="1">
        <v>0</v>
      </c>
      <c r="D120" s="1">
        <f t="shared" si="23"/>
        <v>5401</v>
      </c>
      <c r="E120" s="1">
        <f t="shared" si="19"/>
        <v>5.4009999999999998</v>
      </c>
      <c r="F120" s="25">
        <f t="shared" si="29"/>
        <v>-1.1761471274606281</v>
      </c>
      <c r="G120" s="31">
        <f t="shared" si="32"/>
        <v>8.6032816688142404</v>
      </c>
      <c r="H120" s="31">
        <f t="shared" si="31"/>
        <v>1095.3163545088685</v>
      </c>
      <c r="I120" s="25" t="e">
        <f t="shared" si="30"/>
        <v>#VALUE!</v>
      </c>
      <c r="J120" s="31" t="e">
        <f t="shared" si="33"/>
        <v>#VALUE!</v>
      </c>
      <c r="K120" s="31" t="e">
        <f t="shared" si="34"/>
        <v>#VALUE!</v>
      </c>
      <c r="L120" s="25">
        <f t="shared" si="28"/>
        <v>8.6032816688142404</v>
      </c>
      <c r="M120" s="28">
        <f t="shared" si="21"/>
        <v>1.2250000000000001</v>
      </c>
      <c r="N120" s="33" t="e">
        <f t="shared" si="24"/>
        <v>#VALUE!</v>
      </c>
    </row>
    <row r="121" spans="1:14" x14ac:dyDescent="0.2">
      <c r="A121" s="1">
        <f t="shared" si="22"/>
        <v>10.399999999999979</v>
      </c>
      <c r="B121" s="1">
        <v>0</v>
      </c>
      <c r="C121" s="1">
        <v>0</v>
      </c>
      <c r="D121" s="1">
        <f t="shared" si="23"/>
        <v>5401</v>
      </c>
      <c r="E121" s="1">
        <f t="shared" si="19"/>
        <v>5.4009999999999998</v>
      </c>
      <c r="F121" s="25">
        <f t="shared" si="29"/>
        <v>-1.1442089326945957</v>
      </c>
      <c r="G121" s="31">
        <f t="shared" si="32"/>
        <v>8.4856669560681777</v>
      </c>
      <c r="H121" s="31">
        <f t="shared" si="31"/>
        <v>1096.1649212044754</v>
      </c>
      <c r="I121" s="25" t="e">
        <f t="shared" si="30"/>
        <v>#VALUE!</v>
      </c>
      <c r="J121" s="31" t="e">
        <f t="shared" si="33"/>
        <v>#VALUE!</v>
      </c>
      <c r="K121" s="31" t="e">
        <f t="shared" si="34"/>
        <v>#VALUE!</v>
      </c>
      <c r="L121" s="25">
        <f t="shared" si="28"/>
        <v>8.4856669560681777</v>
      </c>
      <c r="M121" s="28">
        <f t="shared" si="21"/>
        <v>1.2250000000000001</v>
      </c>
      <c r="N121" s="33" t="e">
        <f t="shared" si="24"/>
        <v>#VALUE!</v>
      </c>
    </row>
    <row r="122" spans="1:14" x14ac:dyDescent="0.2">
      <c r="A122" s="1">
        <f t="shared" si="22"/>
        <v>10.499999999999979</v>
      </c>
      <c r="B122" s="1">
        <v>0</v>
      </c>
      <c r="C122" s="1">
        <v>0</v>
      </c>
      <c r="D122" s="1">
        <f t="shared" si="23"/>
        <v>5401</v>
      </c>
      <c r="E122" s="1">
        <f t="shared" si="19"/>
        <v>5.4009999999999998</v>
      </c>
      <c r="F122" s="25">
        <f t="shared" si="29"/>
        <v>-1.1135599016942872</v>
      </c>
      <c r="G122" s="31">
        <f t="shared" si="32"/>
        <v>8.3712460627987184</v>
      </c>
      <c r="H122" s="31">
        <f t="shared" si="31"/>
        <v>1097.0020458107551</v>
      </c>
      <c r="I122" s="25" t="e">
        <f t="shared" si="30"/>
        <v>#VALUE!</v>
      </c>
      <c r="J122" s="31" t="e">
        <f t="shared" si="33"/>
        <v>#VALUE!</v>
      </c>
      <c r="K122" s="31" t="e">
        <f t="shared" si="34"/>
        <v>#VALUE!</v>
      </c>
      <c r="L122" s="25">
        <f t="shared" si="28"/>
        <v>8.3712460627987184</v>
      </c>
      <c r="M122" s="28">
        <f t="shared" si="21"/>
        <v>1.2250000000000001</v>
      </c>
      <c r="N122" s="33" t="e">
        <f t="shared" si="24"/>
        <v>#VALUE!</v>
      </c>
    </row>
    <row r="123" spans="1:14" x14ac:dyDescent="0.2">
      <c r="A123" s="1">
        <f t="shared" si="22"/>
        <v>10.599999999999978</v>
      </c>
      <c r="B123" s="1">
        <v>0</v>
      </c>
      <c r="C123" s="1">
        <v>0</v>
      </c>
      <c r="D123" s="1">
        <f t="shared" si="23"/>
        <v>5401</v>
      </c>
      <c r="E123" s="1">
        <f t="shared" si="19"/>
        <v>5.4009999999999998</v>
      </c>
      <c r="F123" s="25">
        <f t="shared" si="29"/>
        <v>-1.0841313512194459</v>
      </c>
      <c r="G123" s="31">
        <f t="shared" si="32"/>
        <v>8.2598900726292896</v>
      </c>
      <c r="H123" s="31">
        <f t="shared" si="31"/>
        <v>1097.8280348180181</v>
      </c>
      <c r="I123" s="25" t="e">
        <f t="shared" si="30"/>
        <v>#VALUE!</v>
      </c>
      <c r="J123" s="31" t="e">
        <f t="shared" si="33"/>
        <v>#VALUE!</v>
      </c>
      <c r="K123" s="31" t="e">
        <f t="shared" si="34"/>
        <v>#VALUE!</v>
      </c>
      <c r="L123" s="25">
        <f t="shared" si="28"/>
        <v>8.2598900726292896</v>
      </c>
      <c r="M123" s="28">
        <f t="shared" si="21"/>
        <v>1.2250000000000001</v>
      </c>
      <c r="N123" s="33" t="e">
        <f t="shared" si="24"/>
        <v>#VALUE!</v>
      </c>
    </row>
    <row r="124" spans="1:14" x14ac:dyDescent="0.2">
      <c r="A124" s="1">
        <f t="shared" si="22"/>
        <v>10.699999999999978</v>
      </c>
      <c r="B124" s="1">
        <v>0</v>
      </c>
      <c r="C124" s="1">
        <v>0</v>
      </c>
      <c r="D124" s="1">
        <f t="shared" si="23"/>
        <v>5401</v>
      </c>
      <c r="E124" s="1">
        <f t="shared" si="19"/>
        <v>5.4009999999999998</v>
      </c>
      <c r="F124" s="25">
        <f t="shared" si="29"/>
        <v>-1.0558591235099111</v>
      </c>
      <c r="G124" s="31">
        <f t="shared" si="32"/>
        <v>8.1514769375073453</v>
      </c>
      <c r="H124" s="31">
        <f t="shared" si="31"/>
        <v>1098.6431825117688</v>
      </c>
      <c r="I124" s="25" t="e">
        <f t="shared" si="30"/>
        <v>#VALUE!</v>
      </c>
      <c r="J124" s="31" t="e">
        <f t="shared" si="33"/>
        <v>#VALUE!</v>
      </c>
      <c r="K124" s="31" t="e">
        <f t="shared" si="34"/>
        <v>#VALUE!</v>
      </c>
      <c r="L124" s="25">
        <f t="shared" si="28"/>
        <v>8.1514769375073453</v>
      </c>
      <c r="M124" s="28">
        <f t="shared" si="21"/>
        <v>1.2250000000000001</v>
      </c>
      <c r="N124" s="33" t="e">
        <f t="shared" si="24"/>
        <v>#VALUE!</v>
      </c>
    </row>
    <row r="125" spans="1:14" x14ac:dyDescent="0.2">
      <c r="A125" s="1">
        <f t="shared" si="22"/>
        <v>10.799999999999978</v>
      </c>
      <c r="B125" s="1">
        <v>0</v>
      </c>
      <c r="C125" s="1">
        <v>0</v>
      </c>
      <c r="D125" s="1">
        <f t="shared" si="23"/>
        <v>5401</v>
      </c>
      <c r="E125" s="1">
        <f t="shared" si="19"/>
        <v>5.4009999999999998</v>
      </c>
      <c r="F125" s="25">
        <f t="shared" si="29"/>
        <v>-1.028683232386485</v>
      </c>
      <c r="G125" s="31">
        <f t="shared" si="32"/>
        <v>8.0458910251563545</v>
      </c>
      <c r="H125" s="31">
        <f t="shared" si="31"/>
        <v>1099.4477716142844</v>
      </c>
      <c r="I125" s="25" t="e">
        <f t="shared" si="30"/>
        <v>#VALUE!</v>
      </c>
      <c r="J125" s="31" t="e">
        <f t="shared" si="33"/>
        <v>#VALUE!</v>
      </c>
      <c r="K125" s="31" t="e">
        <f t="shared" si="34"/>
        <v>#VALUE!</v>
      </c>
      <c r="L125" s="25">
        <f t="shared" si="28"/>
        <v>8.0458910251563545</v>
      </c>
      <c r="M125" s="28">
        <f t="shared" si="21"/>
        <v>1.2250000000000001</v>
      </c>
      <c r="N125" s="33" t="e">
        <f t="shared" si="24"/>
        <v>#VALUE!</v>
      </c>
    </row>
    <row r="126" spans="1:14" x14ac:dyDescent="0.2">
      <c r="A126" s="1">
        <f t="shared" si="22"/>
        <v>10.899999999999977</v>
      </c>
      <c r="B126" s="1">
        <v>0</v>
      </c>
      <c r="C126" s="1">
        <v>0</v>
      </c>
      <c r="D126" s="1">
        <f t="shared" si="23"/>
        <v>5401</v>
      </c>
      <c r="E126" s="1">
        <f t="shared" si="19"/>
        <v>5.4009999999999998</v>
      </c>
      <c r="F126" s="25">
        <f t="shared" si="29"/>
        <v>-1.0025475412802933</v>
      </c>
      <c r="G126" s="31">
        <f t="shared" si="32"/>
        <v>7.9430227019177062</v>
      </c>
      <c r="H126" s="31">
        <f t="shared" si="31"/>
        <v>1100.2420738844762</v>
      </c>
      <c r="I126" s="25" t="e">
        <f t="shared" si="30"/>
        <v>#VALUE!</v>
      </c>
      <c r="J126" s="31" t="e">
        <f t="shared" si="33"/>
        <v>#VALUE!</v>
      </c>
      <c r="K126" s="31" t="e">
        <f t="shared" si="34"/>
        <v>#VALUE!</v>
      </c>
      <c r="L126" s="25">
        <f t="shared" si="28"/>
        <v>7.9430227019177062</v>
      </c>
      <c r="M126" s="28">
        <f t="shared" si="21"/>
        <v>1.2250000000000001</v>
      </c>
      <c r="N126" s="33" t="e">
        <f t="shared" si="24"/>
        <v>#VALUE!</v>
      </c>
    </row>
    <row r="127" spans="1:14" x14ac:dyDescent="0.2">
      <c r="A127" s="1">
        <f t="shared" si="22"/>
        <v>10.999999999999977</v>
      </c>
      <c r="B127" s="1">
        <v>0</v>
      </c>
      <c r="C127" s="1">
        <v>0</v>
      </c>
      <c r="D127" s="1">
        <f t="shared" si="23"/>
        <v>5401</v>
      </c>
      <c r="E127" s="1">
        <f t="shared" si="19"/>
        <v>5.4009999999999998</v>
      </c>
      <c r="F127" s="25">
        <f t="shared" si="29"/>
        <v>-0.97739946993556348</v>
      </c>
      <c r="G127" s="31">
        <f t="shared" si="32"/>
        <v>7.8427679477896772</v>
      </c>
      <c r="H127" s="31">
        <f t="shared" si="31"/>
        <v>1101.0263506792551</v>
      </c>
      <c r="I127" s="25" t="e">
        <f t="shared" si="30"/>
        <v>#VALUE!</v>
      </c>
      <c r="J127" s="31" t="e">
        <f t="shared" si="33"/>
        <v>#VALUE!</v>
      </c>
      <c r="K127" s="31" t="e">
        <f t="shared" si="34"/>
        <v>#VALUE!</v>
      </c>
      <c r="L127" s="25">
        <f t="shared" si="28"/>
        <v>7.8427679477896772</v>
      </c>
      <c r="M127" s="28">
        <f t="shared" si="21"/>
        <v>1.2250000000000001</v>
      </c>
      <c r="N127" s="33" t="e">
        <f t="shared" si="24"/>
        <v>#VALUE!</v>
      </c>
    </row>
    <row r="128" spans="1:14" x14ac:dyDescent="0.2">
      <c r="A128" s="1">
        <f t="shared" si="22"/>
        <v>11.099999999999977</v>
      </c>
      <c r="B128" s="1">
        <v>0</v>
      </c>
      <c r="C128" s="1">
        <v>0</v>
      </c>
      <c r="D128" s="1">
        <f t="shared" si="23"/>
        <v>5401</v>
      </c>
      <c r="E128" s="1">
        <f t="shared" si="19"/>
        <v>5.4009999999999998</v>
      </c>
      <c r="F128" s="25">
        <f t="shared" si="29"/>
        <v>-0.95318972689986825</v>
      </c>
      <c r="G128" s="31">
        <f t="shared" si="32"/>
        <v>7.745028000796121</v>
      </c>
      <c r="H128" s="31">
        <f t="shared" si="31"/>
        <v>1101.8008534793346</v>
      </c>
      <c r="I128" s="25" t="e">
        <f t="shared" si="30"/>
        <v>#VALUE!</v>
      </c>
      <c r="J128" s="31" t="e">
        <f t="shared" si="33"/>
        <v>#VALUE!</v>
      </c>
      <c r="K128" s="31" t="e">
        <f t="shared" si="34"/>
        <v>#VALUE!</v>
      </c>
      <c r="L128" s="25">
        <f t="shared" si="28"/>
        <v>7.745028000796121</v>
      </c>
      <c r="M128" s="28">
        <f t="shared" si="21"/>
        <v>1.2250000000000001</v>
      </c>
      <c r="N128" s="33" t="e">
        <f t="shared" si="24"/>
        <v>#VALUE!</v>
      </c>
    </row>
    <row r="129" spans="1:14" x14ac:dyDescent="0.2">
      <c r="A129" s="1">
        <f t="shared" si="22"/>
        <v>11.199999999999976</v>
      </c>
      <c r="B129" s="1">
        <v>0</v>
      </c>
      <c r="C129" s="1">
        <v>0</v>
      </c>
      <c r="D129" s="1">
        <f t="shared" si="23"/>
        <v>5401</v>
      </c>
      <c r="E129" s="1">
        <f t="shared" si="19"/>
        <v>5.4009999999999998</v>
      </c>
      <c r="F129" s="25">
        <f t="shared" si="29"/>
        <v>-0.92987206523901511</v>
      </c>
      <c r="G129" s="31">
        <f t="shared" si="32"/>
        <v>7.649709028106134</v>
      </c>
      <c r="H129" s="31">
        <f t="shared" si="31"/>
        <v>1102.5658243821451</v>
      </c>
      <c r="I129" s="25" t="e">
        <f t="shared" si="30"/>
        <v>#VALUE!</v>
      </c>
      <c r="J129" s="31" t="e">
        <f t="shared" si="33"/>
        <v>#VALUE!</v>
      </c>
      <c r="K129" s="31" t="e">
        <f t="shared" si="34"/>
        <v>#VALUE!</v>
      </c>
      <c r="L129" s="25">
        <f t="shared" si="28"/>
        <v>7.649709028106134</v>
      </c>
      <c r="M129" s="28">
        <f t="shared" si="21"/>
        <v>1.2250000000000001</v>
      </c>
      <c r="N129" s="33" t="e">
        <f t="shared" si="24"/>
        <v>#VALUE!</v>
      </c>
    </row>
    <row r="130" spans="1:14" x14ac:dyDescent="0.2">
      <c r="A130" s="1">
        <f t="shared" si="22"/>
        <v>11.299999999999976</v>
      </c>
      <c r="B130" s="1">
        <v>0</v>
      </c>
      <c r="C130" s="1">
        <v>0</v>
      </c>
      <c r="D130" s="1">
        <f t="shared" si="23"/>
        <v>5401</v>
      </c>
      <c r="E130" s="1">
        <f t="shared" si="19"/>
        <v>5.4009999999999998</v>
      </c>
      <c r="F130" s="25">
        <f t="shared" si="29"/>
        <v>-0.90740305919714159</v>
      </c>
      <c r="G130" s="31">
        <f t="shared" si="32"/>
        <v>7.556721821582232</v>
      </c>
      <c r="H130" s="31">
        <f t="shared" si="31"/>
        <v>1103.3214965643033</v>
      </c>
      <c r="I130" s="25" t="e">
        <f t="shared" si="30"/>
        <v>#VALUE!</v>
      </c>
      <c r="J130" s="31" t="e">
        <f t="shared" si="33"/>
        <v>#VALUE!</v>
      </c>
      <c r="K130" s="31" t="e">
        <f t="shared" si="34"/>
        <v>#VALUE!</v>
      </c>
      <c r="L130" s="25">
        <f t="shared" si="28"/>
        <v>7.556721821582232</v>
      </c>
      <c r="M130" s="28">
        <f t="shared" si="21"/>
        <v>1.2250000000000001</v>
      </c>
      <c r="N130" s="33" t="e">
        <f t="shared" si="24"/>
        <v>#VALUE!</v>
      </c>
    </row>
    <row r="131" spans="1:14" x14ac:dyDescent="0.2">
      <c r="A131" s="1">
        <f t="shared" si="22"/>
        <v>11.399999999999975</v>
      </c>
      <c r="B131" s="1">
        <v>0</v>
      </c>
      <c r="C131" s="1">
        <v>0</v>
      </c>
      <c r="D131" s="1">
        <f t="shared" si="23"/>
        <v>5401</v>
      </c>
      <c r="E131" s="1">
        <f t="shared" si="19"/>
        <v>5.4009999999999998</v>
      </c>
      <c r="F131" s="25">
        <f t="shared" si="29"/>
        <v>-0.8857418997715355</v>
      </c>
      <c r="G131" s="31">
        <f t="shared" si="32"/>
        <v>7.4659815156625182</v>
      </c>
      <c r="H131" s="31">
        <f t="shared" si="31"/>
        <v>1104.0680947158696</v>
      </c>
      <c r="I131" s="25" t="e">
        <f t="shared" si="30"/>
        <v>#VALUE!</v>
      </c>
      <c r="J131" s="31" t="e">
        <f t="shared" si="33"/>
        <v>#VALUE!</v>
      </c>
      <c r="K131" s="31" t="e">
        <f t="shared" si="34"/>
        <v>#VALUE!</v>
      </c>
      <c r="L131" s="25">
        <f t="shared" si="28"/>
        <v>7.4659815156625182</v>
      </c>
      <c r="M131" s="28">
        <f t="shared" si="21"/>
        <v>1.2250000000000001</v>
      </c>
      <c r="N131" s="33" t="e">
        <f t="shared" si="24"/>
        <v>#VALUE!</v>
      </c>
    </row>
    <row r="132" spans="1:14" x14ac:dyDescent="0.2">
      <c r="A132" s="1">
        <f t="shared" si="22"/>
        <v>11.499999999999975</v>
      </c>
      <c r="B132" s="1">
        <v>0</v>
      </c>
      <c r="C132" s="1">
        <v>0</v>
      </c>
      <c r="D132" s="1">
        <f t="shared" si="23"/>
        <v>5401</v>
      </c>
      <c r="E132" s="1">
        <f t="shared" si="19"/>
        <v>5.4009999999999998</v>
      </c>
      <c r="F132" s="25">
        <f t="shared" si="29"/>
        <v>-0.86485020739075891</v>
      </c>
      <c r="G132" s="31">
        <f t="shared" si="32"/>
        <v>7.3774073256853647</v>
      </c>
      <c r="H132" s="31">
        <f t="shared" si="31"/>
        <v>1104.8058354484381</v>
      </c>
      <c r="I132" s="25" t="e">
        <f t="shared" si="30"/>
        <v>#VALUE!</v>
      </c>
      <c r="J132" s="31" t="e">
        <f t="shared" si="33"/>
        <v>#VALUE!</v>
      </c>
      <c r="K132" s="31" t="e">
        <f t="shared" si="34"/>
        <v>#VALUE!</v>
      </c>
      <c r="L132" s="25">
        <f t="shared" si="28"/>
        <v>7.3774073256853647</v>
      </c>
      <c r="M132" s="28">
        <f t="shared" si="21"/>
        <v>1.2250000000000001</v>
      </c>
      <c r="N132" s="33" t="e">
        <f t="shared" si="24"/>
        <v>#VALUE!</v>
      </c>
    </row>
    <row r="133" spans="1:14" x14ac:dyDescent="0.2">
      <c r="A133" s="1">
        <f t="shared" si="22"/>
        <v>11.599999999999975</v>
      </c>
      <c r="B133" s="1">
        <v>0</v>
      </c>
      <c r="C133" s="1">
        <v>0</v>
      </c>
      <c r="D133" s="1">
        <f t="shared" si="23"/>
        <v>5401</v>
      </c>
      <c r="E133" s="1">
        <f t="shared" si="19"/>
        <v>5.4009999999999998</v>
      </c>
      <c r="F133" s="25">
        <f t="shared" si="29"/>
        <v>-0.8446918600777501</v>
      </c>
      <c r="G133" s="31">
        <f t="shared" si="32"/>
        <v>7.2909223049462888</v>
      </c>
      <c r="H133" s="31">
        <f t="shared" si="31"/>
        <v>1105.5349276789327</v>
      </c>
      <c r="I133" s="25" t="e">
        <f t="shared" si="30"/>
        <v>#VALUE!</v>
      </c>
      <c r="J133" s="31" t="e">
        <f t="shared" si="33"/>
        <v>#VALUE!</v>
      </c>
      <c r="K133" s="31" t="e">
        <f t="shared" si="34"/>
        <v>#VALUE!</v>
      </c>
      <c r="L133" s="25">
        <f t="shared" si="28"/>
        <v>7.2909223049462888</v>
      </c>
      <c r="M133" s="28">
        <f t="shared" si="21"/>
        <v>1.2250000000000001</v>
      </c>
      <c r="N133" s="33" t="e">
        <f t="shared" si="24"/>
        <v>#VALUE!</v>
      </c>
    </row>
    <row r="134" spans="1:14" x14ac:dyDescent="0.2">
      <c r="A134" s="1">
        <f t="shared" si="22"/>
        <v>11.699999999999974</v>
      </c>
      <c r="B134" s="1">
        <v>0</v>
      </c>
      <c r="C134" s="1">
        <v>0</v>
      </c>
      <c r="D134" s="1">
        <f t="shared" si="23"/>
        <v>5401</v>
      </c>
      <c r="E134" s="1">
        <f t="shared" si="19"/>
        <v>5.4009999999999998</v>
      </c>
      <c r="F134" s="25">
        <f t="shared" si="29"/>
        <v>-0.82523283565003791</v>
      </c>
      <c r="G134" s="31">
        <f t="shared" si="32"/>
        <v>7.2064531189385139</v>
      </c>
      <c r="H134" s="31">
        <f t="shared" si="31"/>
        <v>1106.2555729908265</v>
      </c>
      <c r="I134" s="25" t="e">
        <f t="shared" si="30"/>
        <v>#VALUE!</v>
      </c>
      <c r="J134" s="31" t="e">
        <f t="shared" si="33"/>
        <v>#VALUE!</v>
      </c>
      <c r="K134" s="31" t="e">
        <f t="shared" si="34"/>
        <v>#VALUE!</v>
      </c>
      <c r="L134" s="25">
        <f t="shared" si="28"/>
        <v>7.2064531189385139</v>
      </c>
      <c r="M134" s="28">
        <f t="shared" si="21"/>
        <v>1.2250000000000001</v>
      </c>
      <c r="N134" s="33" t="e">
        <f t="shared" si="24"/>
        <v>#VALUE!</v>
      </c>
    </row>
    <row r="135" spans="1:14" x14ac:dyDescent="0.2">
      <c r="A135" s="1">
        <f t="shared" si="22"/>
        <v>11.799999999999974</v>
      </c>
      <c r="B135" s="1">
        <v>0</v>
      </c>
      <c r="C135" s="1">
        <v>0</v>
      </c>
      <c r="D135" s="1">
        <f t="shared" si="23"/>
        <v>5401</v>
      </c>
      <c r="E135" s="1">
        <f t="shared" si="19"/>
        <v>5.4009999999999998</v>
      </c>
      <c r="F135" s="25">
        <f t="shared" si="29"/>
        <v>-0.80644106665992588</v>
      </c>
      <c r="G135" s="31">
        <f t="shared" si="32"/>
        <v>7.1239298353735103</v>
      </c>
      <c r="H135" s="31">
        <f t="shared" si="31"/>
        <v>1106.9679659743638</v>
      </c>
      <c r="I135" s="25" t="e">
        <f t="shared" si="30"/>
        <v>#VALUE!</v>
      </c>
      <c r="J135" s="31" t="e">
        <f t="shared" si="33"/>
        <v>#VALUE!</v>
      </c>
      <c r="K135" s="31" t="e">
        <f t="shared" si="34"/>
        <v>#VALUE!</v>
      </c>
      <c r="L135" s="25">
        <f t="shared" si="28"/>
        <v>7.1239298353735103</v>
      </c>
      <c r="M135" s="28">
        <f t="shared" si="21"/>
        <v>1.2250000000000001</v>
      </c>
      <c r="N135" s="33" t="e">
        <f t="shared" si="24"/>
        <v>#VALUE!</v>
      </c>
    </row>
    <row r="136" spans="1:14" x14ac:dyDescent="0.2">
      <c r="A136" s="1">
        <f t="shared" si="22"/>
        <v>11.899999999999974</v>
      </c>
      <c r="B136" s="1">
        <v>0</v>
      </c>
      <c r="C136" s="1">
        <v>0</v>
      </c>
      <c r="D136" s="1">
        <f t="shared" si="23"/>
        <v>5401</v>
      </c>
      <c r="E136" s="1">
        <f t="shared" si="19"/>
        <v>5.4009999999999998</v>
      </c>
      <c r="F136" s="25">
        <f t="shared" si="29"/>
        <v>-0.78828630691097512</v>
      </c>
      <c r="G136" s="31">
        <f t="shared" si="32"/>
        <v>7.0432857287075175</v>
      </c>
      <c r="H136" s="31">
        <f t="shared" si="31"/>
        <v>1107.6722945472345</v>
      </c>
      <c r="I136" s="25" t="e">
        <f t="shared" si="30"/>
        <v>#VALUE!</v>
      </c>
      <c r="J136" s="31" t="e">
        <f t="shared" si="33"/>
        <v>#VALUE!</v>
      </c>
      <c r="K136" s="31" t="e">
        <f t="shared" si="34"/>
        <v>#VALUE!</v>
      </c>
      <c r="L136" s="25">
        <f t="shared" si="28"/>
        <v>7.0432857287075175</v>
      </c>
      <c r="M136" s="28">
        <f t="shared" si="21"/>
        <v>1.2250000000000001</v>
      </c>
      <c r="N136" s="33" t="e">
        <f t="shared" si="24"/>
        <v>#VALUE!</v>
      </c>
    </row>
    <row r="137" spans="1:14" x14ac:dyDescent="0.2">
      <c r="A137" s="1">
        <f t="shared" si="22"/>
        <v>11.999999999999973</v>
      </c>
      <c r="B137" s="1">
        <v>0</v>
      </c>
      <c r="C137" s="1">
        <v>0</v>
      </c>
      <c r="D137" s="1">
        <f t="shared" si="23"/>
        <v>5401</v>
      </c>
      <c r="E137" s="1">
        <f t="shared" si="19"/>
        <v>5.4009999999999998</v>
      </c>
      <c r="F137" s="25">
        <f t="shared" si="29"/>
        <v>-0.77074000850547686</v>
      </c>
      <c r="G137" s="31">
        <f t="shared" si="32"/>
        <v>6.9644570980164202</v>
      </c>
      <c r="H137" s="31">
        <f t="shared" si="31"/>
        <v>1108.3687402570361</v>
      </c>
      <c r="I137" s="25" t="e">
        <f t="shared" si="30"/>
        <v>#VALUE!</v>
      </c>
      <c r="J137" s="31" t="e">
        <f t="shared" si="33"/>
        <v>#VALUE!</v>
      </c>
      <c r="K137" s="31" t="e">
        <f t="shared" si="34"/>
        <v>#VALUE!</v>
      </c>
      <c r="L137" s="25">
        <f t="shared" si="28"/>
        <v>6.9644570980164202</v>
      </c>
      <c r="M137" s="28">
        <f t="shared" si="21"/>
        <v>1.2250000000000001</v>
      </c>
      <c r="N137" s="33" t="e">
        <f t="shared" si="24"/>
        <v>#VALUE!</v>
      </c>
    </row>
    <row r="138" spans="1:14" x14ac:dyDescent="0.2">
      <c r="A138" s="1">
        <f t="shared" si="22"/>
        <v>12.099999999999973</v>
      </c>
      <c r="B138" s="1">
        <v>0</v>
      </c>
      <c r="C138" s="1">
        <v>0</v>
      </c>
      <c r="D138" s="1">
        <f t="shared" si="23"/>
        <v>5401</v>
      </c>
      <c r="E138" s="1">
        <f t="shared" si="19"/>
        <v>5.4009999999999998</v>
      </c>
      <c r="F138" s="25">
        <f t="shared" si="29"/>
        <v>-0.75377520848273538</v>
      </c>
      <c r="G138" s="31">
        <f t="shared" si="32"/>
        <v>6.8873830971658725</v>
      </c>
      <c r="H138" s="31">
        <f t="shared" si="31"/>
        <v>1109.0574785667527</v>
      </c>
      <c r="I138" s="25" t="e">
        <f t="shared" si="30"/>
        <v>#VALUE!</v>
      </c>
      <c r="J138" s="31" t="e">
        <f t="shared" si="33"/>
        <v>#VALUE!</v>
      </c>
      <c r="K138" s="31" t="e">
        <f t="shared" si="34"/>
        <v>#VALUE!</v>
      </c>
      <c r="L138" s="25">
        <f t="shared" si="28"/>
        <v>6.8873830971658725</v>
      </c>
      <c r="M138" s="28">
        <f t="shared" si="21"/>
        <v>1.2250000000000001</v>
      </c>
      <c r="N138" s="33" t="e">
        <f t="shared" si="24"/>
        <v>#VALUE!</v>
      </c>
    </row>
    <row r="139" spans="1:14" x14ac:dyDescent="0.2">
      <c r="A139" s="1">
        <f t="shared" si="22"/>
        <v>12.199999999999973</v>
      </c>
      <c r="B139" s="1">
        <v>0</v>
      </c>
      <c r="C139" s="1">
        <v>0</v>
      </c>
      <c r="D139" s="1">
        <f t="shared" si="23"/>
        <v>5401</v>
      </c>
      <c r="E139" s="1">
        <f t="shared" si="19"/>
        <v>5.4009999999999998</v>
      </c>
      <c r="F139" s="25">
        <f t="shared" si="29"/>
        <v>-0.73736642420147469</v>
      </c>
      <c r="G139" s="31">
        <f t="shared" si="32"/>
        <v>6.8120055763175991</v>
      </c>
      <c r="H139" s="31">
        <f t="shared" si="31"/>
        <v>1109.7386791243844</v>
      </c>
      <c r="I139" s="25" t="e">
        <f t="shared" si="30"/>
        <v>#VALUE!</v>
      </c>
      <c r="J139" s="31" t="e">
        <f t="shared" si="33"/>
        <v>#VALUE!</v>
      </c>
      <c r="K139" s="31" t="e">
        <f t="shared" si="34"/>
        <v>#VALUE!</v>
      </c>
      <c r="L139" s="25">
        <f t="shared" si="28"/>
        <v>6.8120055763175991</v>
      </c>
      <c r="M139" s="28">
        <f t="shared" si="21"/>
        <v>1.2250000000000001</v>
      </c>
      <c r="N139" s="33" t="e">
        <f t="shared" si="24"/>
        <v>#VALUE!</v>
      </c>
    </row>
    <row r="140" spans="1:14" x14ac:dyDescent="0.2">
      <c r="A140" s="1">
        <f t="shared" si="22"/>
        <v>12.299999999999972</v>
      </c>
      <c r="B140" s="1">
        <v>0</v>
      </c>
      <c r="C140" s="1">
        <v>0</v>
      </c>
      <c r="D140" s="1">
        <f t="shared" si="23"/>
        <v>5401</v>
      </c>
      <c r="E140" s="1">
        <f t="shared" si="19"/>
        <v>5.4009999999999998</v>
      </c>
      <c r="F140" s="25">
        <f t="shared" si="29"/>
        <v>-0.7214895567029499</v>
      </c>
      <c r="G140" s="31">
        <f t="shared" si="32"/>
        <v>6.7382689338974515</v>
      </c>
      <c r="H140" s="31">
        <f t="shared" si="31"/>
        <v>1110.4125060177741</v>
      </c>
      <c r="I140" s="25" t="e">
        <f t="shared" si="30"/>
        <v>#VALUE!</v>
      </c>
      <c r="J140" s="31" t="e">
        <f t="shared" si="33"/>
        <v>#VALUE!</v>
      </c>
      <c r="K140" s="31" t="e">
        <f t="shared" si="34"/>
        <v>#VALUE!</v>
      </c>
      <c r="L140" s="25">
        <f t="shared" si="28"/>
        <v>6.7382689338974515</v>
      </c>
      <c r="M140" s="28">
        <f t="shared" si="21"/>
        <v>1.2250000000000001</v>
      </c>
      <c r="N140" s="33" t="e">
        <f t="shared" si="24"/>
        <v>#VALUE!</v>
      </c>
    </row>
    <row r="141" spans="1:14" x14ac:dyDescent="0.2">
      <c r="A141" s="1">
        <f t="shared" si="22"/>
        <v>12.399999999999972</v>
      </c>
      <c r="B141" s="1">
        <v>0</v>
      </c>
      <c r="C141" s="1">
        <v>0</v>
      </c>
      <c r="D141" s="1">
        <f t="shared" si="23"/>
        <v>5401</v>
      </c>
      <c r="E141" s="1">
        <f t="shared" si="19"/>
        <v>5.4009999999999998</v>
      </c>
      <c r="F141" s="25">
        <f t="shared" si="29"/>
        <v>-0.70612180136560099</v>
      </c>
      <c r="G141" s="31">
        <f t="shared" si="32"/>
        <v>6.6661199782271563</v>
      </c>
      <c r="H141" s="31">
        <f t="shared" si="31"/>
        <v>1111.0791180155968</v>
      </c>
      <c r="I141" s="25" t="e">
        <f t="shared" si="30"/>
        <v>#VALUE!</v>
      </c>
      <c r="J141" s="31" t="e">
        <f t="shared" si="33"/>
        <v>#VALUE!</v>
      </c>
      <c r="K141" s="31" t="e">
        <f t="shared" si="34"/>
        <v>#VALUE!</v>
      </c>
      <c r="L141" s="25">
        <f t="shared" si="28"/>
        <v>6.6661199782271563</v>
      </c>
      <c r="M141" s="28">
        <f t="shared" si="21"/>
        <v>1.2250000000000001</v>
      </c>
      <c r="N141" s="33" t="e">
        <f t="shared" si="24"/>
        <v>#VALUE!</v>
      </c>
    </row>
    <row r="142" spans="1:14" x14ac:dyDescent="0.2">
      <c r="A142" s="1">
        <f t="shared" si="22"/>
        <v>12.499999999999972</v>
      </c>
      <c r="B142" s="1">
        <v>0</v>
      </c>
      <c r="C142" s="1">
        <v>0</v>
      </c>
      <c r="D142" s="1">
        <f t="shared" si="23"/>
        <v>5401</v>
      </c>
      <c r="E142" s="1">
        <f t="shared" si="19"/>
        <v>5.4009999999999998</v>
      </c>
      <c r="F142" s="25">
        <f t="shared" si="29"/>
        <v>-0.69124156522840163</v>
      </c>
      <c r="G142" s="31">
        <f t="shared" si="32"/>
        <v>6.5955077980905958</v>
      </c>
      <c r="H142" s="31">
        <f t="shared" si="31"/>
        <v>1111.7386687954058</v>
      </c>
      <c r="I142" s="25" t="e">
        <f t="shared" si="30"/>
        <v>#VALUE!</v>
      </c>
      <c r="J142" s="31" t="e">
        <f t="shared" si="33"/>
        <v>#VALUE!</v>
      </c>
      <c r="K142" s="31" t="e">
        <f t="shared" si="34"/>
        <v>#VALUE!</v>
      </c>
      <c r="L142" s="25">
        <f t="shared" si="28"/>
        <v>6.5955077980905958</v>
      </c>
      <c r="M142" s="28">
        <f t="shared" si="21"/>
        <v>1.2250000000000001</v>
      </c>
      <c r="N142" s="33" t="e">
        <f t="shared" si="24"/>
        <v>#VALUE!</v>
      </c>
    </row>
    <row r="143" spans="1:14" x14ac:dyDescent="0.2">
      <c r="A143" s="1">
        <f t="shared" si="22"/>
        <v>12.599999999999971</v>
      </c>
      <c r="B143" s="1">
        <v>0</v>
      </c>
      <c r="C143" s="1">
        <v>0</v>
      </c>
      <c r="D143" s="1">
        <f t="shared" si="23"/>
        <v>5401</v>
      </c>
      <c r="E143" s="1">
        <f t="shared" si="19"/>
        <v>5.4009999999999998</v>
      </c>
      <c r="F143" s="25">
        <f t="shared" si="29"/>
        <v>-0.67682839041933418</v>
      </c>
      <c r="G143" s="31">
        <f t="shared" si="32"/>
        <v>6.5263836415677554</v>
      </c>
      <c r="H143" s="31">
        <f t="shared" si="31"/>
        <v>1112.3913071595625</v>
      </c>
      <c r="I143" s="25" t="e">
        <f t="shared" si="30"/>
        <v>#VALUE!</v>
      </c>
      <c r="J143" s="31" t="e">
        <f t="shared" si="33"/>
        <v>#VALUE!</v>
      </c>
      <c r="K143" s="31" t="e">
        <f t="shared" si="34"/>
        <v>#VALUE!</v>
      </c>
      <c r="L143" s="25">
        <f t="shared" si="28"/>
        <v>6.5263836415677554</v>
      </c>
      <c r="M143" s="28">
        <f t="shared" si="21"/>
        <v>1.2250000000000001</v>
      </c>
      <c r="N143" s="33" t="e">
        <f t="shared" si="24"/>
        <v>#VALUE!</v>
      </c>
    </row>
    <row r="144" spans="1:14" x14ac:dyDescent="0.2">
      <c r="A144" s="1">
        <f t="shared" si="22"/>
        <v>12.699999999999971</v>
      </c>
      <c r="B144" s="1">
        <v>0</v>
      </c>
      <c r="C144" s="1">
        <v>0</v>
      </c>
      <c r="D144" s="1">
        <f t="shared" si="23"/>
        <v>5401</v>
      </c>
      <c r="E144" s="1">
        <f t="shared" si="19"/>
        <v>5.4009999999999998</v>
      </c>
      <c r="F144" s="25">
        <f t="shared" si="29"/>
        <v>-0.66286288317851272</v>
      </c>
      <c r="G144" s="31">
        <f t="shared" si="32"/>
        <v>6.4587008025258221</v>
      </c>
      <c r="H144" s="31">
        <f t="shared" si="31"/>
        <v>1113.037177239815</v>
      </c>
      <c r="I144" s="25" t="e">
        <f t="shared" si="30"/>
        <v>#VALUE!</v>
      </c>
      <c r="J144" s="31" t="e">
        <f t="shared" si="33"/>
        <v>#VALUE!</v>
      </c>
      <c r="K144" s="31" t="e">
        <f t="shared" si="34"/>
        <v>#VALUE!</v>
      </c>
      <c r="L144" s="25">
        <f t="shared" si="28"/>
        <v>6.4587008025258221</v>
      </c>
      <c r="M144" s="28">
        <f t="shared" si="21"/>
        <v>1.2250000000000001</v>
      </c>
      <c r="N144" s="33" t="e">
        <f t="shared" si="24"/>
        <v>#VALUE!</v>
      </c>
    </row>
    <row r="145" spans="1:14" x14ac:dyDescent="0.2">
      <c r="A145" s="1">
        <f t="shared" si="22"/>
        <v>12.799999999999971</v>
      </c>
      <c r="B145" s="1">
        <v>0</v>
      </c>
      <c r="C145" s="1">
        <v>0</v>
      </c>
      <c r="D145" s="1">
        <f t="shared" si="23"/>
        <v>5401</v>
      </c>
      <c r="E145" s="1">
        <f t="shared" si="19"/>
        <v>5.4009999999999998</v>
      </c>
      <c r="F145" s="25">
        <f t="shared" si="29"/>
        <v>-0.6493266480130393</v>
      </c>
      <c r="G145" s="31">
        <f t="shared" si="32"/>
        <v>6.3924145142079709</v>
      </c>
      <c r="H145" s="31">
        <f t="shared" si="31"/>
        <v>1113.6764186912358</v>
      </c>
      <c r="I145" s="25" t="e">
        <f t="shared" si="30"/>
        <v>#VALUE!</v>
      </c>
      <c r="J145" s="31" t="e">
        <f t="shared" si="33"/>
        <v>#VALUE!</v>
      </c>
      <c r="K145" s="31" t="e">
        <f t="shared" si="34"/>
        <v>#VALUE!</v>
      </c>
      <c r="L145" s="25">
        <f t="shared" si="28"/>
        <v>6.3924145142079709</v>
      </c>
      <c r="M145" s="28">
        <f t="shared" si="21"/>
        <v>1.2250000000000001</v>
      </c>
      <c r="N145" s="33" t="e">
        <f t="shared" si="24"/>
        <v>#VALUE!</v>
      </c>
    </row>
    <row r="146" spans="1:14" x14ac:dyDescent="0.2">
      <c r="A146" s="1">
        <f t="shared" si="22"/>
        <v>12.89999999999997</v>
      </c>
      <c r="B146" s="1">
        <v>0</v>
      </c>
      <c r="C146" s="1">
        <v>0</v>
      </c>
      <c r="D146" s="1">
        <f t="shared" si="23"/>
        <v>5401</v>
      </c>
      <c r="E146" s="1">
        <f t="shared" ref="E146:E209" si="35">(D146+C146)/1000</f>
        <v>5.4009999999999998</v>
      </c>
      <c r="F146" s="25">
        <f t="shared" si="29"/>
        <v>-0.63620222656338021</v>
      </c>
      <c r="G146" s="31">
        <f t="shared" si="32"/>
        <v>6.3274818494066674</v>
      </c>
      <c r="H146" s="31">
        <f t="shared" ref="H146:H176" si="36">H145+G146*dt</f>
        <v>1114.3091668761765</v>
      </c>
      <c r="I146" s="25" t="e">
        <f t="shared" si="30"/>
        <v>#VALUE!</v>
      </c>
      <c r="J146" s="31" t="e">
        <f t="shared" si="33"/>
        <v>#VALUE!</v>
      </c>
      <c r="K146" s="31" t="e">
        <f t="shared" si="34"/>
        <v>#VALUE!</v>
      </c>
      <c r="L146" s="25">
        <f t="shared" si="28"/>
        <v>6.3274818494066674</v>
      </c>
      <c r="M146" s="28">
        <f t="shared" ref="M146:M209" si="37">$C$7</f>
        <v>1.2250000000000001</v>
      </c>
      <c r="N146" s="33" t="e">
        <f t="shared" si="24"/>
        <v>#VALUE!</v>
      </c>
    </row>
    <row r="147" spans="1:14" x14ac:dyDescent="0.2">
      <c r="A147" s="1">
        <f t="shared" ref="A147:A210" si="38">A146+$P$17</f>
        <v>12.99999999999997</v>
      </c>
      <c r="B147" s="1">
        <v>0</v>
      </c>
      <c r="C147" s="1">
        <v>0</v>
      </c>
      <c r="D147" s="1">
        <f t="shared" ref="D147:D180" si="39">D146</f>
        <v>5401</v>
      </c>
      <c r="E147" s="1">
        <f t="shared" si="35"/>
        <v>5.4009999999999998</v>
      </c>
      <c r="F147" s="25">
        <f t="shared" si="29"/>
        <v>-0.62347304079940868</v>
      </c>
      <c r="G147" s="31">
        <f t="shared" si="32"/>
        <v>6.2638616267503293</v>
      </c>
      <c r="H147" s="31">
        <f t="shared" si="36"/>
        <v>1114.9355530388516</v>
      </c>
      <c r="I147" s="25" t="e">
        <f t="shared" si="30"/>
        <v>#VALUE!</v>
      </c>
      <c r="J147" s="31" t="e">
        <f t="shared" si="33"/>
        <v>#VALUE!</v>
      </c>
      <c r="K147" s="31" t="e">
        <f t="shared" si="34"/>
        <v>#VALUE!</v>
      </c>
      <c r="L147" s="25">
        <f t="shared" si="28"/>
        <v>6.2638616267503293</v>
      </c>
      <c r="M147" s="28">
        <f t="shared" si="37"/>
        <v>1.2250000000000001</v>
      </c>
      <c r="N147" s="33" t="e">
        <f t="shared" ref="N147:N210" si="40">$N$17+$U$20*K147</f>
        <v>#VALUE!</v>
      </c>
    </row>
    <row r="148" spans="1:14" x14ac:dyDescent="0.2">
      <c r="A148" s="1">
        <f t="shared" si="38"/>
        <v>13.099999999999969</v>
      </c>
      <c r="B148" s="1">
        <v>0</v>
      </c>
      <c r="C148" s="1">
        <v>0</v>
      </c>
      <c r="D148" s="1">
        <f t="shared" si="39"/>
        <v>5401</v>
      </c>
      <c r="E148" s="1">
        <f t="shared" si="35"/>
        <v>5.4009999999999998</v>
      </c>
      <c r="F148" s="25">
        <f t="shared" si="29"/>
        <v>-0.61112334019875814</v>
      </c>
      <c r="G148" s="31">
        <f t="shared" ref="G148:G176" si="41">G147+F147*dt</f>
        <v>6.2015143226703886</v>
      </c>
      <c r="H148" s="31">
        <f t="shared" si="36"/>
        <v>1115.5557044711186</v>
      </c>
      <c r="I148" s="25" t="e">
        <f t="shared" si="30"/>
        <v>#VALUE!</v>
      </c>
      <c r="J148" s="31" t="e">
        <f t="shared" ref="J148:J179" si="42">J147+I147*dt</f>
        <v>#VALUE!</v>
      </c>
      <c r="K148" s="31" t="e">
        <f t="shared" ref="K148:K179" si="43">K147+J147*dt</f>
        <v>#VALUE!</v>
      </c>
      <c r="L148" s="25">
        <f t="shared" ref="L148:L211" si="44">G148</f>
        <v>6.2015143226703886</v>
      </c>
      <c r="M148" s="28">
        <f t="shared" si="37"/>
        <v>1.2250000000000001</v>
      </c>
      <c r="N148" s="33" t="e">
        <f t="shared" si="40"/>
        <v>#VALUE!</v>
      </c>
    </row>
    <row r="149" spans="1:14" x14ac:dyDescent="0.2">
      <c r="A149" s="1">
        <f t="shared" si="38"/>
        <v>13.199999999999969</v>
      </c>
      <c r="B149" s="1">
        <v>0</v>
      </c>
      <c r="C149" s="1">
        <v>0</v>
      </c>
      <c r="D149" s="1">
        <f t="shared" si="39"/>
        <v>5401</v>
      </c>
      <c r="E149" s="1">
        <f t="shared" si="35"/>
        <v>5.4009999999999998</v>
      </c>
      <c r="F149" s="25">
        <f t="shared" si="29"/>
        <v>-0.59913815259121073</v>
      </c>
      <c r="G149" s="31">
        <f t="shared" si="41"/>
        <v>6.1404019886505132</v>
      </c>
      <c r="H149" s="31">
        <f t="shared" si="36"/>
        <v>1116.1697446699836</v>
      </c>
      <c r="I149" s="25" t="e">
        <f t="shared" si="30"/>
        <v>#VALUE!</v>
      </c>
      <c r="J149" s="31" t="e">
        <f t="shared" si="42"/>
        <v>#VALUE!</v>
      </c>
      <c r="K149" s="31" t="e">
        <f t="shared" si="43"/>
        <v>#VALUE!</v>
      </c>
      <c r="L149" s="25">
        <f t="shared" si="44"/>
        <v>6.1404019886505132</v>
      </c>
      <c r="M149" s="28">
        <f t="shared" si="37"/>
        <v>1.2250000000000001</v>
      </c>
      <c r="N149" s="33" t="e">
        <f t="shared" si="40"/>
        <v>#VALUE!</v>
      </c>
    </row>
    <row r="150" spans="1:14" x14ac:dyDescent="0.2">
      <c r="A150" s="1">
        <f t="shared" si="38"/>
        <v>13.299999999999969</v>
      </c>
      <c r="B150" s="1">
        <v>0</v>
      </c>
      <c r="C150" s="1">
        <v>0</v>
      </c>
      <c r="D150" s="1">
        <f t="shared" si="39"/>
        <v>5401</v>
      </c>
      <c r="E150" s="1">
        <f t="shared" si="35"/>
        <v>5.4009999999999998</v>
      </c>
      <c r="F150" s="25">
        <f t="shared" si="29"/>
        <v>-0.58750323838084817</v>
      </c>
      <c r="G150" s="31">
        <f t="shared" si="41"/>
        <v>6.0804881733913918</v>
      </c>
      <c r="H150" s="31">
        <f t="shared" si="36"/>
        <v>1116.7777934873227</v>
      </c>
      <c r="I150" s="25" t="e">
        <f t="shared" si="30"/>
        <v>#VALUE!</v>
      </c>
      <c r="J150" s="31" t="e">
        <f t="shared" si="42"/>
        <v>#VALUE!</v>
      </c>
      <c r="K150" s="31" t="e">
        <f t="shared" si="43"/>
        <v>#VALUE!</v>
      </c>
      <c r="L150" s="25">
        <f t="shared" si="44"/>
        <v>6.0804881733913918</v>
      </c>
      <c r="M150" s="28">
        <f t="shared" si="37"/>
        <v>1.2250000000000001</v>
      </c>
      <c r="N150" s="33" t="e">
        <f t="shared" si="40"/>
        <v>#VALUE!</v>
      </c>
    </row>
    <row r="151" spans="1:14" x14ac:dyDescent="0.2">
      <c r="A151" s="1">
        <f t="shared" si="38"/>
        <v>13.399999999999968</v>
      </c>
      <c r="B151" s="1">
        <v>0</v>
      </c>
      <c r="C151" s="1">
        <v>0</v>
      </c>
      <c r="D151" s="1">
        <f t="shared" si="39"/>
        <v>5401</v>
      </c>
      <c r="E151" s="1">
        <f t="shared" si="35"/>
        <v>5.4009999999999998</v>
      </c>
      <c r="F151" s="25">
        <f t="shared" si="29"/>
        <v>-0.57620504788297522</v>
      </c>
      <c r="G151" s="31">
        <f t="shared" si="41"/>
        <v>6.0217378495533067</v>
      </c>
      <c r="H151" s="31">
        <f t="shared" si="36"/>
        <v>1117.379967272278</v>
      </c>
      <c r="I151" s="25" t="e">
        <f t="shared" si="30"/>
        <v>#VALUE!</v>
      </c>
      <c r="J151" s="31" t="e">
        <f t="shared" si="42"/>
        <v>#VALUE!</v>
      </c>
      <c r="K151" s="31" t="e">
        <f t="shared" si="43"/>
        <v>#VALUE!</v>
      </c>
      <c r="L151" s="25">
        <f t="shared" si="44"/>
        <v>6.0217378495533067</v>
      </c>
      <c r="M151" s="28">
        <f t="shared" si="37"/>
        <v>1.2250000000000001</v>
      </c>
      <c r="N151" s="33" t="e">
        <f t="shared" si="40"/>
        <v>#VALUE!</v>
      </c>
    </row>
    <row r="152" spans="1:14" x14ac:dyDescent="0.2">
      <c r="A152" s="1">
        <f t="shared" si="38"/>
        <v>13.499999999999968</v>
      </c>
      <c r="B152" s="1">
        <v>0</v>
      </c>
      <c r="C152" s="1">
        <v>0</v>
      </c>
      <c r="D152" s="1">
        <f t="shared" si="39"/>
        <v>5401</v>
      </c>
      <c r="E152" s="1">
        <f t="shared" si="35"/>
        <v>5.4009999999999998</v>
      </c>
      <c r="F152" s="25">
        <f t="shared" si="29"/>
        <v>-0.56523068153566414</v>
      </c>
      <c r="G152" s="31">
        <f t="shared" si="41"/>
        <v>5.9641173447650093</v>
      </c>
      <c r="H152" s="31">
        <f t="shared" si="36"/>
        <v>1117.9763790067545</v>
      </c>
      <c r="I152" s="25" t="e">
        <f t="shared" si="30"/>
        <v>#VALUE!</v>
      </c>
      <c r="J152" s="31" t="e">
        <f t="shared" si="42"/>
        <v>#VALUE!</v>
      </c>
      <c r="K152" s="31" t="e">
        <f t="shared" si="43"/>
        <v>#VALUE!</v>
      </c>
      <c r="L152" s="25">
        <f t="shared" si="44"/>
        <v>5.9641173447650093</v>
      </c>
      <c r="M152" s="28">
        <f t="shared" si="37"/>
        <v>1.2250000000000001</v>
      </c>
      <c r="N152" s="33" t="e">
        <f t="shared" si="40"/>
        <v>#VALUE!</v>
      </c>
    </row>
    <row r="153" spans="1:14" x14ac:dyDescent="0.2">
      <c r="A153" s="1">
        <f t="shared" si="38"/>
        <v>13.599999999999968</v>
      </c>
      <c r="B153" s="1">
        <v>0</v>
      </c>
      <c r="C153" s="1">
        <v>0</v>
      </c>
      <c r="D153" s="1">
        <f t="shared" si="39"/>
        <v>5401</v>
      </c>
      <c r="E153" s="1">
        <f t="shared" si="35"/>
        <v>5.4009999999999998</v>
      </c>
      <c r="F153" s="25">
        <f t="shared" si="29"/>
        <v>-0.55456785276641229</v>
      </c>
      <c r="G153" s="31">
        <f t="shared" si="41"/>
        <v>5.9075942766114427</v>
      </c>
      <c r="H153" s="31">
        <f t="shared" si="36"/>
        <v>1118.5671384344157</v>
      </c>
      <c r="I153" s="25" t="e">
        <f t="shared" si="30"/>
        <v>#VALUE!</v>
      </c>
      <c r="J153" s="31" t="e">
        <f t="shared" si="42"/>
        <v>#VALUE!</v>
      </c>
      <c r="K153" s="31" t="e">
        <f t="shared" si="43"/>
        <v>#VALUE!</v>
      </c>
      <c r="L153" s="25">
        <f t="shared" si="44"/>
        <v>5.9075942766114427</v>
      </c>
      <c r="M153" s="28">
        <f t="shared" si="37"/>
        <v>1.2250000000000001</v>
      </c>
      <c r="N153" s="33" t="e">
        <f t="shared" si="40"/>
        <v>#VALUE!</v>
      </c>
    </row>
    <row r="154" spans="1:14" x14ac:dyDescent="0.2">
      <c r="A154" s="1">
        <f t="shared" si="38"/>
        <v>13.699999999999967</v>
      </c>
      <c r="B154" s="1">
        <v>0</v>
      </c>
      <c r="C154" s="1">
        <v>0</v>
      </c>
      <c r="D154" s="1">
        <f t="shared" si="39"/>
        <v>5401</v>
      </c>
      <c r="E154" s="1">
        <f t="shared" si="35"/>
        <v>5.4009999999999998</v>
      </c>
      <c r="F154" s="25">
        <f t="shared" si="29"/>
        <v>-0.54420485331311819</v>
      </c>
      <c r="G154" s="31">
        <f t="shared" si="41"/>
        <v>5.8521374913348012</v>
      </c>
      <c r="H154" s="31">
        <f t="shared" si="36"/>
        <v>1119.1523521835493</v>
      </c>
      <c r="I154" s="25" t="e">
        <f t="shared" si="30"/>
        <v>#VALUE!</v>
      </c>
      <c r="J154" s="31" t="e">
        <f t="shared" si="42"/>
        <v>#VALUE!</v>
      </c>
      <c r="K154" s="31" t="e">
        <f t="shared" si="43"/>
        <v>#VALUE!</v>
      </c>
      <c r="L154" s="25">
        <f t="shared" si="44"/>
        <v>5.8521374913348012</v>
      </c>
      <c r="M154" s="28">
        <f t="shared" si="37"/>
        <v>1.2250000000000001</v>
      </c>
      <c r="N154" s="33" t="e">
        <f t="shared" si="40"/>
        <v>#VALUE!</v>
      </c>
    </row>
    <row r="155" spans="1:14" x14ac:dyDescent="0.2">
      <c r="A155" s="1">
        <f t="shared" si="38"/>
        <v>13.799999999999967</v>
      </c>
      <c r="B155" s="1">
        <v>0</v>
      </c>
      <c r="C155" s="1">
        <v>0</v>
      </c>
      <c r="D155" s="1">
        <f t="shared" si="39"/>
        <v>5401</v>
      </c>
      <c r="E155" s="1">
        <f t="shared" si="35"/>
        <v>5.4009999999999998</v>
      </c>
      <c r="F155" s="25">
        <f t="shared" si="29"/>
        <v>-0.53413052081550449</v>
      </c>
      <c r="G155" s="31">
        <f t="shared" si="41"/>
        <v>5.7977170060034897</v>
      </c>
      <c r="H155" s="31">
        <f t="shared" si="36"/>
        <v>1119.7321238841496</v>
      </c>
      <c r="I155" s="25" t="e">
        <f t="shared" si="30"/>
        <v>#VALUE!</v>
      </c>
      <c r="J155" s="31" t="e">
        <f t="shared" si="42"/>
        <v>#VALUE!</v>
      </c>
      <c r="K155" s="31" t="e">
        <f t="shared" si="43"/>
        <v>#VALUE!</v>
      </c>
      <c r="L155" s="25">
        <f t="shared" si="44"/>
        <v>5.7977170060034897</v>
      </c>
      <c r="M155" s="28">
        <f t="shared" si="37"/>
        <v>1.2250000000000001</v>
      </c>
      <c r="N155" s="33" t="e">
        <f t="shared" si="40"/>
        <v>#VALUE!</v>
      </c>
    </row>
    <row r="156" spans="1:14" x14ac:dyDescent="0.2">
      <c r="A156" s="1">
        <f t="shared" si="38"/>
        <v>13.899999999999967</v>
      </c>
      <c r="B156" s="1">
        <v>0</v>
      </c>
      <c r="C156" s="1">
        <v>0</v>
      </c>
      <c r="D156" s="1">
        <f t="shared" si="39"/>
        <v>5401</v>
      </c>
      <c r="E156" s="1">
        <f t="shared" si="35"/>
        <v>5.4009999999999998</v>
      </c>
      <c r="F156" s="25">
        <f t="shared" si="29"/>
        <v>-0.52433420850849566</v>
      </c>
      <c r="G156" s="31">
        <f t="shared" si="41"/>
        <v>5.7443039539219392</v>
      </c>
      <c r="H156" s="31">
        <f t="shared" si="36"/>
        <v>1120.3065542795418</v>
      </c>
      <c r="I156" s="25" t="e">
        <f t="shared" si="30"/>
        <v>#VALUE!</v>
      </c>
      <c r="J156" s="31" t="e">
        <f t="shared" si="42"/>
        <v>#VALUE!</v>
      </c>
      <c r="K156" s="31" t="e">
        <f t="shared" si="43"/>
        <v>#VALUE!</v>
      </c>
      <c r="L156" s="25">
        <f t="shared" si="44"/>
        <v>5.7443039539219392</v>
      </c>
      <c r="M156" s="28">
        <f t="shared" si="37"/>
        <v>1.2250000000000001</v>
      </c>
      <c r="N156" s="33" t="e">
        <f t="shared" si="40"/>
        <v>#VALUE!</v>
      </c>
    </row>
    <row r="157" spans="1:14" x14ac:dyDescent="0.2">
      <c r="A157" s="1">
        <f t="shared" si="38"/>
        <v>13.999999999999966</v>
      </c>
      <c r="B157" s="1">
        <v>0</v>
      </c>
      <c r="C157" s="1">
        <v>0</v>
      </c>
      <c r="D157" s="1">
        <f t="shared" si="39"/>
        <v>5401</v>
      </c>
      <c r="E157" s="1">
        <f t="shared" si="35"/>
        <v>5.4009999999999998</v>
      </c>
      <c r="F157" s="25">
        <f t="shared" si="29"/>
        <v>-0.51480575686300678</v>
      </c>
      <c r="G157" s="31">
        <f t="shared" si="41"/>
        <v>5.6918705330710893</v>
      </c>
      <c r="H157" s="31">
        <f t="shared" si="36"/>
        <v>1120.875741332849</v>
      </c>
      <c r="I157" s="25" t="e">
        <f t="shared" si="30"/>
        <v>#VALUE!</v>
      </c>
      <c r="J157" s="31" t="e">
        <f t="shared" si="42"/>
        <v>#VALUE!</v>
      </c>
      <c r="K157" s="31" t="e">
        <f t="shared" si="43"/>
        <v>#VALUE!</v>
      </c>
      <c r="L157" s="25">
        <f t="shared" si="44"/>
        <v>5.6918705330710893</v>
      </c>
      <c r="M157" s="28">
        <f t="shared" si="37"/>
        <v>1.2250000000000001</v>
      </c>
      <c r="N157" s="33" t="e">
        <f t="shared" si="40"/>
        <v>#VALUE!</v>
      </c>
    </row>
    <row r="158" spans="1:14" x14ac:dyDescent="0.2">
      <c r="A158" s="1">
        <f t="shared" si="38"/>
        <v>14.099999999999966</v>
      </c>
      <c r="B158" s="1">
        <v>0</v>
      </c>
      <c r="C158" s="1">
        <v>0</v>
      </c>
      <c r="D158" s="1">
        <f t="shared" si="39"/>
        <v>5401</v>
      </c>
      <c r="E158" s="1">
        <f t="shared" si="35"/>
        <v>5.4009999999999998</v>
      </c>
      <c r="F158" s="25">
        <f t="shared" si="29"/>
        <v>-0.50553546703227759</v>
      </c>
      <c r="G158" s="31">
        <f t="shared" si="41"/>
        <v>5.6403899573847882</v>
      </c>
      <c r="H158" s="31">
        <f t="shared" si="36"/>
        <v>1121.4397803285874</v>
      </c>
      <c r="I158" s="25" t="e">
        <f t="shared" si="30"/>
        <v>#VALUE!</v>
      </c>
      <c r="J158" s="31" t="e">
        <f t="shared" si="42"/>
        <v>#VALUE!</v>
      </c>
      <c r="K158" s="31" t="e">
        <f t="shared" si="43"/>
        <v>#VALUE!</v>
      </c>
      <c r="L158" s="25">
        <f t="shared" si="44"/>
        <v>5.6403899573847882</v>
      </c>
      <c r="M158" s="28">
        <f t="shared" si="37"/>
        <v>1.2250000000000001</v>
      </c>
      <c r="N158" s="33" t="e">
        <f t="shared" si="40"/>
        <v>#VALUE!</v>
      </c>
    </row>
    <row r="159" spans="1:14" x14ac:dyDescent="0.2">
      <c r="A159" s="1">
        <f t="shared" si="38"/>
        <v>14.199999999999966</v>
      </c>
      <c r="B159" s="1">
        <v>0</v>
      </c>
      <c r="C159" s="1">
        <v>0</v>
      </c>
      <c r="D159" s="1">
        <f t="shared" si="39"/>
        <v>5401</v>
      </c>
      <c r="E159" s="1">
        <f t="shared" si="35"/>
        <v>5.4009999999999998</v>
      </c>
      <c r="F159" s="25">
        <f t="shared" si="29"/>
        <v>-0.49651407597341851</v>
      </c>
      <c r="G159" s="31">
        <f t="shared" si="41"/>
        <v>5.5898364106815608</v>
      </c>
      <c r="H159" s="31">
        <f t="shared" si="36"/>
        <v>1121.9987639696556</v>
      </c>
      <c r="I159" s="25" t="e">
        <f t="shared" si="30"/>
        <v>#VALUE!</v>
      </c>
      <c r="J159" s="31" t="e">
        <f t="shared" si="42"/>
        <v>#VALUE!</v>
      </c>
      <c r="K159" s="31" t="e">
        <f t="shared" si="43"/>
        <v>#VALUE!</v>
      </c>
      <c r="L159" s="25">
        <f t="shared" si="44"/>
        <v>5.5898364106815608</v>
      </c>
      <c r="M159" s="28">
        <f t="shared" si="37"/>
        <v>1.2250000000000001</v>
      </c>
      <c r="N159" s="33" t="e">
        <f t="shared" si="40"/>
        <v>#VALUE!</v>
      </c>
    </row>
    <row r="160" spans="1:14" x14ac:dyDescent="0.2">
      <c r="A160" s="1">
        <f t="shared" si="38"/>
        <v>14.299999999999965</v>
      </c>
      <c r="B160" s="1">
        <v>0</v>
      </c>
      <c r="C160" s="1">
        <v>0</v>
      </c>
      <c r="D160" s="1">
        <f t="shared" si="39"/>
        <v>5401</v>
      </c>
      <c r="E160" s="1">
        <f t="shared" si="35"/>
        <v>5.4009999999999998</v>
      </c>
      <c r="F160" s="25">
        <f t="shared" si="29"/>
        <v>-0.48773273312433568</v>
      </c>
      <c r="G160" s="31">
        <f t="shared" si="41"/>
        <v>5.5401850030842192</v>
      </c>
      <c r="H160" s="31">
        <f t="shared" si="36"/>
        <v>1122.5527824699641</v>
      </c>
      <c r="I160" s="25" t="e">
        <f t="shared" si="30"/>
        <v>#VALUE!</v>
      </c>
      <c r="J160" s="31" t="e">
        <f t="shared" si="42"/>
        <v>#VALUE!</v>
      </c>
      <c r="K160" s="31" t="e">
        <f t="shared" si="43"/>
        <v>#VALUE!</v>
      </c>
      <c r="L160" s="25">
        <f t="shared" si="44"/>
        <v>5.5401850030842192</v>
      </c>
      <c r="M160" s="28">
        <f t="shared" si="37"/>
        <v>1.2250000000000001</v>
      </c>
      <c r="N160" s="33" t="e">
        <f t="shared" si="40"/>
        <v>#VALUE!</v>
      </c>
    </row>
    <row r="161" spans="1:14" x14ac:dyDescent="0.2">
      <c r="A161" s="1">
        <f t="shared" si="38"/>
        <v>14.399999999999965</v>
      </c>
      <c r="B161" s="1">
        <v>0</v>
      </c>
      <c r="C161" s="1">
        <v>0</v>
      </c>
      <c r="D161" s="1">
        <f t="shared" si="39"/>
        <v>5401</v>
      </c>
      <c r="E161" s="1">
        <f t="shared" si="35"/>
        <v>5.4009999999999998</v>
      </c>
      <c r="F161" s="25">
        <f t="shared" si="29"/>
        <v>-0.47918297852577135</v>
      </c>
      <c r="G161" s="31">
        <f t="shared" si="41"/>
        <v>5.4914117297717855</v>
      </c>
      <c r="H161" s="31">
        <f t="shared" si="36"/>
        <v>1123.1019236429413</v>
      </c>
      <c r="I161" s="25" t="e">
        <f t="shared" si="30"/>
        <v>#VALUE!</v>
      </c>
      <c r="J161" s="31" t="e">
        <f t="shared" si="42"/>
        <v>#VALUE!</v>
      </c>
      <c r="K161" s="31" t="e">
        <f t="shared" si="43"/>
        <v>#VALUE!</v>
      </c>
      <c r="L161" s="25">
        <f t="shared" si="44"/>
        <v>5.4914117297717855</v>
      </c>
      <c r="M161" s="28">
        <f t="shared" si="37"/>
        <v>1.2250000000000001</v>
      </c>
      <c r="N161" s="33" t="e">
        <f t="shared" si="40"/>
        <v>#VALUE!</v>
      </c>
    </row>
    <row r="162" spans="1:14" x14ac:dyDescent="0.2">
      <c r="A162" s="1">
        <f t="shared" si="38"/>
        <v>14.499999999999964</v>
      </c>
      <c r="B162" s="1">
        <v>0</v>
      </c>
      <c r="C162" s="1">
        <v>0</v>
      </c>
      <c r="D162" s="1">
        <f t="shared" si="39"/>
        <v>5401</v>
      </c>
      <c r="E162" s="1">
        <f t="shared" si="35"/>
        <v>5.4009999999999998</v>
      </c>
      <c r="F162" s="25">
        <f t="shared" si="29"/>
        <v>-0.47085672228691422</v>
      </c>
      <c r="G162" s="31">
        <f t="shared" si="41"/>
        <v>5.4434934319192081</v>
      </c>
      <c r="H162" s="31">
        <f t="shared" si="36"/>
        <v>1123.6462729861332</v>
      </c>
      <c r="I162" s="25" t="e">
        <f t="shared" si="30"/>
        <v>#VALUE!</v>
      </c>
      <c r="J162" s="31" t="e">
        <f t="shared" si="42"/>
        <v>#VALUE!</v>
      </c>
      <c r="K162" s="31" t="e">
        <f t="shared" si="43"/>
        <v>#VALUE!</v>
      </c>
      <c r="L162" s="25">
        <f t="shared" si="44"/>
        <v>5.4434934319192081</v>
      </c>
      <c r="M162" s="28">
        <f t="shared" si="37"/>
        <v>1.2250000000000001</v>
      </c>
      <c r="N162" s="33" t="e">
        <f t="shared" si="40"/>
        <v>#VALUE!</v>
      </c>
    </row>
    <row r="163" spans="1:14" x14ac:dyDescent="0.2">
      <c r="A163" s="1">
        <f t="shared" si="38"/>
        <v>14.599999999999964</v>
      </c>
      <c r="B163" s="1">
        <v>0</v>
      </c>
      <c r="C163" s="1">
        <v>0</v>
      </c>
      <c r="D163" s="1">
        <f t="shared" si="39"/>
        <v>5401</v>
      </c>
      <c r="E163" s="1">
        <f t="shared" si="35"/>
        <v>5.4009999999999998</v>
      </c>
      <c r="F163" s="25">
        <f t="shared" ref="F163:F226" si="45">(B163/E163-0.5*M163*L163^2*$C$9*$C$11)</f>
        <v>-0.46274622530100684</v>
      </c>
      <c r="G163" s="31">
        <f t="shared" si="41"/>
        <v>5.3964077596905167</v>
      </c>
      <c r="H163" s="31">
        <f t="shared" si="36"/>
        <v>1124.1859137621022</v>
      </c>
      <c r="I163" s="25" t="e">
        <f t="shared" si="30"/>
        <v>#VALUE!</v>
      </c>
      <c r="J163" s="31" t="e">
        <f t="shared" si="42"/>
        <v>#VALUE!</v>
      </c>
      <c r="K163" s="31" t="e">
        <f t="shared" si="43"/>
        <v>#VALUE!</v>
      </c>
      <c r="L163" s="25">
        <f t="shared" si="44"/>
        <v>5.3964077596905167</v>
      </c>
      <c r="M163" s="28">
        <f t="shared" si="37"/>
        <v>1.2250000000000001</v>
      </c>
      <c r="N163" s="33" t="e">
        <f t="shared" si="40"/>
        <v>#VALUE!</v>
      </c>
    </row>
    <row r="164" spans="1:14" x14ac:dyDescent="0.2">
      <c r="A164" s="1">
        <f t="shared" si="38"/>
        <v>14.699999999999964</v>
      </c>
      <c r="B164" s="1">
        <v>0</v>
      </c>
      <c r="C164" s="1">
        <v>0</v>
      </c>
      <c r="D164" s="1">
        <f t="shared" si="39"/>
        <v>5401</v>
      </c>
      <c r="E164" s="1">
        <f t="shared" si="35"/>
        <v>5.4009999999999998</v>
      </c>
      <c r="F164" s="25">
        <f t="shared" si="45"/>
        <v>-0.45484408112464642</v>
      </c>
      <c r="G164" s="31">
        <f t="shared" si="41"/>
        <v>5.3501331371604159</v>
      </c>
      <c r="H164" s="31">
        <f t="shared" si="36"/>
        <v>1124.7209270758183</v>
      </c>
      <c r="I164" s="25" t="e">
        <f t="shared" si="30"/>
        <v>#VALUE!</v>
      </c>
      <c r="J164" s="31" t="e">
        <f t="shared" si="42"/>
        <v>#VALUE!</v>
      </c>
      <c r="K164" s="31" t="e">
        <f t="shared" si="43"/>
        <v>#VALUE!</v>
      </c>
      <c r="L164" s="25">
        <f t="shared" si="44"/>
        <v>5.3501331371604159</v>
      </c>
      <c r="M164" s="28">
        <f t="shared" si="37"/>
        <v>1.2250000000000001</v>
      </c>
      <c r="N164" s="33" t="e">
        <f t="shared" si="40"/>
        <v>#VALUE!</v>
      </c>
    </row>
    <row r="165" spans="1:14" x14ac:dyDescent="0.2">
      <c r="A165" s="1">
        <f t="shared" si="38"/>
        <v>14.799999999999963</v>
      </c>
      <c r="B165" s="1">
        <v>0</v>
      </c>
      <c r="C165" s="1">
        <v>0</v>
      </c>
      <c r="D165" s="1">
        <f t="shared" si="39"/>
        <v>5401</v>
      </c>
      <c r="E165" s="1">
        <f t="shared" si="35"/>
        <v>5.4009999999999998</v>
      </c>
      <c r="F165" s="25">
        <f t="shared" si="45"/>
        <v>-0.44714319894113003</v>
      </c>
      <c r="G165" s="31">
        <f t="shared" si="41"/>
        <v>5.3046487290479512</v>
      </c>
      <c r="H165" s="31">
        <f t="shared" si="36"/>
        <v>1125.251391948723</v>
      </c>
      <c r="I165" s="25" t="e">
        <f t="shared" ref="I165:I216" si="46">(B165-0.5*M165*L165^2*$C$9*$C$11)*SIN($E$4)/E165-$C$8</f>
        <v>#VALUE!</v>
      </c>
      <c r="J165" s="31" t="e">
        <f t="shared" si="42"/>
        <v>#VALUE!</v>
      </c>
      <c r="K165" s="31" t="e">
        <f t="shared" si="43"/>
        <v>#VALUE!</v>
      </c>
      <c r="L165" s="25">
        <f t="shared" si="44"/>
        <v>5.3046487290479512</v>
      </c>
      <c r="M165" s="28">
        <f t="shared" si="37"/>
        <v>1.2250000000000001</v>
      </c>
      <c r="N165" s="33" t="e">
        <f t="shared" si="40"/>
        <v>#VALUE!</v>
      </c>
    </row>
    <row r="166" spans="1:14" x14ac:dyDescent="0.2">
      <c r="A166" s="1">
        <f t="shared" si="38"/>
        <v>14.899999999999963</v>
      </c>
      <c r="B166" s="1">
        <v>0</v>
      </c>
      <c r="C166" s="1">
        <v>0</v>
      </c>
      <c r="D166" s="1">
        <f t="shared" si="39"/>
        <v>5401</v>
      </c>
      <c r="E166" s="1">
        <f t="shared" si="35"/>
        <v>5.4009999999999998</v>
      </c>
      <c r="F166" s="25">
        <f t="shared" si="45"/>
        <v>-0.43963678753428276</v>
      </c>
      <c r="G166" s="31">
        <f t="shared" si="41"/>
        <v>5.2599344091538383</v>
      </c>
      <c r="H166" s="31">
        <f t="shared" si="36"/>
        <v>1125.7773853896383</v>
      </c>
      <c r="I166" s="25" t="e">
        <f t="shared" si="46"/>
        <v>#VALUE!</v>
      </c>
      <c r="J166" s="31" t="e">
        <f t="shared" si="42"/>
        <v>#VALUE!</v>
      </c>
      <c r="K166" s="31" t="e">
        <f t="shared" si="43"/>
        <v>#VALUE!</v>
      </c>
      <c r="L166" s="25">
        <f t="shared" si="44"/>
        <v>5.2599344091538383</v>
      </c>
      <c r="M166" s="28">
        <f t="shared" si="37"/>
        <v>1.2250000000000001</v>
      </c>
      <c r="N166" s="33" t="e">
        <f t="shared" si="40"/>
        <v>#VALUE!</v>
      </c>
    </row>
    <row r="167" spans="1:14" x14ac:dyDescent="0.2">
      <c r="A167" s="1">
        <f t="shared" si="38"/>
        <v>14.999999999999963</v>
      </c>
      <c r="B167" s="1">
        <v>0</v>
      </c>
      <c r="C167" s="1">
        <v>0</v>
      </c>
      <c r="D167" s="1">
        <f t="shared" si="39"/>
        <v>5401</v>
      </c>
      <c r="E167" s="1">
        <f t="shared" si="35"/>
        <v>5.4009999999999998</v>
      </c>
      <c r="F167" s="25">
        <f t="shared" si="45"/>
        <v>-0.43231834020477644</v>
      </c>
      <c r="G167" s="31">
        <f t="shared" si="41"/>
        <v>5.2159707304004099</v>
      </c>
      <c r="H167" s="31">
        <f t="shared" si="36"/>
        <v>1126.2989824626784</v>
      </c>
      <c r="I167" s="25" t="e">
        <f t="shared" si="46"/>
        <v>#VALUE!</v>
      </c>
      <c r="J167" s="31" t="e">
        <f t="shared" si="42"/>
        <v>#VALUE!</v>
      </c>
      <c r="K167" s="31" t="e">
        <f t="shared" si="43"/>
        <v>#VALUE!</v>
      </c>
      <c r="L167" s="25">
        <f t="shared" si="44"/>
        <v>5.2159707304004099</v>
      </c>
      <c r="M167" s="28">
        <f t="shared" si="37"/>
        <v>1.2250000000000001</v>
      </c>
      <c r="N167" s="33" t="e">
        <f t="shared" si="40"/>
        <v>#VALUE!</v>
      </c>
    </row>
    <row r="168" spans="1:14" x14ac:dyDescent="0.2">
      <c r="A168" s="1">
        <f t="shared" si="38"/>
        <v>15.099999999999962</v>
      </c>
      <c r="B168" s="1">
        <v>0</v>
      </c>
      <c r="C168" s="1">
        <v>0</v>
      </c>
      <c r="D168" s="1">
        <f t="shared" si="39"/>
        <v>5401</v>
      </c>
      <c r="E168" s="1">
        <f t="shared" si="35"/>
        <v>5.4009999999999998</v>
      </c>
      <c r="F168" s="25">
        <f t="shared" si="45"/>
        <v>-0.42518162056606174</v>
      </c>
      <c r="G168" s="31">
        <f t="shared" si="41"/>
        <v>5.1727388963799319</v>
      </c>
      <c r="H168" s="31">
        <f t="shared" si="36"/>
        <v>1126.8162563523165</v>
      </c>
      <c r="I168" s="25" t="e">
        <f t="shared" si="46"/>
        <v>#VALUE!</v>
      </c>
      <c r="J168" s="31" t="e">
        <f t="shared" si="42"/>
        <v>#VALUE!</v>
      </c>
      <c r="K168" s="31" t="e">
        <f t="shared" si="43"/>
        <v>#VALUE!</v>
      </c>
      <c r="L168" s="25">
        <f t="shared" si="44"/>
        <v>5.1727388963799319</v>
      </c>
      <c r="M168" s="28">
        <f t="shared" si="37"/>
        <v>1.2250000000000001</v>
      </c>
      <c r="N168" s="33" t="e">
        <f t="shared" si="40"/>
        <v>#VALUE!</v>
      </c>
    </row>
    <row r="169" spans="1:14" x14ac:dyDescent="0.2">
      <c r="A169" s="1">
        <f t="shared" si="38"/>
        <v>15.199999999999962</v>
      </c>
      <c r="B169" s="1">
        <v>0</v>
      </c>
      <c r="C169" s="1">
        <v>0</v>
      </c>
      <c r="D169" s="1">
        <f t="shared" si="39"/>
        <v>5401</v>
      </c>
      <c r="E169" s="1">
        <f t="shared" si="35"/>
        <v>5.4009999999999998</v>
      </c>
      <c r="F169" s="25">
        <f t="shared" si="45"/>
        <v>-0.41822064916171364</v>
      </c>
      <c r="G169" s="31">
        <f t="shared" si="41"/>
        <v>5.1302207343233261</v>
      </c>
      <c r="H169" s="31">
        <f t="shared" si="36"/>
        <v>1127.3292784257487</v>
      </c>
      <c r="I169" s="25" t="e">
        <f t="shared" si="46"/>
        <v>#VALUE!</v>
      </c>
      <c r="J169" s="31" t="e">
        <f t="shared" si="42"/>
        <v>#VALUE!</v>
      </c>
      <c r="K169" s="31" t="e">
        <f t="shared" si="43"/>
        <v>#VALUE!</v>
      </c>
      <c r="L169" s="25">
        <f t="shared" si="44"/>
        <v>5.1302207343233261</v>
      </c>
      <c r="M169" s="28">
        <f t="shared" si="37"/>
        <v>1.2250000000000001</v>
      </c>
      <c r="N169" s="33" t="e">
        <f t="shared" si="40"/>
        <v>#VALUE!</v>
      </c>
    </row>
    <row r="170" spans="1:14" x14ac:dyDescent="0.2">
      <c r="A170" s="1">
        <f t="shared" si="38"/>
        <v>15.299999999999962</v>
      </c>
      <c r="B170" s="1">
        <v>0</v>
      </c>
      <c r="C170" s="1">
        <v>0</v>
      </c>
      <c r="D170" s="1">
        <f t="shared" si="39"/>
        <v>5401</v>
      </c>
      <c r="E170" s="1">
        <f t="shared" si="35"/>
        <v>5.4009999999999998</v>
      </c>
      <c r="F170" s="25">
        <f t="shared" si="45"/>
        <v>-0.41142969085029552</v>
      </c>
      <c r="G170" s="31">
        <f t="shared" si="41"/>
        <v>5.0883986694071544</v>
      </c>
      <c r="H170" s="31">
        <f t="shared" si="36"/>
        <v>1127.8381182926894</v>
      </c>
      <c r="I170" s="25" t="e">
        <f t="shared" si="46"/>
        <v>#VALUE!</v>
      </c>
      <c r="J170" s="31" t="e">
        <f t="shared" si="42"/>
        <v>#VALUE!</v>
      </c>
      <c r="K170" s="31" t="e">
        <f t="shared" si="43"/>
        <v>#VALUE!</v>
      </c>
      <c r="L170" s="25">
        <f t="shared" si="44"/>
        <v>5.0883986694071544</v>
      </c>
      <c r="M170" s="28">
        <f t="shared" si="37"/>
        <v>1.2250000000000001</v>
      </c>
      <c r="N170" s="33" t="e">
        <f t="shared" si="40"/>
        <v>#VALUE!</v>
      </c>
    </row>
    <row r="171" spans="1:14" x14ac:dyDescent="0.2">
      <c r="A171" s="1">
        <f t="shared" si="38"/>
        <v>15.399999999999961</v>
      </c>
      <c r="B171" s="1">
        <v>0</v>
      </c>
      <c r="C171" s="1">
        <v>0</v>
      </c>
      <c r="D171" s="1">
        <f t="shared" si="39"/>
        <v>5401</v>
      </c>
      <c r="E171" s="1">
        <f t="shared" si="35"/>
        <v>5.4009999999999998</v>
      </c>
      <c r="F171" s="25">
        <f t="shared" si="45"/>
        <v>-0.40480324290779551</v>
      </c>
      <c r="G171" s="31">
        <f t="shared" si="41"/>
        <v>5.0472557003221246</v>
      </c>
      <c r="H171" s="31">
        <f t="shared" si="36"/>
        <v>1128.3428438627216</v>
      </c>
      <c r="I171" s="25" t="e">
        <f t="shared" si="46"/>
        <v>#VALUE!</v>
      </c>
      <c r="J171" s="31" t="e">
        <f t="shared" si="42"/>
        <v>#VALUE!</v>
      </c>
      <c r="K171" s="31" t="e">
        <f t="shared" si="43"/>
        <v>#VALUE!</v>
      </c>
      <c r="L171" s="25">
        <f t="shared" si="44"/>
        <v>5.0472557003221246</v>
      </c>
      <c r="M171" s="28">
        <f t="shared" si="37"/>
        <v>1.2250000000000001</v>
      </c>
      <c r="N171" s="33" t="e">
        <f t="shared" si="40"/>
        <v>#VALUE!</v>
      </c>
    </row>
    <row r="172" spans="1:14" x14ac:dyDescent="0.2">
      <c r="A172" s="1">
        <f t="shared" si="38"/>
        <v>15.499999999999961</v>
      </c>
      <c r="B172" s="1">
        <v>0</v>
      </c>
      <c r="C172" s="1">
        <v>0</v>
      </c>
      <c r="D172" s="1">
        <f t="shared" si="39"/>
        <v>5401</v>
      </c>
      <c r="E172" s="1">
        <f t="shared" si="35"/>
        <v>5.4009999999999998</v>
      </c>
      <c r="F172" s="25">
        <f t="shared" si="45"/>
        <v>-0.39833602380131677</v>
      </c>
      <c r="G172" s="31">
        <f t="shared" si="41"/>
        <v>5.0067753760313449</v>
      </c>
      <c r="H172" s="31">
        <f t="shared" si="36"/>
        <v>1128.8435214003248</v>
      </c>
      <c r="I172" s="25" t="e">
        <f t="shared" si="46"/>
        <v>#VALUE!</v>
      </c>
      <c r="J172" s="31" t="e">
        <f t="shared" si="42"/>
        <v>#VALUE!</v>
      </c>
      <c r="K172" s="31" t="e">
        <f t="shared" si="43"/>
        <v>#VALUE!</v>
      </c>
      <c r="L172" s="25">
        <f t="shared" si="44"/>
        <v>5.0067753760313449</v>
      </c>
      <c r="M172" s="28">
        <f t="shared" si="37"/>
        <v>1.2250000000000001</v>
      </c>
      <c r="N172" s="33" t="e">
        <f t="shared" si="40"/>
        <v>#VALUE!</v>
      </c>
    </row>
    <row r="173" spans="1:14" x14ac:dyDescent="0.2">
      <c r="A173" s="1">
        <f t="shared" si="38"/>
        <v>15.599999999999961</v>
      </c>
      <c r="B173" s="1">
        <v>0</v>
      </c>
      <c r="C173" s="1">
        <v>0</v>
      </c>
      <c r="D173" s="1">
        <f t="shared" si="39"/>
        <v>5401</v>
      </c>
      <c r="E173" s="1">
        <f t="shared" si="35"/>
        <v>5.4009999999999998</v>
      </c>
      <c r="F173" s="25">
        <f t="shared" si="45"/>
        <v>-0.39202296259104458</v>
      </c>
      <c r="G173" s="31">
        <f t="shared" si="41"/>
        <v>4.9669417736512136</v>
      </c>
      <c r="H173" s="31">
        <f t="shared" si="36"/>
        <v>1129.3402155776898</v>
      </c>
      <c r="I173" s="25" t="e">
        <f t="shared" si="46"/>
        <v>#VALUE!</v>
      </c>
      <c r="J173" s="31" t="e">
        <f t="shared" si="42"/>
        <v>#VALUE!</v>
      </c>
      <c r="K173" s="31" t="e">
        <f t="shared" si="43"/>
        <v>#VALUE!</v>
      </c>
      <c r="L173" s="25">
        <f t="shared" si="44"/>
        <v>4.9669417736512136</v>
      </c>
      <c r="M173" s="28">
        <f t="shared" si="37"/>
        <v>1.2250000000000001</v>
      </c>
      <c r="N173" s="33" t="e">
        <f t="shared" si="40"/>
        <v>#VALUE!</v>
      </c>
    </row>
    <row r="174" spans="1:14" x14ac:dyDescent="0.2">
      <c r="A174" s="1">
        <f t="shared" si="38"/>
        <v>15.69999999999996</v>
      </c>
      <c r="B174" s="1">
        <v>0</v>
      </c>
      <c r="C174" s="1">
        <v>0</v>
      </c>
      <c r="D174" s="1">
        <f t="shared" si="39"/>
        <v>5401</v>
      </c>
      <c r="E174" s="1">
        <f t="shared" si="35"/>
        <v>5.4009999999999998</v>
      </c>
      <c r="F174" s="25">
        <f t="shared" si="45"/>
        <v>-0.38585918892058729</v>
      </c>
      <c r="G174" s="31">
        <f t="shared" si="41"/>
        <v>4.9277394773921088</v>
      </c>
      <c r="H174" s="31">
        <f t="shared" si="36"/>
        <v>1129.832989525429</v>
      </c>
      <c r="I174" s="25" t="e">
        <f t="shared" si="46"/>
        <v>#VALUE!</v>
      </c>
      <c r="J174" s="31" t="e">
        <f t="shared" si="42"/>
        <v>#VALUE!</v>
      </c>
      <c r="K174" s="31" t="e">
        <f t="shared" si="43"/>
        <v>#VALUE!</v>
      </c>
      <c r="L174" s="25">
        <f t="shared" si="44"/>
        <v>4.9277394773921088</v>
      </c>
      <c r="M174" s="28">
        <f t="shared" si="37"/>
        <v>1.2250000000000001</v>
      </c>
      <c r="N174" s="33" t="e">
        <f t="shared" si="40"/>
        <v>#VALUE!</v>
      </c>
    </row>
    <row r="175" spans="1:14" x14ac:dyDescent="0.2">
      <c r="A175" s="1">
        <f t="shared" si="38"/>
        <v>15.79999999999996</v>
      </c>
      <c r="B175" s="1">
        <v>0</v>
      </c>
      <c r="C175" s="1">
        <v>0</v>
      </c>
      <c r="D175" s="1">
        <f t="shared" si="39"/>
        <v>5401</v>
      </c>
      <c r="E175" s="1">
        <f t="shared" si="35"/>
        <v>5.4009999999999998</v>
      </c>
      <c r="F175" s="25">
        <f t="shared" si="45"/>
        <v>-0.37984002355861768</v>
      </c>
      <c r="G175" s="31">
        <f t="shared" si="41"/>
        <v>4.8891535585000501</v>
      </c>
      <c r="H175" s="31">
        <f t="shared" si="36"/>
        <v>1130.3219048812789</v>
      </c>
      <c r="I175" s="25" t="e">
        <f t="shared" si="46"/>
        <v>#VALUE!</v>
      </c>
      <c r="J175" s="31" t="e">
        <f t="shared" si="42"/>
        <v>#VALUE!</v>
      </c>
      <c r="K175" s="31" t="e">
        <f t="shared" si="43"/>
        <v>#VALUE!</v>
      </c>
      <c r="L175" s="25">
        <f t="shared" si="44"/>
        <v>4.8891535585000501</v>
      </c>
      <c r="M175" s="28">
        <f t="shared" si="37"/>
        <v>1.2250000000000001</v>
      </c>
      <c r="N175" s="33" t="e">
        <f t="shared" si="40"/>
        <v>#VALUE!</v>
      </c>
    </row>
    <row r="176" spans="1:14" x14ac:dyDescent="0.2">
      <c r="A176" s="1">
        <f t="shared" si="38"/>
        <v>15.899999999999959</v>
      </c>
      <c r="B176" s="1">
        <v>0</v>
      </c>
      <c r="C176" s="1">
        <v>0</v>
      </c>
      <c r="D176" s="1">
        <f t="shared" si="39"/>
        <v>5401</v>
      </c>
      <c r="E176" s="1">
        <f t="shared" si="35"/>
        <v>5.4009999999999998</v>
      </c>
      <c r="F176" s="25">
        <f t="shared" si="45"/>
        <v>-0.37396096945735124</v>
      </c>
      <c r="G176" s="31">
        <f t="shared" si="41"/>
        <v>4.8511695561441881</v>
      </c>
      <c r="H176" s="31">
        <f t="shared" si="36"/>
        <v>1130.8070218368932</v>
      </c>
      <c r="I176" s="25" t="e">
        <f t="shared" si="46"/>
        <v>#VALUE!</v>
      </c>
      <c r="J176" s="31" t="e">
        <f t="shared" si="42"/>
        <v>#VALUE!</v>
      </c>
      <c r="K176" s="31" t="e">
        <f t="shared" si="43"/>
        <v>#VALUE!</v>
      </c>
      <c r="L176" s="25">
        <f t="shared" si="44"/>
        <v>4.8511695561441881</v>
      </c>
      <c r="M176" s="28">
        <f t="shared" si="37"/>
        <v>1.2250000000000001</v>
      </c>
      <c r="N176" s="33" t="e">
        <f t="shared" si="40"/>
        <v>#VALUE!</v>
      </c>
    </row>
    <row r="177" spans="1:14" x14ac:dyDescent="0.2">
      <c r="A177" s="1">
        <f t="shared" si="38"/>
        <v>15.999999999999959</v>
      </c>
      <c r="B177" s="1">
        <v>0</v>
      </c>
      <c r="C177" s="1">
        <v>0</v>
      </c>
      <c r="D177" s="1">
        <f t="shared" si="39"/>
        <v>5401</v>
      </c>
      <c r="E177" s="1">
        <f t="shared" si="35"/>
        <v>5.4009999999999998</v>
      </c>
      <c r="F177" s="25">
        <f t="shared" si="45"/>
        <v>-0.36821770329580561</v>
      </c>
      <c r="G177" s="31">
        <f t="shared" ref="G177:G240" si="47">G176+F176*dt</f>
        <v>4.8137734591984529</v>
      </c>
      <c r="H177" s="31">
        <f t="shared" ref="H177:H240" si="48">H176+G177*dt</f>
        <v>1131.288399182813</v>
      </c>
      <c r="I177" s="25" t="e">
        <f t="shared" si="46"/>
        <v>#VALUE!</v>
      </c>
      <c r="J177" s="31" t="e">
        <f t="shared" si="42"/>
        <v>#VALUE!</v>
      </c>
      <c r="K177" s="31" t="e">
        <f t="shared" si="43"/>
        <v>#VALUE!</v>
      </c>
      <c r="L177" s="25">
        <f t="shared" si="44"/>
        <v>4.8137734591984529</v>
      </c>
      <c r="M177" s="28">
        <f t="shared" si="37"/>
        <v>1.2250000000000001</v>
      </c>
      <c r="N177" s="33" t="e">
        <f t="shared" si="40"/>
        <v>#VALUE!</v>
      </c>
    </row>
    <row r="178" spans="1:14" x14ac:dyDescent="0.2">
      <c r="A178" s="1">
        <f t="shared" si="38"/>
        <v>16.099999999999959</v>
      </c>
      <c r="B178" s="1">
        <v>0</v>
      </c>
      <c r="C178" s="1">
        <v>0</v>
      </c>
      <c r="D178" s="1">
        <f t="shared" si="39"/>
        <v>5401</v>
      </c>
      <c r="E178" s="1">
        <f t="shared" si="35"/>
        <v>5.4009999999999998</v>
      </c>
      <c r="F178" s="25">
        <f t="shared" si="45"/>
        <v>-0.36260606747800644</v>
      </c>
      <c r="G178" s="31">
        <f t="shared" si="47"/>
        <v>4.7769516888688726</v>
      </c>
      <c r="H178" s="31">
        <f t="shared" si="48"/>
        <v>1131.7660943516998</v>
      </c>
      <c r="I178" s="25" t="e">
        <f t="shared" si="46"/>
        <v>#VALUE!</v>
      </c>
      <c r="J178" s="31" t="e">
        <f t="shared" si="42"/>
        <v>#VALUE!</v>
      </c>
      <c r="K178" s="31" t="e">
        <f t="shared" si="43"/>
        <v>#VALUE!</v>
      </c>
      <c r="L178" s="25">
        <f t="shared" si="44"/>
        <v>4.7769516888688726</v>
      </c>
      <c r="M178" s="28">
        <f t="shared" si="37"/>
        <v>1.2250000000000001</v>
      </c>
      <c r="N178" s="33" t="e">
        <f t="shared" si="40"/>
        <v>#VALUE!</v>
      </c>
    </row>
    <row r="179" spans="1:14" x14ac:dyDescent="0.2">
      <c r="A179" s="36">
        <f t="shared" si="38"/>
        <v>16.19999999999996</v>
      </c>
      <c r="B179" s="36">
        <v>0</v>
      </c>
      <c r="C179" s="36">
        <v>0</v>
      </c>
      <c r="D179" s="1">
        <f t="shared" si="39"/>
        <v>5401</v>
      </c>
      <c r="E179" s="1">
        <f t="shared" si="35"/>
        <v>5.4009999999999998</v>
      </c>
      <c r="F179" s="25">
        <f t="shared" si="45"/>
        <v>-0.35712206255835494</v>
      </c>
      <c r="G179" s="31">
        <f t="shared" si="47"/>
        <v>4.7406910821210717</v>
      </c>
      <c r="H179" s="31">
        <f t="shared" si="48"/>
        <v>1132.2401634599119</v>
      </c>
      <c r="I179" s="37" t="e">
        <f t="shared" si="46"/>
        <v>#VALUE!</v>
      </c>
      <c r="J179" s="38" t="e">
        <f t="shared" si="42"/>
        <v>#VALUE!</v>
      </c>
      <c r="K179" s="38" t="e">
        <f t="shared" si="43"/>
        <v>#VALUE!</v>
      </c>
      <c r="L179" s="25">
        <f t="shared" si="44"/>
        <v>4.7406910821210717</v>
      </c>
      <c r="M179" s="28">
        <f t="shared" si="37"/>
        <v>1.2250000000000001</v>
      </c>
      <c r="N179" s="33" t="e">
        <f t="shared" si="40"/>
        <v>#VALUE!</v>
      </c>
    </row>
    <row r="180" spans="1:14" x14ac:dyDescent="0.2">
      <c r="A180" s="1">
        <f t="shared" si="38"/>
        <v>16.299999999999962</v>
      </c>
      <c r="B180" s="1">
        <v>0</v>
      </c>
      <c r="C180" s="1">
        <v>0</v>
      </c>
      <c r="D180" s="1">
        <f t="shared" si="39"/>
        <v>5401</v>
      </c>
      <c r="E180" s="1">
        <f t="shared" si="35"/>
        <v>5.4009999999999998</v>
      </c>
      <c r="F180" s="25">
        <f t="shared" si="45"/>
        <v>-0.35176184006827255</v>
      </c>
      <c r="G180" s="31">
        <f t="shared" si="47"/>
        <v>4.704978875865236</v>
      </c>
      <c r="H180" s="31">
        <f t="shared" si="48"/>
        <v>1132.7106613474984</v>
      </c>
      <c r="I180" s="25" t="e">
        <f t="shared" si="46"/>
        <v>#VALUE!</v>
      </c>
      <c r="J180" s="31" t="e">
        <f t="shared" ref="J180:J215" si="49">J179+I179*dt</f>
        <v>#VALUE!</v>
      </c>
      <c r="K180" s="31" t="e">
        <f t="shared" ref="K180:K215" si="50">K179+J179*dt</f>
        <v>#VALUE!</v>
      </c>
      <c r="L180" s="25">
        <f t="shared" si="44"/>
        <v>4.704978875865236</v>
      </c>
      <c r="M180" s="28">
        <f t="shared" si="37"/>
        <v>1.2250000000000001</v>
      </c>
      <c r="N180" s="33" t="e">
        <f t="shared" si="40"/>
        <v>#VALUE!</v>
      </c>
    </row>
    <row r="181" spans="1:14" x14ac:dyDescent="0.2">
      <c r="A181" s="1">
        <f t="shared" si="38"/>
        <v>16.399999999999963</v>
      </c>
      <c r="B181" s="1">
        <v>0</v>
      </c>
      <c r="C181" s="1">
        <v>0</v>
      </c>
      <c r="D181" s="1">
        <f t="shared" ref="D181:D244" si="51">$C$3+$C$2</f>
        <v>-3.043624434389141</v>
      </c>
      <c r="E181" s="1">
        <f t="shared" si="35"/>
        <v>-3.043624434389141E-3</v>
      </c>
      <c r="F181" s="25">
        <f t="shared" si="45"/>
        <v>-0.3465216957199842</v>
      </c>
      <c r="G181" s="31">
        <f t="shared" si="47"/>
        <v>4.6698026918584086</v>
      </c>
      <c r="H181" s="31">
        <f t="shared" si="48"/>
        <v>1133.1776416166842</v>
      </c>
      <c r="I181" s="25" t="e">
        <f t="shared" si="46"/>
        <v>#VALUE!</v>
      </c>
      <c r="J181" s="31" t="e">
        <f t="shared" si="49"/>
        <v>#VALUE!</v>
      </c>
      <c r="K181" s="31" t="e">
        <f t="shared" si="50"/>
        <v>#VALUE!</v>
      </c>
      <c r="L181" s="25">
        <f t="shared" si="44"/>
        <v>4.6698026918584086</v>
      </c>
      <c r="M181" s="28">
        <f t="shared" si="37"/>
        <v>1.2250000000000001</v>
      </c>
      <c r="N181" s="33" t="e">
        <f t="shared" si="40"/>
        <v>#VALUE!</v>
      </c>
    </row>
    <row r="182" spans="1:14" x14ac:dyDescent="0.2">
      <c r="A182" s="1">
        <f t="shared" si="38"/>
        <v>16.499999999999964</v>
      </c>
      <c r="B182" s="1">
        <v>0</v>
      </c>
      <c r="C182" s="1">
        <v>0</v>
      </c>
      <c r="D182" s="1">
        <f t="shared" si="51"/>
        <v>-3.043624434389141</v>
      </c>
      <c r="E182" s="1">
        <f t="shared" si="35"/>
        <v>-3.043624434389141E-3</v>
      </c>
      <c r="F182" s="25">
        <f t="shared" si="45"/>
        <v>-0.34139806296493275</v>
      </c>
      <c r="G182" s="31">
        <f t="shared" si="47"/>
        <v>4.63515052228641</v>
      </c>
      <c r="H182" s="31">
        <f t="shared" si="48"/>
        <v>1133.6411566689128</v>
      </c>
      <c r="I182" s="25" t="e">
        <f t="shared" si="46"/>
        <v>#VALUE!</v>
      </c>
      <c r="J182" s="31" t="e">
        <f t="shared" si="49"/>
        <v>#VALUE!</v>
      </c>
      <c r="K182" s="31" t="e">
        <f t="shared" si="50"/>
        <v>#VALUE!</v>
      </c>
      <c r="L182" s="25">
        <f t="shared" si="44"/>
        <v>4.63515052228641</v>
      </c>
      <c r="M182" s="28">
        <f t="shared" si="37"/>
        <v>1.2250000000000001</v>
      </c>
      <c r="N182" s="33" t="e">
        <f t="shared" si="40"/>
        <v>#VALUE!</v>
      </c>
    </row>
    <row r="183" spans="1:14" x14ac:dyDescent="0.2">
      <c r="A183" s="1">
        <f t="shared" si="38"/>
        <v>16.599999999999966</v>
      </c>
      <c r="B183" s="1">
        <v>0</v>
      </c>
      <c r="C183" s="1">
        <v>0</v>
      </c>
      <c r="D183" s="1">
        <f t="shared" si="51"/>
        <v>-3.043624434389141</v>
      </c>
      <c r="E183" s="1">
        <f t="shared" si="35"/>
        <v>-3.043624434389141E-3</v>
      </c>
      <c r="F183" s="25">
        <f t="shared" si="45"/>
        <v>-0.33638750688580876</v>
      </c>
      <c r="G183" s="31">
        <f t="shared" si="47"/>
        <v>4.6010107159899167</v>
      </c>
      <c r="H183" s="31">
        <f t="shared" si="48"/>
        <v>1134.1012577405118</v>
      </c>
      <c r="I183" s="25" t="e">
        <f t="shared" si="46"/>
        <v>#VALUE!</v>
      </c>
      <c r="J183" s="31" t="e">
        <f t="shared" si="49"/>
        <v>#VALUE!</v>
      </c>
      <c r="K183" s="31" t="e">
        <f t="shared" si="50"/>
        <v>#VALUE!</v>
      </c>
      <c r="L183" s="25">
        <f t="shared" si="44"/>
        <v>4.6010107159899167</v>
      </c>
      <c r="M183" s="28">
        <f t="shared" si="37"/>
        <v>1.2250000000000001</v>
      </c>
      <c r="N183" s="33" t="e">
        <f t="shared" si="40"/>
        <v>#VALUE!</v>
      </c>
    </row>
    <row r="184" spans="1:14" x14ac:dyDescent="0.2">
      <c r="A184" s="1">
        <f t="shared" si="38"/>
        <v>16.699999999999967</v>
      </c>
      <c r="B184" s="1">
        <v>0</v>
      </c>
      <c r="C184" s="1">
        <v>0</v>
      </c>
      <c r="D184" s="1">
        <f t="shared" si="51"/>
        <v>-3.043624434389141</v>
      </c>
      <c r="E184" s="1">
        <f t="shared" si="35"/>
        <v>-3.043624434389141E-3</v>
      </c>
      <c r="F184" s="25">
        <f t="shared" si="45"/>
        <v>-0.33148671840258209</v>
      </c>
      <c r="G184" s="31">
        <f t="shared" si="47"/>
        <v>4.5673719653013363</v>
      </c>
      <c r="H184" s="31">
        <f t="shared" si="48"/>
        <v>1134.5579949370419</v>
      </c>
      <c r="I184" s="25" t="e">
        <f t="shared" si="46"/>
        <v>#VALUE!</v>
      </c>
      <c r="J184" s="31" t="e">
        <f t="shared" si="49"/>
        <v>#VALUE!</v>
      </c>
      <c r="K184" s="31" t="e">
        <f t="shared" si="50"/>
        <v>#VALUE!</v>
      </c>
      <c r="L184" s="25">
        <f t="shared" si="44"/>
        <v>4.5673719653013363</v>
      </c>
      <c r="M184" s="28">
        <f t="shared" si="37"/>
        <v>1.2250000000000001</v>
      </c>
      <c r="N184" s="33" t="e">
        <f t="shared" si="40"/>
        <v>#VALUE!</v>
      </c>
    </row>
    <row r="185" spans="1:14" x14ac:dyDescent="0.2">
      <c r="A185" s="1">
        <f t="shared" si="38"/>
        <v>16.799999999999969</v>
      </c>
      <c r="B185" s="1">
        <v>0</v>
      </c>
      <c r="C185" s="1">
        <v>0</v>
      </c>
      <c r="D185" s="1">
        <f t="shared" si="51"/>
        <v>-3.043624434389141</v>
      </c>
      <c r="E185" s="1">
        <f t="shared" si="35"/>
        <v>-3.043624434389141E-3</v>
      </c>
      <c r="F185" s="25">
        <f t="shared" si="45"/>
        <v>-0.32669250877420025</v>
      </c>
      <c r="G185" s="31">
        <f t="shared" si="47"/>
        <v>4.5342232934610784</v>
      </c>
      <c r="H185" s="31">
        <f t="shared" si="48"/>
        <v>1135.011417266388</v>
      </c>
      <c r="I185" s="25" t="e">
        <f t="shared" si="46"/>
        <v>#VALUE!</v>
      </c>
      <c r="J185" s="31" t="e">
        <f t="shared" si="49"/>
        <v>#VALUE!</v>
      </c>
      <c r="K185" s="31" t="e">
        <f t="shared" si="50"/>
        <v>#VALUE!</v>
      </c>
      <c r="L185" s="25">
        <f t="shared" si="44"/>
        <v>4.5342232934610784</v>
      </c>
      <c r="M185" s="28">
        <f t="shared" si="37"/>
        <v>1.2250000000000001</v>
      </c>
      <c r="N185" s="33" t="e">
        <f t="shared" si="40"/>
        <v>#VALUE!</v>
      </c>
    </row>
    <row r="186" spans="1:14" x14ac:dyDescent="0.2">
      <c r="A186" s="1">
        <f t="shared" si="38"/>
        <v>16.89999999999997</v>
      </c>
      <c r="B186" s="1">
        <v>0</v>
      </c>
      <c r="C186" s="1">
        <v>0</v>
      </c>
      <c r="D186" s="1">
        <f t="shared" si="51"/>
        <v>-3.043624434389141</v>
      </c>
      <c r="E186" s="1">
        <f t="shared" si="35"/>
        <v>-3.043624434389141E-3</v>
      </c>
      <c r="F186" s="25">
        <f t="shared" si="45"/>
        <v>-0.32200180437882331</v>
      </c>
      <c r="G186" s="31">
        <f t="shared" si="47"/>
        <v>4.501554042583658</v>
      </c>
      <c r="H186" s="31">
        <f t="shared" si="48"/>
        <v>1135.4615726706463</v>
      </c>
      <c r="I186" s="25" t="e">
        <f t="shared" si="46"/>
        <v>#VALUE!</v>
      </c>
      <c r="J186" s="31" t="e">
        <f t="shared" si="49"/>
        <v>#VALUE!</v>
      </c>
      <c r="K186" s="31" t="e">
        <f t="shared" si="50"/>
        <v>#VALUE!</v>
      </c>
      <c r="L186" s="25">
        <f t="shared" si="44"/>
        <v>4.501554042583658</v>
      </c>
      <c r="M186" s="28">
        <f t="shared" si="37"/>
        <v>1.2250000000000001</v>
      </c>
      <c r="N186" s="33" t="e">
        <f t="shared" si="40"/>
        <v>#VALUE!</v>
      </c>
    </row>
    <row r="187" spans="1:14" x14ac:dyDescent="0.2">
      <c r="A187" s="1">
        <f t="shared" si="38"/>
        <v>16.999999999999972</v>
      </c>
      <c r="B187" s="1">
        <v>0</v>
      </c>
      <c r="C187" s="1">
        <v>0</v>
      </c>
      <c r="D187" s="1">
        <f t="shared" si="51"/>
        <v>-3.043624434389141</v>
      </c>
      <c r="E187" s="1">
        <f t="shared" si="35"/>
        <v>-3.043624434389141E-3</v>
      </c>
      <c r="F187" s="25">
        <f t="shared" si="45"/>
        <v>-0.31741164175656994</v>
      </c>
      <c r="G187" s="31">
        <f t="shared" si="47"/>
        <v>4.469353862145776</v>
      </c>
      <c r="H187" s="31">
        <f t="shared" si="48"/>
        <v>1135.9085080568609</v>
      </c>
      <c r="I187" s="25" t="e">
        <f t="shared" si="46"/>
        <v>#VALUE!</v>
      </c>
      <c r="J187" s="31" t="e">
        <f t="shared" si="49"/>
        <v>#VALUE!</v>
      </c>
      <c r="K187" s="31" t="e">
        <f t="shared" si="50"/>
        <v>#VALUE!</v>
      </c>
      <c r="L187" s="25">
        <f t="shared" si="44"/>
        <v>4.469353862145776</v>
      </c>
      <c r="M187" s="28">
        <f t="shared" si="37"/>
        <v>1.2250000000000001</v>
      </c>
      <c r="N187" s="33" t="e">
        <f t="shared" si="40"/>
        <v>#VALUE!</v>
      </c>
    </row>
    <row r="188" spans="1:14" x14ac:dyDescent="0.2">
      <c r="A188" s="1">
        <f t="shared" si="38"/>
        <v>17.099999999999973</v>
      </c>
      <c r="B188" s="1">
        <v>0</v>
      </c>
      <c r="C188" s="1">
        <v>0</v>
      </c>
      <c r="D188" s="1">
        <f t="shared" si="51"/>
        <v>-3.043624434389141</v>
      </c>
      <c r="E188" s="1">
        <f t="shared" si="35"/>
        <v>-3.043624434389141E-3</v>
      </c>
      <c r="F188" s="25">
        <f t="shared" si="45"/>
        <v>-0.31291916289978067</v>
      </c>
      <c r="G188" s="31">
        <f t="shared" si="47"/>
        <v>4.4376126979701187</v>
      </c>
      <c r="H188" s="31">
        <f t="shared" si="48"/>
        <v>1136.352269326658</v>
      </c>
      <c r="I188" s="25" t="e">
        <f t="shared" si="46"/>
        <v>#VALUE!</v>
      </c>
      <c r="J188" s="31" t="e">
        <f t="shared" si="49"/>
        <v>#VALUE!</v>
      </c>
      <c r="K188" s="31" t="e">
        <f t="shared" si="50"/>
        <v>#VALUE!</v>
      </c>
      <c r="L188" s="25">
        <f t="shared" si="44"/>
        <v>4.4376126979701187</v>
      </c>
      <c r="M188" s="28">
        <f t="shared" si="37"/>
        <v>1.2250000000000001</v>
      </c>
      <c r="N188" s="33" t="e">
        <f t="shared" si="40"/>
        <v>#VALUE!</v>
      </c>
    </row>
    <row r="189" spans="1:14" x14ac:dyDescent="0.2">
      <c r="A189" s="1">
        <f t="shared" si="38"/>
        <v>17.199999999999974</v>
      </c>
      <c r="B189" s="1">
        <v>0</v>
      </c>
      <c r="C189" s="1">
        <v>0</v>
      </c>
      <c r="D189" s="1">
        <f t="shared" si="51"/>
        <v>-3.043624434389141</v>
      </c>
      <c r="E189" s="1">
        <f t="shared" si="35"/>
        <v>-3.043624434389141E-3</v>
      </c>
      <c r="F189" s="25">
        <f t="shared" si="45"/>
        <v>-0.30852161077676332</v>
      </c>
      <c r="G189" s="31">
        <f t="shared" si="47"/>
        <v>4.4063207816801411</v>
      </c>
      <c r="H189" s="31">
        <f t="shared" si="48"/>
        <v>1136.7929014048259</v>
      </c>
      <c r="I189" s="25" t="e">
        <f t="shared" si="46"/>
        <v>#VALUE!</v>
      </c>
      <c r="J189" s="31" t="e">
        <f t="shared" si="49"/>
        <v>#VALUE!</v>
      </c>
      <c r="K189" s="31" t="e">
        <f t="shared" si="50"/>
        <v>#VALUE!</v>
      </c>
      <c r="L189" s="25">
        <f t="shared" si="44"/>
        <v>4.4063207816801411</v>
      </c>
      <c r="M189" s="28">
        <f t="shared" si="37"/>
        <v>1.2250000000000001</v>
      </c>
      <c r="N189" s="33" t="e">
        <f t="shared" si="40"/>
        <v>#VALUE!</v>
      </c>
    </row>
    <row r="190" spans="1:14" x14ac:dyDescent="0.2">
      <c r="A190" s="1">
        <f t="shared" si="38"/>
        <v>17.299999999999976</v>
      </c>
      <c r="B190" s="1">
        <v>0</v>
      </c>
      <c r="C190" s="1">
        <v>0</v>
      </c>
      <c r="D190" s="1">
        <f t="shared" si="51"/>
        <v>-3.043624434389141</v>
      </c>
      <c r="E190" s="1">
        <f t="shared" si="35"/>
        <v>-3.043624434389141E-3</v>
      </c>
      <c r="F190" s="25">
        <f t="shared" si="45"/>
        <v>-0.30421632507587365</v>
      </c>
      <c r="G190" s="31">
        <f t="shared" si="47"/>
        <v>4.3754686206024651</v>
      </c>
      <c r="H190" s="31">
        <f t="shared" si="48"/>
        <v>1137.2304482668862</v>
      </c>
      <c r="I190" s="25" t="e">
        <f t="shared" si="46"/>
        <v>#VALUE!</v>
      </c>
      <c r="J190" s="31" t="e">
        <f t="shared" si="49"/>
        <v>#VALUE!</v>
      </c>
      <c r="K190" s="31" t="e">
        <f t="shared" si="50"/>
        <v>#VALUE!</v>
      </c>
      <c r="L190" s="25">
        <f t="shared" si="44"/>
        <v>4.3754686206024651</v>
      </c>
      <c r="M190" s="28">
        <f t="shared" si="37"/>
        <v>1.2250000000000001</v>
      </c>
      <c r="N190" s="33" t="e">
        <f t="shared" si="40"/>
        <v>#VALUE!</v>
      </c>
    </row>
    <row r="191" spans="1:14" x14ac:dyDescent="0.2">
      <c r="A191" s="1">
        <f t="shared" si="38"/>
        <v>17.399999999999977</v>
      </c>
      <c r="B191" s="1">
        <v>0</v>
      </c>
      <c r="C191" s="1">
        <v>0</v>
      </c>
      <c r="D191" s="1">
        <f t="shared" si="51"/>
        <v>-3.043624434389141</v>
      </c>
      <c r="E191" s="1">
        <f t="shared" si="35"/>
        <v>-3.043624434389141E-3</v>
      </c>
      <c r="F191" s="25">
        <f t="shared" si="45"/>
        <v>-0.30000073815761175</v>
      </c>
      <c r="G191" s="31">
        <f t="shared" si="47"/>
        <v>4.3450469880948779</v>
      </c>
      <c r="H191" s="31">
        <f t="shared" si="48"/>
        <v>1137.6649529656956</v>
      </c>
      <c r="I191" s="25" t="e">
        <f t="shared" si="46"/>
        <v>#VALUE!</v>
      </c>
      <c r="J191" s="31" t="e">
        <f t="shared" si="49"/>
        <v>#VALUE!</v>
      </c>
      <c r="K191" s="31" t="e">
        <f t="shared" si="50"/>
        <v>#VALUE!</v>
      </c>
      <c r="L191" s="25">
        <f t="shared" si="44"/>
        <v>4.3450469880948779</v>
      </c>
      <c r="M191" s="28">
        <f t="shared" si="37"/>
        <v>1.2250000000000001</v>
      </c>
      <c r="N191" s="33" t="e">
        <f t="shared" si="40"/>
        <v>#VALUE!</v>
      </c>
    </row>
    <row r="192" spans="1:14" x14ac:dyDescent="0.2">
      <c r="A192" s="1">
        <f t="shared" si="38"/>
        <v>17.499999999999979</v>
      </c>
      <c r="B192" s="1">
        <v>0</v>
      </c>
      <c r="C192" s="1">
        <v>0</v>
      </c>
      <c r="D192" s="1">
        <f t="shared" si="51"/>
        <v>-3.043624434389141</v>
      </c>
      <c r="E192" s="1">
        <f t="shared" si="35"/>
        <v>-3.043624434389141E-3</v>
      </c>
      <c r="F192" s="25">
        <f t="shared" si="45"/>
        <v>-0.29587237120318677</v>
      </c>
      <c r="G192" s="31">
        <f t="shared" si="47"/>
        <v>4.315046914279117</v>
      </c>
      <c r="H192" s="31">
        <f t="shared" si="48"/>
        <v>1138.0964576571237</v>
      </c>
      <c r="I192" s="25" t="e">
        <f t="shared" si="46"/>
        <v>#VALUE!</v>
      </c>
      <c r="J192" s="31" t="e">
        <f t="shared" si="49"/>
        <v>#VALUE!</v>
      </c>
      <c r="K192" s="31" t="e">
        <f t="shared" si="50"/>
        <v>#VALUE!</v>
      </c>
      <c r="L192" s="25">
        <f t="shared" si="44"/>
        <v>4.315046914279117</v>
      </c>
      <c r="M192" s="28">
        <f t="shared" si="37"/>
        <v>1.2250000000000001</v>
      </c>
      <c r="N192" s="33" t="e">
        <f t="shared" si="40"/>
        <v>#VALUE!</v>
      </c>
    </row>
    <row r="193" spans="1:14" x14ac:dyDescent="0.2">
      <c r="A193" s="1">
        <f t="shared" si="38"/>
        <v>17.59999999999998</v>
      </c>
      <c r="B193" s="1">
        <v>0</v>
      </c>
      <c r="C193" s="1">
        <v>0</v>
      </c>
      <c r="D193" s="1">
        <f t="shared" si="51"/>
        <v>-3.043624434389141</v>
      </c>
      <c r="E193" s="1">
        <f t="shared" si="35"/>
        <v>-3.043624434389141E-3</v>
      </c>
      <c r="F193" s="25">
        <f t="shared" si="45"/>
        <v>-0.29182883054871678</v>
      </c>
      <c r="G193" s="31">
        <f t="shared" si="47"/>
        <v>4.2854596771587987</v>
      </c>
      <c r="H193" s="31">
        <f t="shared" si="48"/>
        <v>1138.5250036248397</v>
      </c>
      <c r="I193" s="25" t="e">
        <f t="shared" si="46"/>
        <v>#VALUE!</v>
      </c>
      <c r="J193" s="31" t="e">
        <f t="shared" si="49"/>
        <v>#VALUE!</v>
      </c>
      <c r="K193" s="31" t="e">
        <f t="shared" si="50"/>
        <v>#VALUE!</v>
      </c>
      <c r="L193" s="25">
        <f t="shared" si="44"/>
        <v>4.2854596771587987</v>
      </c>
      <c r="M193" s="28">
        <f t="shared" si="37"/>
        <v>1.2250000000000001</v>
      </c>
      <c r="N193" s="33" t="e">
        <f t="shared" si="40"/>
        <v>#VALUE!</v>
      </c>
    </row>
    <row r="194" spans="1:14" x14ac:dyDescent="0.2">
      <c r="A194" s="1">
        <f t="shared" si="38"/>
        <v>17.699999999999982</v>
      </c>
      <c r="B194" s="1">
        <v>0</v>
      </c>
      <c r="C194" s="1">
        <v>0</v>
      </c>
      <c r="D194" s="1">
        <f t="shared" si="51"/>
        <v>-3.043624434389141</v>
      </c>
      <c r="E194" s="1">
        <f t="shared" si="35"/>
        <v>-3.043624434389141E-3</v>
      </c>
      <c r="F194" s="25">
        <f t="shared" si="45"/>
        <v>-0.28786780419490038</v>
      </c>
      <c r="G194" s="31">
        <f t="shared" si="47"/>
        <v>4.2562767941039272</v>
      </c>
      <c r="H194" s="31">
        <f t="shared" si="48"/>
        <v>1138.95063130425</v>
      </c>
      <c r="I194" s="25" t="e">
        <f t="shared" si="46"/>
        <v>#VALUE!</v>
      </c>
      <c r="J194" s="31" t="e">
        <f t="shared" si="49"/>
        <v>#VALUE!</v>
      </c>
      <c r="K194" s="31" t="e">
        <f t="shared" si="50"/>
        <v>#VALUE!</v>
      </c>
      <c r="L194" s="25">
        <f t="shared" si="44"/>
        <v>4.2562767941039272</v>
      </c>
      <c r="M194" s="28">
        <f t="shared" si="37"/>
        <v>1.2250000000000001</v>
      </c>
      <c r="N194" s="33" t="e">
        <f t="shared" si="40"/>
        <v>#VALUE!</v>
      </c>
    </row>
    <row r="195" spans="1:14" x14ac:dyDescent="0.2">
      <c r="A195" s="1">
        <f t="shared" si="38"/>
        <v>17.799999999999983</v>
      </c>
      <c r="B195" s="1">
        <v>0</v>
      </c>
      <c r="C195" s="1">
        <v>0</v>
      </c>
      <c r="D195" s="1">
        <f t="shared" si="51"/>
        <v>-3.043624434389141</v>
      </c>
      <c r="E195" s="1">
        <f t="shared" si="35"/>
        <v>-3.043624434389141E-3</v>
      </c>
      <c r="F195" s="25">
        <f t="shared" si="45"/>
        <v>-0.28398705848261752</v>
      </c>
      <c r="G195" s="31">
        <f t="shared" si="47"/>
        <v>4.2274900136844371</v>
      </c>
      <c r="H195" s="31">
        <f t="shared" si="48"/>
        <v>1139.3733803056184</v>
      </c>
      <c r="I195" s="25" t="e">
        <f t="shared" si="46"/>
        <v>#VALUE!</v>
      </c>
      <c r="J195" s="31" t="e">
        <f t="shared" si="49"/>
        <v>#VALUE!</v>
      </c>
      <c r="K195" s="31" t="e">
        <f t="shared" si="50"/>
        <v>#VALUE!</v>
      </c>
      <c r="L195" s="25">
        <f t="shared" si="44"/>
        <v>4.2274900136844371</v>
      </c>
      <c r="M195" s="28">
        <f t="shared" si="37"/>
        <v>1.2250000000000001</v>
      </c>
      <c r="N195" s="33" t="e">
        <f t="shared" si="40"/>
        <v>#VALUE!</v>
      </c>
    </row>
    <row r="196" spans="1:14" x14ac:dyDescent="0.2">
      <c r="A196" s="1">
        <f t="shared" si="38"/>
        <v>17.899999999999984</v>
      </c>
      <c r="B196" s="1">
        <v>0</v>
      </c>
      <c r="C196" s="1">
        <v>0</v>
      </c>
      <c r="D196" s="1">
        <f t="shared" si="51"/>
        <v>-3.043624434389141</v>
      </c>
      <c r="E196" s="1">
        <f t="shared" si="35"/>
        <v>-3.043624434389141E-3</v>
      </c>
      <c r="F196" s="25">
        <f t="shared" si="45"/>
        <v>-0.2801844349254986</v>
      </c>
      <c r="G196" s="31">
        <f t="shared" si="47"/>
        <v>4.1990913078361753</v>
      </c>
      <c r="H196" s="31">
        <f t="shared" si="48"/>
        <v>1139.7932894364021</v>
      </c>
      <c r="I196" s="25" t="e">
        <f t="shared" si="46"/>
        <v>#VALUE!</v>
      </c>
      <c r="J196" s="31" t="e">
        <f t="shared" si="49"/>
        <v>#VALUE!</v>
      </c>
      <c r="K196" s="31" t="e">
        <f t="shared" si="50"/>
        <v>#VALUE!</v>
      </c>
      <c r="L196" s="25">
        <f t="shared" si="44"/>
        <v>4.1990913078361753</v>
      </c>
      <c r="M196" s="28">
        <f t="shared" si="37"/>
        <v>1.2250000000000001</v>
      </c>
      <c r="N196" s="33" t="e">
        <f t="shared" si="40"/>
        <v>#VALUE!</v>
      </c>
    </row>
    <row r="197" spans="1:14" x14ac:dyDescent="0.2">
      <c r="A197" s="1">
        <f t="shared" si="38"/>
        <v>17.999999999999986</v>
      </c>
      <c r="B197" s="1">
        <v>0</v>
      </c>
      <c r="C197" s="1">
        <v>0</v>
      </c>
      <c r="D197" s="1">
        <f t="shared" si="51"/>
        <v>-3.043624434389141</v>
      </c>
      <c r="E197" s="1">
        <f t="shared" si="35"/>
        <v>-3.043624434389141E-3</v>
      </c>
      <c r="F197" s="25">
        <f t="shared" si="45"/>
        <v>-0.276457847191041</v>
      </c>
      <c r="G197" s="31">
        <f t="shared" si="47"/>
        <v>4.1710728643436257</v>
      </c>
      <c r="H197" s="31">
        <f t="shared" si="48"/>
        <v>1140.2103967228365</v>
      </c>
      <c r="I197" s="25" t="e">
        <f t="shared" si="46"/>
        <v>#VALUE!</v>
      </c>
      <c r="J197" s="31" t="e">
        <f t="shared" si="49"/>
        <v>#VALUE!</v>
      </c>
      <c r="K197" s="31" t="e">
        <f t="shared" si="50"/>
        <v>#VALUE!</v>
      </c>
      <c r="L197" s="25">
        <f t="shared" si="44"/>
        <v>4.1710728643436257</v>
      </c>
      <c r="M197" s="28">
        <f t="shared" si="37"/>
        <v>1.2250000000000001</v>
      </c>
      <c r="N197" s="33" t="e">
        <f t="shared" si="40"/>
        <v>#VALUE!</v>
      </c>
    </row>
    <row r="198" spans="1:14" x14ac:dyDescent="0.2">
      <c r="A198" s="1">
        <f t="shared" si="38"/>
        <v>18.099999999999987</v>
      </c>
      <c r="B198" s="1">
        <v>0</v>
      </c>
      <c r="C198" s="1">
        <v>0</v>
      </c>
      <c r="D198" s="1">
        <f t="shared" si="51"/>
        <v>-3.043624434389141</v>
      </c>
      <c r="E198" s="1">
        <f t="shared" si="35"/>
        <v>-3.043624434389141E-3</v>
      </c>
      <c r="F198" s="25">
        <f t="shared" si="45"/>
        <v>-0.27280527822235701</v>
      </c>
      <c r="G198" s="31">
        <f t="shared" si="47"/>
        <v>4.1434270796245212</v>
      </c>
      <c r="H198" s="31">
        <f t="shared" si="48"/>
        <v>1140.6247394307991</v>
      </c>
      <c r="I198" s="25" t="e">
        <f t="shared" si="46"/>
        <v>#VALUE!</v>
      </c>
      <c r="J198" s="31" t="e">
        <f t="shared" si="49"/>
        <v>#VALUE!</v>
      </c>
      <c r="K198" s="31" t="e">
        <f t="shared" si="50"/>
        <v>#VALUE!</v>
      </c>
      <c r="L198" s="25">
        <f t="shared" si="44"/>
        <v>4.1434270796245212</v>
      </c>
      <c r="M198" s="28">
        <f t="shared" si="37"/>
        <v>1.2250000000000001</v>
      </c>
      <c r="N198" s="33" t="e">
        <f t="shared" si="40"/>
        <v>#VALUE!</v>
      </c>
    </row>
    <row r="199" spans="1:14" x14ac:dyDescent="0.2">
      <c r="A199" s="1">
        <f t="shared" si="38"/>
        <v>18.199999999999989</v>
      </c>
      <c r="B199" s="1">
        <v>0</v>
      </c>
      <c r="C199" s="1">
        <v>0</v>
      </c>
      <c r="D199" s="1">
        <f t="shared" si="51"/>
        <v>-3.043624434389141</v>
      </c>
      <c r="E199" s="1">
        <f t="shared" si="35"/>
        <v>-3.043624434389141E-3</v>
      </c>
      <c r="F199" s="25">
        <f t="shared" si="45"/>
        <v>-0.26922477749311158</v>
      </c>
      <c r="G199" s="31">
        <f t="shared" si="47"/>
        <v>4.1161465518022853</v>
      </c>
      <c r="H199" s="31">
        <f t="shared" si="48"/>
        <v>1141.0363540859794</v>
      </c>
      <c r="I199" s="25" t="e">
        <f t="shared" si="46"/>
        <v>#VALUE!</v>
      </c>
      <c r="J199" s="31" t="e">
        <f t="shared" si="49"/>
        <v>#VALUE!</v>
      </c>
      <c r="K199" s="31" t="e">
        <f t="shared" si="50"/>
        <v>#VALUE!</v>
      </c>
      <c r="L199" s="25">
        <f t="shared" si="44"/>
        <v>4.1161465518022853</v>
      </c>
      <c r="M199" s="28">
        <f t="shared" si="37"/>
        <v>1.2250000000000001</v>
      </c>
      <c r="N199" s="33" t="e">
        <f t="shared" si="40"/>
        <v>#VALUE!</v>
      </c>
    </row>
    <row r="200" spans="1:14" x14ac:dyDescent="0.2">
      <c r="A200" s="1">
        <f t="shared" si="38"/>
        <v>18.29999999999999</v>
      </c>
      <c r="B200" s="1">
        <v>0</v>
      </c>
      <c r="C200" s="1">
        <v>0</v>
      </c>
      <c r="D200" s="1">
        <f t="shared" si="51"/>
        <v>-3.043624434389141</v>
      </c>
      <c r="E200" s="1">
        <f t="shared" si="35"/>
        <v>-3.043624434389141E-3</v>
      </c>
      <c r="F200" s="25">
        <f t="shared" si="45"/>
        <v>-0.26571445838864494</v>
      </c>
      <c r="G200" s="31">
        <f t="shared" si="47"/>
        <v>4.0892240740529742</v>
      </c>
      <c r="H200" s="31">
        <f t="shared" si="48"/>
        <v>1141.4452764933847</v>
      </c>
      <c r="I200" s="25" t="e">
        <f t="shared" si="46"/>
        <v>#VALUE!</v>
      </c>
      <c r="J200" s="31" t="e">
        <f t="shared" si="49"/>
        <v>#VALUE!</v>
      </c>
      <c r="K200" s="31" t="e">
        <f t="shared" si="50"/>
        <v>#VALUE!</v>
      </c>
      <c r="L200" s="25">
        <f t="shared" si="44"/>
        <v>4.0892240740529742</v>
      </c>
      <c r="M200" s="28">
        <f t="shared" si="37"/>
        <v>1.2250000000000001</v>
      </c>
      <c r="N200" s="33" t="e">
        <f t="shared" si="40"/>
        <v>#VALUE!</v>
      </c>
    </row>
    <row r="201" spans="1:14" x14ac:dyDescent="0.2">
      <c r="A201" s="1">
        <f t="shared" si="38"/>
        <v>18.399999999999991</v>
      </c>
      <c r="B201" s="1">
        <v>0</v>
      </c>
      <c r="C201" s="1">
        <v>0</v>
      </c>
      <c r="D201" s="1">
        <f t="shared" si="51"/>
        <v>-3.043624434389141</v>
      </c>
      <c r="E201" s="1">
        <f t="shared" si="35"/>
        <v>-3.043624434389141E-3</v>
      </c>
      <c r="F201" s="25">
        <f t="shared" si="45"/>
        <v>-0.26227249570668948</v>
      </c>
      <c r="G201" s="31">
        <f t="shared" si="47"/>
        <v>4.06265262821411</v>
      </c>
      <c r="H201" s="31">
        <f t="shared" si="48"/>
        <v>1141.851541756206</v>
      </c>
      <c r="I201" s="25" t="e">
        <f t="shared" si="46"/>
        <v>#VALUE!</v>
      </c>
      <c r="J201" s="31" t="e">
        <f t="shared" si="49"/>
        <v>#VALUE!</v>
      </c>
      <c r="K201" s="31" t="e">
        <f t="shared" si="50"/>
        <v>#VALUE!</v>
      </c>
      <c r="L201" s="25">
        <f t="shared" si="44"/>
        <v>4.06265262821411</v>
      </c>
      <c r="M201" s="28">
        <f t="shared" si="37"/>
        <v>1.2250000000000001</v>
      </c>
      <c r="N201" s="33" t="e">
        <f t="shared" si="40"/>
        <v>#VALUE!</v>
      </c>
    </row>
    <row r="202" spans="1:14" x14ac:dyDescent="0.2">
      <c r="A202" s="1">
        <f t="shared" si="38"/>
        <v>18.499999999999993</v>
      </c>
      <c r="B202" s="1">
        <v>0</v>
      </c>
      <c r="C202" s="1">
        <v>0</v>
      </c>
      <c r="D202" s="1">
        <f t="shared" si="51"/>
        <v>-3.043624434389141</v>
      </c>
      <c r="E202" s="1">
        <f t="shared" si="35"/>
        <v>-3.043624434389141E-3</v>
      </c>
      <c r="F202" s="25">
        <f t="shared" si="45"/>
        <v>-0.25889712327147518</v>
      </c>
      <c r="G202" s="31">
        <f t="shared" si="47"/>
        <v>4.0364253786434414</v>
      </c>
      <c r="H202" s="31">
        <f t="shared" si="48"/>
        <v>1142.2551842940702</v>
      </c>
      <c r="I202" s="25" t="e">
        <f t="shared" si="46"/>
        <v>#VALUE!</v>
      </c>
      <c r="J202" s="31" t="e">
        <f t="shared" si="49"/>
        <v>#VALUE!</v>
      </c>
      <c r="K202" s="31" t="e">
        <f t="shared" si="50"/>
        <v>#VALUE!</v>
      </c>
      <c r="L202" s="25">
        <f t="shared" si="44"/>
        <v>4.0364253786434414</v>
      </c>
      <c r="M202" s="28">
        <f t="shared" si="37"/>
        <v>1.2250000000000001</v>
      </c>
      <c r="N202" s="33" t="e">
        <f t="shared" si="40"/>
        <v>#VALUE!</v>
      </c>
    </row>
    <row r="203" spans="1:14" x14ac:dyDescent="0.2">
      <c r="A203" s="1">
        <f t="shared" si="38"/>
        <v>18.599999999999994</v>
      </c>
      <c r="B203" s="1">
        <v>0</v>
      </c>
      <c r="C203" s="1">
        <v>0</v>
      </c>
      <c r="D203" s="1">
        <f t="shared" si="51"/>
        <v>-3.043624434389141</v>
      </c>
      <c r="E203" s="1">
        <f t="shared" si="35"/>
        <v>-3.043624434389141E-3</v>
      </c>
      <c r="F203" s="25">
        <f t="shared" si="45"/>
        <v>-0.25558663165537832</v>
      </c>
      <c r="G203" s="31">
        <f t="shared" si="47"/>
        <v>4.0105356663162937</v>
      </c>
      <c r="H203" s="31">
        <f t="shared" si="48"/>
        <v>1142.6562378607018</v>
      </c>
      <c r="I203" s="25" t="e">
        <f t="shared" si="46"/>
        <v>#VALUE!</v>
      </c>
      <c r="J203" s="31" t="e">
        <f t="shared" si="49"/>
        <v>#VALUE!</v>
      </c>
      <c r="K203" s="31" t="e">
        <f t="shared" si="50"/>
        <v>#VALUE!</v>
      </c>
      <c r="L203" s="25">
        <f t="shared" si="44"/>
        <v>4.0105356663162937</v>
      </c>
      <c r="M203" s="28">
        <f t="shared" si="37"/>
        <v>1.2250000000000001</v>
      </c>
      <c r="N203" s="33" t="e">
        <f t="shared" si="40"/>
        <v>#VALUE!</v>
      </c>
    </row>
    <row r="204" spans="1:14" x14ac:dyDescent="0.2">
      <c r="A204" s="1">
        <f t="shared" si="38"/>
        <v>18.699999999999996</v>
      </c>
      <c r="B204" s="1">
        <v>0</v>
      </c>
      <c r="C204" s="1">
        <v>0</v>
      </c>
      <c r="D204" s="1">
        <f t="shared" si="51"/>
        <v>-3.043624434389141</v>
      </c>
      <c r="E204" s="1">
        <f t="shared" si="35"/>
        <v>-3.043624434389141E-3</v>
      </c>
      <c r="F204" s="25">
        <f t="shared" si="45"/>
        <v>-0.25233936600260271</v>
      </c>
      <c r="G204" s="31">
        <f t="shared" si="47"/>
        <v>3.9849770031507559</v>
      </c>
      <c r="H204" s="31">
        <f t="shared" si="48"/>
        <v>1143.054735561017</v>
      </c>
      <c r="I204" s="25" t="e">
        <f t="shared" si="46"/>
        <v>#VALUE!</v>
      </c>
      <c r="J204" s="31" t="e">
        <f t="shared" si="49"/>
        <v>#VALUE!</v>
      </c>
      <c r="K204" s="31" t="e">
        <f t="shared" si="50"/>
        <v>#VALUE!</v>
      </c>
      <c r="L204" s="25">
        <f t="shared" si="44"/>
        <v>3.9849770031507559</v>
      </c>
      <c r="M204" s="28">
        <f t="shared" si="37"/>
        <v>1.2250000000000001</v>
      </c>
      <c r="N204" s="33" t="e">
        <f t="shared" si="40"/>
        <v>#VALUE!</v>
      </c>
    </row>
    <row r="205" spans="1:14" x14ac:dyDescent="0.2">
      <c r="A205" s="1">
        <f t="shared" si="38"/>
        <v>18.799999999999997</v>
      </c>
      <c r="B205" s="1">
        <v>0</v>
      </c>
      <c r="C205" s="1">
        <v>0</v>
      </c>
      <c r="D205" s="1">
        <f t="shared" si="51"/>
        <v>-3.043624434389141</v>
      </c>
      <c r="E205" s="1">
        <f t="shared" si="35"/>
        <v>-3.043624434389141E-3</v>
      </c>
      <c r="F205" s="25">
        <f t="shared" si="45"/>
        <v>-0.24915372394970262</v>
      </c>
      <c r="G205" s="31">
        <f t="shared" si="47"/>
        <v>3.9597430665504958</v>
      </c>
      <c r="H205" s="31">
        <f t="shared" si="48"/>
        <v>1143.450709867672</v>
      </c>
      <c r="I205" s="25" t="e">
        <f t="shared" si="46"/>
        <v>#VALUE!</v>
      </c>
      <c r="J205" s="31" t="e">
        <f t="shared" si="49"/>
        <v>#VALUE!</v>
      </c>
      <c r="K205" s="31" t="e">
        <f t="shared" si="50"/>
        <v>#VALUE!</v>
      </c>
      <c r="L205" s="25">
        <f t="shared" si="44"/>
        <v>3.9597430665504958</v>
      </c>
      <c r="M205" s="28">
        <f t="shared" si="37"/>
        <v>1.2250000000000001</v>
      </c>
      <c r="N205" s="33" t="e">
        <f t="shared" si="40"/>
        <v>#VALUE!</v>
      </c>
    </row>
    <row r="206" spans="1:14" x14ac:dyDescent="0.2">
      <c r="A206" s="1">
        <f t="shared" si="38"/>
        <v>18.899999999999999</v>
      </c>
      <c r="B206" s="1">
        <v>0</v>
      </c>
      <c r="C206" s="1">
        <v>0</v>
      </c>
      <c r="D206" s="1">
        <f t="shared" si="51"/>
        <v>-3.043624434389141</v>
      </c>
      <c r="E206" s="1">
        <f t="shared" si="35"/>
        <v>-3.043624434389141E-3</v>
      </c>
      <c r="F206" s="25">
        <f t="shared" si="45"/>
        <v>-0.24602815363804825</v>
      </c>
      <c r="G206" s="31">
        <f t="shared" si="47"/>
        <v>3.9348276941555254</v>
      </c>
      <c r="H206" s="31">
        <f t="shared" si="48"/>
        <v>1143.8441926370876</v>
      </c>
      <c r="I206" s="25" t="e">
        <f t="shared" si="46"/>
        <v>#VALUE!</v>
      </c>
      <c r="J206" s="31" t="e">
        <f t="shared" si="49"/>
        <v>#VALUE!</v>
      </c>
      <c r="K206" s="31" t="e">
        <f t="shared" si="50"/>
        <v>#VALUE!</v>
      </c>
      <c r="L206" s="25">
        <f t="shared" si="44"/>
        <v>3.9348276941555254</v>
      </c>
      <c r="M206" s="28">
        <f t="shared" si="37"/>
        <v>1.2250000000000001</v>
      </c>
      <c r="N206" s="33" t="e">
        <f t="shared" si="40"/>
        <v>#VALUE!</v>
      </c>
    </row>
    <row r="207" spans="1:14" x14ac:dyDescent="0.2">
      <c r="A207" s="1">
        <f t="shared" si="38"/>
        <v>19</v>
      </c>
      <c r="B207" s="1">
        <v>0</v>
      </c>
      <c r="C207" s="1">
        <v>0</v>
      </c>
      <c r="D207" s="1">
        <f t="shared" si="51"/>
        <v>-3.043624434389141</v>
      </c>
      <c r="E207" s="1">
        <f t="shared" si="35"/>
        <v>-3.043624434389141E-3</v>
      </c>
      <c r="F207" s="25">
        <f t="shared" si="45"/>
        <v>-0.24296115181361502</v>
      </c>
      <c r="G207" s="31">
        <f t="shared" si="47"/>
        <v>3.9102248787917206</v>
      </c>
      <c r="H207" s="31">
        <f t="shared" si="48"/>
        <v>1144.2352151249668</v>
      </c>
      <c r="I207" s="25" t="e">
        <f t="shared" si="46"/>
        <v>#VALUE!</v>
      </c>
      <c r="J207" s="31" t="e">
        <f t="shared" si="49"/>
        <v>#VALUE!</v>
      </c>
      <c r="K207" s="31" t="e">
        <f t="shared" si="50"/>
        <v>#VALUE!</v>
      </c>
      <c r="L207" s="25">
        <f t="shared" si="44"/>
        <v>3.9102248787917206</v>
      </c>
      <c r="M207" s="28">
        <f t="shared" si="37"/>
        <v>1.2250000000000001</v>
      </c>
      <c r="N207" s="33" t="e">
        <f t="shared" si="40"/>
        <v>#VALUE!</v>
      </c>
    </row>
    <row r="208" spans="1:14" x14ac:dyDescent="0.2">
      <c r="A208" s="1">
        <f t="shared" si="38"/>
        <v>19.100000000000001</v>
      </c>
      <c r="B208" s="1">
        <v>0</v>
      </c>
      <c r="C208" s="1">
        <v>0</v>
      </c>
      <c r="D208" s="1">
        <f t="shared" si="51"/>
        <v>-3.043624434389141</v>
      </c>
      <c r="E208" s="1">
        <f t="shared" si="35"/>
        <v>-3.043624434389141E-3</v>
      </c>
      <c r="F208" s="25">
        <f t="shared" si="45"/>
        <v>-0.23995126200973407</v>
      </c>
      <c r="G208" s="31">
        <f t="shared" si="47"/>
        <v>3.8859287636103592</v>
      </c>
      <c r="H208" s="31">
        <f t="shared" si="48"/>
        <v>1144.6238080013279</v>
      </c>
      <c r="I208" s="25" t="e">
        <f t="shared" si="46"/>
        <v>#VALUE!</v>
      </c>
      <c r="J208" s="31" t="e">
        <f t="shared" si="49"/>
        <v>#VALUE!</v>
      </c>
      <c r="K208" s="31" t="e">
        <f t="shared" si="50"/>
        <v>#VALUE!</v>
      </c>
      <c r="L208" s="25">
        <f t="shared" si="44"/>
        <v>3.8859287636103592</v>
      </c>
      <c r="M208" s="28">
        <f t="shared" si="37"/>
        <v>1.2250000000000001</v>
      </c>
      <c r="N208" s="33" t="e">
        <f t="shared" si="40"/>
        <v>#VALUE!</v>
      </c>
    </row>
    <row r="209" spans="1:14" x14ac:dyDescent="0.2">
      <c r="A209" s="1">
        <f t="shared" si="38"/>
        <v>19.200000000000003</v>
      </c>
      <c r="B209" s="1">
        <v>0</v>
      </c>
      <c r="C209" s="1">
        <v>0</v>
      </c>
      <c r="D209" s="1">
        <f t="shared" si="51"/>
        <v>-3.043624434389141</v>
      </c>
      <c r="E209" s="1">
        <f t="shared" si="35"/>
        <v>-3.043624434389141E-3</v>
      </c>
      <c r="F209" s="25">
        <f t="shared" si="45"/>
        <v>-0.23699707280868926</v>
      </c>
      <c r="G209" s="31">
        <f t="shared" si="47"/>
        <v>3.8619336374093858</v>
      </c>
      <c r="H209" s="31">
        <f t="shared" si="48"/>
        <v>1145.0100013650688</v>
      </c>
      <c r="I209" s="25" t="e">
        <f t="shared" si="46"/>
        <v>#VALUE!</v>
      </c>
      <c r="J209" s="31" t="e">
        <f t="shared" si="49"/>
        <v>#VALUE!</v>
      </c>
      <c r="K209" s="31" t="e">
        <f t="shared" si="50"/>
        <v>#VALUE!</v>
      </c>
      <c r="L209" s="25">
        <f t="shared" si="44"/>
        <v>3.8619336374093858</v>
      </c>
      <c r="M209" s="28">
        <f t="shared" si="37"/>
        <v>1.2250000000000001</v>
      </c>
      <c r="N209" s="33" t="e">
        <f t="shared" si="40"/>
        <v>#VALUE!</v>
      </c>
    </row>
    <row r="210" spans="1:14" x14ac:dyDescent="0.2">
      <c r="A210" s="1">
        <f t="shared" si="38"/>
        <v>19.300000000000004</v>
      </c>
      <c r="B210" s="1">
        <v>0</v>
      </c>
      <c r="C210" s="1">
        <v>0</v>
      </c>
      <c r="D210" s="1">
        <f t="shared" si="51"/>
        <v>-3.043624434389141</v>
      </c>
      <c r="E210" s="1">
        <f t="shared" ref="E210:E273" si="52">(D210+C210)/1000</f>
        <v>-3.043624434389141E-3</v>
      </c>
      <c r="F210" s="25">
        <f t="shared" si="45"/>
        <v>-0.23409721617827015</v>
      </c>
      <c r="G210" s="31">
        <f t="shared" si="47"/>
        <v>3.8382339301285167</v>
      </c>
      <c r="H210" s="31">
        <f t="shared" si="48"/>
        <v>1145.3938247580816</v>
      </c>
      <c r="I210" s="25" t="e">
        <f t="shared" si="46"/>
        <v>#VALUE!</v>
      </c>
      <c r="J210" s="31" t="e">
        <f t="shared" si="49"/>
        <v>#VALUE!</v>
      </c>
      <c r="K210" s="31" t="e">
        <f t="shared" si="50"/>
        <v>#VALUE!</v>
      </c>
      <c r="L210" s="25">
        <f t="shared" si="44"/>
        <v>3.8382339301285167</v>
      </c>
      <c r="M210" s="28">
        <f t="shared" ref="M210:M273" si="53">$C$7</f>
        <v>1.2250000000000001</v>
      </c>
      <c r="N210" s="33" t="e">
        <f t="shared" si="40"/>
        <v>#VALUE!</v>
      </c>
    </row>
    <row r="211" spans="1:14" x14ac:dyDescent="0.2">
      <c r="A211" s="1">
        <f t="shared" ref="A211:A274" si="54">A210+$P$17</f>
        <v>19.400000000000006</v>
      </c>
      <c r="B211" s="1">
        <v>0</v>
      </c>
      <c r="C211" s="1">
        <v>0</v>
      </c>
      <c r="D211" s="1">
        <f t="shared" si="51"/>
        <v>-3.043624434389141</v>
      </c>
      <c r="E211" s="1">
        <f t="shared" si="52"/>
        <v>-3.043624434389141E-3</v>
      </c>
      <c r="F211" s="25">
        <f t="shared" si="45"/>
        <v>-0.23125036587960901</v>
      </c>
      <c r="G211" s="31">
        <f t="shared" si="47"/>
        <v>3.8148242085106898</v>
      </c>
      <c r="H211" s="31">
        <f t="shared" si="48"/>
        <v>1145.7753071789327</v>
      </c>
      <c r="I211" s="25" t="e">
        <f t="shared" si="46"/>
        <v>#VALUE!</v>
      </c>
      <c r="J211" s="31" t="e">
        <f t="shared" si="49"/>
        <v>#VALUE!</v>
      </c>
      <c r="K211" s="31" t="e">
        <f t="shared" si="50"/>
        <v>#VALUE!</v>
      </c>
      <c r="L211" s="25">
        <f t="shared" si="44"/>
        <v>3.8148242085106898</v>
      </c>
      <c r="M211" s="28">
        <f t="shared" si="53"/>
        <v>1.2250000000000001</v>
      </c>
      <c r="N211" s="33" t="e">
        <f t="shared" ref="N211:N216" si="55">$N$17+$U$20*K211</f>
        <v>#VALUE!</v>
      </c>
    </row>
    <row r="212" spans="1:14" x14ac:dyDescent="0.2">
      <c r="A212" s="1">
        <f t="shared" si="54"/>
        <v>19.500000000000007</v>
      </c>
      <c r="B212" s="1">
        <v>0</v>
      </c>
      <c r="C212" s="1">
        <v>0</v>
      </c>
      <c r="D212" s="1">
        <f t="shared" si="51"/>
        <v>-3.043624434389141</v>
      </c>
      <c r="E212" s="1">
        <f t="shared" si="52"/>
        <v>-3.043624434389141E-3</v>
      </c>
      <c r="F212" s="25">
        <f t="shared" si="45"/>
        <v>-0.22845523594282727</v>
      </c>
      <c r="G212" s="31">
        <f t="shared" si="47"/>
        <v>3.7916991719227289</v>
      </c>
      <c r="H212" s="31">
        <f t="shared" si="48"/>
        <v>1146.154477096125</v>
      </c>
      <c r="I212" s="25" t="e">
        <f t="shared" si="46"/>
        <v>#VALUE!</v>
      </c>
      <c r="J212" s="31" t="e">
        <f t="shared" si="49"/>
        <v>#VALUE!</v>
      </c>
      <c r="K212" s="31" t="e">
        <f t="shared" si="50"/>
        <v>#VALUE!</v>
      </c>
      <c r="L212" s="25">
        <f t="shared" ref="L212:L275" si="56">G212</f>
        <v>3.7916991719227289</v>
      </c>
      <c r="M212" s="28">
        <f t="shared" si="53"/>
        <v>1.2250000000000001</v>
      </c>
      <c r="N212" s="33" t="e">
        <f t="shared" si="55"/>
        <v>#VALUE!</v>
      </c>
    </row>
    <row r="213" spans="1:14" x14ac:dyDescent="0.2">
      <c r="A213" s="1">
        <f t="shared" si="54"/>
        <v>19.600000000000009</v>
      </c>
      <c r="B213" s="1">
        <v>0</v>
      </c>
      <c r="C213" s="1">
        <v>0</v>
      </c>
      <c r="D213" s="1">
        <f t="shared" si="51"/>
        <v>-3.043624434389141</v>
      </c>
      <c r="E213" s="1">
        <f t="shared" si="52"/>
        <v>-3.043624434389141E-3</v>
      </c>
      <c r="F213" s="25">
        <f t="shared" si="45"/>
        <v>-0.22571057920721102</v>
      </c>
      <c r="G213" s="31">
        <f t="shared" si="47"/>
        <v>3.768853648328446</v>
      </c>
      <c r="H213" s="31">
        <f t="shared" si="48"/>
        <v>1146.5313624609578</v>
      </c>
      <c r="I213" s="25" t="e">
        <f t="shared" si="46"/>
        <v>#VALUE!</v>
      </c>
      <c r="J213" s="31" t="e">
        <f t="shared" si="49"/>
        <v>#VALUE!</v>
      </c>
      <c r="K213" s="31" t="e">
        <f t="shared" si="50"/>
        <v>#VALUE!</v>
      </c>
      <c r="L213" s="25">
        <f t="shared" si="56"/>
        <v>3.768853648328446</v>
      </c>
      <c r="M213" s="28">
        <f t="shared" si="53"/>
        <v>1.2250000000000001</v>
      </c>
      <c r="N213" s="33" t="e">
        <f t="shared" si="55"/>
        <v>#VALUE!</v>
      </c>
    </row>
    <row r="214" spans="1:14" x14ac:dyDescent="0.2">
      <c r="A214" s="1">
        <f t="shared" si="54"/>
        <v>19.70000000000001</v>
      </c>
      <c r="B214" s="1">
        <v>0</v>
      </c>
      <c r="C214" s="1">
        <v>0</v>
      </c>
      <c r="D214" s="1">
        <f t="shared" si="51"/>
        <v>-3.043624434389141</v>
      </c>
      <c r="E214" s="1">
        <f t="shared" si="52"/>
        <v>-3.043624434389141E-3</v>
      </c>
      <c r="F214" s="25">
        <f t="shared" si="45"/>
        <v>-0.22301518592280775</v>
      </c>
      <c r="G214" s="31">
        <f t="shared" si="47"/>
        <v>3.7462825904077248</v>
      </c>
      <c r="H214" s="31">
        <f t="shared" si="48"/>
        <v>1146.9059907199985</v>
      </c>
      <c r="I214" s="25" t="e">
        <f t="shared" si="46"/>
        <v>#VALUE!</v>
      </c>
      <c r="J214" s="31" t="e">
        <f t="shared" si="49"/>
        <v>#VALUE!</v>
      </c>
      <c r="K214" s="31" t="e">
        <f t="shared" si="50"/>
        <v>#VALUE!</v>
      </c>
      <c r="L214" s="25">
        <f t="shared" si="56"/>
        <v>3.7462825904077248</v>
      </c>
      <c r="M214" s="28">
        <f t="shared" si="53"/>
        <v>1.2250000000000001</v>
      </c>
      <c r="N214" s="33" t="e">
        <f t="shared" si="55"/>
        <v>#VALUE!</v>
      </c>
    </row>
    <row r="215" spans="1:14" x14ac:dyDescent="0.2">
      <c r="A215" s="1">
        <f t="shared" si="54"/>
        <v>19.800000000000011</v>
      </c>
      <c r="B215" s="1">
        <v>0</v>
      </c>
      <c r="C215" s="1">
        <v>0</v>
      </c>
      <c r="D215" s="1">
        <f t="shared" si="51"/>
        <v>-3.043624434389141</v>
      </c>
      <c r="E215" s="1">
        <f t="shared" si="52"/>
        <v>-3.043624434389141E-3</v>
      </c>
      <c r="F215" s="25">
        <f t="shared" si="45"/>
        <v>-0.22036788241050773</v>
      </c>
      <c r="G215" s="31">
        <f t="shared" si="47"/>
        <v>3.723981071815444</v>
      </c>
      <c r="H215" s="31">
        <f t="shared" si="48"/>
        <v>1147.2783888271802</v>
      </c>
      <c r="I215" s="25" t="e">
        <f t="shared" si="46"/>
        <v>#VALUE!</v>
      </c>
      <c r="J215" s="31" t="e">
        <f t="shared" si="49"/>
        <v>#VALUE!</v>
      </c>
      <c r="K215" s="31" t="e">
        <f t="shared" si="50"/>
        <v>#VALUE!</v>
      </c>
      <c r="L215" s="25">
        <f t="shared" si="56"/>
        <v>3.723981071815444</v>
      </c>
      <c r="M215" s="28">
        <f t="shared" si="53"/>
        <v>1.2250000000000001</v>
      </c>
      <c r="N215" s="33" t="e">
        <f t="shared" si="55"/>
        <v>#VALUE!</v>
      </c>
    </row>
    <row r="216" spans="1:14" x14ac:dyDescent="0.2">
      <c r="A216" s="1">
        <f t="shared" si="54"/>
        <v>19.900000000000013</v>
      </c>
      <c r="B216" s="1">
        <v>0</v>
      </c>
      <c r="C216" s="1">
        <v>0</v>
      </c>
      <c r="D216" s="1">
        <f t="shared" si="51"/>
        <v>-3.043624434389141</v>
      </c>
      <c r="E216" s="1">
        <f t="shared" si="52"/>
        <v>-3.043624434389141E-3</v>
      </c>
      <c r="F216" s="25">
        <f t="shared" si="45"/>
        <v>-0.21776752977782921</v>
      </c>
      <c r="G216" s="31">
        <f t="shared" si="47"/>
        <v>3.7019442835743934</v>
      </c>
      <c r="H216" s="31">
        <f t="shared" si="48"/>
        <v>1147.6485832555377</v>
      </c>
      <c r="I216" s="25" t="e">
        <f t="shared" si="46"/>
        <v>#VALUE!</v>
      </c>
      <c r="J216" s="31" t="e">
        <f>J215+I215*dt*0.5</f>
        <v>#VALUE!</v>
      </c>
      <c r="K216" s="31" t="e">
        <f>K215+J215*dt*0.5</f>
        <v>#VALUE!</v>
      </c>
      <c r="L216" s="25">
        <f t="shared" si="56"/>
        <v>3.7019442835743934</v>
      </c>
      <c r="M216" s="28">
        <f t="shared" si="53"/>
        <v>1.2250000000000001</v>
      </c>
      <c r="N216" s="33" t="e">
        <f t="shared" si="55"/>
        <v>#VALUE!</v>
      </c>
    </row>
    <row r="217" spans="1:14" x14ac:dyDescent="0.2">
      <c r="A217" s="1">
        <f t="shared" si="54"/>
        <v>20.000000000000014</v>
      </c>
      <c r="B217" s="1">
        <v>0</v>
      </c>
      <c r="C217" s="1">
        <v>0</v>
      </c>
      <c r="D217" s="1">
        <f t="shared" si="51"/>
        <v>-3.043624434389141</v>
      </c>
      <c r="E217" s="1">
        <f t="shared" si="52"/>
        <v>-3.043624434389141E-3</v>
      </c>
      <c r="F217" s="25">
        <f t="shared" si="45"/>
        <v>-0.2152130226877737</v>
      </c>
      <c r="G217" s="31">
        <f t="shared" si="47"/>
        <v>3.6801675305966106</v>
      </c>
      <c r="H217" s="31">
        <f t="shared" si="48"/>
        <v>1148.0166000085974</v>
      </c>
      <c r="I217" s="31"/>
      <c r="J217" s="31"/>
      <c r="K217" s="31"/>
      <c r="L217" s="25">
        <f t="shared" si="56"/>
        <v>3.6801675305966106</v>
      </c>
      <c r="M217" s="28">
        <f t="shared" si="53"/>
        <v>1.2250000000000001</v>
      </c>
    </row>
    <row r="218" spans="1:14" x14ac:dyDescent="0.2">
      <c r="A218" s="1">
        <f t="shared" si="54"/>
        <v>20.100000000000016</v>
      </c>
      <c r="B218" s="1">
        <v>0</v>
      </c>
      <c r="C218" s="1">
        <v>0</v>
      </c>
      <c r="D218" s="1">
        <f t="shared" si="51"/>
        <v>-3.043624434389141</v>
      </c>
      <c r="E218" s="1">
        <f t="shared" si="52"/>
        <v>-3.043624434389141E-3</v>
      </c>
      <c r="F218" s="25">
        <f t="shared" si="45"/>
        <v>-0.21270328817825923</v>
      </c>
      <c r="G218" s="31">
        <f t="shared" si="47"/>
        <v>3.6586462283278331</v>
      </c>
      <c r="H218" s="31">
        <f t="shared" si="48"/>
        <v>1148.3824646314301</v>
      </c>
      <c r="I218" s="31"/>
      <c r="J218" s="31"/>
      <c r="K218" s="31"/>
      <c r="L218" s="25">
        <f t="shared" si="56"/>
        <v>3.6586462283278331</v>
      </c>
      <c r="M218" s="28">
        <f t="shared" si="53"/>
        <v>1.2250000000000001</v>
      </c>
    </row>
    <row r="219" spans="1:14" x14ac:dyDescent="0.2">
      <c r="A219" s="1">
        <f t="shared" si="54"/>
        <v>20.200000000000017</v>
      </c>
      <c r="B219" s="1">
        <v>0</v>
      </c>
      <c r="C219" s="1">
        <v>0</v>
      </c>
      <c r="D219" s="1">
        <f t="shared" si="51"/>
        <v>-3.043624434389141</v>
      </c>
      <c r="E219" s="1">
        <f t="shared" si="52"/>
        <v>-3.043624434389141E-3</v>
      </c>
      <c r="F219" s="25">
        <f t="shared" si="45"/>
        <v>-0.2102372845297675</v>
      </c>
      <c r="G219" s="31">
        <f t="shared" si="47"/>
        <v>3.6373758995100074</v>
      </c>
      <c r="H219" s="31">
        <f t="shared" si="48"/>
        <v>1148.7462022213811</v>
      </c>
      <c r="I219" s="31"/>
      <c r="J219" s="31"/>
      <c r="K219" s="31"/>
      <c r="L219" s="25">
        <f t="shared" si="56"/>
        <v>3.6373758995100074</v>
      </c>
      <c r="M219" s="28">
        <f t="shared" si="53"/>
        <v>1.2250000000000001</v>
      </c>
    </row>
    <row r="220" spans="1:14" x14ac:dyDescent="0.2">
      <c r="A220" s="1">
        <f t="shared" si="54"/>
        <v>20.300000000000018</v>
      </c>
      <c r="B220" s="1">
        <v>0</v>
      </c>
      <c r="C220" s="1">
        <v>0</v>
      </c>
      <c r="D220" s="1">
        <f t="shared" si="51"/>
        <v>-3.043624434389141</v>
      </c>
      <c r="E220" s="1">
        <f t="shared" si="52"/>
        <v>-3.043624434389141E-3</v>
      </c>
      <c r="F220" s="25">
        <f t="shared" si="45"/>
        <v>-0.20781400017896748</v>
      </c>
      <c r="G220" s="31">
        <f t="shared" si="47"/>
        <v>3.6163521710570308</v>
      </c>
      <c r="H220" s="31">
        <f t="shared" si="48"/>
        <v>1149.1078374384867</v>
      </c>
      <c r="I220" s="31"/>
      <c r="J220" s="31"/>
      <c r="K220" s="31"/>
      <c r="L220" s="25">
        <f t="shared" si="56"/>
        <v>3.6163521710570308</v>
      </c>
      <c r="M220" s="28">
        <f t="shared" si="53"/>
        <v>1.2250000000000001</v>
      </c>
    </row>
    <row r="221" spans="1:14" x14ac:dyDescent="0.2">
      <c r="A221" s="1">
        <f t="shared" si="54"/>
        <v>20.40000000000002</v>
      </c>
      <c r="B221" s="1">
        <v>0</v>
      </c>
      <c r="C221" s="1">
        <v>0</v>
      </c>
      <c r="D221" s="1">
        <f t="shared" si="51"/>
        <v>-3.043624434389141</v>
      </c>
      <c r="E221" s="1">
        <f t="shared" si="52"/>
        <v>-3.043624434389141E-3</v>
      </c>
      <c r="F221" s="25">
        <f t="shared" si="45"/>
        <v>-0.20543245267619167</v>
      </c>
      <c r="G221" s="31">
        <f t="shared" si="47"/>
        <v>3.5955707710391338</v>
      </c>
      <c r="H221" s="31">
        <f t="shared" si="48"/>
        <v>1149.4673945155907</v>
      </c>
      <c r="I221" s="31"/>
      <c r="J221" s="31"/>
      <c r="K221" s="31"/>
      <c r="L221" s="25">
        <f t="shared" si="56"/>
        <v>3.5955707710391338</v>
      </c>
      <c r="M221" s="28">
        <f t="shared" si="53"/>
        <v>1.2250000000000001</v>
      </c>
    </row>
    <row r="222" spans="1:14" x14ac:dyDescent="0.2">
      <c r="A222" s="1">
        <f t="shared" si="54"/>
        <v>20.500000000000021</v>
      </c>
      <c r="B222" s="1">
        <v>0</v>
      </c>
      <c r="C222" s="1">
        <v>0</v>
      </c>
      <c r="D222" s="1">
        <f t="shared" si="51"/>
        <v>-3.043624434389141</v>
      </c>
      <c r="E222" s="1">
        <f t="shared" si="52"/>
        <v>-3.043624434389141E-3</v>
      </c>
      <c r="F222" s="25">
        <f t="shared" si="45"/>
        <v>-0.2030916876847535</v>
      </c>
      <c r="G222" s="31">
        <f t="shared" si="47"/>
        <v>3.5750275257715147</v>
      </c>
      <c r="H222" s="31">
        <f t="shared" si="48"/>
        <v>1149.8248972681679</v>
      </c>
      <c r="I222" s="31"/>
      <c r="J222" s="31"/>
      <c r="K222" s="31"/>
      <c r="L222" s="25">
        <f t="shared" si="56"/>
        <v>3.5750275257715147</v>
      </c>
      <c r="M222" s="28">
        <f t="shared" si="53"/>
        <v>1.2250000000000001</v>
      </c>
    </row>
    <row r="223" spans="1:14" x14ac:dyDescent="0.2">
      <c r="A223" s="1">
        <f t="shared" si="54"/>
        <v>20.600000000000023</v>
      </c>
      <c r="B223" s="1">
        <v>0</v>
      </c>
      <c r="C223" s="1">
        <v>0</v>
      </c>
      <c r="D223" s="1">
        <f t="shared" si="51"/>
        <v>-3.043624434389141</v>
      </c>
      <c r="E223" s="1">
        <f t="shared" si="52"/>
        <v>-3.043624434389141E-3</v>
      </c>
      <c r="F223" s="25">
        <f t="shared" si="45"/>
        <v>-0.20079077802019449</v>
      </c>
      <c r="G223" s="31">
        <f t="shared" si="47"/>
        <v>3.5547183570030394</v>
      </c>
      <c r="H223" s="31">
        <f t="shared" si="48"/>
        <v>1150.1803691038681</v>
      </c>
      <c r="I223" s="31"/>
      <c r="J223" s="31"/>
      <c r="K223" s="31"/>
      <c r="L223" s="25">
        <f t="shared" si="56"/>
        <v>3.5547183570030394</v>
      </c>
      <c r="M223" s="28">
        <f t="shared" si="53"/>
        <v>1.2250000000000001</v>
      </c>
    </row>
    <row r="224" spans="1:14" x14ac:dyDescent="0.2">
      <c r="A224" s="1">
        <f t="shared" si="54"/>
        <v>20.700000000000024</v>
      </c>
      <c r="B224" s="1">
        <v>0</v>
      </c>
      <c r="C224" s="1">
        <v>0</v>
      </c>
      <c r="D224" s="1">
        <f t="shared" si="51"/>
        <v>-3.043624434389141</v>
      </c>
      <c r="E224" s="1">
        <f t="shared" si="52"/>
        <v>-3.043624434389141E-3</v>
      </c>
      <c r="F224" s="25">
        <f t="shared" si="45"/>
        <v>-0.19852882272765118</v>
      </c>
      <c r="G224" s="31">
        <f t="shared" si="47"/>
        <v>3.5346392792010199</v>
      </c>
      <c r="H224" s="31">
        <f t="shared" si="48"/>
        <v>1150.5338330317882</v>
      </c>
      <c r="I224" s="31"/>
      <c r="J224" s="31"/>
      <c r="K224" s="31"/>
      <c r="L224" s="25">
        <f t="shared" si="56"/>
        <v>3.5346392792010199</v>
      </c>
      <c r="M224" s="28">
        <f t="shared" si="53"/>
        <v>1.2250000000000001</v>
      </c>
    </row>
    <row r="225" spans="1:13" x14ac:dyDescent="0.2">
      <c r="A225" s="1">
        <f t="shared" si="54"/>
        <v>20.800000000000026</v>
      </c>
      <c r="B225" s="1">
        <v>0</v>
      </c>
      <c r="C225" s="1">
        <v>0</v>
      </c>
      <c r="D225" s="1">
        <f t="shared" si="51"/>
        <v>-3.043624434389141</v>
      </c>
      <c r="E225" s="1">
        <f t="shared" si="52"/>
        <v>-3.043624434389141E-3</v>
      </c>
      <c r="F225" s="25">
        <f t="shared" si="45"/>
        <v>-0.19630494619562075</v>
      </c>
      <c r="G225" s="31">
        <f t="shared" si="47"/>
        <v>3.5147863969282547</v>
      </c>
      <c r="H225" s="31">
        <f t="shared" si="48"/>
        <v>1150.8853116714811</v>
      </c>
      <c r="I225" s="31"/>
      <c r="J225" s="31"/>
      <c r="K225" s="31"/>
      <c r="L225" s="25">
        <f t="shared" si="56"/>
        <v>3.5147863969282547</v>
      </c>
      <c r="M225" s="28">
        <f t="shared" si="53"/>
        <v>1.2250000000000001</v>
      </c>
    </row>
    <row r="226" spans="1:13" x14ac:dyDescent="0.2">
      <c r="A226" s="1">
        <f t="shared" si="54"/>
        <v>20.900000000000027</v>
      </c>
      <c r="B226" s="1">
        <v>0</v>
      </c>
      <c r="C226" s="1">
        <v>0</v>
      </c>
      <c r="D226" s="1">
        <f t="shared" si="51"/>
        <v>-3.043624434389141</v>
      </c>
      <c r="E226" s="1">
        <f t="shared" si="52"/>
        <v>-3.043624434389141E-3</v>
      </c>
      <c r="F226" s="25">
        <f t="shared" si="45"/>
        <v>-0.19411829730449259</v>
      </c>
      <c r="G226" s="31">
        <f t="shared" si="47"/>
        <v>3.4951559023086927</v>
      </c>
      <c r="H226" s="31">
        <f t="shared" si="48"/>
        <v>1151.2348272617119</v>
      </c>
      <c r="I226" s="31"/>
      <c r="J226" s="31"/>
      <c r="K226" s="31"/>
      <c r="L226" s="25">
        <f t="shared" si="56"/>
        <v>3.4951559023086927</v>
      </c>
      <c r="M226" s="28">
        <f t="shared" si="53"/>
        <v>1.2250000000000001</v>
      </c>
    </row>
    <row r="227" spans="1:13" x14ac:dyDescent="0.2">
      <c r="A227" s="1">
        <f t="shared" si="54"/>
        <v>21.000000000000028</v>
      </c>
      <c r="B227" s="1">
        <v>0</v>
      </c>
      <c r="C227" s="1">
        <v>0</v>
      </c>
      <c r="D227" s="1">
        <f t="shared" si="51"/>
        <v>-3.043624434389141</v>
      </c>
      <c r="E227" s="1">
        <f t="shared" si="52"/>
        <v>-3.043624434389141E-3</v>
      </c>
      <c r="F227" s="25">
        <f t="shared" ref="F227:F290" si="57">(B227/E227-0.5*M227*L227^2*$C$9*$C$11)</f>
        <v>-0.19196804860829475</v>
      </c>
      <c r="G227" s="31">
        <f t="shared" si="47"/>
        <v>3.4757440725782436</v>
      </c>
      <c r="H227" s="31">
        <f t="shared" si="48"/>
        <v>1151.5824016689696</v>
      </c>
      <c r="I227" s="31"/>
      <c r="J227" s="31"/>
      <c r="K227" s="31"/>
      <c r="L227" s="25">
        <f t="shared" si="56"/>
        <v>3.4757440725782436</v>
      </c>
      <c r="M227" s="28">
        <f t="shared" si="53"/>
        <v>1.2250000000000001</v>
      </c>
    </row>
    <row r="228" spans="1:13" x14ac:dyDescent="0.2">
      <c r="A228" s="1">
        <f t="shared" si="54"/>
        <v>21.10000000000003</v>
      </c>
      <c r="B228" s="1">
        <v>0</v>
      </c>
      <c r="C228" s="1">
        <v>0</v>
      </c>
      <c r="D228" s="1">
        <f t="shared" si="51"/>
        <v>-3.043624434389141</v>
      </c>
      <c r="E228" s="1">
        <f t="shared" si="52"/>
        <v>-3.043624434389141E-3</v>
      </c>
      <c r="F228" s="25">
        <f t="shared" si="57"/>
        <v>-0.1898533955481817</v>
      </c>
      <c r="G228" s="31">
        <f t="shared" si="47"/>
        <v>3.4565472677174141</v>
      </c>
      <c r="H228" s="31">
        <f t="shared" si="48"/>
        <v>1151.9280563957414</v>
      </c>
      <c r="I228" s="31"/>
      <c r="J228" s="31"/>
      <c r="K228" s="31"/>
      <c r="L228" s="25">
        <f t="shared" si="56"/>
        <v>3.4565472677174141</v>
      </c>
      <c r="M228" s="28">
        <f t="shared" si="53"/>
        <v>1.2250000000000001</v>
      </c>
    </row>
    <row r="229" spans="1:13" x14ac:dyDescent="0.2">
      <c r="A229" s="1">
        <f t="shared" si="54"/>
        <v>21.200000000000031</v>
      </c>
      <c r="B229" s="1">
        <v>0</v>
      </c>
      <c r="C229" s="1">
        <v>0</v>
      </c>
      <c r="D229" s="1">
        <f t="shared" si="51"/>
        <v>-3.043624434389141</v>
      </c>
      <c r="E229" s="1">
        <f t="shared" si="52"/>
        <v>-3.043624434389141E-3</v>
      </c>
      <c r="F229" s="25">
        <f t="shared" si="57"/>
        <v>-0.18777355569626353</v>
      </c>
      <c r="G229" s="31">
        <f t="shared" si="47"/>
        <v>3.4375619281625958</v>
      </c>
      <c r="H229" s="31">
        <f t="shared" si="48"/>
        <v>1152.2718125885576</v>
      </c>
      <c r="I229" s="31"/>
      <c r="J229" s="31"/>
      <c r="K229" s="31"/>
      <c r="L229" s="25">
        <f t="shared" si="56"/>
        <v>3.4375619281625958</v>
      </c>
      <c r="M229" s="28">
        <f t="shared" si="53"/>
        <v>1.2250000000000001</v>
      </c>
    </row>
    <row r="230" spans="1:13" x14ac:dyDescent="0.2">
      <c r="A230" s="1">
        <f t="shared" si="54"/>
        <v>21.300000000000033</v>
      </c>
      <c r="B230" s="1">
        <v>0</v>
      </c>
      <c r="C230" s="1">
        <v>0</v>
      </c>
      <c r="D230" s="1">
        <f t="shared" si="51"/>
        <v>-3.043624434389141</v>
      </c>
      <c r="E230" s="1">
        <f t="shared" si="52"/>
        <v>-3.043624434389141E-3</v>
      </c>
      <c r="F230" s="25">
        <f t="shared" si="57"/>
        <v>-0.18572776802844415</v>
      </c>
      <c r="G230" s="31">
        <f t="shared" si="47"/>
        <v>3.4187845725929695</v>
      </c>
      <c r="H230" s="31">
        <f t="shared" si="48"/>
        <v>1152.6136910458169</v>
      </c>
      <c r="I230" s="31"/>
      <c r="J230" s="31"/>
      <c r="K230" s="31"/>
      <c r="L230" s="25">
        <f t="shared" si="56"/>
        <v>3.4187845725929695</v>
      </c>
      <c r="M230" s="28">
        <f t="shared" si="53"/>
        <v>1.2250000000000001</v>
      </c>
    </row>
    <row r="231" spans="1:13" x14ac:dyDescent="0.2">
      <c r="A231" s="1">
        <f t="shared" si="54"/>
        <v>21.400000000000034</v>
      </c>
      <c r="B231" s="1">
        <v>0</v>
      </c>
      <c r="C231" s="1">
        <v>0</v>
      </c>
      <c r="D231" s="1">
        <f t="shared" si="51"/>
        <v>-3.043624434389141</v>
      </c>
      <c r="E231" s="1">
        <f t="shared" si="52"/>
        <v>-3.043624434389141E-3</v>
      </c>
      <c r="F231" s="25">
        <f t="shared" si="57"/>
        <v>-0.18371529222500393</v>
      </c>
      <c r="G231" s="31">
        <f t="shared" si="47"/>
        <v>3.400211795790125</v>
      </c>
      <c r="H231" s="31">
        <f t="shared" si="48"/>
        <v>1152.953712225396</v>
      </c>
      <c r="I231" s="31"/>
      <c r="J231" s="31"/>
      <c r="K231" s="31"/>
      <c r="L231" s="25">
        <f t="shared" si="56"/>
        <v>3.400211795790125</v>
      </c>
      <c r="M231" s="28">
        <f t="shared" si="53"/>
        <v>1.2250000000000001</v>
      </c>
    </row>
    <row r="232" spans="1:13" x14ac:dyDescent="0.2">
      <c r="A232" s="1">
        <f t="shared" si="54"/>
        <v>21.500000000000036</v>
      </c>
      <c r="B232" s="1">
        <v>0</v>
      </c>
      <c r="C232" s="1">
        <v>0</v>
      </c>
      <c r="D232" s="1">
        <f t="shared" si="51"/>
        <v>-3.043624434389141</v>
      </c>
      <c r="E232" s="1">
        <f t="shared" si="52"/>
        <v>-3.043624434389141E-3</v>
      </c>
      <c r="F232" s="25">
        <f t="shared" si="57"/>
        <v>-0.18173540799772206</v>
      </c>
      <c r="G232" s="31">
        <f t="shared" si="47"/>
        <v>3.3818402665676248</v>
      </c>
      <c r="H232" s="31">
        <f t="shared" si="48"/>
        <v>1153.2918962520528</v>
      </c>
      <c r="I232" s="31"/>
      <c r="J232" s="31"/>
      <c r="K232" s="31"/>
      <c r="L232" s="25">
        <f t="shared" si="56"/>
        <v>3.3818402665676248</v>
      </c>
      <c r="M232" s="28">
        <f t="shared" si="53"/>
        <v>1.2250000000000001</v>
      </c>
    </row>
    <row r="233" spans="1:13" x14ac:dyDescent="0.2">
      <c r="A233" s="1">
        <f t="shared" si="54"/>
        <v>21.600000000000037</v>
      </c>
      <c r="B233" s="1">
        <v>0</v>
      </c>
      <c r="C233" s="1">
        <v>0</v>
      </c>
      <c r="D233" s="1">
        <f t="shared" si="51"/>
        <v>-3.043624434389141</v>
      </c>
      <c r="E233" s="1">
        <f t="shared" si="52"/>
        <v>-3.043624434389141E-3</v>
      </c>
      <c r="F233" s="25">
        <f t="shared" si="57"/>
        <v>-0.17978741444239368</v>
      </c>
      <c r="G233" s="31">
        <f t="shared" si="47"/>
        <v>3.3636667257678527</v>
      </c>
      <c r="H233" s="31">
        <f t="shared" si="48"/>
        <v>1153.6282629246296</v>
      </c>
      <c r="I233" s="31"/>
      <c r="J233" s="31"/>
      <c r="K233" s="31"/>
      <c r="L233" s="25">
        <f t="shared" si="56"/>
        <v>3.3636667257678527</v>
      </c>
      <c r="M233" s="28">
        <f t="shared" si="53"/>
        <v>1.2250000000000001</v>
      </c>
    </row>
    <row r="234" spans="1:13" x14ac:dyDescent="0.2">
      <c r="A234" s="1">
        <f t="shared" si="54"/>
        <v>21.700000000000038</v>
      </c>
      <c r="B234" s="1">
        <v>0</v>
      </c>
      <c r="C234" s="1">
        <v>0</v>
      </c>
      <c r="D234" s="1">
        <f t="shared" si="51"/>
        <v>-3.043624434389141</v>
      </c>
      <c r="E234" s="1">
        <f t="shared" si="52"/>
        <v>-3.043624434389141E-3</v>
      </c>
      <c r="F234" s="25">
        <f t="shared" si="57"/>
        <v>-0.17787062941565071</v>
      </c>
      <c r="G234" s="31">
        <f t="shared" si="47"/>
        <v>3.3456879843236136</v>
      </c>
      <c r="H234" s="31">
        <f t="shared" si="48"/>
        <v>1153.962831723062</v>
      </c>
      <c r="I234" s="31"/>
      <c r="J234" s="31"/>
      <c r="K234" s="31"/>
      <c r="L234" s="25">
        <f t="shared" si="56"/>
        <v>3.3456879843236136</v>
      </c>
      <c r="M234" s="28">
        <f t="shared" si="53"/>
        <v>1.2250000000000001</v>
      </c>
    </row>
    <row r="235" spans="1:13" x14ac:dyDescent="0.2">
      <c r="A235" s="1">
        <f t="shared" si="54"/>
        <v>21.80000000000004</v>
      </c>
      <c r="B235" s="1">
        <v>0</v>
      </c>
      <c r="C235" s="1">
        <v>0</v>
      </c>
      <c r="D235" s="1">
        <f t="shared" si="51"/>
        <v>-3.043624434389141</v>
      </c>
      <c r="E235" s="1">
        <f t="shared" si="52"/>
        <v>-3.043624434389141E-3</v>
      </c>
      <c r="F235" s="25">
        <f t="shared" si="57"/>
        <v>-0.17598438893504967</v>
      </c>
      <c r="G235" s="31">
        <f t="shared" si="47"/>
        <v>3.3279009213820485</v>
      </c>
      <c r="H235" s="31">
        <f t="shared" si="48"/>
        <v>1154.2956218152001</v>
      </c>
      <c r="I235" s="31"/>
      <c r="J235" s="31"/>
      <c r="K235" s="31"/>
      <c r="L235" s="25">
        <f t="shared" si="56"/>
        <v>3.3279009213820485</v>
      </c>
      <c r="M235" s="28">
        <f t="shared" si="53"/>
        <v>1.2250000000000001</v>
      </c>
    </row>
    <row r="236" spans="1:13" x14ac:dyDescent="0.2">
      <c r="A236" s="1">
        <f t="shared" si="54"/>
        <v>21.900000000000041</v>
      </c>
      <c r="B236" s="1">
        <v>0</v>
      </c>
      <c r="C236" s="1">
        <v>0</v>
      </c>
      <c r="D236" s="1">
        <f t="shared" si="51"/>
        <v>-3.043624434389141</v>
      </c>
      <c r="E236" s="1">
        <f t="shared" si="52"/>
        <v>-3.043624434389141E-3</v>
      </c>
      <c r="F236" s="25">
        <f t="shared" si="57"/>
        <v>-0.17412804660143794</v>
      </c>
      <c r="G236" s="31">
        <f t="shared" si="47"/>
        <v>3.3103024824885434</v>
      </c>
      <c r="H236" s="31">
        <f t="shared" si="48"/>
        <v>1154.626652063449</v>
      </c>
      <c r="I236" s="31"/>
      <c r="J236" s="31"/>
      <c r="K236" s="31"/>
      <c r="L236" s="25">
        <f t="shared" si="56"/>
        <v>3.3103024824885434</v>
      </c>
      <c r="M236" s="28">
        <f t="shared" si="53"/>
        <v>1.2250000000000001</v>
      </c>
    </row>
    <row r="237" spans="1:13" x14ac:dyDescent="0.2">
      <c r="A237" s="1">
        <f t="shared" si="54"/>
        <v>22.000000000000043</v>
      </c>
      <c r="B237" s="1">
        <v>0</v>
      </c>
      <c r="C237" s="1">
        <v>0</v>
      </c>
      <c r="D237" s="1">
        <f t="shared" si="51"/>
        <v>-3.043624434389141</v>
      </c>
      <c r="E237" s="1">
        <f t="shared" si="52"/>
        <v>-3.043624434389141E-3</v>
      </c>
      <c r="F237" s="25">
        <f t="shared" si="57"/>
        <v>-0.17230097304265704</v>
      </c>
      <c r="G237" s="31">
        <f t="shared" si="47"/>
        <v>3.2928896778283998</v>
      </c>
      <c r="H237" s="31">
        <f t="shared" si="48"/>
        <v>1154.9559410312318</v>
      </c>
      <c r="I237" s="31"/>
      <c r="J237" s="31"/>
      <c r="K237" s="31"/>
      <c r="L237" s="25">
        <f t="shared" si="56"/>
        <v>3.2928896778283998</v>
      </c>
      <c r="M237" s="28">
        <f t="shared" si="53"/>
        <v>1.2250000000000001</v>
      </c>
    </row>
    <row r="238" spans="1:13" x14ac:dyDescent="0.2">
      <c r="A238" s="1">
        <f t="shared" si="54"/>
        <v>22.100000000000044</v>
      </c>
      <c r="B238" s="1">
        <v>0</v>
      </c>
      <c r="C238" s="1">
        <v>0</v>
      </c>
      <c r="D238" s="1">
        <f t="shared" si="51"/>
        <v>-3.043624434389141</v>
      </c>
      <c r="E238" s="1">
        <f t="shared" si="52"/>
        <v>-3.043624434389141E-3</v>
      </c>
      <c r="F238" s="25">
        <f t="shared" si="57"/>
        <v>-0.1705025553776868</v>
      </c>
      <c r="G238" s="31">
        <f t="shared" si="47"/>
        <v>3.2756595805241342</v>
      </c>
      <c r="H238" s="31">
        <f t="shared" si="48"/>
        <v>1155.2835069892842</v>
      </c>
      <c r="I238" s="31"/>
      <c r="J238" s="31"/>
      <c r="K238" s="31"/>
      <c r="L238" s="25">
        <f t="shared" si="56"/>
        <v>3.2756595805241342</v>
      </c>
      <c r="M238" s="28">
        <f t="shared" si="53"/>
        <v>1.2250000000000001</v>
      </c>
    </row>
    <row r="239" spans="1:13" x14ac:dyDescent="0.2">
      <c r="A239" s="1">
        <f t="shared" si="54"/>
        <v>22.200000000000045</v>
      </c>
      <c r="B239" s="1">
        <v>0</v>
      </c>
      <c r="C239" s="1">
        <v>0</v>
      </c>
      <c r="D239" s="1">
        <f t="shared" si="51"/>
        <v>-3.043624434389141</v>
      </c>
      <c r="E239" s="1">
        <f t="shared" si="52"/>
        <v>-3.043624434389141E-3</v>
      </c>
      <c r="F239" s="25">
        <f t="shared" si="57"/>
        <v>-0.16873219670037537</v>
      </c>
      <c r="G239" s="31">
        <f t="shared" si="47"/>
        <v>3.2586093249863657</v>
      </c>
      <c r="H239" s="31">
        <f t="shared" si="48"/>
        <v>1155.6093679217829</v>
      </c>
      <c r="I239" s="31"/>
      <c r="J239" s="31"/>
      <c r="K239" s="31"/>
      <c r="L239" s="25">
        <f t="shared" si="56"/>
        <v>3.2586093249863657</v>
      </c>
      <c r="M239" s="28">
        <f t="shared" si="53"/>
        <v>1.2250000000000001</v>
      </c>
    </row>
    <row r="240" spans="1:13" x14ac:dyDescent="0.2">
      <c r="A240" s="1">
        <f t="shared" si="54"/>
        <v>22.300000000000047</v>
      </c>
      <c r="B240" s="1">
        <v>0</v>
      </c>
      <c r="C240" s="1">
        <v>0</v>
      </c>
      <c r="D240" s="1">
        <f t="shared" si="51"/>
        <v>-3.043624434389141</v>
      </c>
      <c r="E240" s="1">
        <f t="shared" si="52"/>
        <v>-3.043624434389141E-3</v>
      </c>
      <c r="F240" s="25">
        <f t="shared" si="57"/>
        <v>-0.16698931558194172</v>
      </c>
      <c r="G240" s="31">
        <f t="shared" si="47"/>
        <v>3.2417361053163281</v>
      </c>
      <c r="H240" s="31">
        <f t="shared" si="48"/>
        <v>1155.9335415323146</v>
      </c>
      <c r="I240" s="31"/>
      <c r="J240" s="31"/>
      <c r="K240" s="31"/>
      <c r="L240" s="25">
        <f t="shared" si="56"/>
        <v>3.2417361053163281</v>
      </c>
      <c r="M240" s="28">
        <f t="shared" si="53"/>
        <v>1.2250000000000001</v>
      </c>
    </row>
    <row r="241" spans="1:13" x14ac:dyDescent="0.2">
      <c r="A241" s="1">
        <f t="shared" si="54"/>
        <v>22.400000000000048</v>
      </c>
      <c r="B241" s="1">
        <v>0</v>
      </c>
      <c r="C241" s="1">
        <v>0</v>
      </c>
      <c r="D241" s="1">
        <f t="shared" si="51"/>
        <v>-3.043624434389141</v>
      </c>
      <c r="E241" s="1">
        <f t="shared" si="52"/>
        <v>-3.043624434389141E-3</v>
      </c>
      <c r="F241" s="25">
        <f t="shared" si="57"/>
        <v>-0.16527334559147258</v>
      </c>
      <c r="G241" s="31">
        <f t="shared" ref="G241:G304" si="58">G240+F240*dt</f>
        <v>3.225037173758134</v>
      </c>
      <c r="H241" s="31">
        <f t="shared" ref="H241:H304" si="59">H240+G241*dt</f>
        <v>1156.2560452496905</v>
      </c>
      <c r="I241" s="31"/>
      <c r="J241" s="31"/>
      <c r="K241" s="31"/>
      <c r="L241" s="25">
        <f t="shared" si="56"/>
        <v>3.225037173758134</v>
      </c>
      <c r="M241" s="28">
        <f t="shared" si="53"/>
        <v>1.2250000000000001</v>
      </c>
    </row>
    <row r="242" spans="1:13" x14ac:dyDescent="0.2">
      <c r="A242" s="1">
        <f t="shared" si="54"/>
        <v>22.50000000000005</v>
      </c>
      <c r="B242" s="1">
        <v>0</v>
      </c>
      <c r="C242" s="1">
        <v>0</v>
      </c>
      <c r="D242" s="1">
        <f t="shared" si="51"/>
        <v>-3.043624434389141</v>
      </c>
      <c r="E242" s="1">
        <f t="shared" si="52"/>
        <v>-3.043624434389141E-3</v>
      </c>
      <c r="F242" s="25">
        <f t="shared" si="57"/>
        <v>-0.16358373483367467</v>
      </c>
      <c r="G242" s="31">
        <f t="shared" si="58"/>
        <v>3.2085098391989866</v>
      </c>
      <c r="H242" s="31">
        <f t="shared" si="59"/>
        <v>1156.5768962336103</v>
      </c>
      <c r="I242" s="31"/>
      <c r="J242" s="31"/>
      <c r="K242" s="31"/>
      <c r="L242" s="25">
        <f t="shared" si="56"/>
        <v>3.2085098391989866</v>
      </c>
      <c r="M242" s="28">
        <f t="shared" si="53"/>
        <v>1.2250000000000001</v>
      </c>
    </row>
    <row r="243" spans="1:13" x14ac:dyDescent="0.2">
      <c r="A243" s="1">
        <f t="shared" si="54"/>
        <v>22.600000000000051</v>
      </c>
      <c r="B243" s="1">
        <v>0</v>
      </c>
      <c r="C243" s="1">
        <v>0</v>
      </c>
      <c r="D243" s="1">
        <f t="shared" si="51"/>
        <v>-3.043624434389141</v>
      </c>
      <c r="E243" s="1">
        <f t="shared" si="52"/>
        <v>-3.043624434389141E-3</v>
      </c>
      <c r="F243" s="25">
        <f t="shared" si="57"/>
        <v>-0.16191994550317515</v>
      </c>
      <c r="G243" s="31">
        <f t="shared" si="58"/>
        <v>3.1921514657156189</v>
      </c>
      <c r="H243" s="31">
        <f t="shared" si="59"/>
        <v>1156.896111380182</v>
      </c>
      <c r="I243" s="31"/>
      <c r="J243" s="31"/>
      <c r="K243" s="31"/>
      <c r="L243" s="25">
        <f t="shared" si="56"/>
        <v>3.1921514657156189</v>
      </c>
      <c r="M243" s="28">
        <f t="shared" si="53"/>
        <v>1.2250000000000001</v>
      </c>
    </row>
    <row r="244" spans="1:13" x14ac:dyDescent="0.2">
      <c r="A244" s="1">
        <f t="shared" si="54"/>
        <v>22.700000000000053</v>
      </c>
      <c r="B244" s="1">
        <v>0</v>
      </c>
      <c r="C244" s="1">
        <v>0</v>
      </c>
      <c r="D244" s="1">
        <f t="shared" si="51"/>
        <v>-3.043624434389141</v>
      </c>
      <c r="E244" s="1">
        <f t="shared" si="52"/>
        <v>-3.043624434389141E-3</v>
      </c>
      <c r="F244" s="25">
        <f t="shared" si="57"/>
        <v>-0.16028145345469591</v>
      </c>
      <c r="G244" s="31">
        <f t="shared" si="58"/>
        <v>3.1759594711653012</v>
      </c>
      <c r="H244" s="31">
        <f t="shared" si="59"/>
        <v>1157.2137073272986</v>
      </c>
      <c r="I244" s="31"/>
      <c r="J244" s="31"/>
      <c r="K244" s="31"/>
      <c r="L244" s="25">
        <f t="shared" si="56"/>
        <v>3.1759594711653012</v>
      </c>
      <c r="M244" s="28">
        <f t="shared" si="53"/>
        <v>1.2250000000000001</v>
      </c>
    </row>
    <row r="245" spans="1:13" x14ac:dyDescent="0.2">
      <c r="A245" s="1">
        <f t="shared" si="54"/>
        <v>22.800000000000054</v>
      </c>
      <c r="B245" s="1">
        <v>0</v>
      </c>
      <c r="C245" s="1">
        <v>0</v>
      </c>
      <c r="D245" s="1">
        <f t="shared" ref="D245:D308" si="60">$C$3+$C$2</f>
        <v>-3.043624434389141</v>
      </c>
      <c r="E245" s="1">
        <f t="shared" si="52"/>
        <v>-3.043624434389141E-3</v>
      </c>
      <c r="F245" s="25">
        <f t="shared" si="57"/>
        <v>-0.15866774778845957</v>
      </c>
      <c r="G245" s="31">
        <f t="shared" si="58"/>
        <v>3.1599313258198318</v>
      </c>
      <c r="H245" s="31">
        <f t="shared" si="59"/>
        <v>1157.5297004598806</v>
      </c>
      <c r="I245" s="31"/>
      <c r="J245" s="31"/>
      <c r="K245" s="31"/>
      <c r="L245" s="25">
        <f t="shared" si="56"/>
        <v>3.1599313258198318</v>
      </c>
      <c r="M245" s="28">
        <f t="shared" si="53"/>
        <v>1.2250000000000001</v>
      </c>
    </row>
    <row r="246" spans="1:13" x14ac:dyDescent="0.2">
      <c r="A246" s="1">
        <f t="shared" si="54"/>
        <v>22.900000000000055</v>
      </c>
      <c r="B246" s="1">
        <v>0</v>
      </c>
      <c r="C246" s="1">
        <v>0</v>
      </c>
      <c r="D246" s="1">
        <f t="shared" si="60"/>
        <v>-3.043624434389141</v>
      </c>
      <c r="E246" s="1">
        <f t="shared" si="52"/>
        <v>-3.043624434389141E-3</v>
      </c>
      <c r="F246" s="25">
        <f t="shared" si="57"/>
        <v>-0.15707833045021163</v>
      </c>
      <c r="G246" s="31">
        <f t="shared" si="58"/>
        <v>3.1440645510409859</v>
      </c>
      <c r="H246" s="31">
        <f t="shared" si="59"/>
        <v>1157.8441069149846</v>
      </c>
      <c r="I246" s="31"/>
      <c r="J246" s="31"/>
      <c r="K246" s="31"/>
      <c r="L246" s="25">
        <f t="shared" si="56"/>
        <v>3.1440645510409859</v>
      </c>
      <c r="M246" s="28">
        <f t="shared" si="53"/>
        <v>1.2250000000000001</v>
      </c>
    </row>
    <row r="247" spans="1:13" x14ac:dyDescent="0.2">
      <c r="A247" s="1">
        <f t="shared" si="54"/>
        <v>23.000000000000057</v>
      </c>
      <c r="B247" s="1">
        <v>0</v>
      </c>
      <c r="C247" s="1">
        <v>0</v>
      </c>
      <c r="D247" s="1">
        <f t="shared" si="60"/>
        <v>-3.043624434389141</v>
      </c>
      <c r="E247" s="1">
        <f t="shared" si="52"/>
        <v>-3.043624434389141E-3</v>
      </c>
      <c r="F247" s="25">
        <f t="shared" si="57"/>
        <v>-0.15551271584527374</v>
      </c>
      <c r="G247" s="31">
        <f t="shared" si="58"/>
        <v>3.1283567179959646</v>
      </c>
      <c r="H247" s="31">
        <f t="shared" si="59"/>
        <v>1158.1569425867842</v>
      </c>
      <c r="I247" s="31"/>
      <c r="J247" s="31"/>
      <c r="K247" s="31"/>
      <c r="L247" s="25">
        <f t="shared" si="56"/>
        <v>3.1283567179959646</v>
      </c>
      <c r="M247" s="28">
        <f t="shared" si="53"/>
        <v>1.2250000000000001</v>
      </c>
    </row>
    <row r="248" spans="1:13" x14ac:dyDescent="0.2">
      <c r="A248" s="1">
        <f t="shared" si="54"/>
        <v>23.100000000000058</v>
      </c>
      <c r="B248" s="1">
        <v>0</v>
      </c>
      <c r="C248" s="1">
        <v>0</v>
      </c>
      <c r="D248" s="1">
        <f t="shared" si="60"/>
        <v>-3.043624434389141</v>
      </c>
      <c r="E248" s="1">
        <f t="shared" si="52"/>
        <v>-3.043624434389141E-3</v>
      </c>
      <c r="F248" s="25">
        <f t="shared" si="57"/>
        <v>-0.15397043046606718</v>
      </c>
      <c r="G248" s="31">
        <f t="shared" si="58"/>
        <v>3.1128054464114374</v>
      </c>
      <c r="H248" s="31">
        <f t="shared" si="59"/>
        <v>1158.4682231314255</v>
      </c>
      <c r="I248" s="31"/>
      <c r="J248" s="31"/>
      <c r="K248" s="31"/>
      <c r="L248" s="25">
        <f t="shared" si="56"/>
        <v>3.1128054464114374</v>
      </c>
      <c r="M248" s="28">
        <f t="shared" si="53"/>
        <v>1.2250000000000001</v>
      </c>
    </row>
    <row r="249" spans="1:13" x14ac:dyDescent="0.2">
      <c r="A249" s="1">
        <f t="shared" si="54"/>
        <v>23.20000000000006</v>
      </c>
      <c r="B249" s="1">
        <v>0</v>
      </c>
      <c r="C249" s="1">
        <v>0</v>
      </c>
      <c r="D249" s="1">
        <f t="shared" si="60"/>
        <v>-3.043624434389141</v>
      </c>
      <c r="E249" s="1">
        <f t="shared" si="52"/>
        <v>-3.043624434389141E-3</v>
      </c>
      <c r="F249" s="25">
        <f t="shared" si="57"/>
        <v>-0.15245101253257196</v>
      </c>
      <c r="G249" s="31">
        <f t="shared" si="58"/>
        <v>3.0974084033648306</v>
      </c>
      <c r="H249" s="31">
        <f t="shared" si="59"/>
        <v>1158.7779639717619</v>
      </c>
      <c r="I249" s="31"/>
      <c r="J249" s="31"/>
      <c r="K249" s="31"/>
      <c r="L249" s="25">
        <f t="shared" si="56"/>
        <v>3.0974084033648306</v>
      </c>
      <c r="M249" s="28">
        <f t="shared" si="53"/>
        <v>1.2250000000000001</v>
      </c>
    </row>
    <row r="250" spans="1:13" x14ac:dyDescent="0.2">
      <c r="A250" s="1">
        <f t="shared" si="54"/>
        <v>23.300000000000061</v>
      </c>
      <c r="B250" s="1">
        <v>0</v>
      </c>
      <c r="C250" s="1">
        <v>0</v>
      </c>
      <c r="D250" s="1">
        <f t="shared" si="60"/>
        <v>-3.043624434389141</v>
      </c>
      <c r="E250" s="1">
        <f t="shared" si="52"/>
        <v>-3.043624434389141E-3</v>
      </c>
      <c r="F250" s="25">
        <f t="shared" si="57"/>
        <v>-0.15095401164521063</v>
      </c>
      <c r="G250" s="31">
        <f t="shared" si="58"/>
        <v>3.0821633021115735</v>
      </c>
      <c r="H250" s="31">
        <f t="shared" si="59"/>
        <v>1159.0861803019729</v>
      </c>
      <c r="I250" s="31"/>
      <c r="J250" s="31"/>
      <c r="K250" s="31"/>
      <c r="L250" s="25">
        <f t="shared" si="56"/>
        <v>3.0821633021115735</v>
      </c>
      <c r="M250" s="28">
        <f t="shared" si="53"/>
        <v>1.2250000000000001</v>
      </c>
    </row>
    <row r="251" spans="1:13" x14ac:dyDescent="0.2">
      <c r="A251" s="1">
        <f t="shared" si="54"/>
        <v>23.400000000000063</v>
      </c>
      <c r="B251" s="1">
        <v>0</v>
      </c>
      <c r="C251" s="1">
        <v>0</v>
      </c>
      <c r="D251" s="1">
        <f t="shared" si="60"/>
        <v>-3.043624434389141</v>
      </c>
      <c r="E251" s="1">
        <f t="shared" si="52"/>
        <v>-3.043624434389141E-3</v>
      </c>
      <c r="F251" s="25">
        <f t="shared" si="57"/>
        <v>-0.14947898844966689</v>
      </c>
      <c r="G251" s="31">
        <f t="shared" si="58"/>
        <v>3.0670679009470523</v>
      </c>
      <c r="H251" s="31">
        <f t="shared" si="59"/>
        <v>1159.3928870920677</v>
      </c>
      <c r="I251" s="31"/>
      <c r="J251" s="31"/>
      <c r="K251" s="31"/>
      <c r="L251" s="25">
        <f t="shared" si="56"/>
        <v>3.0670679009470523</v>
      </c>
      <c r="M251" s="28">
        <f t="shared" si="53"/>
        <v>1.2250000000000001</v>
      </c>
    </row>
    <row r="252" spans="1:13" x14ac:dyDescent="0.2">
      <c r="A252" s="1">
        <f t="shared" si="54"/>
        <v>23.500000000000064</v>
      </c>
      <c r="B252" s="1">
        <v>0</v>
      </c>
      <c r="C252" s="1">
        <v>0</v>
      </c>
      <c r="D252" s="1">
        <f t="shared" si="60"/>
        <v>-3.043624434389141</v>
      </c>
      <c r="E252" s="1">
        <f t="shared" si="52"/>
        <v>-3.043624434389141E-3</v>
      </c>
      <c r="F252" s="25">
        <f t="shared" si="57"/>
        <v>-0.14802551431317434</v>
      </c>
      <c r="G252" s="31">
        <f t="shared" si="58"/>
        <v>3.0521200021020856</v>
      </c>
      <c r="H252" s="31">
        <f t="shared" si="59"/>
        <v>1159.698099092278</v>
      </c>
      <c r="I252" s="31"/>
      <c r="J252" s="31"/>
      <c r="K252" s="31"/>
      <c r="L252" s="25">
        <f t="shared" si="56"/>
        <v>3.0521200021020856</v>
      </c>
      <c r="M252" s="28">
        <f t="shared" si="53"/>
        <v>1.2250000000000001</v>
      </c>
    </row>
    <row r="253" spans="1:13" x14ac:dyDescent="0.2">
      <c r="A253" s="1">
        <f t="shared" si="54"/>
        <v>23.600000000000065</v>
      </c>
      <c r="B253" s="1">
        <v>0</v>
      </c>
      <c r="C253" s="1">
        <v>0</v>
      </c>
      <c r="D253" s="1">
        <f t="shared" si="60"/>
        <v>-3.043624434389141</v>
      </c>
      <c r="E253" s="1">
        <f t="shared" si="52"/>
        <v>-3.043624434389141E-3</v>
      </c>
      <c r="F253" s="25">
        <f t="shared" si="57"/>
        <v>-0.14659317101182642</v>
      </c>
      <c r="G253" s="31">
        <f t="shared" si="58"/>
        <v>3.0373174506707681</v>
      </c>
      <c r="H253" s="31">
        <f t="shared" si="59"/>
        <v>1160.0018308373451</v>
      </c>
      <c r="I253" s="31"/>
      <c r="J253" s="31"/>
      <c r="K253" s="31"/>
      <c r="L253" s="25">
        <f t="shared" si="56"/>
        <v>3.0373174506707681</v>
      </c>
      <c r="M253" s="28">
        <f t="shared" si="53"/>
        <v>1.2250000000000001</v>
      </c>
    </row>
    <row r="254" spans="1:13" x14ac:dyDescent="0.2">
      <c r="A254" s="1">
        <f t="shared" si="54"/>
        <v>23.700000000000067</v>
      </c>
      <c r="B254" s="1">
        <v>0</v>
      </c>
      <c r="C254" s="1">
        <v>0</v>
      </c>
      <c r="D254" s="1">
        <f t="shared" si="60"/>
        <v>-3.043624434389141</v>
      </c>
      <c r="E254" s="1">
        <f t="shared" si="52"/>
        <v>-3.043624434389141E-3</v>
      </c>
      <c r="F254" s="25">
        <f t="shared" si="57"/>
        <v>-0.14518155042848183</v>
      </c>
      <c r="G254" s="31">
        <f t="shared" si="58"/>
        <v>3.0226581335695855</v>
      </c>
      <c r="H254" s="31">
        <f t="shared" si="59"/>
        <v>1160.3040966507021</v>
      </c>
      <c r="I254" s="31"/>
      <c r="J254" s="31"/>
      <c r="K254" s="31"/>
      <c r="L254" s="25">
        <f t="shared" si="56"/>
        <v>3.0226581335695855</v>
      </c>
      <c r="M254" s="28">
        <f t="shared" si="53"/>
        <v>1.2250000000000001</v>
      </c>
    </row>
    <row r="255" spans="1:13" x14ac:dyDescent="0.2">
      <c r="A255" s="1">
        <f t="shared" si="54"/>
        <v>23.800000000000068</v>
      </c>
      <c r="B255" s="1">
        <v>0</v>
      </c>
      <c r="C255" s="1">
        <v>0</v>
      </c>
      <c r="D255" s="1">
        <f t="shared" si="60"/>
        <v>-3.043624434389141</v>
      </c>
      <c r="E255" s="1">
        <f t="shared" si="52"/>
        <v>-3.043624434389141E-3</v>
      </c>
      <c r="F255" s="25">
        <f t="shared" si="57"/>
        <v>-0.1437902542608564</v>
      </c>
      <c r="G255" s="31">
        <f t="shared" si="58"/>
        <v>3.0081399785267373</v>
      </c>
      <c r="H255" s="31">
        <f t="shared" si="59"/>
        <v>1160.6049106485548</v>
      </c>
      <c r="I255" s="31"/>
      <c r="J255" s="31"/>
      <c r="K255" s="31"/>
      <c r="L255" s="25">
        <f t="shared" si="56"/>
        <v>3.0081399785267373</v>
      </c>
      <c r="M255" s="28">
        <f t="shared" si="53"/>
        <v>1.2250000000000001</v>
      </c>
    </row>
    <row r="256" spans="1:13" x14ac:dyDescent="0.2">
      <c r="A256" s="1">
        <f t="shared" si="54"/>
        <v>23.90000000000007</v>
      </c>
      <c r="B256" s="1">
        <v>0</v>
      </c>
      <c r="C256" s="1">
        <v>0</v>
      </c>
      <c r="D256" s="1">
        <f t="shared" si="60"/>
        <v>-3.043624434389141</v>
      </c>
      <c r="E256" s="1">
        <f t="shared" si="52"/>
        <v>-3.043624434389141E-3</v>
      </c>
      <c r="F256" s="25">
        <f t="shared" si="57"/>
        <v>-0.14241889373941086</v>
      </c>
      <c r="G256" s="31">
        <f t="shared" si="58"/>
        <v>2.9937609531006517</v>
      </c>
      <c r="H256" s="31">
        <f t="shared" si="59"/>
        <v>1160.9042867438648</v>
      </c>
      <c r="I256" s="31"/>
      <c r="J256" s="31"/>
      <c r="K256" s="31"/>
      <c r="L256" s="25">
        <f t="shared" si="56"/>
        <v>2.9937609531006517</v>
      </c>
      <c r="M256" s="28">
        <f t="shared" si="53"/>
        <v>1.2250000000000001</v>
      </c>
    </row>
    <row r="257" spans="1:13" x14ac:dyDescent="0.2">
      <c r="A257" s="1">
        <f t="shared" si="54"/>
        <v>24.000000000000071</v>
      </c>
      <c r="B257" s="1">
        <v>0</v>
      </c>
      <c r="C257" s="1">
        <v>0</v>
      </c>
      <c r="D257" s="1">
        <f t="shared" si="60"/>
        <v>-3.043624434389141</v>
      </c>
      <c r="E257" s="1">
        <f t="shared" si="52"/>
        <v>-3.043624434389141E-3</v>
      </c>
      <c r="F257" s="25">
        <f t="shared" si="57"/>
        <v>-0.14106708935465984</v>
      </c>
      <c r="G257" s="31">
        <f t="shared" si="58"/>
        <v>2.9795190637267108</v>
      </c>
      <c r="H257" s="31">
        <f t="shared" si="59"/>
        <v>1161.2022386502374</v>
      </c>
      <c r="I257" s="31"/>
      <c r="J257" s="31"/>
      <c r="K257" s="31"/>
      <c r="L257" s="25">
        <f t="shared" si="56"/>
        <v>2.9795190637267108</v>
      </c>
      <c r="M257" s="28">
        <f t="shared" si="53"/>
        <v>1.2250000000000001</v>
      </c>
    </row>
    <row r="258" spans="1:13" x14ac:dyDescent="0.2">
      <c r="A258" s="1">
        <f t="shared" si="54"/>
        <v>24.100000000000072</v>
      </c>
      <c r="B258" s="1">
        <v>0</v>
      </c>
      <c r="C258" s="1">
        <v>0</v>
      </c>
      <c r="D258" s="1">
        <f t="shared" si="60"/>
        <v>-3.043624434389141</v>
      </c>
      <c r="E258" s="1">
        <f t="shared" si="52"/>
        <v>-3.043624434389141E-3</v>
      </c>
      <c r="F258" s="25">
        <f t="shared" si="57"/>
        <v>-0.13973447059354455</v>
      </c>
      <c r="G258" s="31">
        <f t="shared" si="58"/>
        <v>2.965412354791245</v>
      </c>
      <c r="H258" s="31">
        <f t="shared" si="59"/>
        <v>1161.4987798857164</v>
      </c>
      <c r="I258" s="31"/>
      <c r="J258" s="31"/>
      <c r="K258" s="31"/>
      <c r="L258" s="25">
        <f t="shared" si="56"/>
        <v>2.965412354791245</v>
      </c>
      <c r="M258" s="28">
        <f t="shared" si="53"/>
        <v>1.2250000000000001</v>
      </c>
    </row>
    <row r="259" spans="1:13" x14ac:dyDescent="0.2">
      <c r="A259" s="1">
        <f t="shared" si="54"/>
        <v>24.200000000000074</v>
      </c>
      <c r="B259" s="1">
        <v>0</v>
      </c>
      <c r="C259" s="1">
        <v>0</v>
      </c>
      <c r="D259" s="1">
        <f t="shared" si="60"/>
        <v>-3.043624434389141</v>
      </c>
      <c r="E259" s="1">
        <f t="shared" si="52"/>
        <v>-3.043624434389141E-3</v>
      </c>
      <c r="F259" s="25">
        <f t="shared" si="57"/>
        <v>-0.13842067568452579</v>
      </c>
      <c r="G259" s="31">
        <f t="shared" si="58"/>
        <v>2.9514389077318905</v>
      </c>
      <c r="H259" s="31">
        <f t="shared" si="59"/>
        <v>1161.7939237764897</v>
      </c>
      <c r="I259" s="31"/>
      <c r="J259" s="31"/>
      <c r="K259" s="31"/>
      <c r="L259" s="25">
        <f t="shared" si="56"/>
        <v>2.9514389077318905</v>
      </c>
      <c r="M259" s="28">
        <f t="shared" si="53"/>
        <v>1.2250000000000001</v>
      </c>
    </row>
    <row r="260" spans="1:13" x14ac:dyDescent="0.2">
      <c r="A260" s="1">
        <f t="shared" si="54"/>
        <v>24.300000000000075</v>
      </c>
      <c r="B260" s="1">
        <v>0</v>
      </c>
      <c r="C260" s="1">
        <v>0</v>
      </c>
      <c r="D260" s="1">
        <f t="shared" si="60"/>
        <v>-3.043624434389141</v>
      </c>
      <c r="E260" s="1">
        <f t="shared" si="52"/>
        <v>-3.043624434389141E-3</v>
      </c>
      <c r="F260" s="25">
        <f t="shared" si="57"/>
        <v>-0.13712535135106976</v>
      </c>
      <c r="G260" s="31">
        <f t="shared" si="58"/>
        <v>2.937596840163438</v>
      </c>
      <c r="H260" s="31">
        <f t="shared" si="59"/>
        <v>1162.087683460506</v>
      </c>
      <c r="I260" s="31"/>
      <c r="J260" s="31"/>
      <c r="K260" s="31"/>
      <c r="L260" s="25">
        <f t="shared" si="56"/>
        <v>2.937596840163438</v>
      </c>
      <c r="M260" s="28">
        <f t="shared" si="53"/>
        <v>1.2250000000000001</v>
      </c>
    </row>
    <row r="261" spans="1:13" x14ac:dyDescent="0.2">
      <c r="A261" s="1">
        <f t="shared" si="54"/>
        <v>24.400000000000077</v>
      </c>
      <c r="B261" s="1">
        <v>0</v>
      </c>
      <c r="C261" s="1">
        <v>0</v>
      </c>
      <c r="D261" s="1">
        <f t="shared" si="60"/>
        <v>-3.043624434389141</v>
      </c>
      <c r="E261" s="1">
        <f t="shared" si="52"/>
        <v>-3.043624434389141E-3</v>
      </c>
      <c r="F261" s="25">
        <f t="shared" si="57"/>
        <v>-0.13584815257321115</v>
      </c>
      <c r="G261" s="31">
        <f t="shared" si="58"/>
        <v>2.9238843050283312</v>
      </c>
      <c r="H261" s="31">
        <f t="shared" si="59"/>
        <v>1162.3800718910088</v>
      </c>
      <c r="I261" s="31"/>
      <c r="J261" s="31"/>
      <c r="K261" s="31"/>
      <c r="L261" s="25">
        <f t="shared" si="56"/>
        <v>2.9238843050283312</v>
      </c>
      <c r="M261" s="28">
        <f t="shared" si="53"/>
        <v>1.2250000000000001</v>
      </c>
    </row>
    <row r="262" spans="1:13" x14ac:dyDescent="0.2">
      <c r="A262" s="1">
        <f t="shared" si="54"/>
        <v>24.500000000000078</v>
      </c>
      <c r="B262" s="1">
        <v>0</v>
      </c>
      <c r="C262" s="1">
        <v>0</v>
      </c>
      <c r="D262" s="1">
        <f t="shared" si="60"/>
        <v>-3.043624434389141</v>
      </c>
      <c r="E262" s="1">
        <f t="shared" si="52"/>
        <v>-3.043624434389141E-3</v>
      </c>
      <c r="F262" s="25">
        <f t="shared" si="57"/>
        <v>-0.13458874235689292</v>
      </c>
      <c r="G262" s="31">
        <f t="shared" si="58"/>
        <v>2.9102994897710102</v>
      </c>
      <c r="H262" s="31">
        <f t="shared" si="59"/>
        <v>1162.671101839986</v>
      </c>
      <c r="I262" s="31"/>
      <c r="J262" s="31"/>
      <c r="K262" s="31"/>
      <c r="L262" s="25">
        <f t="shared" si="56"/>
        <v>2.9102994897710102</v>
      </c>
      <c r="M262" s="28">
        <f t="shared" si="53"/>
        <v>1.2250000000000001</v>
      </c>
    </row>
    <row r="263" spans="1:13" x14ac:dyDescent="0.2">
      <c r="A263" s="1">
        <f t="shared" si="54"/>
        <v>24.60000000000008</v>
      </c>
      <c r="B263" s="1">
        <v>0</v>
      </c>
      <c r="C263" s="1">
        <v>0</v>
      </c>
      <c r="D263" s="1">
        <f t="shared" si="60"/>
        <v>-3.043624434389141</v>
      </c>
      <c r="E263" s="1">
        <f t="shared" si="52"/>
        <v>-3.043624434389141E-3</v>
      </c>
      <c r="F263" s="25">
        <f t="shared" si="57"/>
        <v>-0.13334679151079426</v>
      </c>
      <c r="G263" s="31">
        <f t="shared" si="58"/>
        <v>2.896840615535321</v>
      </c>
      <c r="H263" s="31">
        <f t="shared" si="59"/>
        <v>1162.9607859015396</v>
      </c>
      <c r="I263" s="31"/>
      <c r="J263" s="31"/>
      <c r="K263" s="31"/>
      <c r="L263" s="25">
        <f t="shared" si="56"/>
        <v>2.896840615535321</v>
      </c>
      <c r="M263" s="28">
        <f t="shared" si="53"/>
        <v>1.2250000000000001</v>
      </c>
    </row>
    <row r="264" spans="1:13" x14ac:dyDescent="0.2">
      <c r="A264" s="1">
        <f t="shared" si="54"/>
        <v>24.700000000000081</v>
      </c>
      <c r="B264" s="1">
        <v>0</v>
      </c>
      <c r="C264" s="1">
        <v>0</v>
      </c>
      <c r="D264" s="1">
        <f t="shared" si="60"/>
        <v>-3.043624434389141</v>
      </c>
      <c r="E264" s="1">
        <f t="shared" si="52"/>
        <v>-3.043624434389141E-3</v>
      </c>
      <c r="F264" s="25">
        <f t="shared" si="57"/>
        <v>-0.13212197843036921</v>
      </c>
      <c r="G264" s="31">
        <f t="shared" si="58"/>
        <v>2.8835059363842417</v>
      </c>
      <c r="H264" s="31">
        <f t="shared" si="59"/>
        <v>1163.2491364951779</v>
      </c>
      <c r="I264" s="31"/>
      <c r="J264" s="31"/>
      <c r="K264" s="31"/>
      <c r="L264" s="25">
        <f t="shared" si="56"/>
        <v>2.8835059363842417</v>
      </c>
      <c r="M264" s="28">
        <f t="shared" si="53"/>
        <v>1.2250000000000001</v>
      </c>
    </row>
    <row r="265" spans="1:13" x14ac:dyDescent="0.2">
      <c r="A265" s="1">
        <f t="shared" si="54"/>
        <v>24.800000000000082</v>
      </c>
      <c r="B265" s="1">
        <v>0</v>
      </c>
      <c r="C265" s="1">
        <v>0</v>
      </c>
      <c r="D265" s="1">
        <f t="shared" si="60"/>
        <v>-3.043624434389141</v>
      </c>
      <c r="E265" s="1">
        <f t="shared" si="52"/>
        <v>-3.043624434389141E-3</v>
      </c>
      <c r="F265" s="25">
        <f t="shared" si="57"/>
        <v>-0.13091398888883171</v>
      </c>
      <c r="G265" s="31">
        <f t="shared" si="58"/>
        <v>2.8702937385412048</v>
      </c>
      <c r="H265" s="31">
        <f t="shared" si="59"/>
        <v>1163.5361658690319</v>
      </c>
      <c r="I265" s="31"/>
      <c r="J265" s="31"/>
      <c r="K265" s="31"/>
      <c r="L265" s="25">
        <f t="shared" si="56"/>
        <v>2.8702937385412048</v>
      </c>
      <c r="M265" s="28">
        <f t="shared" si="53"/>
        <v>1.2250000000000001</v>
      </c>
    </row>
    <row r="266" spans="1:13" x14ac:dyDescent="0.2">
      <c r="A266" s="1">
        <f t="shared" si="54"/>
        <v>24.900000000000084</v>
      </c>
      <c r="B266" s="1">
        <v>0</v>
      </c>
      <c r="C266" s="1">
        <v>0</v>
      </c>
      <c r="D266" s="1">
        <f t="shared" si="60"/>
        <v>-3.043624434389141</v>
      </c>
      <c r="E266" s="1">
        <f t="shared" si="52"/>
        <v>-3.043624434389141E-3</v>
      </c>
      <c r="F266" s="25">
        <f t="shared" si="57"/>
        <v>-0.12972251583483202</v>
      </c>
      <c r="G266" s="31">
        <f t="shared" si="58"/>
        <v>2.8572023396523218</v>
      </c>
      <c r="H266" s="31">
        <f t="shared" si="59"/>
        <v>1163.8218861029973</v>
      </c>
      <c r="I266" s="31"/>
      <c r="J266" s="31"/>
      <c r="K266" s="31"/>
      <c r="L266" s="25">
        <f t="shared" si="56"/>
        <v>2.8572023396523218</v>
      </c>
      <c r="M266" s="28">
        <f t="shared" si="53"/>
        <v>1.2250000000000001</v>
      </c>
    </row>
    <row r="267" spans="1:13" x14ac:dyDescent="0.2">
      <c r="A267" s="1">
        <f t="shared" si="54"/>
        <v>25.000000000000085</v>
      </c>
      <c r="B267" s="1">
        <v>0</v>
      </c>
      <c r="C267" s="1">
        <v>0</v>
      </c>
      <c r="D267" s="1">
        <f t="shared" si="60"/>
        <v>-3.043624434389141</v>
      </c>
      <c r="E267" s="1">
        <f t="shared" si="52"/>
        <v>-3.043624434389141E-3</v>
      </c>
      <c r="F267" s="25">
        <f t="shared" si="57"/>
        <v>-0.12854725919658108</v>
      </c>
      <c r="G267" s="31">
        <f t="shared" si="58"/>
        <v>2.8442300880688385</v>
      </c>
      <c r="H267" s="31">
        <f t="shared" si="59"/>
        <v>1164.1063091118042</v>
      </c>
      <c r="I267" s="31"/>
      <c r="J267" s="31"/>
      <c r="K267" s="31"/>
      <c r="L267" s="25">
        <f t="shared" si="56"/>
        <v>2.8442300880688385</v>
      </c>
      <c r="M267" s="28">
        <f t="shared" si="53"/>
        <v>1.2250000000000001</v>
      </c>
    </row>
    <row r="268" spans="1:13" x14ac:dyDescent="0.2">
      <c r="A268" s="1">
        <f t="shared" si="54"/>
        <v>25.100000000000087</v>
      </c>
      <c r="B268" s="1">
        <v>0</v>
      </c>
      <c r="C268" s="1">
        <v>0</v>
      </c>
      <c r="D268" s="1">
        <f t="shared" si="60"/>
        <v>-3.043624434389141</v>
      </c>
      <c r="E268" s="1">
        <f t="shared" si="52"/>
        <v>-3.043624434389141E-3</v>
      </c>
      <c r="F268" s="25">
        <f t="shared" si="57"/>
        <v>-0.12738792569218874</v>
      </c>
      <c r="G268" s="31">
        <f t="shared" si="58"/>
        <v>2.8313753621491804</v>
      </c>
      <c r="H268" s="31">
        <f t="shared" si="59"/>
        <v>1164.3894466480192</v>
      </c>
      <c r="I268" s="31"/>
      <c r="J268" s="31"/>
      <c r="K268" s="31"/>
      <c r="L268" s="25">
        <f t="shared" si="56"/>
        <v>2.8313753621491804</v>
      </c>
      <c r="M268" s="28">
        <f t="shared" si="53"/>
        <v>1.2250000000000001</v>
      </c>
    </row>
    <row r="269" spans="1:13" x14ac:dyDescent="0.2">
      <c r="A269" s="1">
        <f t="shared" si="54"/>
        <v>25.200000000000088</v>
      </c>
      <c r="B269" s="1">
        <v>0</v>
      </c>
      <c r="C269" s="1">
        <v>0</v>
      </c>
      <c r="D269" s="1">
        <f t="shared" si="60"/>
        <v>-3.043624434389141</v>
      </c>
      <c r="E269" s="1">
        <f t="shared" si="52"/>
        <v>-3.043624434389141E-3</v>
      </c>
      <c r="F269" s="25">
        <f t="shared" si="57"/>
        <v>-0.12624422864599147</v>
      </c>
      <c r="G269" s="31">
        <f t="shared" si="58"/>
        <v>2.8186365695799616</v>
      </c>
      <c r="H269" s="31">
        <f t="shared" si="59"/>
        <v>1164.6713103049772</v>
      </c>
      <c r="I269" s="31"/>
      <c r="J269" s="31"/>
      <c r="K269" s="31"/>
      <c r="L269" s="25">
        <f t="shared" si="56"/>
        <v>2.8186365695799616</v>
      </c>
      <c r="M269" s="28">
        <f t="shared" si="53"/>
        <v>1.2250000000000001</v>
      </c>
    </row>
    <row r="270" spans="1:13" x14ac:dyDescent="0.2">
      <c r="A270" s="1">
        <f t="shared" si="54"/>
        <v>25.30000000000009</v>
      </c>
      <c r="B270" s="1">
        <v>0</v>
      </c>
      <c r="C270" s="1">
        <v>0</v>
      </c>
      <c r="D270" s="1">
        <f t="shared" si="60"/>
        <v>-3.043624434389141</v>
      </c>
      <c r="E270" s="1">
        <f t="shared" si="52"/>
        <v>-3.043624434389141E-3</v>
      </c>
      <c r="F270" s="25">
        <f t="shared" si="57"/>
        <v>-0.12511588781065439</v>
      </c>
      <c r="G270" s="31">
        <f t="shared" si="58"/>
        <v>2.8060121467153625</v>
      </c>
      <c r="H270" s="31">
        <f t="shared" si="59"/>
        <v>1164.9519115196488</v>
      </c>
      <c r="I270" s="31"/>
      <c r="J270" s="31"/>
      <c r="K270" s="31"/>
      <c r="L270" s="25">
        <f t="shared" si="56"/>
        <v>2.8060121467153625</v>
      </c>
      <c r="M270" s="28">
        <f t="shared" si="53"/>
        <v>1.2250000000000001</v>
      </c>
    </row>
    <row r="271" spans="1:13" x14ac:dyDescent="0.2">
      <c r="A271" s="1">
        <f t="shared" si="54"/>
        <v>25.400000000000091</v>
      </c>
      <c r="B271" s="1">
        <v>0</v>
      </c>
      <c r="C271" s="1">
        <v>0</v>
      </c>
      <c r="D271" s="1">
        <f t="shared" si="60"/>
        <v>-3.043624434389141</v>
      </c>
      <c r="E271" s="1">
        <f t="shared" si="52"/>
        <v>-3.043624434389141E-3</v>
      </c>
      <c r="F271" s="25">
        <f t="shared" si="57"/>
        <v>-0.12400262919484059</v>
      </c>
      <c r="G271" s="31">
        <f t="shared" si="58"/>
        <v>2.7935005579342969</v>
      </c>
      <c r="H271" s="31">
        <f t="shared" si="59"/>
        <v>1165.2312615754422</v>
      </c>
      <c r="I271" s="31"/>
      <c r="J271" s="31"/>
      <c r="K271" s="31"/>
      <c r="L271" s="25">
        <f t="shared" si="56"/>
        <v>2.7935005579342969</v>
      </c>
      <c r="M271" s="28">
        <f t="shared" si="53"/>
        <v>1.2250000000000001</v>
      </c>
    </row>
    <row r="272" spans="1:13" x14ac:dyDescent="0.2">
      <c r="A272" s="1">
        <f t="shared" si="54"/>
        <v>25.500000000000092</v>
      </c>
      <c r="B272" s="1">
        <v>0</v>
      </c>
      <c r="C272" s="1">
        <v>0</v>
      </c>
      <c r="D272" s="1">
        <f t="shared" si="60"/>
        <v>-3.043624434389141</v>
      </c>
      <c r="E272" s="1">
        <f t="shared" si="52"/>
        <v>-3.043624434389141E-3</v>
      </c>
      <c r="F272" s="25">
        <f t="shared" si="57"/>
        <v>-0.12290418489625005</v>
      </c>
      <c r="G272" s="31">
        <f t="shared" si="58"/>
        <v>2.7811002950148129</v>
      </c>
      <c r="H272" s="31">
        <f t="shared" si="59"/>
        <v>1165.5093716049437</v>
      </c>
      <c r="I272" s="31"/>
      <c r="J272" s="31"/>
      <c r="K272" s="31"/>
      <c r="L272" s="25">
        <f t="shared" si="56"/>
        <v>2.7811002950148129</v>
      </c>
      <c r="M272" s="28">
        <f t="shared" si="53"/>
        <v>1.2250000000000001</v>
      </c>
    </row>
    <row r="273" spans="1:13" x14ac:dyDescent="0.2">
      <c r="A273" s="1">
        <f t="shared" si="54"/>
        <v>25.600000000000094</v>
      </c>
      <c r="B273" s="1">
        <v>0</v>
      </c>
      <c r="C273" s="1">
        <v>0</v>
      </c>
      <c r="D273" s="1">
        <f t="shared" si="60"/>
        <v>-3.043624434389141</v>
      </c>
      <c r="E273" s="1">
        <f t="shared" si="52"/>
        <v>-3.043624434389141E-3</v>
      </c>
      <c r="F273" s="25">
        <f t="shared" si="57"/>
        <v>-0.12182029293983666</v>
      </c>
      <c r="G273" s="31">
        <f t="shared" si="58"/>
        <v>2.7688098765251881</v>
      </c>
      <c r="H273" s="31">
        <f t="shared" si="59"/>
        <v>1165.7862525925962</v>
      </c>
      <c r="I273" s="31"/>
      <c r="J273" s="31"/>
      <c r="K273" s="31"/>
      <c r="L273" s="25">
        <f t="shared" si="56"/>
        <v>2.7688098765251881</v>
      </c>
      <c r="M273" s="28">
        <f t="shared" si="53"/>
        <v>1.2250000000000001</v>
      </c>
    </row>
    <row r="274" spans="1:13" x14ac:dyDescent="0.2">
      <c r="A274" s="1">
        <f t="shared" si="54"/>
        <v>25.700000000000095</v>
      </c>
      <c r="B274" s="1">
        <v>0</v>
      </c>
      <c r="C274" s="1">
        <v>0</v>
      </c>
      <c r="D274" s="1">
        <f t="shared" si="60"/>
        <v>-3.043624434389141</v>
      </c>
      <c r="E274" s="1">
        <f t="shared" ref="E274:E316" si="61">(D274+C274)/1000</f>
        <v>-3.043624434389141E-3</v>
      </c>
      <c r="F274" s="25">
        <f t="shared" si="57"/>
        <v>-0.12075069712102197</v>
      </c>
      <c r="G274" s="31">
        <f t="shared" si="58"/>
        <v>2.7566278472312042</v>
      </c>
      <c r="H274" s="31">
        <f t="shared" si="59"/>
        <v>1166.0619153773193</v>
      </c>
      <c r="I274" s="31"/>
      <c r="J274" s="31"/>
      <c r="K274" s="31"/>
      <c r="L274" s="25">
        <f t="shared" si="56"/>
        <v>2.7566278472312042</v>
      </c>
      <c r="M274" s="28">
        <f t="shared" ref="M274:M316" si="62">$C$7</f>
        <v>1.2250000000000001</v>
      </c>
    </row>
    <row r="275" spans="1:13" x14ac:dyDescent="0.2">
      <c r="A275" s="1">
        <f t="shared" ref="A275:A338" si="63">A274+$P$17</f>
        <v>25.800000000000097</v>
      </c>
      <c r="B275" s="1">
        <v>0</v>
      </c>
      <c r="C275" s="1">
        <v>0</v>
      </c>
      <c r="D275" s="1">
        <f t="shared" si="60"/>
        <v>-3.043624434389141</v>
      </c>
      <c r="E275" s="1">
        <f t="shared" si="61"/>
        <v>-3.043624434389141E-3</v>
      </c>
      <c r="F275" s="25">
        <f t="shared" si="57"/>
        <v>-0.11969514685372835</v>
      </c>
      <c r="G275" s="31">
        <f t="shared" si="58"/>
        <v>2.7445527775191021</v>
      </c>
      <c r="H275" s="31">
        <f t="shared" si="59"/>
        <v>1166.3363706550713</v>
      </c>
      <c r="I275" s="31"/>
      <c r="J275" s="31"/>
      <c r="K275" s="31"/>
      <c r="L275" s="25">
        <f t="shared" si="56"/>
        <v>2.7445527775191021</v>
      </c>
      <c r="M275" s="28">
        <f t="shared" si="62"/>
        <v>1.2250000000000001</v>
      </c>
    </row>
    <row r="276" spans="1:13" x14ac:dyDescent="0.2">
      <c r="A276" s="1">
        <f t="shared" si="63"/>
        <v>25.900000000000098</v>
      </c>
      <c r="B276" s="1">
        <v>0</v>
      </c>
      <c r="C276" s="1">
        <v>0</v>
      </c>
      <c r="D276" s="1">
        <f t="shared" si="60"/>
        <v>-3.043624434389141</v>
      </c>
      <c r="E276" s="1">
        <f t="shared" si="61"/>
        <v>-3.043624434389141E-3</v>
      </c>
      <c r="F276" s="25">
        <f t="shared" si="57"/>
        <v>-0.11865339702306436</v>
      </c>
      <c r="G276" s="31">
        <f t="shared" si="58"/>
        <v>2.7325832628337294</v>
      </c>
      <c r="H276" s="31">
        <f t="shared" si="59"/>
        <v>1166.6096289813547</v>
      </c>
      <c r="I276" s="31"/>
      <c r="J276" s="31"/>
      <c r="K276" s="31"/>
      <c r="L276" s="25">
        <f t="shared" ref="L276:L330" si="64">G276</f>
        <v>2.7325832628337294</v>
      </c>
      <c r="M276" s="28">
        <f t="shared" si="62"/>
        <v>1.2250000000000001</v>
      </c>
    </row>
    <row r="277" spans="1:13" x14ac:dyDescent="0.2">
      <c r="A277" s="1">
        <f t="shared" si="63"/>
        <v>26.000000000000099</v>
      </c>
      <c r="B277" s="1">
        <v>0</v>
      </c>
      <c r="C277" s="1">
        <v>0</v>
      </c>
      <c r="D277" s="1">
        <f t="shared" si="60"/>
        <v>-3.043624434389141</v>
      </c>
      <c r="E277" s="1">
        <f t="shared" si="61"/>
        <v>-3.043624434389141E-3</v>
      </c>
      <c r="F277" s="25">
        <f t="shared" si="57"/>
        <v>-0.11762520784249897</v>
      </c>
      <c r="G277" s="31">
        <f t="shared" si="58"/>
        <v>2.7207179231314229</v>
      </c>
      <c r="H277" s="31">
        <f t="shared" si="59"/>
        <v>1166.8817007736679</v>
      </c>
      <c r="I277" s="31"/>
      <c r="J277" s="31"/>
      <c r="K277" s="31"/>
      <c r="L277" s="25">
        <f t="shared" si="64"/>
        <v>2.7207179231314229</v>
      </c>
      <c r="M277" s="28">
        <f t="shared" si="62"/>
        <v>1.2250000000000001</v>
      </c>
    </row>
    <row r="278" spans="1:13" x14ac:dyDescent="0.2">
      <c r="A278" s="1">
        <f t="shared" si="63"/>
        <v>26.100000000000101</v>
      </c>
      <c r="B278" s="1">
        <v>0</v>
      </c>
      <c r="C278" s="1">
        <v>0</v>
      </c>
      <c r="D278" s="1">
        <f t="shared" si="60"/>
        <v>-3.043624434389141</v>
      </c>
      <c r="E278" s="1">
        <f t="shared" si="61"/>
        <v>-3.043624434389141E-3</v>
      </c>
      <c r="F278" s="25">
        <f t="shared" si="57"/>
        <v>-0.11661034471537009</v>
      </c>
      <c r="G278" s="31">
        <f t="shared" si="58"/>
        <v>2.7089554023471729</v>
      </c>
      <c r="H278" s="31">
        <f t="shared" si="59"/>
        <v>1167.1525963139027</v>
      </c>
      <c r="L278" s="25">
        <f t="shared" si="64"/>
        <v>2.7089554023471729</v>
      </c>
      <c r="M278" s="28">
        <f t="shared" si="62"/>
        <v>1.2250000000000001</v>
      </c>
    </row>
    <row r="279" spans="1:13" x14ac:dyDescent="0.2">
      <c r="A279" s="1">
        <f t="shared" si="63"/>
        <v>26.200000000000102</v>
      </c>
      <c r="B279" s="1">
        <v>0</v>
      </c>
      <c r="C279" s="1">
        <v>0</v>
      </c>
      <c r="D279" s="1">
        <f t="shared" si="60"/>
        <v>-3.043624434389141</v>
      </c>
      <c r="E279" s="1">
        <f t="shared" si="61"/>
        <v>-3.043624434389141E-3</v>
      </c>
      <c r="F279" s="25">
        <f t="shared" si="57"/>
        <v>-0.11560857810057638</v>
      </c>
      <c r="G279" s="31">
        <f t="shared" si="58"/>
        <v>2.697294367875636</v>
      </c>
      <c r="H279" s="31">
        <f t="shared" si="59"/>
        <v>1167.4223257506903</v>
      </c>
      <c r="L279" s="25">
        <f t="shared" si="64"/>
        <v>2.697294367875636</v>
      </c>
      <c r="M279" s="28">
        <f t="shared" si="62"/>
        <v>1.2250000000000001</v>
      </c>
    </row>
    <row r="280" spans="1:13" x14ac:dyDescent="0.2">
      <c r="A280" s="1">
        <f t="shared" si="63"/>
        <v>26.300000000000104</v>
      </c>
      <c r="B280" s="1">
        <v>0</v>
      </c>
      <c r="C280" s="1">
        <v>0</v>
      </c>
      <c r="D280" s="1">
        <f t="shared" si="60"/>
        <v>-3.043624434389141</v>
      </c>
      <c r="E280" s="1">
        <f t="shared" si="61"/>
        <v>-3.043624434389141E-3</v>
      </c>
      <c r="F280" s="25">
        <f t="shared" si="57"/>
        <v>-0.11461968338230975</v>
      </c>
      <c r="G280" s="31">
        <f t="shared" si="58"/>
        <v>2.6857335100655786</v>
      </c>
      <c r="H280" s="31">
        <f t="shared" si="59"/>
        <v>1167.6908991016969</v>
      </c>
      <c r="L280" s="25">
        <f t="shared" si="64"/>
        <v>2.6857335100655786</v>
      </c>
      <c r="M280" s="28">
        <f t="shared" si="62"/>
        <v>1.2250000000000001</v>
      </c>
    </row>
    <row r="281" spans="1:13" x14ac:dyDescent="0.2">
      <c r="A281" s="1">
        <f t="shared" si="63"/>
        <v>26.400000000000105</v>
      </c>
      <c r="B281" s="1">
        <v>0</v>
      </c>
      <c r="C281" s="1">
        <v>0</v>
      </c>
      <c r="D281" s="1">
        <f t="shared" si="60"/>
        <v>-3.043624434389141</v>
      </c>
      <c r="E281" s="1">
        <f t="shared" si="61"/>
        <v>-3.043624434389141E-3</v>
      </c>
      <c r="F281" s="25">
        <f t="shared" si="57"/>
        <v>-0.1136434407436889</v>
      </c>
      <c r="G281" s="31">
        <f t="shared" si="58"/>
        <v>2.6742715417273475</v>
      </c>
      <c r="H281" s="31">
        <f t="shared" si="59"/>
        <v>1167.9583262558697</v>
      </c>
      <c r="L281" s="25">
        <f t="shared" si="64"/>
        <v>2.6742715417273475</v>
      </c>
      <c r="M281" s="28">
        <f t="shared" si="62"/>
        <v>1.2250000000000001</v>
      </c>
    </row>
    <row r="282" spans="1:13" x14ac:dyDescent="0.2">
      <c r="A282" s="1">
        <f t="shared" si="63"/>
        <v>26.500000000000107</v>
      </c>
      <c r="B282" s="1">
        <v>0</v>
      </c>
      <c r="C282" s="1">
        <v>0</v>
      </c>
      <c r="D282" s="1">
        <f t="shared" si="60"/>
        <v>-3.043624434389141</v>
      </c>
      <c r="E282" s="1">
        <f t="shared" si="61"/>
        <v>-3.043624434389141E-3</v>
      </c>
      <c r="F282" s="25">
        <f t="shared" si="57"/>
        <v>-0.11267963504416217</v>
      </c>
      <c r="G282" s="31">
        <f t="shared" si="58"/>
        <v>2.6629071976529786</v>
      </c>
      <c r="H282" s="31">
        <f t="shared" si="59"/>
        <v>1168.2246169756349</v>
      </c>
      <c r="L282" s="25">
        <f t="shared" si="64"/>
        <v>2.6629071976529786</v>
      </c>
      <c r="M282" s="28">
        <f t="shared" si="62"/>
        <v>1.2250000000000001</v>
      </c>
    </row>
    <row r="283" spans="1:13" x14ac:dyDescent="0.2">
      <c r="A283" s="1">
        <f t="shared" si="63"/>
        <v>26.600000000000108</v>
      </c>
      <c r="B283" s="1">
        <v>0</v>
      </c>
      <c r="C283" s="1">
        <v>0</v>
      </c>
      <c r="D283" s="1">
        <f t="shared" si="60"/>
        <v>-3.043624434389141</v>
      </c>
      <c r="E283" s="1">
        <f t="shared" si="61"/>
        <v>-3.043624434389141E-3</v>
      </c>
      <c r="F283" s="25">
        <f t="shared" si="57"/>
        <v>-0.11172805570055044</v>
      </c>
      <c r="G283" s="31">
        <f t="shared" si="58"/>
        <v>2.6516392341485622</v>
      </c>
      <c r="H283" s="31">
        <f t="shared" si="59"/>
        <v>1168.4897808990497</v>
      </c>
      <c r="L283" s="25">
        <f t="shared" si="64"/>
        <v>2.6516392341485622</v>
      </c>
      <c r="M283" s="28">
        <f t="shared" si="62"/>
        <v>1.2250000000000001</v>
      </c>
    </row>
    <row r="284" spans="1:13" x14ac:dyDescent="0.2">
      <c r="A284" s="1">
        <f t="shared" si="63"/>
        <v>26.700000000000109</v>
      </c>
      <c r="B284" s="1">
        <v>0</v>
      </c>
      <c r="C284" s="1">
        <v>0</v>
      </c>
      <c r="D284" s="1">
        <f t="shared" si="60"/>
        <v>-3.043624434389141</v>
      </c>
      <c r="E284" s="1">
        <f t="shared" si="61"/>
        <v>-3.043624434389141E-3</v>
      </c>
      <c r="F284" s="25">
        <f t="shared" si="57"/>
        <v>-0.11078849657160805</v>
      </c>
      <c r="G284" s="31">
        <f t="shared" si="58"/>
        <v>2.6404664285785073</v>
      </c>
      <c r="H284" s="31">
        <f t="shared" si="59"/>
        <v>1168.7538275419076</v>
      </c>
      <c r="L284" s="25">
        <f t="shared" si="64"/>
        <v>2.6404664285785073</v>
      </c>
      <c r="M284" s="28">
        <f t="shared" si="62"/>
        <v>1.2250000000000001</v>
      </c>
    </row>
    <row r="285" spans="1:13" x14ac:dyDescent="0.2">
      <c r="A285" s="1">
        <f t="shared" si="63"/>
        <v>26.800000000000111</v>
      </c>
      <c r="B285" s="1">
        <v>0</v>
      </c>
      <c r="C285" s="1">
        <v>0</v>
      </c>
      <c r="D285" s="1">
        <f t="shared" si="60"/>
        <v>-3.043624434389141</v>
      </c>
      <c r="E285" s="1">
        <f t="shared" si="61"/>
        <v>-3.043624434389141E-3</v>
      </c>
      <c r="F285" s="25">
        <f t="shared" si="57"/>
        <v>-0.10986075584598236</v>
      </c>
      <c r="G285" s="31">
        <f t="shared" si="58"/>
        <v>2.6293875789213463</v>
      </c>
      <c r="H285" s="31">
        <f t="shared" si="59"/>
        <v>1169.0167662997999</v>
      </c>
      <c r="L285" s="25">
        <f t="shared" si="64"/>
        <v>2.6293875789213463</v>
      </c>
      <c r="M285" s="28">
        <f t="shared" si="62"/>
        <v>1.2250000000000001</v>
      </c>
    </row>
    <row r="286" spans="1:13" x14ac:dyDescent="0.2">
      <c r="A286" s="1">
        <f t="shared" si="63"/>
        <v>26.900000000000112</v>
      </c>
      <c r="B286" s="1">
        <v>0</v>
      </c>
      <c r="C286" s="1">
        <v>0</v>
      </c>
      <c r="D286" s="1">
        <f t="shared" si="60"/>
        <v>-3.043624434389141</v>
      </c>
      <c r="E286" s="1">
        <f t="shared" si="61"/>
        <v>-3.043624434389141E-3</v>
      </c>
      <c r="F286" s="25">
        <f t="shared" si="57"/>
        <v>-0.10894463593345909</v>
      </c>
      <c r="G286" s="31">
        <f t="shared" si="58"/>
        <v>2.6184015033367483</v>
      </c>
      <c r="H286" s="31">
        <f t="shared" si="59"/>
        <v>1169.2786064501336</v>
      </c>
      <c r="L286" s="25">
        <f t="shared" si="64"/>
        <v>2.6184015033367483</v>
      </c>
      <c r="M286" s="28">
        <f t="shared" si="62"/>
        <v>1.2250000000000001</v>
      </c>
    </row>
    <row r="287" spans="1:13" x14ac:dyDescent="0.2">
      <c r="A287" s="1">
        <f t="shared" si="63"/>
        <v>27.000000000000114</v>
      </c>
      <c r="B287" s="1">
        <v>0</v>
      </c>
      <c r="C287" s="1">
        <v>0</v>
      </c>
      <c r="D287" s="1">
        <f t="shared" si="60"/>
        <v>-3.043624434389141</v>
      </c>
      <c r="E287" s="1">
        <f t="shared" si="61"/>
        <v>-3.043624434389141E-3</v>
      </c>
      <c r="F287" s="25">
        <f t="shared" si="57"/>
        <v>-0.10803994335938244</v>
      </c>
      <c r="G287" s="31">
        <f t="shared" si="58"/>
        <v>2.6075070397434024</v>
      </c>
      <c r="H287" s="31">
        <f t="shared" si="59"/>
        <v>1169.5393571541078</v>
      </c>
      <c r="L287" s="25">
        <f t="shared" si="64"/>
        <v>2.6075070397434024</v>
      </c>
      <c r="M287" s="28">
        <f t="shared" si="62"/>
        <v>1.2250000000000001</v>
      </c>
    </row>
    <row r="288" spans="1:13" x14ac:dyDescent="0.2">
      <c r="A288" s="1">
        <f t="shared" si="63"/>
        <v>27.100000000000115</v>
      </c>
      <c r="B288" s="1">
        <v>0</v>
      </c>
      <c r="C288" s="1">
        <v>0</v>
      </c>
      <c r="D288" s="1">
        <f t="shared" si="60"/>
        <v>-3.043624434389141</v>
      </c>
      <c r="E288" s="1">
        <f t="shared" si="61"/>
        <v>-3.043624434389141E-3</v>
      </c>
      <c r="F288" s="25">
        <f t="shared" si="57"/>
        <v>-0.10714648866214582</v>
      </c>
      <c r="G288" s="31">
        <f t="shared" si="58"/>
        <v>2.5967030454074642</v>
      </c>
      <c r="H288" s="31">
        <f t="shared" si="59"/>
        <v>1169.7990274586487</v>
      </c>
      <c r="L288" s="25">
        <f t="shared" si="64"/>
        <v>2.5967030454074642</v>
      </c>
      <c r="M288" s="28">
        <f t="shared" si="62"/>
        <v>1.2250000000000001</v>
      </c>
    </row>
    <row r="289" spans="1:13" x14ac:dyDescent="0.2">
      <c r="A289" s="1">
        <f t="shared" si="63"/>
        <v>27.200000000000117</v>
      </c>
      <c r="B289" s="1">
        <v>0</v>
      </c>
      <c r="C289" s="1">
        <v>0</v>
      </c>
      <c r="D289" s="1">
        <f t="shared" si="60"/>
        <v>-3.043624434389141</v>
      </c>
      <c r="E289" s="1">
        <f t="shared" si="61"/>
        <v>-3.043624434389141E-3</v>
      </c>
      <c r="F289" s="25">
        <f t="shared" si="57"/>
        <v>-0.10626408629365011</v>
      </c>
      <c r="G289" s="31">
        <f t="shared" si="58"/>
        <v>2.5859883965412496</v>
      </c>
      <c r="H289" s="31">
        <f t="shared" si="59"/>
        <v>1170.0576262983027</v>
      </c>
      <c r="L289" s="25">
        <f t="shared" si="64"/>
        <v>2.5859883965412496</v>
      </c>
      <c r="M289" s="28">
        <f t="shared" si="62"/>
        <v>1.2250000000000001</v>
      </c>
    </row>
    <row r="290" spans="1:13" x14ac:dyDescent="0.2">
      <c r="A290" s="1">
        <f t="shared" si="63"/>
        <v>27.300000000000118</v>
      </c>
      <c r="B290" s="1">
        <v>0</v>
      </c>
      <c r="C290" s="1">
        <v>0</v>
      </c>
      <c r="D290" s="1">
        <f t="shared" si="60"/>
        <v>-3.043624434389141</v>
      </c>
      <c r="E290" s="1">
        <f t="shared" si="61"/>
        <v>-3.043624434389141E-3</v>
      </c>
      <c r="F290" s="25">
        <f t="shared" si="57"/>
        <v>-0.10539255452263299</v>
      </c>
      <c r="G290" s="31">
        <f t="shared" si="58"/>
        <v>2.5753619879118848</v>
      </c>
      <c r="H290" s="31">
        <f t="shared" si="59"/>
        <v>1170.315162497094</v>
      </c>
      <c r="L290" s="25">
        <f t="shared" si="64"/>
        <v>2.5753619879118848</v>
      </c>
      <c r="M290" s="28">
        <f t="shared" si="62"/>
        <v>1.2250000000000001</v>
      </c>
    </row>
    <row r="291" spans="1:13" x14ac:dyDescent="0.2">
      <c r="A291" s="1">
        <f t="shared" si="63"/>
        <v>27.400000000000119</v>
      </c>
      <c r="B291" s="1">
        <v>0</v>
      </c>
      <c r="C291" s="1">
        <v>0</v>
      </c>
      <c r="D291" s="1">
        <f t="shared" si="60"/>
        <v>-3.043624434389141</v>
      </c>
      <c r="E291" s="1">
        <f t="shared" si="61"/>
        <v>-3.043624434389141E-3</v>
      </c>
      <c r="F291" s="25">
        <f t="shared" ref="F291:F316" si="65">(B291/E291-0.5*M291*L291^2*$C$9*$C$11)</f>
        <v>-0.1045317153407738</v>
      </c>
      <c r="G291" s="31">
        <f t="shared" si="58"/>
        <v>2.5648227324596213</v>
      </c>
      <c r="H291" s="31">
        <f t="shared" si="59"/>
        <v>1170.5716447703398</v>
      </c>
      <c r="L291" s="25">
        <f t="shared" si="64"/>
        <v>2.5648227324596213</v>
      </c>
      <c r="M291" s="28">
        <f t="shared" si="62"/>
        <v>1.2250000000000001</v>
      </c>
    </row>
    <row r="292" spans="1:13" x14ac:dyDescent="0.2">
      <c r="A292" s="1">
        <f t="shared" si="63"/>
        <v>27.500000000000121</v>
      </c>
      <c r="B292" s="1">
        <v>0</v>
      </c>
      <c r="C292" s="1">
        <v>0</v>
      </c>
      <c r="D292" s="1">
        <f t="shared" si="60"/>
        <v>-3.043624434389141</v>
      </c>
      <c r="E292" s="1">
        <f t="shared" si="61"/>
        <v>-3.043624434389141E-3</v>
      </c>
      <c r="F292" s="25">
        <f t="shared" si="65"/>
        <v>-0.10368139437148416</v>
      </c>
      <c r="G292" s="31">
        <f t="shared" si="58"/>
        <v>2.5543695609255441</v>
      </c>
      <c r="H292" s="31">
        <f t="shared" si="59"/>
        <v>1170.8270817264324</v>
      </c>
      <c r="L292" s="25">
        <f t="shared" si="64"/>
        <v>2.5543695609255441</v>
      </c>
      <c r="M292" s="28">
        <f t="shared" si="62"/>
        <v>1.2250000000000001</v>
      </c>
    </row>
    <row r="293" spans="1:13" x14ac:dyDescent="0.2">
      <c r="A293" s="1">
        <f t="shared" si="63"/>
        <v>27.600000000000122</v>
      </c>
      <c r="B293" s="1">
        <v>0</v>
      </c>
      <c r="C293" s="1">
        <v>0</v>
      </c>
      <c r="D293" s="1">
        <f t="shared" si="60"/>
        <v>-3.043624434389141</v>
      </c>
      <c r="E293" s="1">
        <f t="shared" si="61"/>
        <v>-3.043624434389141E-3</v>
      </c>
      <c r="F293" s="25">
        <f t="shared" si="65"/>
        <v>-0.10284142078129639</v>
      </c>
      <c r="G293" s="31">
        <f t="shared" si="58"/>
        <v>2.5440014214883959</v>
      </c>
      <c r="H293" s="31">
        <f t="shared" si="59"/>
        <v>1171.0814818685812</v>
      </c>
      <c r="L293" s="25">
        <f t="shared" si="64"/>
        <v>2.5440014214883959</v>
      </c>
      <c r="M293" s="28">
        <f t="shared" si="62"/>
        <v>1.2250000000000001</v>
      </c>
    </row>
    <row r="294" spans="1:13" x14ac:dyDescent="0.2">
      <c r="A294" s="1">
        <f t="shared" si="63"/>
        <v>27.700000000000124</v>
      </c>
      <c r="B294" s="1">
        <v>0</v>
      </c>
      <c r="C294" s="1">
        <v>0</v>
      </c>
      <c r="D294" s="1">
        <f t="shared" si="60"/>
        <v>-3.043624434389141</v>
      </c>
      <c r="E294" s="1">
        <f t="shared" si="61"/>
        <v>-3.043624434389141E-3</v>
      </c>
      <c r="F294" s="25">
        <f t="shared" si="65"/>
        <v>-0.10201162719376518</v>
      </c>
      <c r="G294" s="31">
        <f t="shared" si="58"/>
        <v>2.5337172794102663</v>
      </c>
      <c r="H294" s="31">
        <f t="shared" si="59"/>
        <v>1171.3348535965222</v>
      </c>
      <c r="L294" s="25">
        <f t="shared" si="64"/>
        <v>2.5337172794102663</v>
      </c>
      <c r="M294" s="28">
        <f t="shared" si="62"/>
        <v>1.2250000000000001</v>
      </c>
    </row>
    <row r="295" spans="1:13" x14ac:dyDescent="0.2">
      <c r="A295" s="1">
        <f t="shared" si="63"/>
        <v>27.800000000000125</v>
      </c>
      <c r="B295" s="1">
        <v>0</v>
      </c>
      <c r="C295" s="1">
        <v>0</v>
      </c>
      <c r="D295" s="1">
        <f t="shared" si="60"/>
        <v>-3.043624434389141</v>
      </c>
      <c r="E295" s="1">
        <f t="shared" si="61"/>
        <v>-3.043624434389141E-3</v>
      </c>
      <c r="F295" s="25">
        <f t="shared" si="65"/>
        <v>-0.10119184960580241</v>
      </c>
      <c r="G295" s="31">
        <f t="shared" si="58"/>
        <v>2.5235161166908897</v>
      </c>
      <c r="H295" s="31">
        <f t="shared" si="59"/>
        <v>1171.5872052081913</v>
      </c>
      <c r="L295" s="25">
        <f t="shared" si="64"/>
        <v>2.5235161166908897</v>
      </c>
      <c r="M295" s="28">
        <f t="shared" si="62"/>
        <v>1.2250000000000001</v>
      </c>
    </row>
    <row r="296" spans="1:13" x14ac:dyDescent="0.2">
      <c r="A296" s="1">
        <f t="shared" si="63"/>
        <v>27.900000000000126</v>
      </c>
      <c r="B296" s="1">
        <v>0</v>
      </c>
      <c r="C296" s="1">
        <v>0</v>
      </c>
      <c r="D296" s="1">
        <f t="shared" si="60"/>
        <v>-3.043624434389141</v>
      </c>
      <c r="E296" s="1">
        <f t="shared" si="61"/>
        <v>-3.043624434389141E-3</v>
      </c>
      <c r="F296" s="25">
        <f t="shared" si="65"/>
        <v>-0.10038192730636539</v>
      </c>
      <c r="G296" s="31">
        <f t="shared" si="58"/>
        <v>2.5133969317303095</v>
      </c>
      <c r="H296" s="31">
        <f t="shared" si="59"/>
        <v>1171.8385449013645</v>
      </c>
      <c r="L296" s="25">
        <f t="shared" si="64"/>
        <v>2.5133969317303095</v>
      </c>
      <c r="M296" s="28">
        <f t="shared" si="62"/>
        <v>1.2250000000000001</v>
      </c>
    </row>
    <row r="297" spans="1:13" x14ac:dyDescent="0.2">
      <c r="A297" s="1">
        <f t="shared" si="63"/>
        <v>28.000000000000128</v>
      </c>
      <c r="B297" s="1">
        <v>0</v>
      </c>
      <c r="C297" s="1">
        <v>0</v>
      </c>
      <c r="D297" s="1">
        <f t="shared" si="60"/>
        <v>-3.043624434389141</v>
      </c>
      <c r="E297" s="1">
        <f t="shared" si="61"/>
        <v>-3.043624434389141E-3</v>
      </c>
      <c r="F297" s="25">
        <f t="shared" si="65"/>
        <v>-9.9581702797424232E-2</v>
      </c>
      <c r="G297" s="31">
        <f t="shared" si="58"/>
        <v>2.503358738999673</v>
      </c>
      <c r="H297" s="31">
        <f t="shared" si="59"/>
        <v>1172.0888807752644</v>
      </c>
      <c r="L297" s="25">
        <f t="shared" si="64"/>
        <v>2.503358738999673</v>
      </c>
      <c r="M297" s="28">
        <f t="shared" si="62"/>
        <v>1.2250000000000001</v>
      </c>
    </row>
    <row r="298" spans="1:13" x14ac:dyDescent="0.2">
      <c r="A298" s="1">
        <f t="shared" si="63"/>
        <v>28.100000000000129</v>
      </c>
      <c r="B298" s="1">
        <v>0</v>
      </c>
      <c r="C298" s="1">
        <v>0</v>
      </c>
      <c r="D298" s="1">
        <f t="shared" si="60"/>
        <v>-3.043624434389141</v>
      </c>
      <c r="E298" s="1">
        <f t="shared" si="61"/>
        <v>-3.043624434389141E-3</v>
      </c>
      <c r="F298" s="25">
        <f t="shared" si="65"/>
        <v>-9.8791021717135205E-2</v>
      </c>
      <c r="G298" s="31">
        <f t="shared" si="58"/>
        <v>2.4934005687199305</v>
      </c>
      <c r="H298" s="31">
        <f t="shared" si="59"/>
        <v>1172.3382208321364</v>
      </c>
      <c r="L298" s="25">
        <f t="shared" si="64"/>
        <v>2.4934005687199305</v>
      </c>
      <c r="M298" s="28">
        <f t="shared" si="62"/>
        <v>1.2250000000000001</v>
      </c>
    </row>
    <row r="299" spans="1:13" x14ac:dyDescent="0.2">
      <c r="A299" s="1">
        <f t="shared" si="63"/>
        <v>28.200000000000131</v>
      </c>
      <c r="B299" s="1">
        <v>0</v>
      </c>
      <c r="C299" s="1">
        <v>0</v>
      </c>
      <c r="D299" s="1">
        <f t="shared" si="60"/>
        <v>-3.043624434389141</v>
      </c>
      <c r="E299" s="1">
        <f t="shared" si="61"/>
        <v>-3.043624434389141E-3</v>
      </c>
      <c r="F299" s="25">
        <f t="shared" si="65"/>
        <v>-9.8009732765149751E-2</v>
      </c>
      <c r="G299" s="31">
        <f t="shared" si="58"/>
        <v>2.483521466548217</v>
      </c>
      <c r="H299" s="31">
        <f t="shared" si="59"/>
        <v>1172.5865729787911</v>
      </c>
      <c r="L299" s="25">
        <f t="shared" si="64"/>
        <v>2.483521466548217</v>
      </c>
      <c r="M299" s="28">
        <f t="shared" si="62"/>
        <v>1.2250000000000001</v>
      </c>
    </row>
    <row r="300" spans="1:13" x14ac:dyDescent="0.2">
      <c r="A300" s="1">
        <f t="shared" si="63"/>
        <v>28.300000000000132</v>
      </c>
      <c r="B300" s="1">
        <v>0</v>
      </c>
      <c r="C300" s="1">
        <v>0</v>
      </c>
      <c r="D300" s="1">
        <f t="shared" si="60"/>
        <v>-3.043624434389141</v>
      </c>
      <c r="E300" s="1">
        <f t="shared" si="61"/>
        <v>-3.043624434389141E-3</v>
      </c>
      <c r="F300" s="25">
        <f t="shared" si="65"/>
        <v>-9.7237687629991951E-2</v>
      </c>
      <c r="G300" s="31">
        <f t="shared" si="58"/>
        <v>2.4737204932717018</v>
      </c>
      <c r="H300" s="31">
        <f t="shared" si="59"/>
        <v>1172.8339450281183</v>
      </c>
      <c r="L300" s="25">
        <f t="shared" si="64"/>
        <v>2.4737204932717018</v>
      </c>
      <c r="M300" s="28">
        <f t="shared" si="62"/>
        <v>1.2250000000000001</v>
      </c>
    </row>
    <row r="301" spans="1:13" x14ac:dyDescent="0.2">
      <c r="A301" s="1">
        <f t="shared" si="63"/>
        <v>28.400000000000134</v>
      </c>
      <c r="B301" s="1">
        <v>0</v>
      </c>
      <c r="C301" s="1">
        <v>0</v>
      </c>
      <c r="D301" s="1">
        <f t="shared" si="60"/>
        <v>-3.043624434389141</v>
      </c>
      <c r="E301" s="1">
        <f t="shared" si="61"/>
        <v>-3.043624434389141E-3</v>
      </c>
      <c r="F301" s="25">
        <f t="shared" si="65"/>
        <v>-9.6474740918438884E-2</v>
      </c>
      <c r="G301" s="31">
        <f t="shared" si="58"/>
        <v>2.4639967245087027</v>
      </c>
      <c r="H301" s="31">
        <f t="shared" si="59"/>
        <v>1173.0803447005692</v>
      </c>
      <c r="L301" s="25">
        <f t="shared" si="64"/>
        <v>2.4639967245087027</v>
      </c>
      <c r="M301" s="28">
        <f t="shared" si="62"/>
        <v>1.2250000000000001</v>
      </c>
    </row>
    <row r="302" spans="1:13" x14ac:dyDescent="0.2">
      <c r="A302" s="1">
        <f t="shared" si="63"/>
        <v>28.500000000000135</v>
      </c>
      <c r="B302" s="1">
        <v>0</v>
      </c>
      <c r="C302" s="1">
        <v>0</v>
      </c>
      <c r="D302" s="1">
        <f t="shared" si="60"/>
        <v>-3.043624434389141</v>
      </c>
      <c r="E302" s="1">
        <f t="shared" si="61"/>
        <v>-3.043624434389141E-3</v>
      </c>
      <c r="F302" s="25">
        <f t="shared" si="65"/>
        <v>-9.5720750086841139E-2</v>
      </c>
      <c r="G302" s="31">
        <f t="shared" si="58"/>
        <v>2.4543492504168589</v>
      </c>
      <c r="H302" s="31">
        <f t="shared" si="59"/>
        <v>1173.3257796256109</v>
      </c>
      <c r="L302" s="25">
        <f t="shared" si="64"/>
        <v>2.4543492504168589</v>
      </c>
      <c r="M302" s="28">
        <f t="shared" si="62"/>
        <v>1.2250000000000001</v>
      </c>
    </row>
    <row r="303" spans="1:13" x14ac:dyDescent="0.2">
      <c r="A303" s="1">
        <f t="shared" si="63"/>
        <v>28.600000000000136</v>
      </c>
      <c r="B303" s="1">
        <v>0</v>
      </c>
      <c r="C303" s="1">
        <v>0</v>
      </c>
      <c r="D303" s="1">
        <f t="shared" si="60"/>
        <v>-3.043624434389141</v>
      </c>
      <c r="E303" s="1">
        <f t="shared" si="61"/>
        <v>-3.043624434389141E-3</v>
      </c>
      <c r="F303" s="25">
        <f t="shared" si="65"/>
        <v>-9.4975575374322663E-2</v>
      </c>
      <c r="G303" s="31">
        <f t="shared" si="58"/>
        <v>2.4447771754081749</v>
      </c>
      <c r="H303" s="31">
        <f t="shared" si="59"/>
        <v>1173.5702573431518</v>
      </c>
      <c r="L303" s="25">
        <f t="shared" si="64"/>
        <v>2.4447771754081749</v>
      </c>
      <c r="M303" s="28">
        <f t="shared" si="62"/>
        <v>1.2250000000000001</v>
      </c>
    </row>
    <row r="304" spans="1:13" x14ac:dyDescent="0.2">
      <c r="A304" s="1">
        <f t="shared" si="63"/>
        <v>28.700000000000138</v>
      </c>
      <c r="B304" s="1">
        <v>0</v>
      </c>
      <c r="C304" s="1">
        <v>0</v>
      </c>
      <c r="D304" s="1">
        <f t="shared" si="60"/>
        <v>-3.043624434389141</v>
      </c>
      <c r="E304" s="1">
        <f t="shared" si="61"/>
        <v>-3.043624434389141E-3</v>
      </c>
      <c r="F304" s="25">
        <f t="shared" si="65"/>
        <v>-9.4239079737801518E-2</v>
      </c>
      <c r="G304" s="31">
        <f t="shared" si="58"/>
        <v>2.4352796178707425</v>
      </c>
      <c r="H304" s="31">
        <f t="shared" si="59"/>
        <v>1173.8137853049388</v>
      </c>
      <c r="L304" s="25">
        <f t="shared" si="64"/>
        <v>2.4352796178707425</v>
      </c>
      <c r="M304" s="28">
        <f t="shared" si="62"/>
        <v>1.2250000000000001</v>
      </c>
    </row>
    <row r="305" spans="1:13" x14ac:dyDescent="0.2">
      <c r="A305" s="1">
        <f t="shared" si="63"/>
        <v>28.800000000000139</v>
      </c>
      <c r="B305" s="1">
        <v>0</v>
      </c>
      <c r="C305" s="1">
        <v>0</v>
      </c>
      <c r="D305" s="1">
        <f t="shared" si="60"/>
        <v>-3.043624434389141</v>
      </c>
      <c r="E305" s="1">
        <f t="shared" si="61"/>
        <v>-3.043624434389141E-3</v>
      </c>
      <c r="F305" s="25">
        <f t="shared" si="65"/>
        <v>-9.351112878877485E-2</v>
      </c>
      <c r="G305" s="31">
        <f t="shared" ref="G305:G316" si="66">G304+F304*dt</f>
        <v>2.4258557098969624</v>
      </c>
      <c r="H305" s="31">
        <f t="shared" ref="H305:H316" si="67">H304+G305*dt</f>
        <v>1174.0563708759285</v>
      </c>
      <c r="L305" s="25">
        <f t="shared" si="64"/>
        <v>2.4258557098969624</v>
      </c>
      <c r="M305" s="28">
        <f t="shared" si="62"/>
        <v>1.2250000000000001</v>
      </c>
    </row>
    <row r="306" spans="1:13" x14ac:dyDescent="0.2">
      <c r="A306" s="1">
        <f t="shared" si="63"/>
        <v>28.900000000000141</v>
      </c>
      <c r="B306" s="1">
        <v>0</v>
      </c>
      <c r="C306" s="1">
        <v>0</v>
      </c>
      <c r="D306" s="1">
        <f t="shared" si="60"/>
        <v>-3.043624434389141</v>
      </c>
      <c r="E306" s="1">
        <f t="shared" si="61"/>
        <v>-3.043624434389141E-3</v>
      </c>
      <c r="F306" s="25">
        <f t="shared" si="65"/>
        <v>-9.2791590731813575E-2</v>
      </c>
      <c r="G306" s="31">
        <f t="shared" si="66"/>
        <v>2.416504597018085</v>
      </c>
      <c r="H306" s="31">
        <f t="shared" si="67"/>
        <v>1174.2980213356302</v>
      </c>
      <c r="L306" s="25">
        <f t="shared" si="64"/>
        <v>2.416504597018085</v>
      </c>
      <c r="M306" s="28">
        <f t="shared" si="62"/>
        <v>1.2250000000000001</v>
      </c>
    </row>
    <row r="307" spans="1:13" x14ac:dyDescent="0.2">
      <c r="A307" s="1">
        <f t="shared" si="63"/>
        <v>29.000000000000142</v>
      </c>
      <c r="B307" s="1">
        <v>0</v>
      </c>
      <c r="C307" s="1">
        <v>0</v>
      </c>
      <c r="D307" s="1">
        <f t="shared" si="60"/>
        <v>-3.043624434389141</v>
      </c>
      <c r="E307" s="1">
        <f t="shared" si="61"/>
        <v>-3.043624434389141E-3</v>
      </c>
      <c r="F307" s="25">
        <f t="shared" si="65"/>
        <v>-9.2080336304714183E-2</v>
      </c>
      <c r="G307" s="31">
        <f t="shared" si="66"/>
        <v>2.4072254379449034</v>
      </c>
      <c r="H307" s="31">
        <f t="shared" si="67"/>
        <v>1174.5387438794246</v>
      </c>
      <c r="L307" s="25">
        <f t="shared" si="64"/>
        <v>2.4072254379449034</v>
      </c>
      <c r="M307" s="28">
        <f t="shared" si="62"/>
        <v>1.2250000000000001</v>
      </c>
    </row>
    <row r="308" spans="1:13" x14ac:dyDescent="0.2">
      <c r="A308" s="1">
        <f t="shared" si="63"/>
        <v>29.100000000000144</v>
      </c>
      <c r="B308" s="1">
        <v>0</v>
      </c>
      <c r="C308" s="1">
        <v>0</v>
      </c>
      <c r="D308" s="1">
        <f t="shared" si="60"/>
        <v>-3.043624434389141</v>
      </c>
      <c r="E308" s="1">
        <f t="shared" si="61"/>
        <v>-3.043624434389141E-3</v>
      </c>
      <c r="F308" s="25">
        <f t="shared" si="65"/>
        <v>-9.1377238720256701E-2</v>
      </c>
      <c r="G308" s="31">
        <f t="shared" si="66"/>
        <v>2.398017404314432</v>
      </c>
      <c r="H308" s="31">
        <f t="shared" si="67"/>
        <v>1174.778545619856</v>
      </c>
      <c r="L308" s="25">
        <f t="shared" si="64"/>
        <v>2.398017404314432</v>
      </c>
      <c r="M308" s="28">
        <f t="shared" si="62"/>
        <v>1.2250000000000001</v>
      </c>
    </row>
    <row r="309" spans="1:13" x14ac:dyDescent="0.2">
      <c r="A309" s="1">
        <f t="shared" si="63"/>
        <v>29.200000000000145</v>
      </c>
      <c r="B309" s="1">
        <v>0</v>
      </c>
      <c r="C309" s="1">
        <v>0</v>
      </c>
      <c r="D309" s="1">
        <f t="shared" ref="D309:D372" si="68">$C$3+$C$2</f>
        <v>-3.043624434389141</v>
      </c>
      <c r="E309" s="1">
        <f t="shared" si="61"/>
        <v>-3.043624434389141E-3</v>
      </c>
      <c r="F309" s="25">
        <f t="shared" si="65"/>
        <v>-9.0682173609519759E-2</v>
      </c>
      <c r="G309" s="31">
        <f t="shared" si="66"/>
        <v>2.3888796804424062</v>
      </c>
      <c r="H309" s="31">
        <f t="shared" si="67"/>
        <v>1175.0174335879003</v>
      </c>
      <c r="L309" s="25">
        <f t="shared" si="64"/>
        <v>2.3888796804424062</v>
      </c>
      <c r="M309" s="28">
        <f t="shared" si="62"/>
        <v>1.2250000000000001</v>
      </c>
    </row>
    <row r="310" spans="1:13" x14ac:dyDescent="0.2">
      <c r="A310" s="1">
        <f t="shared" si="63"/>
        <v>29.300000000000146</v>
      </c>
      <c r="B310" s="1">
        <v>0</v>
      </c>
      <c r="C310" s="1">
        <v>0</v>
      </c>
      <c r="D310" s="1">
        <f t="shared" si="68"/>
        <v>-3.043624434389141</v>
      </c>
      <c r="E310" s="1">
        <f t="shared" si="61"/>
        <v>-3.043624434389141E-3</v>
      </c>
      <c r="F310" s="25">
        <f t="shared" si="65"/>
        <v>-8.9995018966705448E-2</v>
      </c>
      <c r="G310" s="31">
        <f t="shared" si="66"/>
        <v>2.3798114630814542</v>
      </c>
      <c r="H310" s="31">
        <f t="shared" si="67"/>
        <v>1175.2554147342084</v>
      </c>
      <c r="L310" s="25">
        <f t="shared" si="64"/>
        <v>2.3798114630814542</v>
      </c>
      <c r="M310" s="28">
        <f t="shared" si="62"/>
        <v>1.2250000000000001</v>
      </c>
    </row>
    <row r="311" spans="1:13" x14ac:dyDescent="0.2">
      <c r="A311" s="1">
        <f t="shared" si="63"/>
        <v>29.400000000000148</v>
      </c>
      <c r="B311" s="1">
        <v>0</v>
      </c>
      <c r="C311" s="1">
        <v>0</v>
      </c>
      <c r="D311" s="1">
        <f t="shared" si="68"/>
        <v>-3.043624434389141</v>
      </c>
      <c r="E311" s="1">
        <f t="shared" si="61"/>
        <v>-3.043624434389141E-3</v>
      </c>
      <c r="F311" s="25">
        <f t="shared" si="65"/>
        <v>-8.9315655095427868E-2</v>
      </c>
      <c r="G311" s="31">
        <f t="shared" si="66"/>
        <v>2.3708119611847835</v>
      </c>
      <c r="H311" s="31">
        <f t="shared" si="67"/>
        <v>1175.4924959303269</v>
      </c>
      <c r="L311" s="25">
        <f t="shared" si="64"/>
        <v>2.3708119611847835</v>
      </c>
      <c r="M311" s="28">
        <f t="shared" si="62"/>
        <v>1.2250000000000001</v>
      </c>
    </row>
    <row r="312" spans="1:13" x14ac:dyDescent="0.2">
      <c r="A312" s="1">
        <f t="shared" si="63"/>
        <v>29.500000000000149</v>
      </c>
      <c r="B312" s="1">
        <v>0</v>
      </c>
      <c r="C312" s="1">
        <v>0</v>
      </c>
      <c r="D312" s="1">
        <f t="shared" si="68"/>
        <v>-3.043624434389141</v>
      </c>
      <c r="E312" s="1">
        <f t="shared" si="61"/>
        <v>-3.043624434389141E-3</v>
      </c>
      <c r="F312" s="25">
        <f t="shared" si="65"/>
        <v>-8.8643964556421498E-2</v>
      </c>
      <c r="G312" s="31">
        <f t="shared" si="66"/>
        <v>2.3618803956752408</v>
      </c>
      <c r="H312" s="31">
        <f t="shared" si="67"/>
        <v>1175.7286839698943</v>
      </c>
      <c r="L312" s="25">
        <f t="shared" si="64"/>
        <v>2.3618803956752408</v>
      </c>
      <c r="M312" s="28">
        <f t="shared" si="62"/>
        <v>1.2250000000000001</v>
      </c>
    </row>
    <row r="313" spans="1:13" x14ac:dyDescent="0.2">
      <c r="A313" s="1">
        <f t="shared" si="63"/>
        <v>29.600000000000151</v>
      </c>
      <c r="B313" s="1">
        <v>0</v>
      </c>
      <c r="C313" s="1">
        <v>0</v>
      </c>
      <c r="D313" s="1">
        <f t="shared" si="68"/>
        <v>-3.043624434389141</v>
      </c>
      <c r="E313" s="1">
        <f t="shared" si="61"/>
        <v>-3.043624434389141E-3</v>
      </c>
      <c r="F313" s="25">
        <f t="shared" si="65"/>
        <v>-8.797983211662648E-2</v>
      </c>
      <c r="G313" s="31">
        <f t="shared" si="66"/>
        <v>2.3530159992195987</v>
      </c>
      <c r="H313" s="31">
        <f t="shared" si="67"/>
        <v>1175.9639855698163</v>
      </c>
      <c r="L313" s="25">
        <f t="shared" si="64"/>
        <v>2.3530159992195987</v>
      </c>
      <c r="M313" s="28">
        <f t="shared" si="62"/>
        <v>1.2250000000000001</v>
      </c>
    </row>
    <row r="314" spans="1:13" x14ac:dyDescent="0.2">
      <c r="A314" s="1">
        <f t="shared" si="63"/>
        <v>29.700000000000152</v>
      </c>
      <c r="B314" s="1">
        <v>0</v>
      </c>
      <c r="C314" s="1">
        <v>0</v>
      </c>
      <c r="D314" s="1">
        <f t="shared" si="68"/>
        <v>-3.043624434389141</v>
      </c>
      <c r="E314" s="1">
        <f t="shared" si="61"/>
        <v>-3.043624434389141E-3</v>
      </c>
      <c r="F314" s="25">
        <f t="shared" si="65"/>
        <v>-8.7323144699609348E-2</v>
      </c>
      <c r="G314" s="31">
        <f t="shared" si="66"/>
        <v>2.344218016007936</v>
      </c>
      <c r="H314" s="31">
        <f t="shared" si="67"/>
        <v>1176.198407371417</v>
      </c>
      <c r="L314" s="25">
        <f t="shared" si="64"/>
        <v>2.344218016007936</v>
      </c>
      <c r="M314" s="28">
        <f t="shared" si="62"/>
        <v>1.2250000000000001</v>
      </c>
    </row>
    <row r="315" spans="1:13" x14ac:dyDescent="0.2">
      <c r="A315" s="1">
        <f t="shared" si="63"/>
        <v>29.800000000000153</v>
      </c>
      <c r="B315" s="1">
        <v>0</v>
      </c>
      <c r="C315" s="1">
        <v>0</v>
      </c>
      <c r="D315" s="1">
        <f t="shared" si="68"/>
        <v>-3.043624434389141</v>
      </c>
      <c r="E315" s="1">
        <f t="shared" si="61"/>
        <v>-3.043624434389141E-3</v>
      </c>
      <c r="F315" s="25">
        <f t="shared" si="65"/>
        <v>-8.6673791337279635E-2</v>
      </c>
      <c r="G315" s="31">
        <f t="shared" si="66"/>
        <v>2.3354857015379751</v>
      </c>
      <c r="H315" s="31">
        <f t="shared" si="67"/>
        <v>1176.4319559415708</v>
      </c>
      <c r="L315" s="25">
        <f t="shared" si="64"/>
        <v>2.3354857015379751</v>
      </c>
      <c r="M315" s="28">
        <f t="shared" si="62"/>
        <v>1.2250000000000001</v>
      </c>
    </row>
    <row r="316" spans="1:13" x14ac:dyDescent="0.2">
      <c r="A316" s="1">
        <f t="shared" si="63"/>
        <v>29.900000000000155</v>
      </c>
      <c r="B316" s="1">
        <v>0</v>
      </c>
      <c r="C316" s="1">
        <v>0</v>
      </c>
      <c r="D316" s="1">
        <f t="shared" si="68"/>
        <v>-3.043624434389141</v>
      </c>
      <c r="E316" s="1">
        <f t="shared" si="61"/>
        <v>-3.043624434389141E-3</v>
      </c>
      <c r="F316" s="25">
        <f t="shared" si="65"/>
        <v>-8.603166312286345E-2</v>
      </c>
      <c r="G316" s="31">
        <f t="shared" si="66"/>
        <v>2.3268183224042471</v>
      </c>
      <c r="H316" s="31">
        <f t="shared" si="67"/>
        <v>1176.6646377738111</v>
      </c>
      <c r="L316" s="25">
        <f t="shared" si="64"/>
        <v>2.3268183224042471</v>
      </c>
      <c r="M316" s="28">
        <f t="shared" si="62"/>
        <v>1.2250000000000001</v>
      </c>
    </row>
    <row r="317" spans="1:13" x14ac:dyDescent="0.2">
      <c r="A317" s="1">
        <f t="shared" si="63"/>
        <v>30.000000000000156</v>
      </c>
      <c r="B317" s="1">
        <v>0</v>
      </c>
      <c r="C317" s="1">
        <v>0</v>
      </c>
      <c r="D317" s="1">
        <f t="shared" si="68"/>
        <v>-3.043624434389141</v>
      </c>
      <c r="E317" s="1">
        <f t="shared" ref="E317:E380" si="69">D317+C317/1000</f>
        <v>-3.043624434389141</v>
      </c>
    </row>
    <row r="318" spans="1:13" x14ac:dyDescent="0.2">
      <c r="A318" s="1">
        <f t="shared" si="63"/>
        <v>30.100000000000158</v>
      </c>
      <c r="B318" s="1">
        <v>0</v>
      </c>
      <c r="C318" s="1">
        <v>0</v>
      </c>
      <c r="D318" s="1">
        <f t="shared" si="68"/>
        <v>-3.043624434389141</v>
      </c>
      <c r="E318" s="1">
        <f t="shared" si="69"/>
        <v>-3.043624434389141</v>
      </c>
    </row>
    <row r="319" spans="1:13" x14ac:dyDescent="0.2">
      <c r="A319" s="1">
        <f t="shared" si="63"/>
        <v>30.200000000000159</v>
      </c>
      <c r="B319" s="1">
        <v>0</v>
      </c>
      <c r="C319" s="1">
        <v>0</v>
      </c>
      <c r="D319" s="1">
        <f t="shared" si="68"/>
        <v>-3.043624434389141</v>
      </c>
      <c r="E319" s="1">
        <f t="shared" si="69"/>
        <v>-3.043624434389141</v>
      </c>
    </row>
    <row r="320" spans="1:13" x14ac:dyDescent="0.2">
      <c r="A320" s="1">
        <f t="shared" si="63"/>
        <v>30.300000000000161</v>
      </c>
      <c r="B320" s="1">
        <v>0</v>
      </c>
      <c r="C320" s="1">
        <v>0</v>
      </c>
      <c r="D320" s="1">
        <f t="shared" si="68"/>
        <v>-3.043624434389141</v>
      </c>
      <c r="E320" s="1">
        <f t="shared" si="69"/>
        <v>-3.043624434389141</v>
      </c>
    </row>
    <row r="321" spans="1:5" x14ac:dyDescent="0.2">
      <c r="A321" s="1">
        <f t="shared" si="63"/>
        <v>30.400000000000162</v>
      </c>
      <c r="B321" s="1">
        <v>0</v>
      </c>
      <c r="C321" s="1">
        <v>0</v>
      </c>
      <c r="D321" s="1">
        <f t="shared" si="68"/>
        <v>-3.043624434389141</v>
      </c>
      <c r="E321" s="1">
        <f t="shared" si="69"/>
        <v>-3.043624434389141</v>
      </c>
    </row>
    <row r="322" spans="1:5" x14ac:dyDescent="0.2">
      <c r="A322" s="1">
        <f t="shared" si="63"/>
        <v>30.500000000000163</v>
      </c>
      <c r="B322" s="1">
        <v>0</v>
      </c>
      <c r="C322" s="1">
        <v>0</v>
      </c>
      <c r="D322" s="1">
        <f t="shared" si="68"/>
        <v>-3.043624434389141</v>
      </c>
      <c r="E322" s="1">
        <f t="shared" si="69"/>
        <v>-3.043624434389141</v>
      </c>
    </row>
    <row r="323" spans="1:5" x14ac:dyDescent="0.2">
      <c r="A323" s="1">
        <f t="shared" si="63"/>
        <v>30.600000000000165</v>
      </c>
      <c r="B323" s="1">
        <v>0</v>
      </c>
      <c r="C323" s="1">
        <v>0</v>
      </c>
      <c r="D323" s="1">
        <f t="shared" si="68"/>
        <v>-3.043624434389141</v>
      </c>
      <c r="E323" s="1">
        <f t="shared" si="69"/>
        <v>-3.043624434389141</v>
      </c>
    </row>
    <row r="324" spans="1:5" x14ac:dyDescent="0.2">
      <c r="A324" s="1">
        <f t="shared" si="63"/>
        <v>30.700000000000166</v>
      </c>
      <c r="B324" s="1">
        <v>0</v>
      </c>
      <c r="C324" s="1">
        <v>0</v>
      </c>
      <c r="D324" s="1">
        <f t="shared" si="68"/>
        <v>-3.043624434389141</v>
      </c>
      <c r="E324" s="1">
        <f t="shared" si="69"/>
        <v>-3.043624434389141</v>
      </c>
    </row>
    <row r="325" spans="1:5" x14ac:dyDescent="0.2">
      <c r="A325" s="1">
        <f t="shared" si="63"/>
        <v>30.800000000000168</v>
      </c>
      <c r="B325" s="1">
        <v>0</v>
      </c>
      <c r="C325" s="1">
        <v>0</v>
      </c>
      <c r="D325" s="1">
        <f t="shared" si="68"/>
        <v>-3.043624434389141</v>
      </c>
      <c r="E325" s="1">
        <f t="shared" si="69"/>
        <v>-3.043624434389141</v>
      </c>
    </row>
    <row r="326" spans="1:5" x14ac:dyDescent="0.2">
      <c r="A326" s="1">
        <f t="shared" si="63"/>
        <v>30.900000000000169</v>
      </c>
      <c r="B326" s="1">
        <v>0</v>
      </c>
      <c r="C326" s="1">
        <v>0</v>
      </c>
      <c r="D326" s="1">
        <f t="shared" si="68"/>
        <v>-3.043624434389141</v>
      </c>
      <c r="E326" s="1">
        <f t="shared" si="69"/>
        <v>-3.043624434389141</v>
      </c>
    </row>
    <row r="327" spans="1:5" x14ac:dyDescent="0.2">
      <c r="A327" s="1">
        <f t="shared" si="63"/>
        <v>31.000000000000171</v>
      </c>
      <c r="B327" s="1">
        <v>0</v>
      </c>
      <c r="C327" s="1">
        <v>0</v>
      </c>
      <c r="D327" s="1">
        <f t="shared" si="68"/>
        <v>-3.043624434389141</v>
      </c>
      <c r="E327" s="1">
        <f t="shared" si="69"/>
        <v>-3.043624434389141</v>
      </c>
    </row>
    <row r="328" spans="1:5" x14ac:dyDescent="0.2">
      <c r="A328" s="1">
        <f t="shared" si="63"/>
        <v>31.100000000000172</v>
      </c>
      <c r="B328" s="1">
        <v>0</v>
      </c>
      <c r="C328" s="1">
        <v>0</v>
      </c>
      <c r="D328" s="1">
        <f t="shared" si="68"/>
        <v>-3.043624434389141</v>
      </c>
      <c r="E328" s="1">
        <f t="shared" si="69"/>
        <v>-3.043624434389141</v>
      </c>
    </row>
    <row r="329" spans="1:5" x14ac:dyDescent="0.2">
      <c r="A329" s="1">
        <f t="shared" si="63"/>
        <v>31.200000000000173</v>
      </c>
      <c r="B329" s="1">
        <v>0</v>
      </c>
      <c r="C329" s="1">
        <v>0</v>
      </c>
      <c r="D329" s="1">
        <f t="shared" si="68"/>
        <v>-3.043624434389141</v>
      </c>
      <c r="E329" s="1">
        <f t="shared" si="69"/>
        <v>-3.043624434389141</v>
      </c>
    </row>
    <row r="330" spans="1:5" x14ac:dyDescent="0.2">
      <c r="A330" s="1">
        <f t="shared" si="63"/>
        <v>31.300000000000175</v>
      </c>
      <c r="B330" s="1">
        <v>0</v>
      </c>
      <c r="C330" s="1">
        <v>0</v>
      </c>
      <c r="D330" s="1">
        <f t="shared" si="68"/>
        <v>-3.043624434389141</v>
      </c>
      <c r="E330" s="1">
        <f t="shared" si="69"/>
        <v>-3.043624434389141</v>
      </c>
    </row>
    <row r="331" spans="1:5" x14ac:dyDescent="0.2">
      <c r="A331" s="1">
        <f t="shared" si="63"/>
        <v>31.400000000000176</v>
      </c>
      <c r="B331" s="1">
        <v>0</v>
      </c>
      <c r="C331" s="1">
        <v>0</v>
      </c>
      <c r="D331" s="1">
        <f t="shared" si="68"/>
        <v>-3.043624434389141</v>
      </c>
      <c r="E331" s="1">
        <f t="shared" si="69"/>
        <v>-3.043624434389141</v>
      </c>
    </row>
    <row r="332" spans="1:5" x14ac:dyDescent="0.2">
      <c r="A332" s="1">
        <f t="shared" si="63"/>
        <v>31.500000000000178</v>
      </c>
      <c r="B332" s="1">
        <v>0</v>
      </c>
      <c r="C332" s="1">
        <v>0</v>
      </c>
      <c r="D332" s="1">
        <f t="shared" si="68"/>
        <v>-3.043624434389141</v>
      </c>
      <c r="E332" s="1">
        <f t="shared" si="69"/>
        <v>-3.043624434389141</v>
      </c>
    </row>
    <row r="333" spans="1:5" x14ac:dyDescent="0.2">
      <c r="A333" s="1">
        <f t="shared" si="63"/>
        <v>31.600000000000179</v>
      </c>
      <c r="B333" s="1">
        <v>0</v>
      </c>
      <c r="C333" s="1">
        <v>0</v>
      </c>
      <c r="D333" s="1">
        <f t="shared" si="68"/>
        <v>-3.043624434389141</v>
      </c>
      <c r="E333" s="1">
        <f t="shared" si="69"/>
        <v>-3.043624434389141</v>
      </c>
    </row>
    <row r="334" spans="1:5" x14ac:dyDescent="0.2">
      <c r="A334" s="1">
        <f t="shared" si="63"/>
        <v>31.70000000000018</v>
      </c>
      <c r="B334" s="1">
        <v>0</v>
      </c>
      <c r="C334" s="1">
        <v>0</v>
      </c>
      <c r="D334" s="1">
        <f t="shared" si="68"/>
        <v>-3.043624434389141</v>
      </c>
      <c r="E334" s="1">
        <f t="shared" si="69"/>
        <v>-3.043624434389141</v>
      </c>
    </row>
    <row r="335" spans="1:5" x14ac:dyDescent="0.2">
      <c r="A335" s="1">
        <f t="shared" si="63"/>
        <v>31.800000000000182</v>
      </c>
      <c r="B335" s="1">
        <v>0</v>
      </c>
      <c r="C335" s="1">
        <v>0</v>
      </c>
      <c r="D335" s="1">
        <f t="shared" si="68"/>
        <v>-3.043624434389141</v>
      </c>
      <c r="E335" s="1">
        <f t="shared" si="69"/>
        <v>-3.043624434389141</v>
      </c>
    </row>
    <row r="336" spans="1:5" x14ac:dyDescent="0.2">
      <c r="A336" s="1">
        <f t="shared" si="63"/>
        <v>31.900000000000183</v>
      </c>
      <c r="B336" s="1">
        <v>0</v>
      </c>
      <c r="C336" s="1">
        <v>0</v>
      </c>
      <c r="D336" s="1">
        <f t="shared" si="68"/>
        <v>-3.043624434389141</v>
      </c>
      <c r="E336" s="1">
        <f t="shared" si="69"/>
        <v>-3.043624434389141</v>
      </c>
    </row>
    <row r="337" spans="1:5" x14ac:dyDescent="0.2">
      <c r="A337" s="1">
        <f t="shared" si="63"/>
        <v>32.000000000000185</v>
      </c>
      <c r="B337" s="1">
        <v>0</v>
      </c>
      <c r="C337" s="1">
        <v>0</v>
      </c>
      <c r="D337" s="1">
        <f t="shared" si="68"/>
        <v>-3.043624434389141</v>
      </c>
      <c r="E337" s="1">
        <f t="shared" si="69"/>
        <v>-3.043624434389141</v>
      </c>
    </row>
    <row r="338" spans="1:5" x14ac:dyDescent="0.2">
      <c r="A338" s="1">
        <f t="shared" si="63"/>
        <v>32.100000000000186</v>
      </c>
      <c r="B338" s="1">
        <v>0</v>
      </c>
      <c r="C338" s="1">
        <v>0</v>
      </c>
      <c r="D338" s="1">
        <f t="shared" si="68"/>
        <v>-3.043624434389141</v>
      </c>
      <c r="E338" s="1">
        <f t="shared" si="69"/>
        <v>-3.043624434389141</v>
      </c>
    </row>
    <row r="339" spans="1:5" x14ac:dyDescent="0.2">
      <c r="A339" s="1">
        <f t="shared" ref="A339:A402" si="70">A338+$P$17</f>
        <v>32.200000000000188</v>
      </c>
      <c r="B339" s="1">
        <v>0</v>
      </c>
      <c r="C339" s="1">
        <v>0</v>
      </c>
      <c r="D339" s="1">
        <f t="shared" si="68"/>
        <v>-3.043624434389141</v>
      </c>
      <c r="E339" s="1">
        <f t="shared" si="69"/>
        <v>-3.043624434389141</v>
      </c>
    </row>
    <row r="340" spans="1:5" x14ac:dyDescent="0.2">
      <c r="A340" s="1">
        <f t="shared" si="70"/>
        <v>32.300000000000189</v>
      </c>
      <c r="B340" s="1">
        <v>0</v>
      </c>
      <c r="C340" s="1">
        <v>0</v>
      </c>
      <c r="D340" s="1">
        <f t="shared" si="68"/>
        <v>-3.043624434389141</v>
      </c>
      <c r="E340" s="1">
        <f t="shared" si="69"/>
        <v>-3.043624434389141</v>
      </c>
    </row>
    <row r="341" spans="1:5" x14ac:dyDescent="0.2">
      <c r="A341" s="1">
        <f t="shared" si="70"/>
        <v>32.40000000000019</v>
      </c>
      <c r="B341" s="1">
        <v>0</v>
      </c>
      <c r="C341" s="1">
        <v>0</v>
      </c>
      <c r="D341" s="1">
        <f t="shared" si="68"/>
        <v>-3.043624434389141</v>
      </c>
      <c r="E341" s="1">
        <f t="shared" si="69"/>
        <v>-3.043624434389141</v>
      </c>
    </row>
    <row r="342" spans="1:5" x14ac:dyDescent="0.2">
      <c r="A342" s="1">
        <f t="shared" si="70"/>
        <v>32.500000000000192</v>
      </c>
      <c r="B342" s="1">
        <v>0</v>
      </c>
      <c r="C342" s="1">
        <v>0</v>
      </c>
      <c r="D342" s="1">
        <f t="shared" si="68"/>
        <v>-3.043624434389141</v>
      </c>
      <c r="E342" s="1">
        <f t="shared" si="69"/>
        <v>-3.043624434389141</v>
      </c>
    </row>
    <row r="343" spans="1:5" x14ac:dyDescent="0.2">
      <c r="A343" s="1">
        <f t="shared" si="70"/>
        <v>32.600000000000193</v>
      </c>
      <c r="B343" s="1">
        <v>0</v>
      </c>
      <c r="C343" s="1">
        <v>0</v>
      </c>
      <c r="D343" s="1">
        <f t="shared" si="68"/>
        <v>-3.043624434389141</v>
      </c>
      <c r="E343" s="1">
        <f t="shared" si="69"/>
        <v>-3.043624434389141</v>
      </c>
    </row>
    <row r="344" spans="1:5" x14ac:dyDescent="0.2">
      <c r="A344" s="1">
        <f t="shared" si="70"/>
        <v>32.700000000000195</v>
      </c>
      <c r="B344" s="1">
        <v>0</v>
      </c>
      <c r="C344" s="1">
        <v>0</v>
      </c>
      <c r="D344" s="1">
        <f t="shared" si="68"/>
        <v>-3.043624434389141</v>
      </c>
      <c r="E344" s="1">
        <f t="shared" si="69"/>
        <v>-3.043624434389141</v>
      </c>
    </row>
    <row r="345" spans="1:5" x14ac:dyDescent="0.2">
      <c r="A345" s="1">
        <f t="shared" si="70"/>
        <v>32.800000000000196</v>
      </c>
      <c r="B345" s="1">
        <v>0</v>
      </c>
      <c r="C345" s="1">
        <v>0</v>
      </c>
      <c r="D345" s="1">
        <f t="shared" si="68"/>
        <v>-3.043624434389141</v>
      </c>
      <c r="E345" s="1">
        <f t="shared" si="69"/>
        <v>-3.043624434389141</v>
      </c>
    </row>
    <row r="346" spans="1:5" x14ac:dyDescent="0.2">
      <c r="A346" s="1">
        <f t="shared" si="70"/>
        <v>32.900000000000198</v>
      </c>
      <c r="B346" s="1">
        <v>0</v>
      </c>
      <c r="C346" s="1">
        <v>0</v>
      </c>
      <c r="D346" s="1">
        <f t="shared" si="68"/>
        <v>-3.043624434389141</v>
      </c>
      <c r="E346" s="1">
        <f t="shared" si="69"/>
        <v>-3.043624434389141</v>
      </c>
    </row>
    <row r="347" spans="1:5" x14ac:dyDescent="0.2">
      <c r="A347" s="1">
        <f t="shared" si="70"/>
        <v>33.000000000000199</v>
      </c>
      <c r="B347" s="1">
        <v>0</v>
      </c>
      <c r="C347" s="1">
        <v>0</v>
      </c>
      <c r="D347" s="1">
        <f t="shared" si="68"/>
        <v>-3.043624434389141</v>
      </c>
      <c r="E347" s="1">
        <f t="shared" si="69"/>
        <v>-3.043624434389141</v>
      </c>
    </row>
    <row r="348" spans="1:5" x14ac:dyDescent="0.2">
      <c r="A348" s="1">
        <f t="shared" si="70"/>
        <v>33.1000000000002</v>
      </c>
      <c r="B348" s="1">
        <v>0</v>
      </c>
      <c r="C348" s="1">
        <v>0</v>
      </c>
      <c r="D348" s="1">
        <f t="shared" si="68"/>
        <v>-3.043624434389141</v>
      </c>
      <c r="E348" s="1">
        <f t="shared" si="69"/>
        <v>-3.043624434389141</v>
      </c>
    </row>
    <row r="349" spans="1:5" x14ac:dyDescent="0.2">
      <c r="A349" s="1">
        <f t="shared" si="70"/>
        <v>33.200000000000202</v>
      </c>
      <c r="B349" s="1">
        <v>0</v>
      </c>
      <c r="C349" s="1">
        <v>0</v>
      </c>
      <c r="D349" s="1">
        <f t="shared" si="68"/>
        <v>-3.043624434389141</v>
      </c>
      <c r="E349" s="1">
        <f t="shared" si="69"/>
        <v>-3.043624434389141</v>
      </c>
    </row>
    <row r="350" spans="1:5" x14ac:dyDescent="0.2">
      <c r="A350" s="1">
        <f t="shared" si="70"/>
        <v>33.300000000000203</v>
      </c>
      <c r="B350" s="1">
        <v>0</v>
      </c>
      <c r="C350" s="1">
        <v>0</v>
      </c>
      <c r="D350" s="1">
        <f t="shared" si="68"/>
        <v>-3.043624434389141</v>
      </c>
      <c r="E350" s="1">
        <f t="shared" si="69"/>
        <v>-3.043624434389141</v>
      </c>
    </row>
    <row r="351" spans="1:5" x14ac:dyDescent="0.2">
      <c r="A351" s="1">
        <f t="shared" si="70"/>
        <v>33.400000000000205</v>
      </c>
      <c r="B351" s="1">
        <v>0</v>
      </c>
      <c r="C351" s="1">
        <v>0</v>
      </c>
      <c r="D351" s="1">
        <f t="shared" si="68"/>
        <v>-3.043624434389141</v>
      </c>
      <c r="E351" s="1">
        <f t="shared" si="69"/>
        <v>-3.043624434389141</v>
      </c>
    </row>
    <row r="352" spans="1:5" x14ac:dyDescent="0.2">
      <c r="A352" s="1">
        <f t="shared" si="70"/>
        <v>33.500000000000206</v>
      </c>
      <c r="B352" s="1">
        <v>0</v>
      </c>
      <c r="C352" s="1">
        <v>0</v>
      </c>
      <c r="D352" s="1">
        <f t="shared" si="68"/>
        <v>-3.043624434389141</v>
      </c>
      <c r="E352" s="1">
        <f t="shared" si="69"/>
        <v>-3.043624434389141</v>
      </c>
    </row>
    <row r="353" spans="1:5" x14ac:dyDescent="0.2">
      <c r="A353" s="1">
        <f t="shared" si="70"/>
        <v>33.600000000000207</v>
      </c>
      <c r="B353" s="1">
        <v>0</v>
      </c>
      <c r="C353" s="1">
        <v>0</v>
      </c>
      <c r="D353" s="1">
        <f t="shared" si="68"/>
        <v>-3.043624434389141</v>
      </c>
      <c r="E353" s="1">
        <f t="shared" si="69"/>
        <v>-3.043624434389141</v>
      </c>
    </row>
    <row r="354" spans="1:5" x14ac:dyDescent="0.2">
      <c r="A354" s="1">
        <f t="shared" si="70"/>
        <v>33.700000000000209</v>
      </c>
      <c r="B354" s="1">
        <v>0</v>
      </c>
      <c r="C354" s="1">
        <v>0</v>
      </c>
      <c r="D354" s="1">
        <f t="shared" si="68"/>
        <v>-3.043624434389141</v>
      </c>
      <c r="E354" s="1">
        <f t="shared" si="69"/>
        <v>-3.043624434389141</v>
      </c>
    </row>
    <row r="355" spans="1:5" x14ac:dyDescent="0.2">
      <c r="A355" s="1">
        <f t="shared" si="70"/>
        <v>33.80000000000021</v>
      </c>
      <c r="B355" s="1">
        <v>0</v>
      </c>
      <c r="C355" s="1">
        <v>0</v>
      </c>
      <c r="D355" s="1">
        <f t="shared" si="68"/>
        <v>-3.043624434389141</v>
      </c>
      <c r="E355" s="1">
        <f t="shared" si="69"/>
        <v>-3.043624434389141</v>
      </c>
    </row>
    <row r="356" spans="1:5" x14ac:dyDescent="0.2">
      <c r="A356" s="1">
        <f t="shared" si="70"/>
        <v>33.900000000000212</v>
      </c>
      <c r="B356" s="1">
        <v>0</v>
      </c>
      <c r="C356" s="1">
        <v>0</v>
      </c>
      <c r="D356" s="1">
        <f t="shared" si="68"/>
        <v>-3.043624434389141</v>
      </c>
      <c r="E356" s="1">
        <f t="shared" si="69"/>
        <v>-3.043624434389141</v>
      </c>
    </row>
    <row r="357" spans="1:5" x14ac:dyDescent="0.2">
      <c r="A357" s="1">
        <f t="shared" si="70"/>
        <v>34.000000000000213</v>
      </c>
      <c r="B357" s="1">
        <v>0</v>
      </c>
      <c r="C357" s="1">
        <v>0</v>
      </c>
      <c r="D357" s="1">
        <f t="shared" si="68"/>
        <v>-3.043624434389141</v>
      </c>
      <c r="E357" s="1">
        <f t="shared" si="69"/>
        <v>-3.043624434389141</v>
      </c>
    </row>
    <row r="358" spans="1:5" x14ac:dyDescent="0.2">
      <c r="A358" s="1">
        <f t="shared" si="70"/>
        <v>34.100000000000215</v>
      </c>
      <c r="B358" s="1">
        <v>0</v>
      </c>
      <c r="C358" s="1">
        <v>0</v>
      </c>
      <c r="D358" s="1">
        <f t="shared" si="68"/>
        <v>-3.043624434389141</v>
      </c>
      <c r="E358" s="1">
        <f t="shared" si="69"/>
        <v>-3.043624434389141</v>
      </c>
    </row>
    <row r="359" spans="1:5" x14ac:dyDescent="0.2">
      <c r="A359" s="1">
        <f t="shared" si="70"/>
        <v>34.200000000000216</v>
      </c>
      <c r="B359" s="1">
        <v>0</v>
      </c>
      <c r="C359" s="1">
        <v>0</v>
      </c>
      <c r="D359" s="1">
        <f t="shared" si="68"/>
        <v>-3.043624434389141</v>
      </c>
      <c r="E359" s="1">
        <f t="shared" si="69"/>
        <v>-3.043624434389141</v>
      </c>
    </row>
    <row r="360" spans="1:5" x14ac:dyDescent="0.2">
      <c r="A360" s="1">
        <f t="shared" si="70"/>
        <v>34.300000000000217</v>
      </c>
      <c r="B360" s="1">
        <v>0</v>
      </c>
      <c r="C360" s="1">
        <v>0</v>
      </c>
      <c r="D360" s="1">
        <f t="shared" si="68"/>
        <v>-3.043624434389141</v>
      </c>
      <c r="E360" s="1">
        <f t="shared" si="69"/>
        <v>-3.043624434389141</v>
      </c>
    </row>
    <row r="361" spans="1:5" x14ac:dyDescent="0.2">
      <c r="A361" s="1">
        <f t="shared" si="70"/>
        <v>34.400000000000219</v>
      </c>
      <c r="B361" s="1">
        <v>0</v>
      </c>
      <c r="C361" s="1">
        <v>0</v>
      </c>
      <c r="D361" s="1">
        <f t="shared" si="68"/>
        <v>-3.043624434389141</v>
      </c>
      <c r="E361" s="1">
        <f t="shared" si="69"/>
        <v>-3.043624434389141</v>
      </c>
    </row>
    <row r="362" spans="1:5" x14ac:dyDescent="0.2">
      <c r="A362" s="1">
        <f t="shared" si="70"/>
        <v>34.50000000000022</v>
      </c>
      <c r="B362" s="1">
        <v>0</v>
      </c>
      <c r="C362" s="1">
        <v>0</v>
      </c>
      <c r="D362" s="1">
        <f t="shared" si="68"/>
        <v>-3.043624434389141</v>
      </c>
      <c r="E362" s="1">
        <f t="shared" si="69"/>
        <v>-3.043624434389141</v>
      </c>
    </row>
    <row r="363" spans="1:5" x14ac:dyDescent="0.2">
      <c r="A363" s="1">
        <f t="shared" si="70"/>
        <v>34.600000000000222</v>
      </c>
      <c r="B363" s="1">
        <v>0</v>
      </c>
      <c r="C363" s="1">
        <v>0</v>
      </c>
      <c r="D363" s="1">
        <f t="shared" si="68"/>
        <v>-3.043624434389141</v>
      </c>
      <c r="E363" s="1">
        <f t="shared" si="69"/>
        <v>-3.043624434389141</v>
      </c>
    </row>
    <row r="364" spans="1:5" x14ac:dyDescent="0.2">
      <c r="A364" s="1">
        <f t="shared" si="70"/>
        <v>34.700000000000223</v>
      </c>
      <c r="B364" s="1">
        <v>0</v>
      </c>
      <c r="C364" s="1">
        <v>0</v>
      </c>
      <c r="D364" s="1">
        <f t="shared" si="68"/>
        <v>-3.043624434389141</v>
      </c>
      <c r="E364" s="1">
        <f t="shared" si="69"/>
        <v>-3.043624434389141</v>
      </c>
    </row>
    <row r="365" spans="1:5" x14ac:dyDescent="0.2">
      <c r="A365" s="1">
        <f t="shared" si="70"/>
        <v>34.800000000000225</v>
      </c>
      <c r="B365" s="1">
        <v>0</v>
      </c>
      <c r="C365" s="1">
        <v>0</v>
      </c>
      <c r="D365" s="1">
        <f t="shared" si="68"/>
        <v>-3.043624434389141</v>
      </c>
      <c r="E365" s="1">
        <f t="shared" si="69"/>
        <v>-3.043624434389141</v>
      </c>
    </row>
    <row r="366" spans="1:5" x14ac:dyDescent="0.2">
      <c r="A366" s="1">
        <f t="shared" si="70"/>
        <v>34.900000000000226</v>
      </c>
      <c r="B366" s="1">
        <v>0</v>
      </c>
      <c r="C366" s="1">
        <v>0</v>
      </c>
      <c r="D366" s="1">
        <f t="shared" si="68"/>
        <v>-3.043624434389141</v>
      </c>
      <c r="E366" s="1">
        <f t="shared" si="69"/>
        <v>-3.043624434389141</v>
      </c>
    </row>
    <row r="367" spans="1:5" x14ac:dyDescent="0.2">
      <c r="A367" s="1">
        <f t="shared" si="70"/>
        <v>35.000000000000227</v>
      </c>
      <c r="B367" s="1">
        <v>0</v>
      </c>
      <c r="C367" s="1">
        <v>0</v>
      </c>
      <c r="D367" s="1">
        <f t="shared" si="68"/>
        <v>-3.043624434389141</v>
      </c>
      <c r="E367" s="1">
        <f t="shared" si="69"/>
        <v>-3.043624434389141</v>
      </c>
    </row>
    <row r="368" spans="1:5" x14ac:dyDescent="0.2">
      <c r="A368" s="1">
        <f t="shared" si="70"/>
        <v>35.100000000000229</v>
      </c>
      <c r="B368" s="1">
        <v>0</v>
      </c>
      <c r="C368" s="1">
        <v>0</v>
      </c>
      <c r="D368" s="1">
        <f t="shared" si="68"/>
        <v>-3.043624434389141</v>
      </c>
      <c r="E368" s="1">
        <f t="shared" si="69"/>
        <v>-3.043624434389141</v>
      </c>
    </row>
    <row r="369" spans="1:5" x14ac:dyDescent="0.2">
      <c r="A369" s="1">
        <f t="shared" si="70"/>
        <v>35.20000000000023</v>
      </c>
      <c r="B369" s="1">
        <v>0</v>
      </c>
      <c r="C369" s="1">
        <v>0</v>
      </c>
      <c r="D369" s="1">
        <f t="shared" si="68"/>
        <v>-3.043624434389141</v>
      </c>
      <c r="E369" s="1">
        <f t="shared" si="69"/>
        <v>-3.043624434389141</v>
      </c>
    </row>
    <row r="370" spans="1:5" x14ac:dyDescent="0.2">
      <c r="A370" s="1">
        <f t="shared" si="70"/>
        <v>35.300000000000232</v>
      </c>
      <c r="B370" s="1">
        <v>0</v>
      </c>
      <c r="C370" s="1">
        <v>0</v>
      </c>
      <c r="D370" s="1">
        <f t="shared" si="68"/>
        <v>-3.043624434389141</v>
      </c>
      <c r="E370" s="1">
        <f t="shared" si="69"/>
        <v>-3.043624434389141</v>
      </c>
    </row>
    <row r="371" spans="1:5" x14ac:dyDescent="0.2">
      <c r="A371" s="1">
        <f t="shared" si="70"/>
        <v>35.400000000000233</v>
      </c>
      <c r="B371" s="1">
        <v>0</v>
      </c>
      <c r="C371" s="1">
        <v>0</v>
      </c>
      <c r="D371" s="1">
        <f t="shared" si="68"/>
        <v>-3.043624434389141</v>
      </c>
      <c r="E371" s="1">
        <f t="shared" si="69"/>
        <v>-3.043624434389141</v>
      </c>
    </row>
    <row r="372" spans="1:5" x14ac:dyDescent="0.2">
      <c r="A372" s="1">
        <f t="shared" si="70"/>
        <v>35.500000000000234</v>
      </c>
      <c r="B372" s="1">
        <v>0</v>
      </c>
      <c r="C372" s="1">
        <v>0</v>
      </c>
      <c r="D372" s="1">
        <f t="shared" si="68"/>
        <v>-3.043624434389141</v>
      </c>
      <c r="E372" s="1">
        <f t="shared" si="69"/>
        <v>-3.043624434389141</v>
      </c>
    </row>
    <row r="373" spans="1:5" x14ac:dyDescent="0.2">
      <c r="A373" s="1">
        <f t="shared" si="70"/>
        <v>35.600000000000236</v>
      </c>
      <c r="B373" s="1">
        <v>0</v>
      </c>
      <c r="C373" s="1">
        <v>0</v>
      </c>
      <c r="D373" s="1">
        <f t="shared" ref="D373:D436" si="71">$C$3+$C$2</f>
        <v>-3.043624434389141</v>
      </c>
      <c r="E373" s="1">
        <f t="shared" si="69"/>
        <v>-3.043624434389141</v>
      </c>
    </row>
    <row r="374" spans="1:5" x14ac:dyDescent="0.2">
      <c r="A374" s="1">
        <f t="shared" si="70"/>
        <v>35.700000000000237</v>
      </c>
      <c r="B374" s="1">
        <v>0</v>
      </c>
      <c r="C374" s="1">
        <v>0</v>
      </c>
      <c r="D374" s="1">
        <f t="shared" si="71"/>
        <v>-3.043624434389141</v>
      </c>
      <c r="E374" s="1">
        <f t="shared" si="69"/>
        <v>-3.043624434389141</v>
      </c>
    </row>
    <row r="375" spans="1:5" x14ac:dyDescent="0.2">
      <c r="A375" s="1">
        <f t="shared" si="70"/>
        <v>35.800000000000239</v>
      </c>
      <c r="B375" s="1">
        <v>0</v>
      </c>
      <c r="C375" s="1">
        <v>0</v>
      </c>
      <c r="D375" s="1">
        <f t="shared" si="71"/>
        <v>-3.043624434389141</v>
      </c>
      <c r="E375" s="1">
        <f t="shared" si="69"/>
        <v>-3.043624434389141</v>
      </c>
    </row>
    <row r="376" spans="1:5" x14ac:dyDescent="0.2">
      <c r="A376" s="1">
        <f t="shared" si="70"/>
        <v>35.90000000000024</v>
      </c>
      <c r="B376" s="1">
        <v>0</v>
      </c>
      <c r="C376" s="1">
        <v>0</v>
      </c>
      <c r="D376" s="1">
        <f t="shared" si="71"/>
        <v>-3.043624434389141</v>
      </c>
      <c r="E376" s="1">
        <f t="shared" si="69"/>
        <v>-3.043624434389141</v>
      </c>
    </row>
    <row r="377" spans="1:5" x14ac:dyDescent="0.2">
      <c r="A377" s="1">
        <f t="shared" si="70"/>
        <v>36.000000000000242</v>
      </c>
      <c r="B377" s="1">
        <v>0</v>
      </c>
      <c r="C377" s="1">
        <v>0</v>
      </c>
      <c r="D377" s="1">
        <f t="shared" si="71"/>
        <v>-3.043624434389141</v>
      </c>
      <c r="E377" s="1">
        <f t="shared" si="69"/>
        <v>-3.043624434389141</v>
      </c>
    </row>
    <row r="378" spans="1:5" x14ac:dyDescent="0.2">
      <c r="A378" s="1">
        <f t="shared" si="70"/>
        <v>36.100000000000243</v>
      </c>
      <c r="B378" s="1">
        <v>0</v>
      </c>
      <c r="C378" s="1">
        <v>0</v>
      </c>
      <c r="D378" s="1">
        <f t="shared" si="71"/>
        <v>-3.043624434389141</v>
      </c>
      <c r="E378" s="1">
        <f t="shared" si="69"/>
        <v>-3.043624434389141</v>
      </c>
    </row>
    <row r="379" spans="1:5" x14ac:dyDescent="0.2">
      <c r="A379" s="1">
        <f t="shared" si="70"/>
        <v>36.200000000000244</v>
      </c>
      <c r="B379" s="1">
        <v>0</v>
      </c>
      <c r="C379" s="1">
        <v>0</v>
      </c>
      <c r="D379" s="1">
        <f t="shared" si="71"/>
        <v>-3.043624434389141</v>
      </c>
      <c r="E379" s="1">
        <f t="shared" si="69"/>
        <v>-3.043624434389141</v>
      </c>
    </row>
    <row r="380" spans="1:5" x14ac:dyDescent="0.2">
      <c r="A380" s="1">
        <f t="shared" si="70"/>
        <v>36.300000000000246</v>
      </c>
      <c r="B380" s="1">
        <v>0</v>
      </c>
      <c r="C380" s="1">
        <v>0</v>
      </c>
      <c r="D380" s="1">
        <f t="shared" si="71"/>
        <v>-3.043624434389141</v>
      </c>
      <c r="E380" s="1">
        <f t="shared" si="69"/>
        <v>-3.043624434389141</v>
      </c>
    </row>
    <row r="381" spans="1:5" x14ac:dyDescent="0.2">
      <c r="A381" s="1">
        <f t="shared" si="70"/>
        <v>36.400000000000247</v>
      </c>
      <c r="B381" s="1">
        <v>0</v>
      </c>
      <c r="C381" s="1">
        <v>0</v>
      </c>
      <c r="D381" s="1">
        <f t="shared" si="71"/>
        <v>-3.043624434389141</v>
      </c>
      <c r="E381" s="1">
        <f t="shared" ref="E381:E444" si="72">D381+C381/1000</f>
        <v>-3.043624434389141</v>
      </c>
    </row>
    <row r="382" spans="1:5" x14ac:dyDescent="0.2">
      <c r="A382" s="1">
        <f t="shared" si="70"/>
        <v>36.500000000000249</v>
      </c>
      <c r="B382" s="1">
        <v>0</v>
      </c>
      <c r="C382" s="1">
        <v>0</v>
      </c>
      <c r="D382" s="1">
        <f t="shared" si="71"/>
        <v>-3.043624434389141</v>
      </c>
      <c r="E382" s="1">
        <f t="shared" si="72"/>
        <v>-3.043624434389141</v>
      </c>
    </row>
    <row r="383" spans="1:5" x14ac:dyDescent="0.2">
      <c r="A383" s="1">
        <f t="shared" si="70"/>
        <v>36.60000000000025</v>
      </c>
      <c r="B383" s="1">
        <v>0</v>
      </c>
      <c r="C383" s="1">
        <v>0</v>
      </c>
      <c r="D383" s="1">
        <f t="shared" si="71"/>
        <v>-3.043624434389141</v>
      </c>
      <c r="E383" s="1">
        <f t="shared" si="72"/>
        <v>-3.043624434389141</v>
      </c>
    </row>
    <row r="384" spans="1:5" x14ac:dyDescent="0.2">
      <c r="A384" s="1">
        <f t="shared" si="70"/>
        <v>36.700000000000252</v>
      </c>
      <c r="B384" s="1">
        <v>0</v>
      </c>
      <c r="C384" s="1">
        <v>0</v>
      </c>
      <c r="D384" s="1">
        <f t="shared" si="71"/>
        <v>-3.043624434389141</v>
      </c>
      <c r="E384" s="1">
        <f t="shared" si="72"/>
        <v>-3.043624434389141</v>
      </c>
    </row>
    <row r="385" spans="1:5" x14ac:dyDescent="0.2">
      <c r="A385" s="1">
        <f t="shared" si="70"/>
        <v>36.800000000000253</v>
      </c>
      <c r="B385" s="1">
        <v>0</v>
      </c>
      <c r="C385" s="1">
        <v>0</v>
      </c>
      <c r="D385" s="1">
        <f t="shared" si="71"/>
        <v>-3.043624434389141</v>
      </c>
      <c r="E385" s="1">
        <f t="shared" si="72"/>
        <v>-3.043624434389141</v>
      </c>
    </row>
    <row r="386" spans="1:5" x14ac:dyDescent="0.2">
      <c r="A386" s="1">
        <f t="shared" si="70"/>
        <v>36.900000000000254</v>
      </c>
      <c r="B386" s="1">
        <v>0</v>
      </c>
      <c r="C386" s="1">
        <v>0</v>
      </c>
      <c r="D386" s="1">
        <f t="shared" si="71"/>
        <v>-3.043624434389141</v>
      </c>
      <c r="E386" s="1">
        <f t="shared" si="72"/>
        <v>-3.043624434389141</v>
      </c>
    </row>
    <row r="387" spans="1:5" x14ac:dyDescent="0.2">
      <c r="A387" s="1">
        <f t="shared" si="70"/>
        <v>37.000000000000256</v>
      </c>
      <c r="B387" s="1">
        <v>0</v>
      </c>
      <c r="C387" s="1">
        <v>0</v>
      </c>
      <c r="D387" s="1">
        <f t="shared" si="71"/>
        <v>-3.043624434389141</v>
      </c>
      <c r="E387" s="1">
        <f t="shared" si="72"/>
        <v>-3.043624434389141</v>
      </c>
    </row>
    <row r="388" spans="1:5" x14ac:dyDescent="0.2">
      <c r="A388" s="1">
        <f t="shared" si="70"/>
        <v>37.100000000000257</v>
      </c>
      <c r="B388" s="1">
        <v>0</v>
      </c>
      <c r="C388" s="1">
        <v>0</v>
      </c>
      <c r="D388" s="1">
        <f t="shared" si="71"/>
        <v>-3.043624434389141</v>
      </c>
      <c r="E388" s="1">
        <f t="shared" si="72"/>
        <v>-3.043624434389141</v>
      </c>
    </row>
    <row r="389" spans="1:5" x14ac:dyDescent="0.2">
      <c r="A389" s="1">
        <f t="shared" si="70"/>
        <v>37.200000000000259</v>
      </c>
      <c r="B389" s="1">
        <v>0</v>
      </c>
      <c r="C389" s="1">
        <v>0</v>
      </c>
      <c r="D389" s="1">
        <f t="shared" si="71"/>
        <v>-3.043624434389141</v>
      </c>
      <c r="E389" s="1">
        <f t="shared" si="72"/>
        <v>-3.043624434389141</v>
      </c>
    </row>
    <row r="390" spans="1:5" x14ac:dyDescent="0.2">
      <c r="A390" s="1">
        <f t="shared" si="70"/>
        <v>37.30000000000026</v>
      </c>
      <c r="B390" s="1">
        <v>0</v>
      </c>
      <c r="C390" s="1">
        <v>0</v>
      </c>
      <c r="D390" s="1">
        <f t="shared" si="71"/>
        <v>-3.043624434389141</v>
      </c>
      <c r="E390" s="1">
        <f t="shared" si="72"/>
        <v>-3.043624434389141</v>
      </c>
    </row>
    <row r="391" spans="1:5" x14ac:dyDescent="0.2">
      <c r="A391" s="1">
        <f t="shared" si="70"/>
        <v>37.400000000000261</v>
      </c>
      <c r="B391" s="1">
        <v>0</v>
      </c>
      <c r="C391" s="1">
        <v>0</v>
      </c>
      <c r="D391" s="1">
        <f t="shared" si="71"/>
        <v>-3.043624434389141</v>
      </c>
      <c r="E391" s="1">
        <f t="shared" si="72"/>
        <v>-3.043624434389141</v>
      </c>
    </row>
    <row r="392" spans="1:5" x14ac:dyDescent="0.2">
      <c r="A392" s="1">
        <f t="shared" si="70"/>
        <v>37.500000000000263</v>
      </c>
      <c r="B392" s="1">
        <v>0</v>
      </c>
      <c r="C392" s="1">
        <v>0</v>
      </c>
      <c r="D392" s="1">
        <f t="shared" si="71"/>
        <v>-3.043624434389141</v>
      </c>
      <c r="E392" s="1">
        <f t="shared" si="72"/>
        <v>-3.043624434389141</v>
      </c>
    </row>
    <row r="393" spans="1:5" x14ac:dyDescent="0.2">
      <c r="A393" s="1">
        <f t="shared" si="70"/>
        <v>37.600000000000264</v>
      </c>
      <c r="B393" s="1">
        <v>0</v>
      </c>
      <c r="C393" s="1">
        <v>0</v>
      </c>
      <c r="D393" s="1">
        <f t="shared" si="71"/>
        <v>-3.043624434389141</v>
      </c>
      <c r="E393" s="1">
        <f t="shared" si="72"/>
        <v>-3.043624434389141</v>
      </c>
    </row>
    <row r="394" spans="1:5" x14ac:dyDescent="0.2">
      <c r="A394" s="1">
        <f t="shared" si="70"/>
        <v>37.700000000000266</v>
      </c>
      <c r="B394" s="1">
        <v>0</v>
      </c>
      <c r="C394" s="1">
        <v>0</v>
      </c>
      <c r="D394" s="1">
        <f t="shared" si="71"/>
        <v>-3.043624434389141</v>
      </c>
      <c r="E394" s="1">
        <f t="shared" si="72"/>
        <v>-3.043624434389141</v>
      </c>
    </row>
    <row r="395" spans="1:5" x14ac:dyDescent="0.2">
      <c r="A395" s="1">
        <f t="shared" si="70"/>
        <v>37.800000000000267</v>
      </c>
      <c r="B395" s="1">
        <v>0</v>
      </c>
      <c r="C395" s="1">
        <v>0</v>
      </c>
      <c r="D395" s="1">
        <f t="shared" si="71"/>
        <v>-3.043624434389141</v>
      </c>
      <c r="E395" s="1">
        <f t="shared" si="72"/>
        <v>-3.043624434389141</v>
      </c>
    </row>
    <row r="396" spans="1:5" x14ac:dyDescent="0.2">
      <c r="A396" s="1">
        <f t="shared" si="70"/>
        <v>37.900000000000269</v>
      </c>
      <c r="B396" s="1">
        <v>0</v>
      </c>
      <c r="C396" s="1">
        <v>0</v>
      </c>
      <c r="D396" s="1">
        <f t="shared" si="71"/>
        <v>-3.043624434389141</v>
      </c>
      <c r="E396" s="1">
        <f t="shared" si="72"/>
        <v>-3.043624434389141</v>
      </c>
    </row>
    <row r="397" spans="1:5" x14ac:dyDescent="0.2">
      <c r="A397" s="1">
        <f t="shared" si="70"/>
        <v>38.00000000000027</v>
      </c>
      <c r="B397" s="1">
        <v>0</v>
      </c>
      <c r="C397" s="1">
        <v>0</v>
      </c>
      <c r="D397" s="1">
        <f t="shared" si="71"/>
        <v>-3.043624434389141</v>
      </c>
      <c r="E397" s="1">
        <f t="shared" si="72"/>
        <v>-3.043624434389141</v>
      </c>
    </row>
    <row r="398" spans="1:5" x14ac:dyDescent="0.2">
      <c r="A398" s="1">
        <f t="shared" si="70"/>
        <v>38.100000000000271</v>
      </c>
      <c r="B398" s="1">
        <v>0</v>
      </c>
      <c r="C398" s="1">
        <v>0</v>
      </c>
      <c r="D398" s="1">
        <f t="shared" si="71"/>
        <v>-3.043624434389141</v>
      </c>
      <c r="E398" s="1">
        <f t="shared" si="72"/>
        <v>-3.043624434389141</v>
      </c>
    </row>
    <row r="399" spans="1:5" x14ac:dyDescent="0.2">
      <c r="A399" s="1">
        <f t="shared" si="70"/>
        <v>38.200000000000273</v>
      </c>
      <c r="B399" s="1">
        <v>0</v>
      </c>
      <c r="C399" s="1">
        <v>0</v>
      </c>
      <c r="D399" s="1">
        <f t="shared" si="71"/>
        <v>-3.043624434389141</v>
      </c>
      <c r="E399" s="1">
        <f t="shared" si="72"/>
        <v>-3.043624434389141</v>
      </c>
    </row>
    <row r="400" spans="1:5" x14ac:dyDescent="0.2">
      <c r="A400" s="1">
        <f t="shared" si="70"/>
        <v>38.300000000000274</v>
      </c>
      <c r="B400" s="1">
        <v>0</v>
      </c>
      <c r="C400" s="1">
        <v>0</v>
      </c>
      <c r="D400" s="1">
        <f t="shared" si="71"/>
        <v>-3.043624434389141</v>
      </c>
      <c r="E400" s="1">
        <f t="shared" si="72"/>
        <v>-3.043624434389141</v>
      </c>
    </row>
    <row r="401" spans="1:5" x14ac:dyDescent="0.2">
      <c r="A401" s="1">
        <f t="shared" si="70"/>
        <v>38.400000000000276</v>
      </c>
      <c r="B401" s="1">
        <v>0</v>
      </c>
      <c r="C401" s="1">
        <v>0</v>
      </c>
      <c r="D401" s="1">
        <f t="shared" si="71"/>
        <v>-3.043624434389141</v>
      </c>
      <c r="E401" s="1">
        <f t="shared" si="72"/>
        <v>-3.043624434389141</v>
      </c>
    </row>
    <row r="402" spans="1:5" x14ac:dyDescent="0.2">
      <c r="A402" s="1">
        <f t="shared" si="70"/>
        <v>38.500000000000277</v>
      </c>
      <c r="B402" s="1">
        <v>0</v>
      </c>
      <c r="C402" s="1">
        <v>0</v>
      </c>
      <c r="D402" s="1">
        <f t="shared" si="71"/>
        <v>-3.043624434389141</v>
      </c>
      <c r="E402" s="1">
        <f t="shared" si="72"/>
        <v>-3.043624434389141</v>
      </c>
    </row>
    <row r="403" spans="1:5" x14ac:dyDescent="0.2">
      <c r="A403" s="1">
        <f t="shared" ref="A403:A466" si="73">A402+$P$17</f>
        <v>38.600000000000279</v>
      </c>
      <c r="B403" s="1">
        <v>0</v>
      </c>
      <c r="C403" s="1">
        <v>0</v>
      </c>
      <c r="D403" s="1">
        <f t="shared" si="71"/>
        <v>-3.043624434389141</v>
      </c>
      <c r="E403" s="1">
        <f t="shared" si="72"/>
        <v>-3.043624434389141</v>
      </c>
    </row>
    <row r="404" spans="1:5" x14ac:dyDescent="0.2">
      <c r="A404" s="1">
        <f t="shared" si="73"/>
        <v>38.70000000000028</v>
      </c>
      <c r="B404" s="1">
        <v>0</v>
      </c>
      <c r="C404" s="1">
        <v>0</v>
      </c>
      <c r="D404" s="1">
        <f t="shared" si="71"/>
        <v>-3.043624434389141</v>
      </c>
      <c r="E404" s="1">
        <f t="shared" si="72"/>
        <v>-3.043624434389141</v>
      </c>
    </row>
    <row r="405" spans="1:5" x14ac:dyDescent="0.2">
      <c r="A405" s="1">
        <f t="shared" si="73"/>
        <v>38.800000000000281</v>
      </c>
      <c r="B405" s="1">
        <v>0</v>
      </c>
      <c r="C405" s="1">
        <v>0</v>
      </c>
      <c r="D405" s="1">
        <f t="shared" si="71"/>
        <v>-3.043624434389141</v>
      </c>
      <c r="E405" s="1">
        <f t="shared" si="72"/>
        <v>-3.043624434389141</v>
      </c>
    </row>
    <row r="406" spans="1:5" x14ac:dyDescent="0.2">
      <c r="A406" s="1">
        <f t="shared" si="73"/>
        <v>38.900000000000283</v>
      </c>
      <c r="B406" s="1">
        <v>0</v>
      </c>
      <c r="C406" s="1">
        <v>0</v>
      </c>
      <c r="D406" s="1">
        <f t="shared" si="71"/>
        <v>-3.043624434389141</v>
      </c>
      <c r="E406" s="1">
        <f t="shared" si="72"/>
        <v>-3.043624434389141</v>
      </c>
    </row>
    <row r="407" spans="1:5" x14ac:dyDescent="0.2">
      <c r="A407" s="1">
        <f t="shared" si="73"/>
        <v>39.000000000000284</v>
      </c>
      <c r="B407" s="1">
        <v>0</v>
      </c>
      <c r="C407" s="1">
        <v>0</v>
      </c>
      <c r="D407" s="1">
        <f t="shared" si="71"/>
        <v>-3.043624434389141</v>
      </c>
      <c r="E407" s="1">
        <f t="shared" si="72"/>
        <v>-3.043624434389141</v>
      </c>
    </row>
    <row r="408" spans="1:5" x14ac:dyDescent="0.2">
      <c r="A408" s="1">
        <f t="shared" si="73"/>
        <v>39.100000000000286</v>
      </c>
      <c r="B408" s="1">
        <v>0</v>
      </c>
      <c r="C408" s="1">
        <v>0</v>
      </c>
      <c r="D408" s="1">
        <f t="shared" si="71"/>
        <v>-3.043624434389141</v>
      </c>
      <c r="E408" s="1">
        <f t="shared" si="72"/>
        <v>-3.043624434389141</v>
      </c>
    </row>
    <row r="409" spans="1:5" x14ac:dyDescent="0.2">
      <c r="A409" s="1">
        <f t="shared" si="73"/>
        <v>39.200000000000287</v>
      </c>
      <c r="B409" s="1">
        <v>0</v>
      </c>
      <c r="C409" s="1">
        <v>0</v>
      </c>
      <c r="D409" s="1">
        <f t="shared" si="71"/>
        <v>-3.043624434389141</v>
      </c>
      <c r="E409" s="1">
        <f t="shared" si="72"/>
        <v>-3.043624434389141</v>
      </c>
    </row>
    <row r="410" spans="1:5" x14ac:dyDescent="0.2">
      <c r="A410" s="1">
        <f t="shared" si="73"/>
        <v>39.300000000000288</v>
      </c>
      <c r="B410" s="1">
        <v>0</v>
      </c>
      <c r="C410" s="1">
        <v>0</v>
      </c>
      <c r="D410" s="1">
        <f t="shared" si="71"/>
        <v>-3.043624434389141</v>
      </c>
      <c r="E410" s="1">
        <f t="shared" si="72"/>
        <v>-3.043624434389141</v>
      </c>
    </row>
    <row r="411" spans="1:5" x14ac:dyDescent="0.2">
      <c r="A411" s="1">
        <f t="shared" si="73"/>
        <v>39.40000000000029</v>
      </c>
      <c r="B411" s="1">
        <v>0</v>
      </c>
      <c r="C411" s="1">
        <v>0</v>
      </c>
      <c r="D411" s="1">
        <f t="shared" si="71"/>
        <v>-3.043624434389141</v>
      </c>
      <c r="E411" s="1">
        <f t="shared" si="72"/>
        <v>-3.043624434389141</v>
      </c>
    </row>
    <row r="412" spans="1:5" x14ac:dyDescent="0.2">
      <c r="A412" s="1">
        <f t="shared" si="73"/>
        <v>39.500000000000291</v>
      </c>
      <c r="B412" s="1">
        <v>0</v>
      </c>
      <c r="C412" s="1">
        <v>0</v>
      </c>
      <c r="D412" s="1">
        <f t="shared" si="71"/>
        <v>-3.043624434389141</v>
      </c>
      <c r="E412" s="1">
        <f t="shared" si="72"/>
        <v>-3.043624434389141</v>
      </c>
    </row>
    <row r="413" spans="1:5" x14ac:dyDescent="0.2">
      <c r="A413" s="1">
        <f t="shared" si="73"/>
        <v>39.600000000000293</v>
      </c>
      <c r="B413" s="1">
        <v>0</v>
      </c>
      <c r="C413" s="1">
        <v>0</v>
      </c>
      <c r="D413" s="1">
        <f t="shared" si="71"/>
        <v>-3.043624434389141</v>
      </c>
      <c r="E413" s="1">
        <f t="shared" si="72"/>
        <v>-3.043624434389141</v>
      </c>
    </row>
    <row r="414" spans="1:5" x14ac:dyDescent="0.2">
      <c r="A414" s="1">
        <f t="shared" si="73"/>
        <v>39.700000000000294</v>
      </c>
      <c r="B414" s="1">
        <v>0</v>
      </c>
      <c r="C414" s="1">
        <v>0</v>
      </c>
      <c r="D414" s="1">
        <f t="shared" si="71"/>
        <v>-3.043624434389141</v>
      </c>
      <c r="E414" s="1">
        <f t="shared" si="72"/>
        <v>-3.043624434389141</v>
      </c>
    </row>
    <row r="415" spans="1:5" x14ac:dyDescent="0.2">
      <c r="A415" s="1">
        <f t="shared" si="73"/>
        <v>39.800000000000296</v>
      </c>
      <c r="B415" s="1">
        <v>0</v>
      </c>
      <c r="C415" s="1">
        <v>0</v>
      </c>
      <c r="D415" s="1">
        <f t="shared" si="71"/>
        <v>-3.043624434389141</v>
      </c>
      <c r="E415" s="1">
        <f t="shared" si="72"/>
        <v>-3.043624434389141</v>
      </c>
    </row>
    <row r="416" spans="1:5" x14ac:dyDescent="0.2">
      <c r="A416" s="1">
        <f t="shared" si="73"/>
        <v>39.900000000000297</v>
      </c>
      <c r="B416" s="1">
        <v>0</v>
      </c>
      <c r="C416" s="1">
        <v>0</v>
      </c>
      <c r="D416" s="1">
        <f t="shared" si="71"/>
        <v>-3.043624434389141</v>
      </c>
      <c r="E416" s="1">
        <f t="shared" si="72"/>
        <v>-3.043624434389141</v>
      </c>
    </row>
    <row r="417" spans="1:5" x14ac:dyDescent="0.2">
      <c r="A417" s="1">
        <f t="shared" si="73"/>
        <v>40.000000000000298</v>
      </c>
      <c r="B417" s="1">
        <v>0</v>
      </c>
      <c r="C417" s="1">
        <v>0</v>
      </c>
      <c r="D417" s="1">
        <f t="shared" si="71"/>
        <v>-3.043624434389141</v>
      </c>
      <c r="E417" s="1">
        <f t="shared" si="72"/>
        <v>-3.043624434389141</v>
      </c>
    </row>
    <row r="418" spans="1:5" x14ac:dyDescent="0.2">
      <c r="A418" s="1">
        <f t="shared" si="73"/>
        <v>40.1000000000003</v>
      </c>
      <c r="B418" s="1">
        <v>0</v>
      </c>
      <c r="C418" s="1">
        <v>0</v>
      </c>
      <c r="D418" s="1">
        <f t="shared" si="71"/>
        <v>-3.043624434389141</v>
      </c>
      <c r="E418" s="1">
        <f t="shared" si="72"/>
        <v>-3.043624434389141</v>
      </c>
    </row>
    <row r="419" spans="1:5" x14ac:dyDescent="0.2">
      <c r="A419" s="1">
        <f t="shared" si="73"/>
        <v>40.200000000000301</v>
      </c>
      <c r="B419" s="1">
        <v>0</v>
      </c>
      <c r="C419" s="1">
        <v>0</v>
      </c>
      <c r="D419" s="1">
        <f t="shared" si="71"/>
        <v>-3.043624434389141</v>
      </c>
      <c r="E419" s="1">
        <f t="shared" si="72"/>
        <v>-3.043624434389141</v>
      </c>
    </row>
    <row r="420" spans="1:5" x14ac:dyDescent="0.2">
      <c r="A420" s="1">
        <f t="shared" si="73"/>
        <v>40.300000000000303</v>
      </c>
      <c r="B420" s="1">
        <v>0</v>
      </c>
      <c r="C420" s="1">
        <v>0</v>
      </c>
      <c r="D420" s="1">
        <f t="shared" si="71"/>
        <v>-3.043624434389141</v>
      </c>
      <c r="E420" s="1">
        <f t="shared" si="72"/>
        <v>-3.043624434389141</v>
      </c>
    </row>
    <row r="421" spans="1:5" x14ac:dyDescent="0.2">
      <c r="A421" s="1">
        <f t="shared" si="73"/>
        <v>40.400000000000304</v>
      </c>
      <c r="B421" s="1">
        <v>0</v>
      </c>
      <c r="C421" s="1">
        <v>0</v>
      </c>
      <c r="D421" s="1">
        <f t="shared" si="71"/>
        <v>-3.043624434389141</v>
      </c>
      <c r="E421" s="1">
        <f t="shared" si="72"/>
        <v>-3.043624434389141</v>
      </c>
    </row>
    <row r="422" spans="1:5" x14ac:dyDescent="0.2">
      <c r="A422" s="1">
        <f t="shared" si="73"/>
        <v>40.500000000000306</v>
      </c>
      <c r="B422" s="1">
        <v>0</v>
      </c>
      <c r="C422" s="1">
        <v>0</v>
      </c>
      <c r="D422" s="1">
        <f t="shared" si="71"/>
        <v>-3.043624434389141</v>
      </c>
      <c r="E422" s="1">
        <f t="shared" si="72"/>
        <v>-3.043624434389141</v>
      </c>
    </row>
    <row r="423" spans="1:5" x14ac:dyDescent="0.2">
      <c r="A423" s="1">
        <f t="shared" si="73"/>
        <v>40.600000000000307</v>
      </c>
      <c r="B423" s="1">
        <v>0</v>
      </c>
      <c r="C423" s="1">
        <v>0</v>
      </c>
      <c r="D423" s="1">
        <f t="shared" si="71"/>
        <v>-3.043624434389141</v>
      </c>
      <c r="E423" s="1">
        <f t="shared" si="72"/>
        <v>-3.043624434389141</v>
      </c>
    </row>
    <row r="424" spans="1:5" x14ac:dyDescent="0.2">
      <c r="A424" s="1">
        <f t="shared" si="73"/>
        <v>40.700000000000308</v>
      </c>
      <c r="B424" s="1">
        <v>0</v>
      </c>
      <c r="C424" s="1">
        <v>0</v>
      </c>
      <c r="D424" s="1">
        <f t="shared" si="71"/>
        <v>-3.043624434389141</v>
      </c>
      <c r="E424" s="1">
        <f t="shared" si="72"/>
        <v>-3.043624434389141</v>
      </c>
    </row>
    <row r="425" spans="1:5" x14ac:dyDescent="0.2">
      <c r="A425" s="1">
        <f t="shared" si="73"/>
        <v>40.80000000000031</v>
      </c>
      <c r="B425" s="1">
        <v>0</v>
      </c>
      <c r="C425" s="1">
        <v>0</v>
      </c>
      <c r="D425" s="1">
        <f t="shared" si="71"/>
        <v>-3.043624434389141</v>
      </c>
      <c r="E425" s="1">
        <f t="shared" si="72"/>
        <v>-3.043624434389141</v>
      </c>
    </row>
    <row r="426" spans="1:5" x14ac:dyDescent="0.2">
      <c r="A426" s="1">
        <f t="shared" si="73"/>
        <v>40.900000000000311</v>
      </c>
      <c r="B426" s="1">
        <v>0</v>
      </c>
      <c r="C426" s="1">
        <v>0</v>
      </c>
      <c r="D426" s="1">
        <f t="shared" si="71"/>
        <v>-3.043624434389141</v>
      </c>
      <c r="E426" s="1">
        <f t="shared" si="72"/>
        <v>-3.043624434389141</v>
      </c>
    </row>
    <row r="427" spans="1:5" x14ac:dyDescent="0.2">
      <c r="A427" s="1">
        <f t="shared" si="73"/>
        <v>41.000000000000313</v>
      </c>
      <c r="B427" s="1">
        <v>0</v>
      </c>
      <c r="C427" s="1">
        <v>0</v>
      </c>
      <c r="D427" s="1">
        <f t="shared" si="71"/>
        <v>-3.043624434389141</v>
      </c>
      <c r="E427" s="1">
        <f t="shared" si="72"/>
        <v>-3.043624434389141</v>
      </c>
    </row>
    <row r="428" spans="1:5" x14ac:dyDescent="0.2">
      <c r="A428" s="1">
        <f t="shared" si="73"/>
        <v>41.100000000000314</v>
      </c>
      <c r="B428" s="1">
        <v>0</v>
      </c>
      <c r="C428" s="1">
        <v>0</v>
      </c>
      <c r="D428" s="1">
        <f t="shared" si="71"/>
        <v>-3.043624434389141</v>
      </c>
      <c r="E428" s="1">
        <f t="shared" si="72"/>
        <v>-3.043624434389141</v>
      </c>
    </row>
    <row r="429" spans="1:5" x14ac:dyDescent="0.2">
      <c r="A429" s="1">
        <f t="shared" si="73"/>
        <v>41.200000000000315</v>
      </c>
      <c r="B429" s="1">
        <v>0</v>
      </c>
      <c r="C429" s="1">
        <v>0</v>
      </c>
      <c r="D429" s="1">
        <f t="shared" si="71"/>
        <v>-3.043624434389141</v>
      </c>
      <c r="E429" s="1">
        <f t="shared" si="72"/>
        <v>-3.043624434389141</v>
      </c>
    </row>
    <row r="430" spans="1:5" x14ac:dyDescent="0.2">
      <c r="A430" s="1">
        <f t="shared" si="73"/>
        <v>41.300000000000317</v>
      </c>
      <c r="B430" s="1">
        <v>0</v>
      </c>
      <c r="C430" s="1">
        <v>0</v>
      </c>
      <c r="D430" s="1">
        <f t="shared" si="71"/>
        <v>-3.043624434389141</v>
      </c>
      <c r="E430" s="1">
        <f t="shared" si="72"/>
        <v>-3.043624434389141</v>
      </c>
    </row>
    <row r="431" spans="1:5" x14ac:dyDescent="0.2">
      <c r="A431" s="1">
        <f t="shared" si="73"/>
        <v>41.400000000000318</v>
      </c>
      <c r="B431" s="1">
        <v>0</v>
      </c>
      <c r="C431" s="1">
        <v>0</v>
      </c>
      <c r="D431" s="1">
        <f t="shared" si="71"/>
        <v>-3.043624434389141</v>
      </c>
      <c r="E431" s="1">
        <f t="shared" si="72"/>
        <v>-3.043624434389141</v>
      </c>
    </row>
    <row r="432" spans="1:5" x14ac:dyDescent="0.2">
      <c r="A432" s="1">
        <f t="shared" si="73"/>
        <v>41.50000000000032</v>
      </c>
      <c r="B432" s="1">
        <v>0</v>
      </c>
      <c r="C432" s="1">
        <v>0</v>
      </c>
      <c r="D432" s="1">
        <f t="shared" si="71"/>
        <v>-3.043624434389141</v>
      </c>
      <c r="E432" s="1">
        <f t="shared" si="72"/>
        <v>-3.043624434389141</v>
      </c>
    </row>
    <row r="433" spans="1:5" x14ac:dyDescent="0.2">
      <c r="A433" s="1">
        <f t="shared" si="73"/>
        <v>41.600000000000321</v>
      </c>
      <c r="B433" s="1">
        <v>0</v>
      </c>
      <c r="C433" s="1">
        <v>0</v>
      </c>
      <c r="D433" s="1">
        <f t="shared" si="71"/>
        <v>-3.043624434389141</v>
      </c>
      <c r="E433" s="1">
        <f t="shared" si="72"/>
        <v>-3.043624434389141</v>
      </c>
    </row>
    <row r="434" spans="1:5" x14ac:dyDescent="0.2">
      <c r="A434" s="1">
        <f t="shared" si="73"/>
        <v>41.700000000000323</v>
      </c>
      <c r="B434" s="1">
        <v>0</v>
      </c>
      <c r="C434" s="1">
        <v>0</v>
      </c>
      <c r="D434" s="1">
        <f t="shared" si="71"/>
        <v>-3.043624434389141</v>
      </c>
      <c r="E434" s="1">
        <f t="shared" si="72"/>
        <v>-3.043624434389141</v>
      </c>
    </row>
    <row r="435" spans="1:5" x14ac:dyDescent="0.2">
      <c r="A435" s="1">
        <f t="shared" si="73"/>
        <v>41.800000000000324</v>
      </c>
      <c r="B435" s="1">
        <v>0</v>
      </c>
      <c r="C435" s="1">
        <v>0</v>
      </c>
      <c r="D435" s="1">
        <f t="shared" si="71"/>
        <v>-3.043624434389141</v>
      </c>
      <c r="E435" s="1">
        <f t="shared" si="72"/>
        <v>-3.043624434389141</v>
      </c>
    </row>
    <row r="436" spans="1:5" x14ac:dyDescent="0.2">
      <c r="A436" s="1">
        <f t="shared" si="73"/>
        <v>41.900000000000325</v>
      </c>
      <c r="B436" s="1">
        <v>0</v>
      </c>
      <c r="C436" s="1">
        <v>0</v>
      </c>
      <c r="D436" s="1">
        <f t="shared" si="71"/>
        <v>-3.043624434389141</v>
      </c>
      <c r="E436" s="1">
        <f t="shared" si="72"/>
        <v>-3.043624434389141</v>
      </c>
    </row>
    <row r="437" spans="1:5" x14ac:dyDescent="0.2">
      <c r="A437" s="1">
        <f t="shared" si="73"/>
        <v>42.000000000000327</v>
      </c>
      <c r="B437" s="1">
        <v>0</v>
      </c>
      <c r="C437" s="1">
        <v>0</v>
      </c>
      <c r="D437" s="1">
        <f t="shared" ref="D437:D500" si="74">$C$3+$C$2</f>
        <v>-3.043624434389141</v>
      </c>
      <c r="E437" s="1">
        <f t="shared" si="72"/>
        <v>-3.043624434389141</v>
      </c>
    </row>
    <row r="438" spans="1:5" x14ac:dyDescent="0.2">
      <c r="A438" s="1">
        <f t="shared" si="73"/>
        <v>42.100000000000328</v>
      </c>
      <c r="B438" s="1">
        <v>0</v>
      </c>
      <c r="C438" s="1">
        <v>0</v>
      </c>
      <c r="D438" s="1">
        <f t="shared" si="74"/>
        <v>-3.043624434389141</v>
      </c>
      <c r="E438" s="1">
        <f t="shared" si="72"/>
        <v>-3.043624434389141</v>
      </c>
    </row>
    <row r="439" spans="1:5" x14ac:dyDescent="0.2">
      <c r="A439" s="1">
        <f t="shared" si="73"/>
        <v>42.20000000000033</v>
      </c>
      <c r="B439" s="1">
        <v>0</v>
      </c>
      <c r="C439" s="1">
        <v>0</v>
      </c>
      <c r="D439" s="1">
        <f t="shared" si="74"/>
        <v>-3.043624434389141</v>
      </c>
      <c r="E439" s="1">
        <f t="shared" si="72"/>
        <v>-3.043624434389141</v>
      </c>
    </row>
    <row r="440" spans="1:5" x14ac:dyDescent="0.2">
      <c r="A440" s="1">
        <f t="shared" si="73"/>
        <v>42.300000000000331</v>
      </c>
      <c r="B440" s="1">
        <v>0</v>
      </c>
      <c r="C440" s="1">
        <v>0</v>
      </c>
      <c r="D440" s="1">
        <f t="shared" si="74"/>
        <v>-3.043624434389141</v>
      </c>
      <c r="E440" s="1">
        <f t="shared" si="72"/>
        <v>-3.043624434389141</v>
      </c>
    </row>
    <row r="441" spans="1:5" x14ac:dyDescent="0.2">
      <c r="A441" s="1">
        <f t="shared" si="73"/>
        <v>42.400000000000333</v>
      </c>
      <c r="B441" s="1">
        <v>0</v>
      </c>
      <c r="C441" s="1">
        <v>0</v>
      </c>
      <c r="D441" s="1">
        <f t="shared" si="74"/>
        <v>-3.043624434389141</v>
      </c>
      <c r="E441" s="1">
        <f t="shared" si="72"/>
        <v>-3.043624434389141</v>
      </c>
    </row>
    <row r="442" spans="1:5" x14ac:dyDescent="0.2">
      <c r="A442" s="1">
        <f t="shared" si="73"/>
        <v>42.500000000000334</v>
      </c>
      <c r="B442" s="1">
        <v>0</v>
      </c>
      <c r="C442" s="1">
        <v>0</v>
      </c>
      <c r="D442" s="1">
        <f t="shared" si="74"/>
        <v>-3.043624434389141</v>
      </c>
      <c r="E442" s="1">
        <f t="shared" si="72"/>
        <v>-3.043624434389141</v>
      </c>
    </row>
    <row r="443" spans="1:5" x14ac:dyDescent="0.2">
      <c r="A443" s="1">
        <f t="shared" si="73"/>
        <v>42.600000000000335</v>
      </c>
      <c r="B443" s="1">
        <v>0</v>
      </c>
      <c r="C443" s="1">
        <v>0</v>
      </c>
      <c r="D443" s="1">
        <f t="shared" si="74"/>
        <v>-3.043624434389141</v>
      </c>
      <c r="E443" s="1">
        <f t="shared" si="72"/>
        <v>-3.043624434389141</v>
      </c>
    </row>
    <row r="444" spans="1:5" x14ac:dyDescent="0.2">
      <c r="A444" s="1">
        <f t="shared" si="73"/>
        <v>42.700000000000337</v>
      </c>
      <c r="B444" s="1">
        <v>0</v>
      </c>
      <c r="C444" s="1">
        <v>0</v>
      </c>
      <c r="D444" s="1">
        <f t="shared" si="74"/>
        <v>-3.043624434389141</v>
      </c>
      <c r="E444" s="1">
        <f t="shared" si="72"/>
        <v>-3.043624434389141</v>
      </c>
    </row>
    <row r="445" spans="1:5" x14ac:dyDescent="0.2">
      <c r="A445" s="1">
        <f t="shared" si="73"/>
        <v>42.800000000000338</v>
      </c>
      <c r="B445" s="1">
        <v>0</v>
      </c>
      <c r="C445" s="1">
        <v>0</v>
      </c>
      <c r="D445" s="1">
        <f t="shared" si="74"/>
        <v>-3.043624434389141</v>
      </c>
      <c r="E445" s="1">
        <f t="shared" ref="E445:E508" si="75">D445+C445/1000</f>
        <v>-3.043624434389141</v>
      </c>
    </row>
    <row r="446" spans="1:5" x14ac:dyDescent="0.2">
      <c r="A446" s="1">
        <f t="shared" si="73"/>
        <v>42.90000000000034</v>
      </c>
      <c r="B446" s="1">
        <v>0</v>
      </c>
      <c r="C446" s="1">
        <v>0</v>
      </c>
      <c r="D446" s="1">
        <f t="shared" si="74"/>
        <v>-3.043624434389141</v>
      </c>
      <c r="E446" s="1">
        <f t="shared" si="75"/>
        <v>-3.043624434389141</v>
      </c>
    </row>
    <row r="447" spans="1:5" x14ac:dyDescent="0.2">
      <c r="A447" s="1">
        <f t="shared" si="73"/>
        <v>43.000000000000341</v>
      </c>
      <c r="B447" s="1">
        <v>0</v>
      </c>
      <c r="C447" s="1">
        <v>0</v>
      </c>
      <c r="D447" s="1">
        <f t="shared" si="74"/>
        <v>-3.043624434389141</v>
      </c>
      <c r="E447" s="1">
        <f t="shared" si="75"/>
        <v>-3.043624434389141</v>
      </c>
    </row>
    <row r="448" spans="1:5" x14ac:dyDescent="0.2">
      <c r="A448" s="1">
        <f t="shared" si="73"/>
        <v>43.100000000000342</v>
      </c>
      <c r="B448" s="1">
        <v>0</v>
      </c>
      <c r="C448" s="1">
        <v>0</v>
      </c>
      <c r="D448" s="1">
        <f t="shared" si="74"/>
        <v>-3.043624434389141</v>
      </c>
      <c r="E448" s="1">
        <f t="shared" si="75"/>
        <v>-3.043624434389141</v>
      </c>
    </row>
    <row r="449" spans="1:5" x14ac:dyDescent="0.2">
      <c r="A449" s="1">
        <f t="shared" si="73"/>
        <v>43.200000000000344</v>
      </c>
      <c r="B449" s="1">
        <v>0</v>
      </c>
      <c r="C449" s="1">
        <v>0</v>
      </c>
      <c r="D449" s="1">
        <f t="shared" si="74"/>
        <v>-3.043624434389141</v>
      </c>
      <c r="E449" s="1">
        <f t="shared" si="75"/>
        <v>-3.043624434389141</v>
      </c>
    </row>
    <row r="450" spans="1:5" x14ac:dyDescent="0.2">
      <c r="A450" s="1">
        <f t="shared" si="73"/>
        <v>43.300000000000345</v>
      </c>
      <c r="B450" s="1">
        <v>0</v>
      </c>
      <c r="C450" s="1">
        <v>0</v>
      </c>
      <c r="D450" s="1">
        <f t="shared" si="74"/>
        <v>-3.043624434389141</v>
      </c>
      <c r="E450" s="1">
        <f t="shared" si="75"/>
        <v>-3.043624434389141</v>
      </c>
    </row>
    <row r="451" spans="1:5" x14ac:dyDescent="0.2">
      <c r="A451" s="1">
        <f t="shared" si="73"/>
        <v>43.400000000000347</v>
      </c>
      <c r="B451" s="1">
        <v>0</v>
      </c>
      <c r="C451" s="1">
        <v>0</v>
      </c>
      <c r="D451" s="1">
        <f t="shared" si="74"/>
        <v>-3.043624434389141</v>
      </c>
      <c r="E451" s="1">
        <f t="shared" si="75"/>
        <v>-3.043624434389141</v>
      </c>
    </row>
    <row r="452" spans="1:5" x14ac:dyDescent="0.2">
      <c r="A452" s="1">
        <f t="shared" si="73"/>
        <v>43.500000000000348</v>
      </c>
      <c r="B452" s="1">
        <v>0</v>
      </c>
      <c r="C452" s="1">
        <v>0</v>
      </c>
      <c r="D452" s="1">
        <f t="shared" si="74"/>
        <v>-3.043624434389141</v>
      </c>
      <c r="E452" s="1">
        <f t="shared" si="75"/>
        <v>-3.043624434389141</v>
      </c>
    </row>
    <row r="453" spans="1:5" x14ac:dyDescent="0.2">
      <c r="A453" s="1">
        <f t="shared" si="73"/>
        <v>43.60000000000035</v>
      </c>
      <c r="B453" s="1">
        <v>0</v>
      </c>
      <c r="C453" s="1">
        <v>0</v>
      </c>
      <c r="D453" s="1">
        <f t="shared" si="74"/>
        <v>-3.043624434389141</v>
      </c>
      <c r="E453" s="1">
        <f t="shared" si="75"/>
        <v>-3.043624434389141</v>
      </c>
    </row>
    <row r="454" spans="1:5" x14ac:dyDescent="0.2">
      <c r="A454" s="1">
        <f t="shared" si="73"/>
        <v>43.700000000000351</v>
      </c>
      <c r="B454" s="1">
        <v>0</v>
      </c>
      <c r="C454" s="1">
        <v>0</v>
      </c>
      <c r="D454" s="1">
        <f t="shared" si="74"/>
        <v>-3.043624434389141</v>
      </c>
      <c r="E454" s="1">
        <f t="shared" si="75"/>
        <v>-3.043624434389141</v>
      </c>
    </row>
    <row r="455" spans="1:5" x14ac:dyDescent="0.2">
      <c r="A455" s="1">
        <f t="shared" si="73"/>
        <v>43.800000000000352</v>
      </c>
      <c r="B455" s="1">
        <v>0</v>
      </c>
      <c r="C455" s="1">
        <v>0</v>
      </c>
      <c r="D455" s="1">
        <f t="shared" si="74"/>
        <v>-3.043624434389141</v>
      </c>
      <c r="E455" s="1">
        <f t="shared" si="75"/>
        <v>-3.043624434389141</v>
      </c>
    </row>
    <row r="456" spans="1:5" x14ac:dyDescent="0.2">
      <c r="A456" s="1">
        <f t="shared" si="73"/>
        <v>43.900000000000354</v>
      </c>
      <c r="B456" s="1">
        <v>0</v>
      </c>
      <c r="C456" s="1">
        <v>0</v>
      </c>
      <c r="D456" s="1">
        <f t="shared" si="74"/>
        <v>-3.043624434389141</v>
      </c>
      <c r="E456" s="1">
        <f t="shared" si="75"/>
        <v>-3.043624434389141</v>
      </c>
    </row>
    <row r="457" spans="1:5" x14ac:dyDescent="0.2">
      <c r="A457" s="1">
        <f t="shared" si="73"/>
        <v>44.000000000000355</v>
      </c>
      <c r="B457" s="1">
        <v>0</v>
      </c>
      <c r="C457" s="1">
        <v>0</v>
      </c>
      <c r="D457" s="1">
        <f t="shared" si="74"/>
        <v>-3.043624434389141</v>
      </c>
      <c r="E457" s="1">
        <f t="shared" si="75"/>
        <v>-3.043624434389141</v>
      </c>
    </row>
    <row r="458" spans="1:5" x14ac:dyDescent="0.2">
      <c r="A458" s="1">
        <f t="shared" si="73"/>
        <v>44.100000000000357</v>
      </c>
      <c r="B458" s="1">
        <v>0</v>
      </c>
      <c r="C458" s="1">
        <v>0</v>
      </c>
      <c r="D458" s="1">
        <f t="shared" si="74"/>
        <v>-3.043624434389141</v>
      </c>
      <c r="E458" s="1">
        <f t="shared" si="75"/>
        <v>-3.043624434389141</v>
      </c>
    </row>
    <row r="459" spans="1:5" x14ac:dyDescent="0.2">
      <c r="A459" s="1">
        <f t="shared" si="73"/>
        <v>44.200000000000358</v>
      </c>
      <c r="B459" s="1">
        <v>0</v>
      </c>
      <c r="C459" s="1">
        <v>0</v>
      </c>
      <c r="D459" s="1">
        <f t="shared" si="74"/>
        <v>-3.043624434389141</v>
      </c>
      <c r="E459" s="1">
        <f t="shared" si="75"/>
        <v>-3.043624434389141</v>
      </c>
    </row>
    <row r="460" spans="1:5" x14ac:dyDescent="0.2">
      <c r="A460" s="1">
        <f t="shared" si="73"/>
        <v>44.30000000000036</v>
      </c>
      <c r="B460" s="1">
        <v>0</v>
      </c>
      <c r="C460" s="1">
        <v>0</v>
      </c>
      <c r="D460" s="1">
        <f t="shared" si="74"/>
        <v>-3.043624434389141</v>
      </c>
      <c r="E460" s="1">
        <f t="shared" si="75"/>
        <v>-3.043624434389141</v>
      </c>
    </row>
    <row r="461" spans="1:5" x14ac:dyDescent="0.2">
      <c r="A461" s="1">
        <f t="shared" si="73"/>
        <v>44.400000000000361</v>
      </c>
      <c r="B461" s="1">
        <v>0</v>
      </c>
      <c r="C461" s="1">
        <v>0</v>
      </c>
      <c r="D461" s="1">
        <f t="shared" si="74"/>
        <v>-3.043624434389141</v>
      </c>
      <c r="E461" s="1">
        <f t="shared" si="75"/>
        <v>-3.043624434389141</v>
      </c>
    </row>
    <row r="462" spans="1:5" x14ac:dyDescent="0.2">
      <c r="A462" s="1">
        <f t="shared" si="73"/>
        <v>44.500000000000362</v>
      </c>
      <c r="B462" s="1">
        <v>0</v>
      </c>
      <c r="C462" s="1">
        <v>0</v>
      </c>
      <c r="D462" s="1">
        <f t="shared" si="74"/>
        <v>-3.043624434389141</v>
      </c>
      <c r="E462" s="1">
        <f t="shared" si="75"/>
        <v>-3.043624434389141</v>
      </c>
    </row>
    <row r="463" spans="1:5" x14ac:dyDescent="0.2">
      <c r="A463" s="1">
        <f t="shared" si="73"/>
        <v>44.600000000000364</v>
      </c>
      <c r="B463" s="1">
        <v>0</v>
      </c>
      <c r="C463" s="1">
        <v>0</v>
      </c>
      <c r="D463" s="1">
        <f t="shared" si="74"/>
        <v>-3.043624434389141</v>
      </c>
      <c r="E463" s="1">
        <f t="shared" si="75"/>
        <v>-3.043624434389141</v>
      </c>
    </row>
    <row r="464" spans="1:5" x14ac:dyDescent="0.2">
      <c r="A464" s="1">
        <f t="shared" si="73"/>
        <v>44.700000000000365</v>
      </c>
      <c r="B464" s="1">
        <v>0</v>
      </c>
      <c r="C464" s="1">
        <v>0</v>
      </c>
      <c r="D464" s="1">
        <f t="shared" si="74"/>
        <v>-3.043624434389141</v>
      </c>
      <c r="E464" s="1">
        <f t="shared" si="75"/>
        <v>-3.043624434389141</v>
      </c>
    </row>
    <row r="465" spans="1:5" x14ac:dyDescent="0.2">
      <c r="A465" s="1">
        <f t="shared" si="73"/>
        <v>44.800000000000367</v>
      </c>
      <c r="B465" s="1">
        <v>0</v>
      </c>
      <c r="C465" s="1">
        <v>0</v>
      </c>
      <c r="D465" s="1">
        <f t="shared" si="74"/>
        <v>-3.043624434389141</v>
      </c>
      <c r="E465" s="1">
        <f t="shared" si="75"/>
        <v>-3.043624434389141</v>
      </c>
    </row>
    <row r="466" spans="1:5" x14ac:dyDescent="0.2">
      <c r="A466" s="1">
        <f t="shared" si="73"/>
        <v>44.900000000000368</v>
      </c>
      <c r="B466" s="1">
        <v>0</v>
      </c>
      <c r="C466" s="1">
        <v>0</v>
      </c>
      <c r="D466" s="1">
        <f t="shared" si="74"/>
        <v>-3.043624434389141</v>
      </c>
      <c r="E466" s="1">
        <f t="shared" si="75"/>
        <v>-3.043624434389141</v>
      </c>
    </row>
    <row r="467" spans="1:5" x14ac:dyDescent="0.2">
      <c r="A467" s="1">
        <f t="shared" ref="A467:A501" si="76">A466+$P$17</f>
        <v>45.000000000000369</v>
      </c>
      <c r="B467" s="1">
        <v>0</v>
      </c>
      <c r="C467" s="1">
        <v>0</v>
      </c>
      <c r="D467" s="1">
        <f t="shared" si="74"/>
        <v>-3.043624434389141</v>
      </c>
      <c r="E467" s="1">
        <f t="shared" si="75"/>
        <v>-3.043624434389141</v>
      </c>
    </row>
    <row r="468" spans="1:5" x14ac:dyDescent="0.2">
      <c r="A468" s="1">
        <f t="shared" si="76"/>
        <v>45.100000000000371</v>
      </c>
      <c r="B468" s="1">
        <v>0</v>
      </c>
      <c r="C468" s="1">
        <v>0</v>
      </c>
      <c r="D468" s="1">
        <f t="shared" si="74"/>
        <v>-3.043624434389141</v>
      </c>
      <c r="E468" s="1">
        <f t="shared" si="75"/>
        <v>-3.043624434389141</v>
      </c>
    </row>
    <row r="469" spans="1:5" x14ac:dyDescent="0.2">
      <c r="A469" s="1">
        <f t="shared" si="76"/>
        <v>45.200000000000372</v>
      </c>
      <c r="B469" s="1">
        <v>0</v>
      </c>
      <c r="C469" s="1">
        <v>0</v>
      </c>
      <c r="D469" s="1">
        <f t="shared" si="74"/>
        <v>-3.043624434389141</v>
      </c>
      <c r="E469" s="1">
        <f t="shared" si="75"/>
        <v>-3.043624434389141</v>
      </c>
    </row>
    <row r="470" spans="1:5" x14ac:dyDescent="0.2">
      <c r="A470" s="1">
        <f t="shared" si="76"/>
        <v>45.300000000000374</v>
      </c>
      <c r="B470" s="1">
        <v>0</v>
      </c>
      <c r="C470" s="1">
        <v>0</v>
      </c>
      <c r="D470" s="1">
        <f t="shared" si="74"/>
        <v>-3.043624434389141</v>
      </c>
      <c r="E470" s="1">
        <f t="shared" si="75"/>
        <v>-3.043624434389141</v>
      </c>
    </row>
    <row r="471" spans="1:5" x14ac:dyDescent="0.2">
      <c r="A471" s="1">
        <f t="shared" si="76"/>
        <v>45.400000000000375</v>
      </c>
      <c r="B471" s="1">
        <v>0</v>
      </c>
      <c r="C471" s="1">
        <v>0</v>
      </c>
      <c r="D471" s="1">
        <f t="shared" si="74"/>
        <v>-3.043624434389141</v>
      </c>
      <c r="E471" s="1">
        <f t="shared" si="75"/>
        <v>-3.043624434389141</v>
      </c>
    </row>
    <row r="472" spans="1:5" x14ac:dyDescent="0.2">
      <c r="A472" s="1">
        <f t="shared" si="76"/>
        <v>45.500000000000377</v>
      </c>
      <c r="B472" s="1">
        <v>0</v>
      </c>
      <c r="C472" s="1">
        <v>0</v>
      </c>
      <c r="D472" s="1">
        <f t="shared" si="74"/>
        <v>-3.043624434389141</v>
      </c>
      <c r="E472" s="1">
        <f t="shared" si="75"/>
        <v>-3.043624434389141</v>
      </c>
    </row>
    <row r="473" spans="1:5" x14ac:dyDescent="0.2">
      <c r="A473" s="1">
        <f t="shared" si="76"/>
        <v>45.600000000000378</v>
      </c>
      <c r="B473" s="1">
        <v>0</v>
      </c>
      <c r="C473" s="1">
        <v>0</v>
      </c>
      <c r="D473" s="1">
        <f t="shared" si="74"/>
        <v>-3.043624434389141</v>
      </c>
      <c r="E473" s="1">
        <f t="shared" si="75"/>
        <v>-3.043624434389141</v>
      </c>
    </row>
    <row r="474" spans="1:5" x14ac:dyDescent="0.2">
      <c r="A474" s="1">
        <f t="shared" si="76"/>
        <v>45.700000000000379</v>
      </c>
      <c r="B474" s="1">
        <v>0</v>
      </c>
      <c r="C474" s="1">
        <v>0</v>
      </c>
      <c r="D474" s="1">
        <f t="shared" si="74"/>
        <v>-3.043624434389141</v>
      </c>
      <c r="E474" s="1">
        <f t="shared" si="75"/>
        <v>-3.043624434389141</v>
      </c>
    </row>
    <row r="475" spans="1:5" x14ac:dyDescent="0.2">
      <c r="A475" s="1">
        <f t="shared" si="76"/>
        <v>45.800000000000381</v>
      </c>
      <c r="B475" s="1">
        <v>0</v>
      </c>
      <c r="C475" s="1">
        <v>0</v>
      </c>
      <c r="D475" s="1">
        <f t="shared" si="74"/>
        <v>-3.043624434389141</v>
      </c>
      <c r="E475" s="1">
        <f t="shared" si="75"/>
        <v>-3.043624434389141</v>
      </c>
    </row>
    <row r="476" spans="1:5" x14ac:dyDescent="0.2">
      <c r="A476" s="1">
        <f t="shared" si="76"/>
        <v>45.900000000000382</v>
      </c>
      <c r="B476" s="1">
        <v>0</v>
      </c>
      <c r="C476" s="1">
        <v>0</v>
      </c>
      <c r="D476" s="1">
        <f t="shared" si="74"/>
        <v>-3.043624434389141</v>
      </c>
      <c r="E476" s="1">
        <f t="shared" si="75"/>
        <v>-3.043624434389141</v>
      </c>
    </row>
    <row r="477" spans="1:5" x14ac:dyDescent="0.2">
      <c r="A477" s="1">
        <f t="shared" si="76"/>
        <v>46.000000000000384</v>
      </c>
      <c r="B477" s="1">
        <v>0</v>
      </c>
      <c r="C477" s="1">
        <v>0</v>
      </c>
      <c r="D477" s="1">
        <f t="shared" si="74"/>
        <v>-3.043624434389141</v>
      </c>
      <c r="E477" s="1">
        <f t="shared" si="75"/>
        <v>-3.043624434389141</v>
      </c>
    </row>
    <row r="478" spans="1:5" x14ac:dyDescent="0.2">
      <c r="A478" s="1">
        <f t="shared" si="76"/>
        <v>46.100000000000385</v>
      </c>
      <c r="B478" s="1">
        <v>0</v>
      </c>
      <c r="C478" s="1">
        <v>0</v>
      </c>
      <c r="D478" s="1">
        <f t="shared" si="74"/>
        <v>-3.043624434389141</v>
      </c>
      <c r="E478" s="1">
        <f t="shared" si="75"/>
        <v>-3.043624434389141</v>
      </c>
    </row>
    <row r="479" spans="1:5" x14ac:dyDescent="0.2">
      <c r="A479" s="1">
        <f t="shared" si="76"/>
        <v>46.200000000000387</v>
      </c>
      <c r="B479" s="1">
        <v>0</v>
      </c>
      <c r="C479" s="1">
        <v>0</v>
      </c>
      <c r="D479" s="1">
        <f t="shared" si="74"/>
        <v>-3.043624434389141</v>
      </c>
      <c r="E479" s="1">
        <f t="shared" si="75"/>
        <v>-3.043624434389141</v>
      </c>
    </row>
    <row r="480" spans="1:5" x14ac:dyDescent="0.2">
      <c r="A480" s="1">
        <f t="shared" si="76"/>
        <v>46.300000000000388</v>
      </c>
      <c r="B480" s="1">
        <v>0</v>
      </c>
      <c r="C480" s="1">
        <v>0</v>
      </c>
      <c r="D480" s="1">
        <f t="shared" si="74"/>
        <v>-3.043624434389141</v>
      </c>
      <c r="E480" s="1">
        <f t="shared" si="75"/>
        <v>-3.043624434389141</v>
      </c>
    </row>
    <row r="481" spans="1:5" x14ac:dyDescent="0.2">
      <c r="A481" s="1">
        <f t="shared" si="76"/>
        <v>46.400000000000389</v>
      </c>
      <c r="B481" s="1">
        <v>0</v>
      </c>
      <c r="C481" s="1">
        <v>0</v>
      </c>
      <c r="D481" s="1">
        <f t="shared" si="74"/>
        <v>-3.043624434389141</v>
      </c>
      <c r="E481" s="1">
        <f t="shared" si="75"/>
        <v>-3.043624434389141</v>
      </c>
    </row>
    <row r="482" spans="1:5" x14ac:dyDescent="0.2">
      <c r="A482" s="1">
        <f t="shared" si="76"/>
        <v>46.500000000000391</v>
      </c>
      <c r="B482" s="1">
        <v>0</v>
      </c>
      <c r="C482" s="1">
        <v>0</v>
      </c>
      <c r="D482" s="1">
        <f t="shared" si="74"/>
        <v>-3.043624434389141</v>
      </c>
      <c r="E482" s="1">
        <f t="shared" si="75"/>
        <v>-3.043624434389141</v>
      </c>
    </row>
    <row r="483" spans="1:5" x14ac:dyDescent="0.2">
      <c r="A483" s="1">
        <f t="shared" si="76"/>
        <v>46.600000000000392</v>
      </c>
      <c r="B483" s="1">
        <v>0</v>
      </c>
      <c r="C483" s="1">
        <v>0</v>
      </c>
      <c r="D483" s="1">
        <f t="shared" si="74"/>
        <v>-3.043624434389141</v>
      </c>
      <c r="E483" s="1">
        <f t="shared" si="75"/>
        <v>-3.043624434389141</v>
      </c>
    </row>
    <row r="484" spans="1:5" x14ac:dyDescent="0.2">
      <c r="A484" s="1">
        <f t="shared" si="76"/>
        <v>46.700000000000394</v>
      </c>
      <c r="B484" s="1">
        <v>0</v>
      </c>
      <c r="C484" s="1">
        <v>0</v>
      </c>
      <c r="D484" s="1">
        <f t="shared" si="74"/>
        <v>-3.043624434389141</v>
      </c>
      <c r="E484" s="1">
        <f t="shared" si="75"/>
        <v>-3.043624434389141</v>
      </c>
    </row>
    <row r="485" spans="1:5" x14ac:dyDescent="0.2">
      <c r="A485" s="1">
        <f t="shared" si="76"/>
        <v>46.800000000000395</v>
      </c>
      <c r="B485" s="1">
        <v>0</v>
      </c>
      <c r="C485" s="1">
        <v>0</v>
      </c>
      <c r="D485" s="1">
        <f t="shared" si="74"/>
        <v>-3.043624434389141</v>
      </c>
      <c r="E485" s="1">
        <f t="shared" si="75"/>
        <v>-3.043624434389141</v>
      </c>
    </row>
    <row r="486" spans="1:5" x14ac:dyDescent="0.2">
      <c r="A486" s="1">
        <f t="shared" si="76"/>
        <v>46.900000000000396</v>
      </c>
      <c r="B486" s="1">
        <v>0</v>
      </c>
      <c r="C486" s="1">
        <v>0</v>
      </c>
      <c r="D486" s="1">
        <f t="shared" si="74"/>
        <v>-3.043624434389141</v>
      </c>
      <c r="E486" s="1">
        <f t="shared" si="75"/>
        <v>-3.043624434389141</v>
      </c>
    </row>
    <row r="487" spans="1:5" x14ac:dyDescent="0.2">
      <c r="A487" s="1">
        <f t="shared" si="76"/>
        <v>47.000000000000398</v>
      </c>
      <c r="B487" s="1">
        <v>0</v>
      </c>
      <c r="C487" s="1">
        <v>0</v>
      </c>
      <c r="D487" s="1">
        <f t="shared" si="74"/>
        <v>-3.043624434389141</v>
      </c>
      <c r="E487" s="1">
        <f t="shared" si="75"/>
        <v>-3.043624434389141</v>
      </c>
    </row>
    <row r="488" spans="1:5" x14ac:dyDescent="0.2">
      <c r="A488" s="1">
        <f t="shared" si="76"/>
        <v>47.100000000000399</v>
      </c>
      <c r="B488" s="1">
        <v>0</v>
      </c>
      <c r="C488" s="1">
        <v>0</v>
      </c>
      <c r="D488" s="1">
        <f t="shared" si="74"/>
        <v>-3.043624434389141</v>
      </c>
      <c r="E488" s="1">
        <f t="shared" si="75"/>
        <v>-3.043624434389141</v>
      </c>
    </row>
    <row r="489" spans="1:5" x14ac:dyDescent="0.2">
      <c r="A489" s="1">
        <f t="shared" si="76"/>
        <v>47.200000000000401</v>
      </c>
      <c r="B489" s="1">
        <v>0</v>
      </c>
      <c r="C489" s="1">
        <v>0</v>
      </c>
      <c r="D489" s="1">
        <f t="shared" si="74"/>
        <v>-3.043624434389141</v>
      </c>
      <c r="E489" s="1">
        <f t="shared" si="75"/>
        <v>-3.043624434389141</v>
      </c>
    </row>
    <row r="490" spans="1:5" x14ac:dyDescent="0.2">
      <c r="A490" s="1">
        <f t="shared" si="76"/>
        <v>47.300000000000402</v>
      </c>
      <c r="B490" s="1">
        <v>0</v>
      </c>
      <c r="C490" s="1">
        <v>0</v>
      </c>
      <c r="D490" s="1">
        <f t="shared" si="74"/>
        <v>-3.043624434389141</v>
      </c>
      <c r="E490" s="1">
        <f t="shared" si="75"/>
        <v>-3.043624434389141</v>
      </c>
    </row>
    <row r="491" spans="1:5" x14ac:dyDescent="0.2">
      <c r="A491" s="1">
        <f t="shared" si="76"/>
        <v>47.400000000000404</v>
      </c>
      <c r="B491" s="1">
        <v>0</v>
      </c>
      <c r="C491" s="1">
        <v>0</v>
      </c>
      <c r="D491" s="1">
        <f t="shared" si="74"/>
        <v>-3.043624434389141</v>
      </c>
      <c r="E491" s="1">
        <f t="shared" si="75"/>
        <v>-3.043624434389141</v>
      </c>
    </row>
    <row r="492" spans="1:5" x14ac:dyDescent="0.2">
      <c r="A492" s="1">
        <f t="shared" si="76"/>
        <v>47.500000000000405</v>
      </c>
      <c r="B492" s="1">
        <v>0</v>
      </c>
      <c r="C492" s="1">
        <v>0</v>
      </c>
      <c r="D492" s="1">
        <f t="shared" si="74"/>
        <v>-3.043624434389141</v>
      </c>
      <c r="E492" s="1">
        <f t="shared" si="75"/>
        <v>-3.043624434389141</v>
      </c>
    </row>
    <row r="493" spans="1:5" x14ac:dyDescent="0.2">
      <c r="A493" s="1">
        <f t="shared" si="76"/>
        <v>47.600000000000406</v>
      </c>
      <c r="B493" s="1">
        <v>0</v>
      </c>
      <c r="C493" s="1">
        <v>0</v>
      </c>
      <c r="D493" s="1">
        <f t="shared" si="74"/>
        <v>-3.043624434389141</v>
      </c>
      <c r="E493" s="1">
        <f t="shared" si="75"/>
        <v>-3.043624434389141</v>
      </c>
    </row>
    <row r="494" spans="1:5" x14ac:dyDescent="0.2">
      <c r="A494" s="1">
        <f t="shared" si="76"/>
        <v>47.700000000000408</v>
      </c>
      <c r="B494" s="1">
        <v>0</v>
      </c>
      <c r="C494" s="1">
        <v>0</v>
      </c>
      <c r="D494" s="1">
        <f t="shared" si="74"/>
        <v>-3.043624434389141</v>
      </c>
      <c r="E494" s="1">
        <f t="shared" si="75"/>
        <v>-3.043624434389141</v>
      </c>
    </row>
    <row r="495" spans="1:5" x14ac:dyDescent="0.2">
      <c r="A495" s="1">
        <f t="shared" si="76"/>
        <v>47.800000000000409</v>
      </c>
      <c r="B495" s="1">
        <v>0</v>
      </c>
      <c r="C495" s="1">
        <v>0</v>
      </c>
      <c r="D495" s="1">
        <f t="shared" si="74"/>
        <v>-3.043624434389141</v>
      </c>
      <c r="E495" s="1">
        <f t="shared" si="75"/>
        <v>-3.043624434389141</v>
      </c>
    </row>
    <row r="496" spans="1:5" x14ac:dyDescent="0.2">
      <c r="A496" s="1">
        <f t="shared" si="76"/>
        <v>47.900000000000411</v>
      </c>
      <c r="B496" s="1">
        <v>0</v>
      </c>
      <c r="C496" s="1">
        <v>0</v>
      </c>
      <c r="D496" s="1">
        <f t="shared" si="74"/>
        <v>-3.043624434389141</v>
      </c>
      <c r="E496" s="1">
        <f t="shared" si="75"/>
        <v>-3.043624434389141</v>
      </c>
    </row>
    <row r="497" spans="1:5" x14ac:dyDescent="0.2">
      <c r="A497" s="1">
        <f t="shared" si="76"/>
        <v>48.000000000000412</v>
      </c>
      <c r="B497" s="1">
        <v>0</v>
      </c>
      <c r="C497" s="1">
        <v>0</v>
      </c>
      <c r="D497" s="1">
        <f t="shared" si="74"/>
        <v>-3.043624434389141</v>
      </c>
      <c r="E497" s="1">
        <f t="shared" si="75"/>
        <v>-3.043624434389141</v>
      </c>
    </row>
    <row r="498" spans="1:5" x14ac:dyDescent="0.2">
      <c r="A498" s="1">
        <f t="shared" si="76"/>
        <v>48.100000000000414</v>
      </c>
      <c r="B498" s="1">
        <v>0</v>
      </c>
      <c r="C498" s="1">
        <v>0</v>
      </c>
      <c r="D498" s="1">
        <f t="shared" si="74"/>
        <v>-3.043624434389141</v>
      </c>
      <c r="E498" s="1">
        <f t="shared" si="75"/>
        <v>-3.043624434389141</v>
      </c>
    </row>
    <row r="499" spans="1:5" x14ac:dyDescent="0.2">
      <c r="A499" s="1">
        <f t="shared" si="76"/>
        <v>48.200000000000415</v>
      </c>
      <c r="B499" s="1">
        <v>0</v>
      </c>
      <c r="C499" s="1">
        <v>0</v>
      </c>
      <c r="D499" s="1">
        <f t="shared" si="74"/>
        <v>-3.043624434389141</v>
      </c>
      <c r="E499" s="1">
        <f t="shared" si="75"/>
        <v>-3.043624434389141</v>
      </c>
    </row>
    <row r="500" spans="1:5" x14ac:dyDescent="0.2">
      <c r="A500" s="1">
        <f t="shared" si="76"/>
        <v>48.300000000000416</v>
      </c>
      <c r="B500" s="1">
        <v>0</v>
      </c>
      <c r="C500" s="1">
        <v>0</v>
      </c>
      <c r="D500" s="1">
        <f t="shared" si="74"/>
        <v>-3.043624434389141</v>
      </c>
      <c r="E500" s="1">
        <f t="shared" si="75"/>
        <v>-3.043624434389141</v>
      </c>
    </row>
    <row r="501" spans="1:5" x14ac:dyDescent="0.2">
      <c r="A501" s="1">
        <f t="shared" si="76"/>
        <v>48.400000000000418</v>
      </c>
      <c r="B501" s="1">
        <v>0</v>
      </c>
      <c r="C501" s="1">
        <v>0</v>
      </c>
      <c r="D501" s="1">
        <f t="shared" ref="D501:D536" si="77">$C$3+$C$2</f>
        <v>-3.043624434389141</v>
      </c>
      <c r="E501" s="1">
        <f t="shared" si="75"/>
        <v>-3.043624434389141</v>
      </c>
    </row>
  </sheetData>
  <mergeCells count="1">
    <mergeCell ref="U16:W16"/>
  </mergeCells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10</xdr:col>
                <xdr:colOff>600075</xdr:colOff>
                <xdr:row>2</xdr:row>
                <xdr:rowOff>47625</xdr:rowOff>
              </from>
              <to>
                <xdr:col>13</xdr:col>
                <xdr:colOff>409575</xdr:colOff>
                <xdr:row>6</xdr:row>
                <xdr:rowOff>19050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11</xdr:col>
                <xdr:colOff>28575</xdr:colOff>
                <xdr:row>7</xdr:row>
                <xdr:rowOff>9525</xdr:rowOff>
              </from>
              <to>
                <xdr:col>13</xdr:col>
                <xdr:colOff>276225</xdr:colOff>
                <xdr:row>10</xdr:row>
                <xdr:rowOff>142875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B501"/>
  <sheetViews>
    <sheetView zoomScaleNormal="100" workbookViewId="0">
      <pane ySplit="6600"/>
      <selection activeCell="E18" sqref="E18"/>
      <selection pane="bottomLeft" activeCell="F209" sqref="F209"/>
    </sheetView>
  </sheetViews>
  <sheetFormatPr defaultRowHeight="12.75" x14ac:dyDescent="0.2"/>
  <cols>
    <col min="1" max="1" width="9.140625" style="1"/>
    <col min="2" max="2" width="20.140625" style="1" customWidth="1"/>
    <col min="3" max="4" width="14.7109375" style="1" customWidth="1"/>
    <col min="5" max="5" width="11.28515625" style="1" customWidth="1"/>
    <col min="6" max="6" width="10.7109375" customWidth="1"/>
    <col min="7" max="7" width="9.28515625" bestFit="1" customWidth="1"/>
    <col min="11" max="11" width="10.28515625" bestFit="1" customWidth="1"/>
    <col min="12" max="12" width="11.85546875" customWidth="1"/>
    <col min="13" max="13" width="17.42578125" customWidth="1"/>
    <col min="14" max="14" width="14.7109375" style="4" customWidth="1"/>
    <col min="19" max="19" width="12" bestFit="1" customWidth="1"/>
  </cols>
  <sheetData>
    <row r="2" spans="1:23" x14ac:dyDescent="0.2">
      <c r="B2" s="2" t="s">
        <v>0</v>
      </c>
      <c r="C2" s="1">
        <v>1</v>
      </c>
      <c r="D2" s="3" t="s">
        <v>1</v>
      </c>
    </row>
    <row r="3" spans="1:23" x14ac:dyDescent="0.2">
      <c r="B3" s="1" t="s">
        <v>2</v>
      </c>
      <c r="C3" s="1">
        <f>11/2.21-C17/1000</f>
        <v>3.99597556561086</v>
      </c>
      <c r="D3" s="1" t="s">
        <v>1</v>
      </c>
    </row>
    <row r="4" spans="1:23" x14ac:dyDescent="0.2">
      <c r="B4" s="2" t="s">
        <v>3</v>
      </c>
      <c r="C4" s="3">
        <v>85</v>
      </c>
      <c r="D4" s="3" t="s">
        <v>4</v>
      </c>
      <c r="E4" s="3">
        <f>C4*PI()/180</f>
        <v>1.4835298641951802</v>
      </c>
      <c r="F4" s="5" t="s">
        <v>5</v>
      </c>
      <c r="L4" s="5"/>
    </row>
    <row r="5" spans="1:23" x14ac:dyDescent="0.2">
      <c r="B5" s="2" t="s">
        <v>6</v>
      </c>
      <c r="C5" s="1">
        <v>0</v>
      </c>
      <c r="D5" s="3" t="s">
        <v>4</v>
      </c>
      <c r="E5" s="3" t="s">
        <v>7</v>
      </c>
      <c r="L5" s="5"/>
    </row>
    <row r="6" spans="1:23" x14ac:dyDescent="0.2">
      <c r="B6" s="2" t="s">
        <v>8</v>
      </c>
      <c r="C6" s="1">
        <v>0</v>
      </c>
      <c r="D6" s="3" t="s">
        <v>4</v>
      </c>
      <c r="E6" s="3" t="s">
        <v>7</v>
      </c>
      <c r="L6" s="5"/>
    </row>
    <row r="7" spans="1:23" x14ac:dyDescent="0.2">
      <c r="B7" s="2" t="s">
        <v>9</v>
      </c>
      <c r="C7" s="1">
        <v>1.2250000000000001</v>
      </c>
      <c r="D7" s="3" t="s">
        <v>10</v>
      </c>
      <c r="E7" s="6"/>
      <c r="F7" s="7" t="s">
        <v>11</v>
      </c>
      <c r="G7" s="7" t="s">
        <v>12</v>
      </c>
    </row>
    <row r="8" spans="1:23" x14ac:dyDescent="0.2">
      <c r="B8" s="2" t="s">
        <v>13</v>
      </c>
      <c r="C8" s="8">
        <v>9.8070000000000004</v>
      </c>
      <c r="D8" s="3" t="s">
        <v>14</v>
      </c>
      <c r="E8" s="7" t="s">
        <v>15</v>
      </c>
      <c r="F8" s="9">
        <v>679</v>
      </c>
      <c r="G8" s="10">
        <v>682</v>
      </c>
    </row>
    <row r="9" spans="1:23" x14ac:dyDescent="0.2">
      <c r="B9" s="11" t="s">
        <v>16</v>
      </c>
      <c r="C9" s="1">
        <v>0.6</v>
      </c>
      <c r="E9" s="7" t="s">
        <v>17</v>
      </c>
      <c r="F9" s="12">
        <v>21</v>
      </c>
      <c r="G9" s="10">
        <f>219/9.807</f>
        <v>22.330988069746098</v>
      </c>
    </row>
    <row r="10" spans="1:23" x14ac:dyDescent="0.2">
      <c r="B10" s="2" t="s">
        <v>18</v>
      </c>
      <c r="C10" s="13">
        <v>5.0799999999999998E-2</v>
      </c>
      <c r="D10" s="3" t="s">
        <v>19</v>
      </c>
      <c r="E10" s="7" t="s">
        <v>20</v>
      </c>
      <c r="F10" s="10" t="s">
        <v>21</v>
      </c>
      <c r="G10" s="14">
        <f>MAX(K:K)*3.281</f>
        <v>6164.3930973397755</v>
      </c>
    </row>
    <row r="11" spans="1:23" x14ac:dyDescent="0.2">
      <c r="B11" s="15" t="s">
        <v>22</v>
      </c>
      <c r="C11" s="13">
        <f>PI()*C10^2</f>
        <v>8.107319665559963E-3</v>
      </c>
      <c r="D11" s="1" t="s">
        <v>23</v>
      </c>
      <c r="E11" s="10" t="s">
        <v>24</v>
      </c>
      <c r="F11" s="16"/>
      <c r="G11" s="16"/>
    </row>
    <row r="12" spans="1:23" x14ac:dyDescent="0.2">
      <c r="B12" s="11"/>
    </row>
    <row r="13" spans="1:23" x14ac:dyDescent="0.2">
      <c r="B13" s="2" t="s">
        <v>25</v>
      </c>
      <c r="D13" s="1">
        <f>MAX(K:K)</f>
        <v>1878.8153298810653</v>
      </c>
      <c r="E13" t="s">
        <v>26</v>
      </c>
      <c r="F13" s="17">
        <f>D13*3.281</f>
        <v>6164.3930973397755</v>
      </c>
      <c r="G13" t="s">
        <v>27</v>
      </c>
    </row>
    <row r="14" spans="1:23" x14ac:dyDescent="0.2">
      <c r="B14" s="1" t="s">
        <v>28</v>
      </c>
      <c r="D14" s="18">
        <f>SQRT(MAX(F17:F501)^2+MAX(I:I)^2)/9.807</f>
        <v>22.605888584839271</v>
      </c>
      <c r="E14" t="s">
        <v>29</v>
      </c>
    </row>
    <row r="15" spans="1:23" x14ac:dyDescent="0.2">
      <c r="B15" s="1" t="s">
        <v>7</v>
      </c>
      <c r="D15" s="1" t="s">
        <v>7</v>
      </c>
    </row>
    <row r="16" spans="1:23" s="22" customFormat="1" ht="27.75" customHeight="1" x14ac:dyDescent="0.2">
      <c r="A16" s="19" t="s">
        <v>30</v>
      </c>
      <c r="B16" s="20" t="s">
        <v>31</v>
      </c>
      <c r="C16" s="20" t="s">
        <v>32</v>
      </c>
      <c r="D16" s="20" t="s">
        <v>33</v>
      </c>
      <c r="E16" s="20" t="s">
        <v>34</v>
      </c>
      <c r="F16" s="21" t="s">
        <v>35</v>
      </c>
      <c r="G16" s="22" t="s">
        <v>36</v>
      </c>
      <c r="H16" s="22" t="s">
        <v>37</v>
      </c>
      <c r="I16" s="22" t="s">
        <v>38</v>
      </c>
      <c r="J16" s="22" t="s">
        <v>39</v>
      </c>
      <c r="K16" s="22" t="s">
        <v>40</v>
      </c>
      <c r="L16" s="22" t="s">
        <v>41</v>
      </c>
      <c r="M16" s="22" t="s">
        <v>42</v>
      </c>
      <c r="N16" s="23" t="s">
        <v>43</v>
      </c>
      <c r="P16" s="22" t="s">
        <v>44</v>
      </c>
      <c r="R16" s="22" t="s">
        <v>45</v>
      </c>
      <c r="S16" s="22">
        <v>1.2250000000000001</v>
      </c>
      <c r="T16" s="22" t="s">
        <v>10</v>
      </c>
      <c r="U16" s="24" t="s">
        <v>46</v>
      </c>
      <c r="V16" s="24"/>
      <c r="W16" s="24"/>
    </row>
    <row r="17" spans="1:28" x14ac:dyDescent="0.2">
      <c r="A17" s="1">
        <v>0</v>
      </c>
      <c r="B17" s="1">
        <v>0</v>
      </c>
      <c r="C17" s="1">
        <v>981.4</v>
      </c>
      <c r="D17" s="1">
        <f>$C$3+$C$2</f>
        <v>4.99597556561086</v>
      </c>
      <c r="E17" s="1">
        <f>D17+C17/1000</f>
        <v>5.9773755656108598</v>
      </c>
      <c r="F17" s="25">
        <f>(B17-0.5*M17*L17^2*$C$9*$C$11)*COS($E$4)/E17</f>
        <v>0</v>
      </c>
      <c r="G17" s="26">
        <v>0</v>
      </c>
      <c r="H17" s="26">
        <v>0</v>
      </c>
      <c r="I17" s="25">
        <f>(B17-0.5*M17*L17^2*$C$9*$C$11)*SIN($E$4)/E17-$C$8</f>
        <v>-9.8070000000000004</v>
      </c>
      <c r="J17" s="27">
        <v>0</v>
      </c>
      <c r="K17" s="27">
        <v>0</v>
      </c>
      <c r="L17" s="25">
        <f>SQRT(G17^2+J17^2)</f>
        <v>0</v>
      </c>
      <c r="M17" s="28">
        <f>C7</f>
        <v>1.2250000000000001</v>
      </c>
      <c r="N17" s="29">
        <f>S19</f>
        <v>288</v>
      </c>
      <c r="P17">
        <v>0.1</v>
      </c>
      <c r="R17" t="s">
        <v>47</v>
      </c>
      <c r="S17">
        <v>0</v>
      </c>
      <c r="T17" t="s">
        <v>26</v>
      </c>
      <c r="AB17" t="s">
        <v>48</v>
      </c>
    </row>
    <row r="18" spans="1:28" ht="15" x14ac:dyDescent="0.25">
      <c r="A18" s="1">
        <f>A17+$P$17</f>
        <v>0.1</v>
      </c>
      <c r="B18" s="30">
        <v>1279.47</v>
      </c>
      <c r="C18" s="30">
        <v>924.09100000000001</v>
      </c>
      <c r="D18" s="1">
        <f>$C$3+$C$2</f>
        <v>4.99597556561086</v>
      </c>
      <c r="E18" s="1">
        <f>D18+C18/1000</f>
        <v>5.9200665656108598</v>
      </c>
      <c r="F18" s="25">
        <f>(B18-0.5*M18*L18^2*$C$9*$C$11)*COS($E$4)/E18</f>
        <v>18.836470323005518</v>
      </c>
      <c r="G18" s="31">
        <f>F17*dt</f>
        <v>0</v>
      </c>
      <c r="H18" s="31">
        <f>H17+G18*dt</f>
        <v>0</v>
      </c>
      <c r="I18" s="25">
        <f>(B18-0.5*M18*L18^2*$C$9*$C$11)*SIN($E$4)/E18-$C$8</f>
        <v>205.49484099136501</v>
      </c>
      <c r="J18" s="32">
        <v>0</v>
      </c>
      <c r="K18" s="32">
        <v>0</v>
      </c>
      <c r="L18" s="25">
        <f>SQRT(G18^2+J18^2)</f>
        <v>0</v>
      </c>
      <c r="M18" s="28">
        <f>$S$16*(N18/$S$19)^(-1*(1+$S$21/($S$18*$U$20)))</f>
        <v>1.2250000000000001</v>
      </c>
      <c r="N18" s="33">
        <f>$N$17+$U$20*K18</f>
        <v>288</v>
      </c>
      <c r="R18" t="s">
        <v>49</v>
      </c>
      <c r="S18" s="34">
        <v>287</v>
      </c>
      <c r="T18" t="s">
        <v>50</v>
      </c>
    </row>
    <row r="19" spans="1:28" ht="15" x14ac:dyDescent="0.25">
      <c r="A19" s="1">
        <f>A18+$P$17</f>
        <v>0.2</v>
      </c>
      <c r="B19" s="30">
        <v>1311.39</v>
      </c>
      <c r="C19" s="30">
        <v>860.88300000000004</v>
      </c>
      <c r="D19" s="1">
        <f>$C$3+$C$2</f>
        <v>4.99597556561086</v>
      </c>
      <c r="E19" s="1">
        <f>D19+C19/1000</f>
        <v>5.8568585656108603</v>
      </c>
      <c r="F19" s="25">
        <f>(B19-0.5*M19*L19^2*$C$9*$C$11)*COS($E$4)/E19</f>
        <v>19.510036860209738</v>
      </c>
      <c r="G19" s="31">
        <f>F18*dt*0.5</f>
        <v>0.94182351615027593</v>
      </c>
      <c r="H19" s="31">
        <f>H18+G19*dt*0.5</f>
        <v>4.7091175807513798E-2</v>
      </c>
      <c r="I19" s="25">
        <f>(B19-0.5*M19*L19^2*$C$9*$C$11)*SIN($E$4)/E19-$C$8</f>
        <v>213.19374174099909</v>
      </c>
      <c r="J19" s="31">
        <f>I18*dt*0.5</f>
        <v>10.274742049568252</v>
      </c>
      <c r="K19" s="31">
        <f>J19*dt*0.5</f>
        <v>0.51373710247841264</v>
      </c>
      <c r="L19" s="25">
        <f>SQRT(G19^2+J19^2)</f>
        <v>10.317817391325535</v>
      </c>
      <c r="M19" s="28">
        <f>$S$16*(N19/$S$19)^(-1*(1+$S$21/($S$18*$U$20)))</f>
        <v>1.2249395359858926</v>
      </c>
      <c r="N19" s="33">
        <f>$N$17+$U$20*K19</f>
        <v>287.99666070883387</v>
      </c>
      <c r="R19" t="s">
        <v>51</v>
      </c>
      <c r="S19">
        <v>288</v>
      </c>
      <c r="T19" s="5" t="s">
        <v>52</v>
      </c>
      <c r="U19" s="5" t="s">
        <v>53</v>
      </c>
    </row>
    <row r="20" spans="1:28" ht="15" x14ac:dyDescent="0.25">
      <c r="A20" s="1">
        <f>A19+$P$17</f>
        <v>0.30000000000000004</v>
      </c>
      <c r="B20" s="30">
        <v>1319.85</v>
      </c>
      <c r="C20" s="30">
        <v>796.68899999999996</v>
      </c>
      <c r="D20" s="1">
        <f>$C$3+$C$2</f>
        <v>4.99597556561086</v>
      </c>
      <c r="E20" s="1">
        <f>D20+C20/1000</f>
        <v>5.7926645656108597</v>
      </c>
      <c r="F20" s="25">
        <f>(B20-0.5*M20*L20^2*$C$9*$C$11)*COS($E$4)/E20</f>
        <v>19.813190729204365</v>
      </c>
      <c r="G20" s="31">
        <f>G19+F19*dt</f>
        <v>2.89282720217125</v>
      </c>
      <c r="H20" s="31">
        <f>H19+G20*dt</f>
        <v>0.33637389602463885</v>
      </c>
      <c r="I20" s="25">
        <f>(B20-0.5*M20*L20^2*$C$9*$C$11)*SIN($E$4)/E20-$C$8</f>
        <v>216.65880631939214</v>
      </c>
      <c r="J20" s="31">
        <f>J19+I19*dt</f>
        <v>31.594116223668159</v>
      </c>
      <c r="K20" s="31">
        <f>K19+J19*dt</f>
        <v>1.5412113074352378</v>
      </c>
      <c r="L20" s="25">
        <f>SQRT(G20^2+J20^2)</f>
        <v>31.726276635878239</v>
      </c>
      <c r="M20" s="28">
        <f>$S$16*(N20/$S$19)^(-1*(1+$S$21/($S$18*$U$20)))</f>
        <v>1.2248186148077584</v>
      </c>
      <c r="N20" s="33">
        <f>$N$17+$U$20*K20</f>
        <v>287.98998212650167</v>
      </c>
      <c r="R20" t="s">
        <v>54</v>
      </c>
      <c r="S20">
        <v>-6.5</v>
      </c>
      <c r="T20" t="s">
        <v>55</v>
      </c>
      <c r="U20">
        <f>S20/1000</f>
        <v>-6.4999999999999997E-3</v>
      </c>
      <c r="V20" t="s">
        <v>56</v>
      </c>
    </row>
    <row r="21" spans="1:28" ht="15" x14ac:dyDescent="0.25">
      <c r="A21" s="1">
        <f>A20+$P$17</f>
        <v>0.4</v>
      </c>
      <c r="B21" s="30">
        <v>1331.39</v>
      </c>
      <c r="C21" s="30">
        <v>732.00800000000004</v>
      </c>
      <c r="D21" s="1">
        <f>$C$3+$C$2</f>
        <v>4.99597556561086</v>
      </c>
      <c r="E21" s="1">
        <f>D21+C21/1000</f>
        <v>5.7279835656108595</v>
      </c>
      <c r="F21" s="25">
        <f>(B21-0.5*M21*L21^2*$C$9*$C$11)*COS($E$4)/E21</f>
        <v>20.128522923310666</v>
      </c>
      <c r="G21" s="31">
        <f>G20+F20*dt</f>
        <v>4.8741462750916869</v>
      </c>
      <c r="H21" s="31">
        <f>H20+G21*dt</f>
        <v>0.8237885235338076</v>
      </c>
      <c r="I21" s="25">
        <f>(B21-0.5*M21*L21^2*$C$9*$C$11)*SIN($E$4)/E21-$C$8</f>
        <v>220.26306979077168</v>
      </c>
      <c r="J21" s="31">
        <f>J20+I20*dt</f>
        <v>53.259996855607376</v>
      </c>
      <c r="K21" s="31">
        <f>K20+J20*dt</f>
        <v>4.7006229298020541</v>
      </c>
      <c r="L21" s="25">
        <f>SQRT(G21^2+J21^2)</f>
        <v>53.482563204939026</v>
      </c>
      <c r="M21" s="28">
        <f>$S$16*(N21/$S$19)^(-1*(1+$S$21/($S$18*$U$20)))</f>
        <v>1.2244468478234909</v>
      </c>
      <c r="N21" s="33">
        <f>$N$17+$U$20*K21</f>
        <v>287.9694459509563</v>
      </c>
      <c r="R21" t="s">
        <v>57</v>
      </c>
      <c r="S21" s="35">
        <v>9.8070000000000004</v>
      </c>
      <c r="T21" t="s">
        <v>14</v>
      </c>
    </row>
    <row r="22" spans="1:28" x14ac:dyDescent="0.2">
      <c r="A22" s="1">
        <f>A21+$P$17</f>
        <v>0.5</v>
      </c>
      <c r="B22" s="1">
        <v>1325.23</v>
      </c>
      <c r="C22" s="1">
        <v>667.19600000000003</v>
      </c>
      <c r="D22" s="1">
        <f>$C$3+$C$2</f>
        <v>4.99597556561086</v>
      </c>
      <c r="E22" s="1">
        <f>D22+C22/1000</f>
        <v>5.6631715656108597</v>
      </c>
      <c r="F22" s="25">
        <f>(B22-0.5*M22*L22^2*$C$9*$C$11)*COS($E$4)/E22</f>
        <v>20.133359815641523</v>
      </c>
      <c r="G22" s="31">
        <f>G21+F21*dt</f>
        <v>6.8869985674227534</v>
      </c>
      <c r="H22" s="31">
        <f>H21+G22*dt</f>
        <v>1.5124883802760829</v>
      </c>
      <c r="I22" s="25">
        <f>(B22-0.5*M22*L22^2*$C$9*$C$11)*SIN($E$4)/E22-$C$8</f>
        <v>220.31835572309618</v>
      </c>
      <c r="J22" s="31">
        <f>J21+I21*dt</f>
        <v>75.286303834684546</v>
      </c>
      <c r="K22" s="31">
        <f>K21+J21*dt</f>
        <v>10.026622615362793</v>
      </c>
      <c r="L22" s="25">
        <f>SQRT(G22^2+J22^2)</f>
        <v>75.60065009215279</v>
      </c>
      <c r="M22" s="28">
        <f>$S$16*(N22/$S$19)^(-1*(1+$S$21/($S$18*$U$20)))</f>
        <v>1.2238203345429912</v>
      </c>
      <c r="N22" s="33">
        <f>$N$17+$U$20*K22</f>
        <v>287.93482695300014</v>
      </c>
      <c r="AB22" t="s">
        <v>58</v>
      </c>
    </row>
    <row r="23" spans="1:28" x14ac:dyDescent="0.2">
      <c r="A23" s="1">
        <f>A22+$P$17</f>
        <v>0.6</v>
      </c>
      <c r="B23" s="1">
        <f>(B22+B24)/2</f>
        <v>1324.27</v>
      </c>
      <c r="C23" s="1">
        <f>(C22+C24)/2</f>
        <v>602.58100000000002</v>
      </c>
      <c r="D23" s="1">
        <f>$C$3+$C$2</f>
        <v>4.99597556561086</v>
      </c>
      <c r="E23" s="1">
        <f>D23+C23/1000</f>
        <v>5.5985565656108598</v>
      </c>
      <c r="F23" s="25">
        <f>(B23-0.5*M23*L23^2*$C$9*$C$11)*COS($E$4)/E23</f>
        <v>20.173415362522949</v>
      </c>
      <c r="G23" s="31">
        <f>G22+F22*dt</f>
        <v>8.9003345489869048</v>
      </c>
      <c r="H23" s="31">
        <f>H22+G23*dt</f>
        <v>2.4025218351747735</v>
      </c>
      <c r="I23" s="25">
        <f>(B23-0.5*M23*L23^2*$C$9*$C$11)*SIN($E$4)/E23-$C$8</f>
        <v>220.7761927189666</v>
      </c>
      <c r="J23" s="31">
        <f>J22+I22*dt</f>
        <v>97.318139406994163</v>
      </c>
      <c r="K23" s="31">
        <f>K22+J22*dt</f>
        <v>17.55525299883125</v>
      </c>
      <c r="L23" s="25">
        <f>SQRT(G23^2+J23^2)</f>
        <v>97.724286708694066</v>
      </c>
      <c r="M23" s="28">
        <f>$S$16*(N23/$S$19)^(-1*(1+$S$21/($S$18*$U$20)))</f>
        <v>1.2229351376449258</v>
      </c>
      <c r="N23" s="33">
        <f>$N$17+$U$20*K23</f>
        <v>287.88589085550757</v>
      </c>
    </row>
    <row r="24" spans="1:28" x14ac:dyDescent="0.2">
      <c r="A24" s="1">
        <f>A23+$P$17</f>
        <v>0.7</v>
      </c>
      <c r="B24" s="1">
        <v>1323.31</v>
      </c>
      <c r="C24" s="1">
        <v>537.96600000000001</v>
      </c>
      <c r="D24" s="1">
        <f>$C$3+$C$2</f>
        <v>4.99597556561086</v>
      </c>
      <c r="E24" s="1">
        <f>D24+C24/1000</f>
        <v>5.5339415656108599</v>
      </c>
      <c r="F24" s="25">
        <f>(B24-0.5*M24*L24^2*$C$9*$C$11)*COS($E$4)/E24</f>
        <v>20.168468914666647</v>
      </c>
      <c r="G24" s="31">
        <f>G23+F23*dt</f>
        <v>10.917676085239201</v>
      </c>
      <c r="H24" s="31">
        <f>H23+G24*dt</f>
        <v>3.4942894436986935</v>
      </c>
      <c r="I24" s="25">
        <f>(B24-0.5*M24*L24^2*$C$9*$C$11)*SIN($E$4)/E24-$C$8</f>
        <v>220.71965456125622</v>
      </c>
      <c r="J24" s="31">
        <f>J23+I23*dt</f>
        <v>119.39575867889083</v>
      </c>
      <c r="K24" s="31">
        <f>K23+J23*dt</f>
        <v>27.287066939530668</v>
      </c>
      <c r="L24" s="25">
        <f>SQRT(G24^2+J24^2)</f>
        <v>119.89388158538424</v>
      </c>
      <c r="M24" s="28">
        <f>$S$16*(N24/$S$19)^(-1*(1+$S$21/($S$18*$U$20)))</f>
        <v>1.2217916220897371</v>
      </c>
      <c r="N24" s="33">
        <f>$N$17+$U$20*K24</f>
        <v>287.82263406489307</v>
      </c>
    </row>
    <row r="25" spans="1:28" x14ac:dyDescent="0.2">
      <c r="A25" s="1">
        <f>A24+$P$17</f>
        <v>0.79999999999999993</v>
      </c>
      <c r="B25" s="1">
        <v>1304.08</v>
      </c>
      <c r="C25" s="1">
        <v>473.86599999999999</v>
      </c>
      <c r="D25" s="1">
        <f>$C$3+$C$2</f>
        <v>4.99597556561086</v>
      </c>
      <c r="E25" s="1">
        <f>D25+C25/1000</f>
        <v>5.4698415656108601</v>
      </c>
      <c r="F25" s="25">
        <f>(B25-0.5*M25*L25^2*$C$9*$C$11)*COS($E$4)/E25</f>
        <v>19.824600946480643</v>
      </c>
      <c r="G25" s="31">
        <f>G24+F24*dt</f>
        <v>12.934522976705866</v>
      </c>
      <c r="H25" s="31">
        <f>H24+G25*dt</f>
        <v>4.7877417413692802</v>
      </c>
      <c r="I25" s="25">
        <f>(B25-0.5*M25*L25^2*$C$9*$C$11)*SIN($E$4)/E25-$C$8</f>
        <v>216.7892256996459</v>
      </c>
      <c r="J25" s="31">
        <f>J24+I24*dt</f>
        <v>141.46772413501645</v>
      </c>
      <c r="K25" s="31">
        <f>K24+J24*dt</f>
        <v>39.226642807419751</v>
      </c>
      <c r="L25" s="25">
        <f>SQRT(G25^2+J25^2)</f>
        <v>142.05780111129431</v>
      </c>
      <c r="M25" s="28">
        <f>$S$16*(N25/$S$19)^(-1*(1+$S$21/($S$18*$U$20)))</f>
        <v>1.2203898060085716</v>
      </c>
      <c r="N25" s="33">
        <f>$N$17+$U$20*K25</f>
        <v>287.74502682175176</v>
      </c>
    </row>
    <row r="26" spans="1:28" x14ac:dyDescent="0.2">
      <c r="A26" s="1">
        <f>A25+$P$17</f>
        <v>0.89999999999999991</v>
      </c>
      <c r="B26" s="1">
        <v>1280.6199999999999</v>
      </c>
      <c r="C26" s="1">
        <v>410.80900000000003</v>
      </c>
      <c r="D26" s="1">
        <f>$C$3+$C$2</f>
        <v>4.99597556561086</v>
      </c>
      <c r="E26" s="1">
        <f>D26+C26/1000</f>
        <v>5.4067845656108604</v>
      </c>
      <c r="F26" s="25">
        <f>(B26-0.5*M26*L26^2*$C$9*$C$11)*COS($E$4)/E26</f>
        <v>19.360775531372777</v>
      </c>
      <c r="G26" s="31">
        <f>G25+F25*dt</f>
        <v>14.916983071353931</v>
      </c>
      <c r="H26" s="31">
        <f>H25+G26*dt</f>
        <v>6.2794400485046733</v>
      </c>
      <c r="I26" s="25">
        <f>(B26-0.5*M26*L26^2*$C$9*$C$11)*SIN($E$4)/E26-$C$8</f>
        <v>211.48767694561298</v>
      </c>
      <c r="J26" s="31">
        <f>J25+I25*dt</f>
        <v>163.14664670498104</v>
      </c>
      <c r="K26" s="31">
        <f>K25+J25*dt</f>
        <v>53.373415220921395</v>
      </c>
      <c r="L26" s="25">
        <f>SQRT(G26^2+J26^2)</f>
        <v>163.82717941486681</v>
      </c>
      <c r="M26" s="28">
        <f>$S$16*(N26/$S$19)^(-1*(1+$S$21/($S$18*$U$20)))</f>
        <v>1.218730437917356</v>
      </c>
      <c r="N26" s="33">
        <f>$N$17+$U$20*K26</f>
        <v>287.65307280106401</v>
      </c>
    </row>
    <row r="27" spans="1:28" x14ac:dyDescent="0.2">
      <c r="A27" s="1">
        <f>A26+$P$17</f>
        <v>0.99999999999999989</v>
      </c>
      <c r="B27" s="1">
        <v>1249.8599999999999</v>
      </c>
      <c r="C27" s="1">
        <v>349.07400000000001</v>
      </c>
      <c r="D27" s="1">
        <f>$C$3+$C$2</f>
        <v>4.99597556561086</v>
      </c>
      <c r="E27" s="1">
        <f>D27+C27/1000</f>
        <v>5.3450495656108599</v>
      </c>
      <c r="F27" s="25">
        <f>(B27-0.5*M27*L27^2*$C$9*$C$11)*COS($E$4)/E27</f>
        <v>18.727290799722795</v>
      </c>
      <c r="G27" s="31">
        <f>G26+F26*dt</f>
        <v>16.85306062449121</v>
      </c>
      <c r="H27" s="31">
        <f>H26+G27*dt</f>
        <v>7.9647461109537945</v>
      </c>
      <c r="I27" s="25">
        <f>(B27-0.5*M27*L27^2*$C$9*$C$11)*SIN($E$4)/E27-$C$8</f>
        <v>204.24691332985293</v>
      </c>
      <c r="J27" s="31">
        <f>J26+I26*dt</f>
        <v>184.29541439954232</v>
      </c>
      <c r="K27" s="31">
        <f>K26+J26*dt</f>
        <v>69.688079891419505</v>
      </c>
      <c r="L27" s="25">
        <f>SQRT(G27^2+J27^2)</f>
        <v>185.06438182727601</v>
      </c>
      <c r="M27" s="28">
        <f>$S$16*(N27/$S$19)^(-1*(1+$S$21/($S$18*$U$20)))</f>
        <v>1.2168189273885406</v>
      </c>
      <c r="N27" s="33">
        <f>$N$17+$U$20*K27</f>
        <v>287.54702748070576</v>
      </c>
    </row>
    <row r="28" spans="1:28" x14ac:dyDescent="0.2">
      <c r="A28" s="1">
        <f>A27+$P$17</f>
        <v>1.0999999999999999</v>
      </c>
      <c r="B28" s="1">
        <v>1217.94</v>
      </c>
      <c r="C28" s="1">
        <v>288.86799999999999</v>
      </c>
      <c r="D28" s="1">
        <f>$C$3+$C$2</f>
        <v>4.99597556561086</v>
      </c>
      <c r="E28" s="1">
        <f>D28+C28/1000</f>
        <v>5.2848435656108599</v>
      </c>
      <c r="F28" s="25">
        <f>(B28-0.5*M28*L28^2*$C$9*$C$11)*COS($E$4)/E28</f>
        <v>18.0268235680544</v>
      </c>
      <c r="G28" s="31">
        <f>G27+F27*dt</f>
        <v>18.725789704463491</v>
      </c>
      <c r="H28" s="31">
        <f>H27+G28*dt</f>
        <v>9.8373250814001434</v>
      </c>
      <c r="I28" s="25">
        <f>(B28-0.5*M28*L28^2*$C$9*$C$11)*SIN($E$4)/E28-$C$8</f>
        <v>196.24053623551276</v>
      </c>
      <c r="J28" s="31">
        <f>J27+I27*dt</f>
        <v>204.72010573252763</v>
      </c>
      <c r="K28" s="31">
        <f>K27+J27*dt</f>
        <v>88.117621331373741</v>
      </c>
      <c r="L28" s="25">
        <f>SQRT(G28^2+J28^2)</f>
        <v>205.57474769823529</v>
      </c>
      <c r="M28" s="28">
        <f>$S$16*(N28/$S$19)^(-1*(1+$S$21/($S$18*$U$20)))</f>
        <v>1.2146623869986573</v>
      </c>
      <c r="N28" s="33">
        <f>$N$17+$U$20*K28</f>
        <v>287.42723546134607</v>
      </c>
    </row>
    <row r="29" spans="1:28" x14ac:dyDescent="0.2">
      <c r="A29" s="1">
        <f>A28+$P$17</f>
        <v>1.2</v>
      </c>
      <c r="B29" s="1">
        <v>1199.29</v>
      </c>
      <c r="C29" s="1">
        <v>229.89599999999999</v>
      </c>
      <c r="D29" s="1">
        <f>$C$3+$C$2</f>
        <v>4.99597556561086</v>
      </c>
      <c r="E29" s="1">
        <f>D29+C29/1000</f>
        <v>5.2258715656108601</v>
      </c>
      <c r="F29" s="25">
        <f>(B29-0.5*M29*L29^2*$C$9*$C$11)*COS($E$4)/E29</f>
        <v>17.505786730930552</v>
      </c>
      <c r="G29" s="31">
        <f>G28+F28*dt</f>
        <v>20.528472061268932</v>
      </c>
      <c r="H29" s="31">
        <f>H28+G29*dt</f>
        <v>11.890172287527037</v>
      </c>
      <c r="I29" s="25">
        <f>(B29-0.5*M29*L29^2*$C$9*$C$11)*SIN($E$4)/E29-$C$8</f>
        <v>190.28505793552182</v>
      </c>
      <c r="J29" s="31">
        <f>J28+I28*dt</f>
        <v>224.3441593560789</v>
      </c>
      <c r="K29" s="31">
        <f>K28+J28*dt</f>
        <v>108.5896319046265</v>
      </c>
      <c r="L29" s="25">
        <f>SQRT(G29^2+J29^2)</f>
        <v>225.2814240064103</v>
      </c>
      <c r="M29" s="28">
        <f>$S$16*(N29/$S$19)^(-1*(1+$S$21/($S$18*$U$20)))</f>
        <v>1.2122702758027317</v>
      </c>
      <c r="N29" s="33">
        <f>$N$17+$U$20*K29</f>
        <v>287.29416739261995</v>
      </c>
    </row>
    <row r="30" spans="1:28" x14ac:dyDescent="0.2">
      <c r="A30" s="1">
        <f>A29+$P$17</f>
        <v>1.3</v>
      </c>
      <c r="B30" s="1">
        <v>1158.77</v>
      </c>
      <c r="C30" s="1">
        <v>172.36699999999999</v>
      </c>
      <c r="D30" s="1">
        <f>$C$3+$C$2</f>
        <v>4.99597556561086</v>
      </c>
      <c r="E30" s="1">
        <f>D30+C30/1000</f>
        <v>5.1683425656108604</v>
      </c>
      <c r="F30" s="25">
        <f>(B30-0.5*M30*L30^2*$C$9*$C$11)*COS($E$4)/E30</f>
        <v>16.57750799038493</v>
      </c>
      <c r="G30" s="31">
        <f>G29+F29*dt</f>
        <v>22.279050734361988</v>
      </c>
      <c r="H30" s="31">
        <f>H29+G30*dt</f>
        <v>14.118077360963236</v>
      </c>
      <c r="I30" s="25">
        <f>(B30-0.5*M30*L30^2*$C$9*$C$11)*SIN($E$4)/E30-$C$8</f>
        <v>179.6747833795439</v>
      </c>
      <c r="J30" s="31">
        <f>J29+I29*dt</f>
        <v>243.37266514963108</v>
      </c>
      <c r="K30" s="31">
        <f>K29+J29*dt</f>
        <v>131.0240478402344</v>
      </c>
      <c r="L30" s="25">
        <f>SQRT(G30^2+J30^2)</f>
        <v>244.39028262936054</v>
      </c>
      <c r="M30" s="28">
        <f>$S$16*(N30/$S$19)^(-1*(1+$S$21/($S$18*$U$20)))</f>
        <v>1.2096530025873793</v>
      </c>
      <c r="N30" s="33">
        <f>$N$17+$U$20*K30</f>
        <v>287.14834368903848</v>
      </c>
    </row>
    <row r="31" spans="1:28" x14ac:dyDescent="0.2">
      <c r="A31" s="1">
        <f>A30+$P$17</f>
        <v>1.4000000000000001</v>
      </c>
      <c r="B31" s="1">
        <v>1112.56</v>
      </c>
      <c r="C31" s="1">
        <v>116.955</v>
      </c>
      <c r="D31" s="1">
        <f>$C$3+$C$2</f>
        <v>4.99597556561086</v>
      </c>
      <c r="E31" s="1">
        <f>D31+C31/1000</f>
        <v>5.1129305656108599</v>
      </c>
      <c r="F31" s="25">
        <f>(B31-0.5*M31*L31^2*$C$9*$C$11)*COS($E$4)/E31</f>
        <v>15.518921078024924</v>
      </c>
      <c r="G31" s="31">
        <f>G30+F30*dt</f>
        <v>23.93680153340048</v>
      </c>
      <c r="H31" s="31">
        <f>H30+G31*dt</f>
        <v>16.511757514303284</v>
      </c>
      <c r="I31" s="25">
        <f>(B31-0.5*M31*L31^2*$C$9*$C$11)*SIN($E$4)/E31-$C$8</f>
        <v>167.57507960425039</v>
      </c>
      <c r="J31" s="31">
        <f>J30+I30*dt</f>
        <v>261.34014348758546</v>
      </c>
      <c r="K31" s="31">
        <f>K30+J30*dt</f>
        <v>155.36131435519752</v>
      </c>
      <c r="L31" s="25">
        <f>SQRT(G31^2+J31^2)</f>
        <v>262.43406994093039</v>
      </c>
      <c r="M31" s="28">
        <f>$S$16*(N31/$S$19)^(-1*(1+$S$21/($S$18*$U$20)))</f>
        <v>1.2068186277256696</v>
      </c>
      <c r="N31" s="33">
        <f>$N$17+$U$20*K31</f>
        <v>286.99015145669119</v>
      </c>
    </row>
    <row r="32" spans="1:28" ht="15" x14ac:dyDescent="0.25">
      <c r="A32" s="1">
        <f>A31+$P$17</f>
        <v>1.5000000000000002</v>
      </c>
      <c r="B32" s="30">
        <v>1099.8699999999999</v>
      </c>
      <c r="C32" s="30">
        <v>62.978900000000003</v>
      </c>
      <c r="D32" s="1">
        <f>$C$3+$C$2</f>
        <v>4.99597556561086</v>
      </c>
      <c r="E32" s="1">
        <f>D32+C32/1000</f>
        <v>5.05895446561086</v>
      </c>
      <c r="F32" s="25">
        <f>(B32-0.5*M32*L32^2*$C$9*$C$11)*COS($E$4)/E32</f>
        <v>15.014808126304066</v>
      </c>
      <c r="G32" s="31">
        <f>G31+F31*dt</f>
        <v>25.488693641202971</v>
      </c>
      <c r="H32" s="31">
        <f>H31+G32*dt</f>
        <v>19.06062687842358</v>
      </c>
      <c r="I32" s="25">
        <f>(B32-0.5*M32*L32^2*$C$9*$C$11)*SIN($E$4)/E32-$C$8</f>
        <v>161.81304219958162</v>
      </c>
      <c r="J32" s="31">
        <f>J31+I31*dt</f>
        <v>278.09765144801048</v>
      </c>
      <c r="K32" s="31">
        <f>K31+J31*dt</f>
        <v>181.49532870395606</v>
      </c>
      <c r="L32" s="25">
        <f>SQRT(G32^2+J32^2)</f>
        <v>279.26327586067276</v>
      </c>
      <c r="M32" s="28">
        <f>$S$16*(N32/$S$19)^(-1*(1+$S$21/($S$18*$U$20)))</f>
        <v>1.2037806601382584</v>
      </c>
      <c r="N32" s="33">
        <f>$N$17+$U$20*K32</f>
        <v>286.82028036342427</v>
      </c>
    </row>
    <row r="33" spans="1:14" ht="15" x14ac:dyDescent="0.25">
      <c r="A33" s="1">
        <f>A32+$P$17</f>
        <v>1.6000000000000003</v>
      </c>
      <c r="B33" s="30">
        <v>726.07</v>
      </c>
      <c r="C33" s="1">
        <v>17.7286</v>
      </c>
      <c r="D33" s="1">
        <f>$C$3+$C$2</f>
        <v>4.99597556561086</v>
      </c>
      <c r="E33" s="1">
        <f>D33+C33/1000</f>
        <v>5.0137041656108599</v>
      </c>
      <c r="F33" s="25">
        <f>(B33-0.5*M33*L33^2*$C$9*$C$11)*COS($E$4)/E33</f>
        <v>8.1888820730386751</v>
      </c>
      <c r="G33" s="31">
        <f>G32+F32*dt</f>
        <v>26.990174453833379</v>
      </c>
      <c r="H33" s="31">
        <f>H32+G33*dt</f>
        <v>21.759644323806917</v>
      </c>
      <c r="I33" s="25">
        <f>(B33-0.5*M33*L33^2*$C$9*$C$11)*SIN($E$4)/E33-$C$8</f>
        <v>83.792350395976825</v>
      </c>
      <c r="J33" s="31">
        <f>J32+I32*dt</f>
        <v>294.27895566796866</v>
      </c>
      <c r="K33" s="31">
        <f>K32+J32*dt</f>
        <v>209.30509384875711</v>
      </c>
      <c r="L33" s="25">
        <f>SQRT(G33^2+J33^2)</f>
        <v>295.5140830249527</v>
      </c>
      <c r="M33" s="28">
        <f>$S$16*(N33/$S$19)^(-1*(1+$S$21/($S$18*$U$20)))</f>
        <v>1.2005543232241958</v>
      </c>
      <c r="N33" s="33">
        <f>$N$17+$U$20*K33</f>
        <v>286.6395168899831</v>
      </c>
    </row>
    <row r="34" spans="1:14" x14ac:dyDescent="0.2">
      <c r="A34" s="1">
        <f>A33+$P$17</f>
        <v>1.7000000000000004</v>
      </c>
      <c r="B34" s="1">
        <v>0</v>
      </c>
      <c r="C34" s="1">
        <v>0</v>
      </c>
      <c r="D34" s="1">
        <f>$C$3+$C$2</f>
        <v>4.99597556561086</v>
      </c>
      <c r="E34" s="1">
        <f>D34+C34/1000</f>
        <v>4.99597556561086</v>
      </c>
      <c r="F34" s="25">
        <f>(B34-0.5*M34*L34^2*$C$9*$C$11)*COS($E$4)/E34</f>
        <v>-4.6922147734737765</v>
      </c>
      <c r="G34" s="31">
        <f>G33+F33*dt</f>
        <v>27.809062661137247</v>
      </c>
      <c r="H34" s="31">
        <f>H33+G34*dt</f>
        <v>24.540550589920642</v>
      </c>
      <c r="I34" s="25">
        <f>(B34-0.5*M34*L34^2*$C$9*$C$11)*SIN($E$4)/E34-$C$8</f>
        <v>-63.439260276594759</v>
      </c>
      <c r="J34" s="31">
        <f>J33+I33*dt</f>
        <v>302.65819070756635</v>
      </c>
      <c r="K34" s="31">
        <f>K33+J33*dt</f>
        <v>238.73298941555399</v>
      </c>
      <c r="L34" s="25">
        <f>SQRT(G34^2+J34^2)</f>
        <v>303.93309192726718</v>
      </c>
      <c r="M34" s="28">
        <f>$S$16*(N34/$S$19)^(-1*(1+$S$21/($S$18*$U$20)))</f>
        <v>1.1971474685042713</v>
      </c>
      <c r="N34" s="33">
        <f>$N$17+$U$20*K34</f>
        <v>286.44823556879891</v>
      </c>
    </row>
    <row r="35" spans="1:14" x14ac:dyDescent="0.2">
      <c r="A35" s="1">
        <f>A34+$P$17</f>
        <v>1.8000000000000005</v>
      </c>
      <c r="B35" s="1">
        <v>0</v>
      </c>
      <c r="C35" s="1">
        <v>0</v>
      </c>
      <c r="D35" s="1">
        <f>$C$3+$C$2</f>
        <v>4.99597556561086</v>
      </c>
      <c r="E35" s="1">
        <f>D35+C35/1000</f>
        <v>4.99597556561086</v>
      </c>
      <c r="F35" s="25">
        <f>(B35-0.5*M35*L35^2*$C$9*$C$11)*COS($E$4)/E35</f>
        <v>-4.484751615115675</v>
      </c>
      <c r="G35" s="31">
        <f>G34+F34*dt</f>
        <v>27.339841183789868</v>
      </c>
      <c r="H35" s="31">
        <f>H34+G35*dt</f>
        <v>27.27453470829963</v>
      </c>
      <c r="I35" s="25">
        <f>(B35-0.5*M35*L35^2*$C$9*$C$11)*SIN($E$4)/E35-$C$8</f>
        <v>-61.067945525665607</v>
      </c>
      <c r="J35" s="31">
        <f>J34+I34*dt</f>
        <v>296.3142646799069</v>
      </c>
      <c r="K35" s="31">
        <f>K34+J34*dt</f>
        <v>268.99880848631062</v>
      </c>
      <c r="L35" s="25">
        <f>SQRT(G35^2+J35^2)</f>
        <v>297.57286564596035</v>
      </c>
      <c r="M35" s="28">
        <f>$S$16*(N35/$S$19)^(-1*(1+$S$21/($S$18*$U$20)))</f>
        <v>1.1936513284443686</v>
      </c>
      <c r="N35" s="33">
        <f>$N$17+$U$20*K35</f>
        <v>286.25150774483899</v>
      </c>
    </row>
    <row r="36" spans="1:14" x14ac:dyDescent="0.2">
      <c r="A36" s="1">
        <f>A35+$P$17</f>
        <v>1.9000000000000006</v>
      </c>
      <c r="B36" s="1">
        <v>0</v>
      </c>
      <c r="C36" s="1">
        <v>0</v>
      </c>
      <c r="D36" s="1">
        <f>$C$3+$C$2</f>
        <v>4.99597556561086</v>
      </c>
      <c r="E36" s="1">
        <f>D36+C36/1000</f>
        <v>4.99597556561086</v>
      </c>
      <c r="F36" s="25">
        <f>(B36-0.5*M36*L36^2*$C$9*$C$11)*COS($E$4)/E36</f>
        <v>-4.2898056080941593</v>
      </c>
      <c r="G36" s="31">
        <f>G35+F35*dt</f>
        <v>26.891366022278302</v>
      </c>
      <c r="H36" s="31">
        <f>H35+G36*dt</f>
        <v>29.963671310527459</v>
      </c>
      <c r="I36" s="25">
        <f>(B36-0.5*M36*L36^2*$C$9*$C$11)*SIN($E$4)/E36-$C$8</f>
        <v>-58.839702469195181</v>
      </c>
      <c r="J36" s="31">
        <f>J35+I35*dt</f>
        <v>290.20747012734034</v>
      </c>
      <c r="K36" s="31">
        <f>K35+J35*dt</f>
        <v>298.63023495430133</v>
      </c>
      <c r="L36" s="25">
        <f>SQRT(G36^2+J36^2)</f>
        <v>291.45071844868608</v>
      </c>
      <c r="M36" s="28">
        <f>$S$16*(N36/$S$19)^(-1*(1+$S$21/($S$18*$U$20)))</f>
        <v>1.1902360429909533</v>
      </c>
      <c r="N36" s="33">
        <f>$N$17+$U$20*K36</f>
        <v>286.05890347279706</v>
      </c>
    </row>
    <row r="37" spans="1:14" x14ac:dyDescent="0.2">
      <c r="A37" s="1">
        <f>A36+$P$17</f>
        <v>2.0000000000000004</v>
      </c>
      <c r="B37" s="1">
        <v>0</v>
      </c>
      <c r="C37" s="1">
        <v>0</v>
      </c>
      <c r="D37" s="1">
        <f>$C$3+$C$2</f>
        <v>4.99597556561086</v>
      </c>
      <c r="E37" s="1">
        <f>D37+C37/1000</f>
        <v>4.99597556561086</v>
      </c>
      <c r="F37" s="25">
        <f>(B37-0.5*M37*L37^2*$C$9*$C$11)*COS($E$4)/E37</f>
        <v>-4.1063795902649316</v>
      </c>
      <c r="G37" s="31">
        <f>G36+F36*dt</f>
        <v>26.462385461468884</v>
      </c>
      <c r="H37" s="31">
        <f>H36+G37*dt</f>
        <v>32.609909856674349</v>
      </c>
      <c r="I37" s="25">
        <f>(B37-0.5*M37*L37^2*$C$9*$C$11)*SIN($E$4)/E37-$C$8</f>
        <v>-56.743133491719881</v>
      </c>
      <c r="J37" s="31">
        <f>J36+I36*dt</f>
        <v>284.3234998804208</v>
      </c>
      <c r="K37" s="31">
        <f>K36+J36*dt</f>
        <v>327.65098196703536</v>
      </c>
      <c r="L37" s="25">
        <f>SQRT(G37^2+J37^2)</f>
        <v>285.55229018266164</v>
      </c>
      <c r="M37" s="28">
        <f>$S$16*(N37/$S$19)^(-1*(1+$S$21/($S$18*$U$20)))</f>
        <v>1.1868983955786023</v>
      </c>
      <c r="N37" s="33">
        <f>$N$17+$U$20*K37</f>
        <v>285.87026861721426</v>
      </c>
    </row>
    <row r="38" spans="1:14" x14ac:dyDescent="0.2">
      <c r="A38" s="1">
        <f>A37+$P$17</f>
        <v>2.1000000000000005</v>
      </c>
      <c r="B38" s="1">
        <v>0</v>
      </c>
      <c r="C38" s="1">
        <v>0</v>
      </c>
      <c r="D38" s="1">
        <f>$C$3+$C$2</f>
        <v>4.99597556561086</v>
      </c>
      <c r="E38" s="1">
        <f>D38+C38/1000</f>
        <v>4.99597556561086</v>
      </c>
      <c r="F38" s="25">
        <f>(B38-0.5*M38*L38^2*$C$9*$C$11)*COS($E$4)/E38</f>
        <v>-3.9335746361605217</v>
      </c>
      <c r="G38" s="31">
        <f>G37+F37*dt</f>
        <v>26.051747502442392</v>
      </c>
      <c r="H38" s="31">
        <f>H37+G38*dt</f>
        <v>35.215084606918587</v>
      </c>
      <c r="I38" s="25">
        <f>(B38-0.5*M38*L38^2*$C$9*$C$11)*SIN($E$4)/E38-$C$8</f>
        <v>-54.767963828130206</v>
      </c>
      <c r="J38" s="31">
        <f>J37+I37*dt</f>
        <v>278.6491865312488</v>
      </c>
      <c r="K38" s="31">
        <f>K37+J37*dt</f>
        <v>356.08333195507743</v>
      </c>
      <c r="L38" s="25">
        <f>SQRT(G38^2+J38^2)</f>
        <v>279.86436483135486</v>
      </c>
      <c r="M38" s="28">
        <f>$S$16*(N38/$S$19)^(-1*(1+$S$21/($S$18*$U$20)))</f>
        <v>1.1836353682922847</v>
      </c>
      <c r="N38" s="33">
        <f>$N$17+$U$20*K38</f>
        <v>285.68545834229201</v>
      </c>
    </row>
    <row r="39" spans="1:14" x14ac:dyDescent="0.2">
      <c r="A39" s="1">
        <f>A38+$P$17</f>
        <v>2.2000000000000006</v>
      </c>
      <c r="B39" s="1">
        <v>0</v>
      </c>
      <c r="C39" s="1">
        <v>0</v>
      </c>
      <c r="D39" s="1">
        <f>$C$3+$C$2</f>
        <v>4.99597556561086</v>
      </c>
      <c r="E39" s="1">
        <f>D39+C39/1000</f>
        <v>4.99597556561086</v>
      </c>
      <c r="F39" s="25">
        <f>(B39-0.5*M39*L39^2*$C$9*$C$11)*COS($E$4)/E39</f>
        <v>-3.7705786008160826</v>
      </c>
      <c r="G39" s="31">
        <f>G38+F38*dt</f>
        <v>25.65839003882634</v>
      </c>
      <c r="H39" s="31">
        <f>H38+G39*dt</f>
        <v>37.780923610801224</v>
      </c>
      <c r="I39" s="25">
        <f>(B39-0.5*M39*L39^2*$C$9*$C$11)*SIN($E$4)/E39-$C$8</f>
        <v>-52.904910619000532</v>
      </c>
      <c r="J39" s="31">
        <f>J38+I38*dt</f>
        <v>273.1723901484358</v>
      </c>
      <c r="K39" s="31">
        <f>K38+J38*dt</f>
        <v>383.94825060820233</v>
      </c>
      <c r="L39" s="25">
        <f>SQRT(G39^2+J39^2)</f>
        <v>274.37475780179517</v>
      </c>
      <c r="M39" s="28">
        <f>$S$16*(N39/$S$19)^(-1*(1+$S$21/($S$18*$U$20)))</f>
        <v>1.1804441257687501</v>
      </c>
      <c r="N39" s="33">
        <f>$N$17+$U$20*K39</f>
        <v>285.50433637104669</v>
      </c>
    </row>
    <row r="40" spans="1:14" x14ac:dyDescent="0.2">
      <c r="A40" s="1">
        <f>A39+$P$17</f>
        <v>2.3000000000000007</v>
      </c>
      <c r="B40" s="1">
        <v>0</v>
      </c>
      <c r="C40" s="1">
        <v>0</v>
      </c>
      <c r="D40" s="1">
        <f>$C$3+$C$2</f>
        <v>4.99597556561086</v>
      </c>
      <c r="E40" s="1">
        <f>D40+C40/1000</f>
        <v>4.99597556561086</v>
      </c>
      <c r="F40" s="25">
        <f>(B40-0.5*M40*L40^2*$C$9*$C$11)*COS($E$4)/E40</f>
        <v>-3.6166561994060618</v>
      </c>
      <c r="G40" s="31">
        <f>G39+F39*dt</f>
        <v>25.281332178744734</v>
      </c>
      <c r="H40" s="31">
        <f>H39+G40*dt</f>
        <v>40.309056828675701</v>
      </c>
      <c r="I40" s="25">
        <f>(B40-0.5*M40*L40^2*$C$9*$C$11)*SIN($E$4)/E40-$C$8</f>
        <v>-51.145569520317366</v>
      </c>
      <c r="J40" s="31">
        <f>J39+I39*dt</f>
        <v>267.88189908653573</v>
      </c>
      <c r="K40" s="31">
        <f>K39+J39*dt</f>
        <v>411.26548962304594</v>
      </c>
      <c r="L40" s="25">
        <f>SQRT(G40^2+J40^2)</f>
        <v>269.07221635639183</v>
      </c>
      <c r="M40" s="28">
        <f>$S$16*(N40/$S$19)^(-1*(1+$S$21/($S$18*$U$20)))</f>
        <v>1.1773220007044094</v>
      </c>
      <c r="N40" s="33">
        <f>$N$17+$U$20*K40</f>
        <v>285.3267743174502</v>
      </c>
    </row>
    <row r="41" spans="1:14" x14ac:dyDescent="0.2">
      <c r="A41" s="1">
        <f>A40+$P$17</f>
        <v>2.4000000000000008</v>
      </c>
      <c r="B41" s="1">
        <v>0</v>
      </c>
      <c r="C41" s="1">
        <v>0</v>
      </c>
      <c r="D41" s="1">
        <f>$C$3+$C$2</f>
        <v>4.99597556561086</v>
      </c>
      <c r="E41" s="1">
        <f>D41+C41/1000</f>
        <v>4.99597556561086</v>
      </c>
      <c r="F41" s="25">
        <f>(B41-0.5*M41*L41^2*$C$9*$C$11)*COS($E$4)/E41</f>
        <v>-3.4711403909951715</v>
      </c>
      <c r="G41" s="31">
        <f>G40+F40*dt</f>
        <v>24.919666558804128</v>
      </c>
      <c r="H41" s="31">
        <f>H40+G41*dt</f>
        <v>42.801023484556111</v>
      </c>
      <c r="I41" s="25">
        <f>(B41-0.5*M41*L41^2*$C$9*$C$11)*SIN($E$4)/E41-$C$8</f>
        <v>-49.482316219302284</v>
      </c>
      <c r="J41" s="31">
        <f>J40+I40*dt</f>
        <v>262.76734213450396</v>
      </c>
      <c r="K41" s="31">
        <f>K40+J40*dt</f>
        <v>438.05367953169952</v>
      </c>
      <c r="L41" s="25">
        <f>SQRT(G41^2+J41^2)</f>
        <v>263.94633142711689</v>
      </c>
      <c r="M41" s="28">
        <f>$S$16*(N41/$S$19)^(-1*(1+$S$21/($S$18*$U$20)))</f>
        <v>1.1742664807804459</v>
      </c>
      <c r="N41" s="33">
        <f>$N$17+$U$20*K41</f>
        <v>285.15265108304396</v>
      </c>
    </row>
    <row r="42" spans="1:14" x14ac:dyDescent="0.2">
      <c r="A42" s="1">
        <f>A41+$P$17</f>
        <v>2.5000000000000009</v>
      </c>
      <c r="B42" s="1">
        <v>0</v>
      </c>
      <c r="C42" s="1">
        <v>0</v>
      </c>
      <c r="D42" s="1">
        <f>$C$3+$C$2</f>
        <v>4.99597556561086</v>
      </c>
      <c r="E42" s="1">
        <f>D42+C42/1000</f>
        <v>4.99597556561086</v>
      </c>
      <c r="F42" s="25">
        <f>(B42-0.5*M42*L42^2*$C$9*$C$11)*COS($E$4)/E42</f>
        <v>-3.3334248734140126</v>
      </c>
      <c r="G42" s="31">
        <f>G41+F41*dt</f>
        <v>24.572552519704612</v>
      </c>
      <c r="H42" s="31">
        <f>H41+G42*dt</f>
        <v>45.25827873652657</v>
      </c>
      <c r="I42" s="25">
        <f>(B42-0.5*M42*L42^2*$C$9*$C$11)*SIN($E$4)/E42-$C$8</f>
        <v>-47.908220650447788</v>
      </c>
      <c r="J42" s="31">
        <f>J41+I41*dt</f>
        <v>257.81911051257373</v>
      </c>
      <c r="K42" s="31">
        <f>K41+J41*dt</f>
        <v>464.33041374514994</v>
      </c>
      <c r="L42" s="25">
        <f>SQRT(G42^2+J42^2)</f>
        <v>258.98745931575206</v>
      </c>
      <c r="M42" s="28">
        <f>$S$16*(N42/$S$19)^(-1*(1+$S$21/($S$18*$U$20)))</f>
        <v>1.1712751968415021</v>
      </c>
      <c r="N42" s="33">
        <f>$N$17+$U$20*K42</f>
        <v>284.98185231065651</v>
      </c>
    </row>
    <row r="43" spans="1:14" x14ac:dyDescent="0.2">
      <c r="A43" s="1">
        <f>A42+$P$17</f>
        <v>2.600000000000001</v>
      </c>
      <c r="B43" s="1">
        <v>0</v>
      </c>
      <c r="C43" s="1">
        <v>0</v>
      </c>
      <c r="D43" s="1">
        <f>$C$3+$C$2</f>
        <v>4.99597556561086</v>
      </c>
      <c r="E43" s="1">
        <f>D43+C43/1000</f>
        <v>4.99597556561086</v>
      </c>
      <c r="F43" s="25">
        <f>(B43-0.5*M43*L43^2*$C$9*$C$11)*COS($E$4)/E43</f>
        <v>-3.2029575279057529</v>
      </c>
      <c r="G43" s="31">
        <f>G42+F42*dt</f>
        <v>24.239210032363211</v>
      </c>
      <c r="H43" s="31">
        <f>H42+G43*dt</f>
        <v>47.682199739762893</v>
      </c>
      <c r="I43" s="25">
        <f>(B43-0.5*M43*L43^2*$C$9*$C$11)*SIN($E$4)/E43-$C$8</f>
        <v>-46.416972067485951</v>
      </c>
      <c r="J43" s="31">
        <f>J42+I42*dt</f>
        <v>253.02828844752895</v>
      </c>
      <c r="K43" s="31">
        <f>K42+J42*dt</f>
        <v>490.11232479640734</v>
      </c>
      <c r="L43" s="25">
        <f>SQRT(G43^2+J43^2)</f>
        <v>254.18665200533039</v>
      </c>
      <c r="M43" s="28">
        <f>$S$16*(N43/$S$19)^(-1*(1+$S$21/($S$18*$U$20)))</f>
        <v>1.1683459121859798</v>
      </c>
      <c r="N43" s="33">
        <f>$N$17+$U$20*K43</f>
        <v>284.81426988882333</v>
      </c>
    </row>
    <row r="44" spans="1:14" x14ac:dyDescent="0.2">
      <c r="A44" s="1">
        <f>A43+$P$17</f>
        <v>2.7000000000000011</v>
      </c>
      <c r="B44" s="1">
        <v>0</v>
      </c>
      <c r="C44" s="1">
        <v>0</v>
      </c>
      <c r="D44" s="1">
        <f>$C$3+$C$2</f>
        <v>4.99597556561086</v>
      </c>
      <c r="E44" s="1">
        <f>D44+C44/1000</f>
        <v>4.99597556561086</v>
      </c>
      <c r="F44" s="25">
        <f>(B44-0.5*M44*L44^2*$C$9*$C$11)*COS($E$4)/E44</f>
        <v>-3.0792346781535813</v>
      </c>
      <c r="G44" s="31">
        <f>G43+F43*dt</f>
        <v>23.918914279572636</v>
      </c>
      <c r="H44" s="31">
        <f>H43+G44*dt</f>
        <v>50.074091167720155</v>
      </c>
      <c r="I44" s="25">
        <f>(B44-0.5*M44*L44^2*$C$9*$C$11)*SIN($E$4)/E44-$C$8</f>
        <v>-45.002813423771947</v>
      </c>
      <c r="J44" s="31">
        <f>J43+I43*dt</f>
        <v>248.38659124078035</v>
      </c>
      <c r="K44" s="31">
        <f>K43+J43*dt</f>
        <v>515.41515364116026</v>
      </c>
      <c r="L44" s="25">
        <f>SQRT(G44^2+J44^2)</f>
        <v>249.53559499303512</v>
      </c>
      <c r="M44" s="28">
        <f>$S$16*(N44/$S$19)^(-1*(1+$S$21/($S$18*$U$20)))</f>
        <v>1.1654765128444222</v>
      </c>
      <c r="N44" s="33">
        <f>$N$17+$U$20*K44</f>
        <v>284.64980150133243</v>
      </c>
    </row>
    <row r="45" spans="1:14" x14ac:dyDescent="0.2">
      <c r="A45" s="1">
        <f>A44+$P$17</f>
        <v>2.8000000000000012</v>
      </c>
      <c r="B45" s="1">
        <v>0</v>
      </c>
      <c r="C45" s="1">
        <v>0</v>
      </c>
      <c r="D45" s="1">
        <f>$C$3+$C$2</f>
        <v>4.99597556561086</v>
      </c>
      <c r="E45" s="1">
        <f>D45+C45/1000</f>
        <v>4.99597556561086</v>
      </c>
      <c r="F45" s="25">
        <f>(B45-0.5*M45*L45^2*$C$9*$C$11)*COS($E$4)/E45</f>
        <v>-2.9617960496910967</v>
      </c>
      <c r="G45" s="31">
        <f>G44+F44*dt</f>
        <v>23.610990811757279</v>
      </c>
      <c r="H45" s="31">
        <f>H44+G45*dt</f>
        <v>52.435190248895886</v>
      </c>
      <c r="I45" s="25">
        <f>(B45-0.5*M45*L45^2*$C$9*$C$11)*SIN($E$4)/E45-$C$8</f>
        <v>-43.660483758081185</v>
      </c>
      <c r="J45" s="31">
        <f>J44+I44*dt</f>
        <v>243.88630989840314</v>
      </c>
      <c r="K45" s="31">
        <f>K44+J44*dt</f>
        <v>540.25381276523831</v>
      </c>
      <c r="L45" s="25">
        <f>SQRT(G45^2+J45^2)</f>
        <v>245.02655171016224</v>
      </c>
      <c r="M45" s="28">
        <f>$S$16*(N45/$S$19)^(-1*(1+$S$21/($S$18*$U$20)))</f>
        <v>1.1626649987382449</v>
      </c>
      <c r="N45" s="33">
        <f>$N$17+$U$20*K45</f>
        <v>284.48835021702592</v>
      </c>
    </row>
    <row r="46" spans="1:14" x14ac:dyDescent="0.2">
      <c r="A46" s="1">
        <f>A45+$P$17</f>
        <v>2.9000000000000012</v>
      </c>
      <c r="B46" s="1">
        <v>0</v>
      </c>
      <c r="C46" s="1">
        <v>0</v>
      </c>
      <c r="D46" s="1">
        <f>$C$3+$C$2</f>
        <v>4.99597556561086</v>
      </c>
      <c r="E46" s="1">
        <f>D46+C46/1000</f>
        <v>4.99597556561086</v>
      </c>
      <c r="F46" s="25">
        <f>(B46-0.5*M46*L46^2*$C$9*$C$11)*COS($E$4)/E46</f>
        <v>-2.8502203333903711</v>
      </c>
      <c r="G46" s="31">
        <f>G45+F45*dt</f>
        <v>23.314811206788171</v>
      </c>
      <c r="H46" s="31">
        <f>H45+G46*dt</f>
        <v>54.766671369574702</v>
      </c>
      <c r="I46" s="25">
        <f>(B46-0.5*M46*L46^2*$C$9*$C$11)*SIN($E$4)/E46-$C$8</f>
        <v>-42.385167485045827</v>
      </c>
      <c r="J46" s="31">
        <f>J45+I45*dt</f>
        <v>239.52026152259504</v>
      </c>
      <c r="K46" s="31">
        <f>K45+J45*dt</f>
        <v>564.6424437550786</v>
      </c>
      <c r="L46" s="25">
        <f>SQRT(G46^2+J46^2)</f>
        <v>240.6523137255499</v>
      </c>
      <c r="M46" s="28">
        <f>$S$16*(N46/$S$19)^(-1*(1+$S$21/($S$18*$U$20)))</f>
        <v>1.1599094756245574</v>
      </c>
      <c r="N46" s="33">
        <f>$N$17+$U$20*K46</f>
        <v>284.32982411559198</v>
      </c>
    </row>
    <row r="47" spans="1:14" x14ac:dyDescent="0.2">
      <c r="A47" s="1">
        <f>A46+$P$17</f>
        <v>3.0000000000000013</v>
      </c>
      <c r="B47" s="1">
        <v>0</v>
      </c>
      <c r="C47" s="1">
        <v>0</v>
      </c>
      <c r="D47" s="1">
        <f>$C$3+$C$2</f>
        <v>4.99597556561086</v>
      </c>
      <c r="E47" s="1">
        <f>D47+C47/1000</f>
        <v>4.99597556561086</v>
      </c>
      <c r="F47" s="25">
        <f>(B47-0.5*M47*L47^2*$C$9*$C$11)*COS($E$4)/E47</f>
        <v>-2.7441212714089445</v>
      </c>
      <c r="G47" s="31">
        <f>G46+F46*dt</f>
        <v>23.029789173449135</v>
      </c>
      <c r="H47" s="31">
        <f>H46+G47*dt</f>
        <v>57.069650286919618</v>
      </c>
      <c r="I47" s="25">
        <f>(B47-0.5*M47*L47^2*$C$9*$C$11)*SIN($E$4)/E47-$C$8</f>
        <v>-41.172449657324201</v>
      </c>
      <c r="J47" s="31">
        <f>J46+I46*dt</f>
        <v>235.28174477409044</v>
      </c>
      <c r="K47" s="31">
        <f>K46+J46*dt</f>
        <v>588.59446990733807</v>
      </c>
      <c r="L47" s="25">
        <f>SQRT(G47^2+J47^2)</f>
        <v>236.4061560393759</v>
      </c>
      <c r="M47" s="28">
        <f>$S$16*(N47/$S$19)^(-1*(1+$S$21/($S$18*$U$20)))</f>
        <v>1.1572081477444147</v>
      </c>
      <c r="N47" s="33">
        <f>$N$17+$U$20*K47</f>
        <v>284.1741359456023</v>
      </c>
    </row>
    <row r="48" spans="1:14" x14ac:dyDescent="0.2">
      <c r="A48" s="1">
        <f>A47+$P$17</f>
        <v>3.1000000000000014</v>
      </c>
      <c r="B48" s="1">
        <v>0</v>
      </c>
      <c r="C48" s="1">
        <v>0</v>
      </c>
      <c r="D48" s="1">
        <f>$C$3+$C$2</f>
        <v>4.99597556561086</v>
      </c>
      <c r="E48" s="1">
        <f>D48+C48/1000</f>
        <v>4.99597556561086</v>
      </c>
      <c r="F48" s="25">
        <f>(B48-0.5*M48*L48^2*$C$9*$C$11)*COS($E$4)/E48</f>
        <v>-2.6431441962107942</v>
      </c>
      <c r="G48" s="31">
        <f>G47+F47*dt</f>
        <v>22.75537704630824</v>
      </c>
      <c r="H48" s="31">
        <f>H47+G48*dt</f>
        <v>59.345187991550439</v>
      </c>
      <c r="I48" s="25">
        <f>(B48-0.5*M48*L48^2*$C$9*$C$11)*SIN($E$4)/E48-$C$8</f>
        <v>-40.018276406429479</v>
      </c>
      <c r="J48" s="31">
        <f>J47+I47*dt</f>
        <v>231.16449980835802</v>
      </c>
      <c r="K48" s="31">
        <f>K47+J47*dt</f>
        <v>612.1226443847471</v>
      </c>
      <c r="L48" s="25">
        <f>SQRT(G48^2+J48^2)</f>
        <v>232.28179686787342</v>
      </c>
      <c r="M48" s="28">
        <f>$S$16*(N48/$S$19)^(-1*(1+$S$21/($S$18*$U$20)))</f>
        <v>1.1545593111018424</v>
      </c>
      <c r="N48" s="33">
        <f>$N$17+$U$20*K48</f>
        <v>284.02120281149917</v>
      </c>
    </row>
    <row r="49" spans="1:14" x14ac:dyDescent="0.2">
      <c r="A49" s="1">
        <f>A48+$P$17</f>
        <v>3.2000000000000015</v>
      </c>
      <c r="B49" s="1">
        <v>0</v>
      </c>
      <c r="C49" s="1">
        <v>0</v>
      </c>
      <c r="D49" s="1">
        <f>$C$3+$C$2</f>
        <v>4.99597556561086</v>
      </c>
      <c r="E49" s="1">
        <f>D49+C49/1000</f>
        <v>4.99597556561086</v>
      </c>
      <c r="F49" s="25">
        <f>(B49-0.5*M49*L49^2*$C$9*$C$11)*COS($E$4)/E49</f>
        <v>-2.5469629635012772</v>
      </c>
      <c r="G49" s="31">
        <f>G48+F48*dt</f>
        <v>22.49106262668716</v>
      </c>
      <c r="H49" s="31">
        <f>H48+G49*dt</f>
        <v>61.594294254219157</v>
      </c>
      <c r="I49" s="25">
        <f>(B49-0.5*M49*L49^2*$C$9*$C$11)*SIN($E$4)/E49-$C$8</f>
        <v>-38.918919886015637</v>
      </c>
      <c r="J49" s="31">
        <f>J48+I48*dt</f>
        <v>227.16267216771507</v>
      </c>
      <c r="K49" s="31">
        <f>K48+J48*dt</f>
        <v>635.2390943655829</v>
      </c>
      <c r="L49" s="25">
        <f>SQRT(G49^2+J49^2)</f>
        <v>228.27336139912242</v>
      </c>
      <c r="M49" s="28">
        <f>$S$16*(N49/$S$19)^(-1*(1+$S$21/($S$18*$U$20)))</f>
        <v>1.1519613473095918</v>
      </c>
      <c r="N49" s="33">
        <f>$N$17+$U$20*K49</f>
        <v>283.8709458866237</v>
      </c>
    </row>
    <row r="50" spans="1:14" x14ac:dyDescent="0.2">
      <c r="A50" s="1">
        <f>A49+$P$17</f>
        <v>3.3000000000000016</v>
      </c>
      <c r="B50" s="1">
        <v>0</v>
      </c>
      <c r="C50" s="1">
        <v>0</v>
      </c>
      <c r="D50" s="1">
        <f>$C$3+$C$2</f>
        <v>4.99597556561086</v>
      </c>
      <c r="E50" s="1">
        <f>D50+C50/1000</f>
        <v>4.99597556561086</v>
      </c>
      <c r="F50" s="25">
        <f>(B50-0.5*M50*L50^2*$C$9*$C$11)*COS($E$4)/E50</f>
        <v>-2.4552772284901931</v>
      </c>
      <c r="G50" s="31">
        <f>G49+F49*dt</f>
        <v>22.236366330337031</v>
      </c>
      <c r="H50" s="31">
        <f>H49+G50*dt</f>
        <v>63.817930887252864</v>
      </c>
      <c r="I50" s="25">
        <f>(B50-0.5*M50*L50^2*$C$9*$C$11)*SIN($E$4)/E50-$C$8</f>
        <v>-37.870947139421837</v>
      </c>
      <c r="J50" s="31">
        <f>J49+I49*dt</f>
        <v>223.2707801791135</v>
      </c>
      <c r="K50" s="31">
        <f>K49+J49*dt</f>
        <v>657.95536158235439</v>
      </c>
      <c r="L50" s="25">
        <f>SQRT(G50^2+J50^2)</f>
        <v>224.37534906795571</v>
      </c>
      <c r="M50" s="28">
        <f>$S$16*(N50/$S$19)^(-1*(1+$S$21/($S$18*$U$20)))</f>
        <v>1.1494127179450722</v>
      </c>
      <c r="N50" s="33">
        <f>$N$17+$U$20*K50</f>
        <v>283.72329014971467</v>
      </c>
    </row>
    <row r="51" spans="1:14" x14ac:dyDescent="0.2">
      <c r="A51" s="1">
        <f>A50+$P$17</f>
        <v>3.4000000000000017</v>
      </c>
      <c r="B51" s="1">
        <v>0</v>
      </c>
      <c r="C51" s="1">
        <v>0</v>
      </c>
      <c r="D51" s="1">
        <f>$C$3+$C$2</f>
        <v>4.99597556561086</v>
      </c>
      <c r="E51" s="1">
        <f>D51+C51/1000</f>
        <v>4.99597556561086</v>
      </c>
      <c r="F51" s="25">
        <f>(B51-0.5*M51*L51^2*$C$9*$C$11)*COS($E$4)/E51</f>
        <v>-2.3678100221091869</v>
      </c>
      <c r="G51" s="31">
        <f>G50+F50*dt</f>
        <v>21.990838607488012</v>
      </c>
      <c r="H51" s="31">
        <f>H50+G51*dt</f>
        <v>66.017014748001671</v>
      </c>
      <c r="I51" s="25">
        <f>(B51-0.5*M51*L51^2*$C$9*$C$11)*SIN($E$4)/E51-$C$8</f>
        <v>-36.871192395710509</v>
      </c>
      <c r="J51" s="31">
        <f>J50+I50*dt</f>
        <v>219.48368546517131</v>
      </c>
      <c r="K51" s="31">
        <f>K50+J50*dt</f>
        <v>680.28243960026577</v>
      </c>
      <c r="L51" s="25">
        <f>SQRT(G51^2+J51^2)</f>
        <v>220.58260395605731</v>
      </c>
      <c r="M51" s="28">
        <f>$S$16*(N51/$S$19)^(-1*(1+$S$21/($S$18*$U$20)))</f>
        <v>1.1469119593663923</v>
      </c>
      <c r="N51" s="33">
        <f>$N$17+$U$20*K51</f>
        <v>283.57816414259827</v>
      </c>
    </row>
    <row r="52" spans="1:14" x14ac:dyDescent="0.2">
      <c r="A52" s="1">
        <f>A51+$P$17</f>
        <v>3.5000000000000018</v>
      </c>
      <c r="B52" s="1">
        <v>0</v>
      </c>
      <c r="C52" s="1">
        <v>0</v>
      </c>
      <c r="D52" s="1">
        <f>$C$3+$C$2</f>
        <v>4.99597556561086</v>
      </c>
      <c r="E52" s="1">
        <f>D52+C52/1000</f>
        <v>4.99597556561086</v>
      </c>
      <c r="F52" s="25">
        <f>(B52-0.5*M52*L52^2*$C$9*$C$11)*COS($E$4)/E52</f>
        <v>-2.284305589894652</v>
      </c>
      <c r="G52" s="31">
        <f>G51+F51*dt</f>
        <v>21.754057605277094</v>
      </c>
      <c r="H52" s="31">
        <f>H51+G52*dt</f>
        <v>68.192420508529381</v>
      </c>
      <c r="I52" s="25">
        <f>(B52-0.5*M52*L52^2*$C$9*$C$11)*SIN($E$4)/E52-$C$8</f>
        <v>-35.916732367985986</v>
      </c>
      <c r="J52" s="31">
        <f>J51+I51*dt</f>
        <v>215.79656622560026</v>
      </c>
      <c r="K52" s="31">
        <f>K51+J51*dt</f>
        <v>702.23080814678292</v>
      </c>
      <c r="L52" s="25">
        <f>SQRT(G52^2+J52^2)</f>
        <v>216.89028797309851</v>
      </c>
      <c r="M52" s="28">
        <f>$S$16*(N52/$S$19)^(-1*(1+$S$21/($S$18*$U$20)))</f>
        <v>1.1444576779440958</v>
      </c>
      <c r="N52" s="33">
        <f>$N$17+$U$20*K52</f>
        <v>283.43549974704592</v>
      </c>
    </row>
    <row r="53" spans="1:14" x14ac:dyDescent="0.2">
      <c r="A53" s="1">
        <f>A52+$P$17</f>
        <v>3.6000000000000019</v>
      </c>
      <c r="B53" s="1">
        <v>0</v>
      </c>
      <c r="C53" s="1">
        <v>0</v>
      </c>
      <c r="D53" s="1">
        <f>$C$3+$C$2</f>
        <v>4.99597556561086</v>
      </c>
      <c r="E53" s="1">
        <f>D53+C53/1000</f>
        <v>4.99597556561086</v>
      </c>
      <c r="F53" s="25">
        <f>(B53-0.5*M53*L53^2*$C$9*$C$11)*COS($E$4)/E53</f>
        <v>-2.2045274613962271</v>
      </c>
      <c r="G53" s="31">
        <f>G52+F52*dt</f>
        <v>21.525627046287628</v>
      </c>
      <c r="H53" s="31">
        <f>H52+G53*dt</f>
        <v>70.344983213158145</v>
      </c>
      <c r="I53" s="25">
        <f>(B53-0.5*M53*L53^2*$C$9*$C$11)*SIN($E$4)/E53-$C$8</f>
        <v>-35.004864186632574</v>
      </c>
      <c r="J53" s="31">
        <f>J52+I52*dt</f>
        <v>212.20489298880165</v>
      </c>
      <c r="K53" s="31">
        <f>K52+J52*dt</f>
        <v>723.81046476934296</v>
      </c>
      <c r="L53" s="25">
        <f>SQRT(G53^2+J53^2)</f>
        <v>213.29385651753927</v>
      </c>
      <c r="M53" s="28">
        <f>$S$16*(N53/$S$19)^(-1*(1+$S$21/($S$18*$U$20)))</f>
        <v>1.1420485456691221</v>
      </c>
      <c r="N53" s="33">
        <f>$N$17+$U$20*K53</f>
        <v>283.29523197899925</v>
      </c>
    </row>
    <row r="54" spans="1:14" x14ac:dyDescent="0.2">
      <c r="A54" s="1">
        <f>A53+$P$17</f>
        <v>3.700000000000002</v>
      </c>
      <c r="B54" s="1">
        <v>0</v>
      </c>
      <c r="C54" s="1">
        <v>0</v>
      </c>
      <c r="D54" s="1">
        <f>$C$3+$C$2</f>
        <v>4.99597556561086</v>
      </c>
      <c r="E54" s="1">
        <f>D54+C54/1000</f>
        <v>4.99597556561086</v>
      </c>
      <c r="F54" s="25">
        <f>(B54-0.5*M54*L54^2*$C$9*$C$11)*COS($E$4)/E54</f>
        <v>-2.1282567223400832</v>
      </c>
      <c r="G54" s="31">
        <f>G53+F53*dt</f>
        <v>21.305174300148007</v>
      </c>
      <c r="H54" s="31">
        <f>H53+G54*dt</f>
        <v>72.47550064317295</v>
      </c>
      <c r="I54" s="25">
        <f>(B54-0.5*M54*L54^2*$C$9*$C$11)*SIN($E$4)/E54-$C$8</f>
        <v>-34.133085650050589</v>
      </c>
      <c r="J54" s="31">
        <f>J53+I53*dt</f>
        <v>208.70440657013839</v>
      </c>
      <c r="K54" s="31">
        <f>K53+J53*dt</f>
        <v>745.03095406822308</v>
      </c>
      <c r="L54" s="25">
        <f>SQRT(G54^2+J54^2)</f>
        <v>209.7890363526019</v>
      </c>
      <c r="M54" s="28">
        <f>$S$16*(N54/$S$19)^(-1*(1+$S$21/($S$18*$U$20)))</f>
        <v>1.1396832961018246</v>
      </c>
      <c r="N54" s="33">
        <f>$N$17+$U$20*K54</f>
        <v>283.15729879855655</v>
      </c>
    </row>
    <row r="55" spans="1:14" x14ac:dyDescent="0.2">
      <c r="A55" s="1">
        <f>A54+$P$17</f>
        <v>3.800000000000002</v>
      </c>
      <c r="B55" s="1">
        <v>0</v>
      </c>
      <c r="C55" s="1">
        <v>0</v>
      </c>
      <c r="D55" s="1">
        <f>$C$3+$C$2</f>
        <v>4.99597556561086</v>
      </c>
      <c r="E55" s="1">
        <f>D55+C55/1000</f>
        <v>4.99597556561086</v>
      </c>
      <c r="F55" s="25">
        <f>(B55-0.5*M55*L55^2*$C$9*$C$11)*COS($E$4)/E55</f>
        <v>-2.0552904654937776</v>
      </c>
      <c r="G55" s="31">
        <f>G54+F54*dt</f>
        <v>21.092348627913999</v>
      </c>
      <c r="H55" s="31">
        <f>H54+G55*dt</f>
        <v>74.584735505964346</v>
      </c>
      <c r="I55" s="25">
        <f>(B55-0.5*M55*L55^2*$C$9*$C$11)*SIN($E$4)/E55-$C$8</f>
        <v>-33.299077517960598</v>
      </c>
      <c r="J55" s="31">
        <f>J54+I54*dt</f>
        <v>205.29109800513334</v>
      </c>
      <c r="K55" s="31">
        <f>K54+J54*dt</f>
        <v>765.90139472523697</v>
      </c>
      <c r="L55" s="25">
        <f>SQRT(G55^2+J55^2)</f>
        <v>206.37180546478419</v>
      </c>
      <c r="M55" s="28">
        <f>$S$16*(N55/$S$19)^(-1*(1+$S$21/($S$18*$U$20)))</f>
        <v>1.1373607206306631</v>
      </c>
      <c r="N55" s="33">
        <f>$N$17+$U$20*K55</f>
        <v>283.02164093428598</v>
      </c>
    </row>
    <row r="56" spans="1:14" x14ac:dyDescent="0.2">
      <c r="A56" s="1">
        <f>A55+$P$17</f>
        <v>3.9000000000000021</v>
      </c>
      <c r="B56" s="1">
        <v>0</v>
      </c>
      <c r="C56" s="1">
        <v>0</v>
      </c>
      <c r="D56" s="1">
        <f>$C$3+$C$2</f>
        <v>4.99597556561086</v>
      </c>
      <c r="E56" s="1">
        <f>D56+C56/1000</f>
        <v>4.99597556561086</v>
      </c>
      <c r="F56" s="25">
        <f>(B56-0.5*M56*L56^2*$C$9*$C$11)*COS($E$4)/E56</f>
        <v>-1.9854403993510714</v>
      </c>
      <c r="G56" s="31">
        <f>G55+F55*dt</f>
        <v>20.886819581364623</v>
      </c>
      <c r="H56" s="31">
        <f>H55+G56*dt</f>
        <v>76.673417464100808</v>
      </c>
      <c r="I56" s="25">
        <f>(B56-0.5*M56*L56^2*$C$9*$C$11)*SIN($E$4)/E56-$C$8</f>
        <v>-32.500687608598128</v>
      </c>
      <c r="J56" s="31">
        <f>J55+I55*dt</f>
        <v>201.96119025333726</v>
      </c>
      <c r="K56" s="31">
        <f>K55+J55*dt</f>
        <v>786.43050452575028</v>
      </c>
      <c r="L56" s="25">
        <f>SQRT(G56^2+J56^2)</f>
        <v>203.03837469988073</v>
      </c>
      <c r="M56" s="28">
        <f>$S$16*(N56/$S$19)^(-1*(1+$S$21/($S$18*$U$20)))</f>
        <v>1.135079665012529</v>
      </c>
      <c r="N56" s="33">
        <f>$N$17+$U$20*K56</f>
        <v>282.88820172058263</v>
      </c>
    </row>
    <row r="57" spans="1:14" x14ac:dyDescent="0.2">
      <c r="A57" s="1">
        <f>A56+$P$17</f>
        <v>4.0000000000000018</v>
      </c>
      <c r="B57" s="1">
        <v>0</v>
      </c>
      <c r="C57" s="1">
        <v>0</v>
      </c>
      <c r="D57" s="1">
        <f>$C$3+$C$2</f>
        <v>4.99597556561086</v>
      </c>
      <c r="E57" s="1">
        <f>D57+C57/1000</f>
        <v>4.99597556561086</v>
      </c>
      <c r="F57" s="25">
        <f>(B57-0.5*M57*L57^2*$C$9*$C$11)*COS($E$4)/E57</f>
        <v>-1.9185315964676248</v>
      </c>
      <c r="G57" s="31">
        <f>G56+F56*dt</f>
        <v>20.688275541429515</v>
      </c>
      <c r="H57" s="31">
        <f>H56+G57*dt</f>
        <v>78.742245018243764</v>
      </c>
      <c r="I57" s="25">
        <f>(B57-0.5*M57*L57^2*$C$9*$C$11)*SIN($E$4)/E57-$C$8</f>
        <v>-31.735916492125185</v>
      </c>
      <c r="J57" s="31">
        <f>J56+I56*dt</f>
        <v>198.71112149247745</v>
      </c>
      <c r="K57" s="31">
        <f>K56+J56*dt</f>
        <v>806.62662355108398</v>
      </c>
      <c r="L57" s="25">
        <f>SQRT(G57^2+J57^2)</f>
        <v>199.7851709954376</v>
      </c>
      <c r="M57" s="28">
        <f>$S$16*(N57/$S$19)^(-1*(1+$S$21/($S$18*$U$20)))</f>
        <v>1.1328390261695709</v>
      </c>
      <c r="N57" s="33">
        <f>$N$17+$U$20*K57</f>
        <v>282.75692694691793</v>
      </c>
    </row>
    <row r="58" spans="1:14" x14ac:dyDescent="0.2">
      <c r="A58" s="1">
        <f>A57+$P$17</f>
        <v>4.1000000000000014</v>
      </c>
      <c r="B58" s="1">
        <v>0</v>
      </c>
      <c r="C58" s="1">
        <v>0</v>
      </c>
      <c r="D58" s="1">
        <f>$C$3+$C$2</f>
        <v>4.99597556561086</v>
      </c>
      <c r="E58" s="1">
        <f>D58+C58/1000</f>
        <v>4.99597556561086</v>
      </c>
      <c r="F58" s="25">
        <f>(B58-0.5*M58*L58^2*$C$9*$C$11)*COS($E$4)/E58</f>
        <v>-1.8544013656043401</v>
      </c>
      <c r="G58" s="31">
        <f>G57+F57*dt</f>
        <v>20.496422381782754</v>
      </c>
      <c r="H58" s="31">
        <f>H57+G58*dt</f>
        <v>80.791887256422044</v>
      </c>
      <c r="I58" s="25">
        <f>(B58-0.5*M58*L58^2*$C$9*$C$11)*SIN($E$4)/E58-$C$8</f>
        <v>-31.002904599169682</v>
      </c>
      <c r="J58" s="31">
        <f>J57+I57*dt</f>
        <v>195.53752984326493</v>
      </c>
      <c r="K58" s="31">
        <f>K57+J57*dt</f>
        <v>826.49773570033176</v>
      </c>
      <c r="L58" s="25">
        <f>SQRT(G58^2+J58^2)</f>
        <v>196.60882204941407</v>
      </c>
      <c r="M58" s="28">
        <f>$S$16*(N58/$S$19)^(-1*(1+$S$21/($S$18*$U$20)))</f>
        <v>1.1306377492199786</v>
      </c>
      <c r="N58" s="33">
        <f>$N$17+$U$20*K58</f>
        <v>282.62776471794785</v>
      </c>
    </row>
    <row r="59" spans="1:14" x14ac:dyDescent="0.2">
      <c r="A59" s="1">
        <f>A58+$P$17</f>
        <v>4.2000000000000011</v>
      </c>
      <c r="B59" s="1">
        <v>0</v>
      </c>
      <c r="C59" s="1">
        <v>0</v>
      </c>
      <c r="D59" s="1">
        <f>$C$3+$C$2</f>
        <v>4.99597556561086</v>
      </c>
      <c r="E59" s="1">
        <f>D59+C59/1000</f>
        <v>4.99597556561086</v>
      </c>
      <c r="F59" s="25">
        <f>(B59-0.5*M59*L59^2*$C$9*$C$11)*COS($E$4)/E59</f>
        <v>-1.7928982338340551</v>
      </c>
      <c r="G59" s="31">
        <f>G58+F58*dt</f>
        <v>20.31098224522232</v>
      </c>
      <c r="H59" s="31">
        <f>H58+G59*dt</f>
        <v>82.822985480944283</v>
      </c>
      <c r="I59" s="25">
        <f>(B59-0.5*M59*L59^2*$C$9*$C$11)*SIN($E$4)/E59-$C$8</f>
        <v>-30.299920586251694</v>
      </c>
      <c r="J59" s="31">
        <f>J58+I58*dt</f>
        <v>192.43723938334796</v>
      </c>
      <c r="K59" s="31">
        <f>K58+J58*dt</f>
        <v>846.05148868465824</v>
      </c>
      <c r="L59" s="25">
        <f>SQRT(G59^2+J59^2)</f>
        <v>193.50614228300273</v>
      </c>
      <c r="M59" s="28">
        <f>$S$16*(N59/$S$19)^(-1*(1+$S$21/($S$18*$U$20)))</f>
        <v>1.1284748247224619</v>
      </c>
      <c r="N59" s="33">
        <f>$N$17+$U$20*K59</f>
        <v>282.5006653235497</v>
      </c>
    </row>
    <row r="60" spans="1:14" x14ac:dyDescent="0.2">
      <c r="A60" s="1">
        <f>A59+$P$17</f>
        <v>4.3000000000000007</v>
      </c>
      <c r="B60" s="1">
        <v>0</v>
      </c>
      <c r="C60" s="1">
        <v>0</v>
      </c>
      <c r="D60" s="1">
        <f>$C$3+$C$2</f>
        <v>4.99597556561086</v>
      </c>
      <c r="E60" s="1">
        <f>D60+C60/1000</f>
        <v>4.99597556561086</v>
      </c>
      <c r="F60" s="25">
        <f>(B60-0.5*M60*L60^2*$C$9*$C$11)*COS($E$4)/E60</f>
        <v>-1.7338810264893159</v>
      </c>
      <c r="G60" s="31">
        <f>G59+F59*dt</f>
        <v>20.131692421838913</v>
      </c>
      <c r="H60" s="31">
        <f>H59+G60*dt</f>
        <v>84.836154723128175</v>
      </c>
      <c r="I60" s="25">
        <f>(B60-0.5*M60*L60^2*$C$9*$C$11)*SIN($E$4)/E60-$C$8</f>
        <v>-29.625350819538411</v>
      </c>
      <c r="J60" s="31">
        <f>J59+I59*dt</f>
        <v>189.40724732472279</v>
      </c>
      <c r="K60" s="31">
        <f>K59+J59*dt</f>
        <v>865.29521262299306</v>
      </c>
      <c r="L60" s="25">
        <f>SQRT(G60^2+J60^2)</f>
        <v>190.47411997144451</v>
      </c>
      <c r="M60" s="28">
        <f>$S$16*(N60/$S$19)^(-1*(1+$S$21/($S$18*$U$20)))</f>
        <v>1.1263492861162037</v>
      </c>
      <c r="N60" s="33">
        <f>$N$17+$U$20*K60</f>
        <v>282.37558111795056</v>
      </c>
    </row>
    <row r="61" spans="1:14" x14ac:dyDescent="0.2">
      <c r="A61" s="1">
        <f>A60+$P$17</f>
        <v>4.4000000000000004</v>
      </c>
      <c r="B61" s="1">
        <v>0</v>
      </c>
      <c r="C61" s="1">
        <v>0</v>
      </c>
      <c r="D61" s="1">
        <f>$C$3+$C$2</f>
        <v>4.99597556561086</v>
      </c>
      <c r="E61" s="1">
        <f>D61+C61/1000</f>
        <v>4.99597556561086</v>
      </c>
      <c r="F61" s="25">
        <f>(B61-0.5*M61*L61^2*$C$9*$C$11)*COS($E$4)/E61</f>
        <v>-1.6772180343156156</v>
      </c>
      <c r="G61" s="31">
        <f>G60+F60*dt</f>
        <v>19.958304319189981</v>
      </c>
      <c r="H61" s="31">
        <f>H60+G61*dt</f>
        <v>86.831985155047178</v>
      </c>
      <c r="I61" s="25">
        <f>(B61-0.5*M61*L61^2*$C$9*$C$11)*SIN($E$4)/E61-$C$8</f>
        <v>-28.977689855362065</v>
      </c>
      <c r="J61" s="31">
        <f>J60+I60*dt</f>
        <v>186.44471224276896</v>
      </c>
      <c r="K61" s="31">
        <f>K60+J60*dt</f>
        <v>884.23593735546535</v>
      </c>
      <c r="L61" s="25">
        <f>SQRT(G61^2+J61^2)</f>
        <v>187.50990543058339</v>
      </c>
      <c r="M61" s="28">
        <f>$S$16*(N61/$S$19)^(-1*(1+$S$21/($S$18*$U$20)))</f>
        <v>1.1242602073398151</v>
      </c>
      <c r="N61" s="33">
        <f>$N$17+$U$20*K61</f>
        <v>282.2524664071895</v>
      </c>
    </row>
    <row r="62" spans="1:14" x14ac:dyDescent="0.2">
      <c r="A62" s="1">
        <f>A61+$P$17</f>
        <v>4.5</v>
      </c>
      <c r="B62" s="1">
        <v>0</v>
      </c>
      <c r="C62" s="1">
        <v>0</v>
      </c>
      <c r="D62" s="1">
        <f>$C$3+$C$2</f>
        <v>4.99597556561086</v>
      </c>
      <c r="E62" s="1">
        <f>D62+C62/1000</f>
        <v>4.99597556561086</v>
      </c>
      <c r="F62" s="25">
        <f>(B62-0.5*M62*L62^2*$C$9*$C$11)*COS($E$4)/E62</f>
        <v>-1.622786258481083</v>
      </c>
      <c r="G62" s="31">
        <f>G61+F61*dt</f>
        <v>19.79058251575842</v>
      </c>
      <c r="H62" s="31">
        <f>H61+G62*dt</f>
        <v>88.811043406623014</v>
      </c>
      <c r="I62" s="25">
        <f>(B62-0.5*M62*L62^2*$C$9*$C$11)*SIN($E$4)/E62-$C$8</f>
        <v>-28.355531810641175</v>
      </c>
      <c r="J62" s="31">
        <f>J61+I61*dt</f>
        <v>183.54694325723275</v>
      </c>
      <c r="K62" s="31">
        <f>K61+J61*dt</f>
        <v>902.88040857974227</v>
      </c>
      <c r="L62" s="25">
        <f>SQRT(G62^2+J62^2)</f>
        <v>184.61080015911006</v>
      </c>
      <c r="M62" s="28">
        <f>$S$16*(N62/$S$19)^(-1*(1+$S$21/($S$18*$U$20)))</f>
        <v>1.1222067006144785</v>
      </c>
      <c r="N62" s="33">
        <f>$N$17+$U$20*K62</f>
        <v>282.13127734423165</v>
      </c>
    </row>
    <row r="63" spans="1:14" x14ac:dyDescent="0.2">
      <c r="A63" s="1">
        <f>A62+$P$17</f>
        <v>4.5999999999999996</v>
      </c>
      <c r="B63" s="1">
        <v>0</v>
      </c>
      <c r="C63" s="1">
        <v>0</v>
      </c>
      <c r="D63" s="1">
        <f>$C$3+$C$2</f>
        <v>4.99597556561086</v>
      </c>
      <c r="E63" s="1">
        <f>D63+C63/1000</f>
        <v>4.99597556561086</v>
      </c>
      <c r="F63" s="25">
        <f>(B63-0.5*M63*L63^2*$C$9*$C$11)*COS($E$4)/E63</f>
        <v>-1.570470725208952</v>
      </c>
      <c r="G63" s="31">
        <f>G62+F62*dt</f>
        <v>19.62830388991031</v>
      </c>
      <c r="H63" s="31">
        <f>H62+G63*dt</f>
        <v>90.773873795614051</v>
      </c>
      <c r="I63" s="25">
        <f>(B63-0.5*M63*L63^2*$C$9*$C$11)*SIN($E$4)/E63-$C$8</f>
        <v>-27.757562529093867</v>
      </c>
      <c r="J63" s="31">
        <f>J62+I62*dt</f>
        <v>180.71139007616864</v>
      </c>
      <c r="K63" s="31">
        <f>K62+J62*dt</f>
        <v>921.23510290546551</v>
      </c>
      <c r="L63" s="25">
        <f>SQRT(G63^2+J63^2)</f>
        <v>181.77424684716988</v>
      </c>
      <c r="M63" s="28">
        <f>$S$16*(N63/$S$19)^(-1*(1+$S$21/($S$18*$U$20)))</f>
        <v>1.1201879143778253</v>
      </c>
      <c r="N63" s="33">
        <f>$N$17+$U$20*K63</f>
        <v>282.01197183111447</v>
      </c>
    </row>
    <row r="64" spans="1:14" x14ac:dyDescent="0.2">
      <c r="A64" s="1">
        <f>A63+$P$17</f>
        <v>4.6999999999999993</v>
      </c>
      <c r="B64" s="1">
        <v>0</v>
      </c>
      <c r="C64" s="1">
        <v>0</v>
      </c>
      <c r="D64" s="1">
        <f>$C$3+$C$2</f>
        <v>4.99597556561086</v>
      </c>
      <c r="E64" s="1">
        <f>D64+C64/1000</f>
        <v>4.99597556561086</v>
      </c>
      <c r="F64" s="25">
        <f>(B64-0.5*M64*L64^2*$C$9*$C$11)*COS($E$4)/E64</f>
        <v>-1.5201638627684537</v>
      </c>
      <c r="G64" s="31">
        <f>G63+F63*dt</f>
        <v>19.471256817389413</v>
      </c>
      <c r="H64" s="31">
        <f>H63+G64*dt</f>
        <v>92.72099947735299</v>
      </c>
      <c r="I64" s="25">
        <f>(B64-0.5*M64*L64^2*$C$9*$C$11)*SIN($E$4)/E64-$C$8</f>
        <v>-27.182552460211149</v>
      </c>
      <c r="J64" s="31">
        <f>J63+I63*dt</f>
        <v>177.93563382325925</v>
      </c>
      <c r="K64" s="31">
        <f>K63+J63*dt</f>
        <v>939.30624191308243</v>
      </c>
      <c r="L64" s="25">
        <f>SQRT(G64^2+J64^2)</f>
        <v>178.99782017145833</v>
      </c>
      <c r="M64" s="28">
        <f>$S$16*(N64/$S$19)^(-1*(1+$S$21/($S$18*$U$20)))</f>
        <v>1.1182030313563953</v>
      </c>
      <c r="N64" s="33">
        <f>$N$17+$U$20*K64</f>
        <v>281.89450942756497</v>
      </c>
    </row>
    <row r="65" spans="1:14" x14ac:dyDescent="0.2">
      <c r="A65" s="1">
        <f>A64+$P$17</f>
        <v>4.7999999999999989</v>
      </c>
      <c r="B65" s="1">
        <v>0</v>
      </c>
      <c r="C65" s="1">
        <v>0</v>
      </c>
      <c r="D65" s="1">
        <f>$C$3+$C$2</f>
        <v>4.99597556561086</v>
      </c>
      <c r="E65" s="1">
        <f>D65+C65/1000</f>
        <v>4.99597556561086</v>
      </c>
      <c r="F65" s="25">
        <f>(B65-0.5*M65*L65^2*$C$9*$C$11)*COS($E$4)/E65</f>
        <v>-1.4717649344036128</v>
      </c>
      <c r="G65" s="31">
        <f>G64+F64*dt</f>
        <v>19.319240431112569</v>
      </c>
      <c r="H65" s="31">
        <f>H64+G65*dt</f>
        <v>94.652923520464242</v>
      </c>
      <c r="I65" s="25">
        <f>(B65-0.5*M65*L65^2*$C$9*$C$11)*SIN($E$4)/E65-$C$8</f>
        <v>-26.62935017760342</v>
      </c>
      <c r="J65" s="31">
        <f>J64+I64*dt</f>
        <v>175.21737857723815</v>
      </c>
      <c r="K65" s="31">
        <f>K64+J64*dt</f>
        <v>957.09980529540837</v>
      </c>
      <c r="L65" s="25">
        <f>SQRT(G65^2+J65^2)</f>
        <v>176.2792183052623</v>
      </c>
      <c r="M65" s="28">
        <f>$S$16*(N65/$S$19)^(-1*(1+$S$21/($S$18*$U$20)))</f>
        <v>1.1162512667656599</v>
      </c>
      <c r="N65" s="33">
        <f>$N$17+$U$20*K65</f>
        <v>281.77885126557987</v>
      </c>
    </row>
    <row r="66" spans="1:14" x14ac:dyDescent="0.2">
      <c r="A66" s="1">
        <f>A65+$P$17</f>
        <v>4.8999999999999986</v>
      </c>
      <c r="B66" s="1">
        <v>0</v>
      </c>
      <c r="C66" s="1">
        <v>0</v>
      </c>
      <c r="D66" s="1">
        <f>$C$3+$C$2</f>
        <v>4.99597556561086</v>
      </c>
      <c r="E66" s="1">
        <f>D66+C66/1000</f>
        <v>4.99597556561086</v>
      </c>
      <c r="F66" s="25">
        <f>(B66-0.5*M66*L66^2*$C$9*$C$11)*COS($E$4)/E66</f>
        <v>-1.4251795215154732</v>
      </c>
      <c r="G66" s="31">
        <f>G65+F65*dt</f>
        <v>19.172063937672206</v>
      </c>
      <c r="H66" s="31">
        <f>H65+G66*dt</f>
        <v>96.570129914231458</v>
      </c>
      <c r="I66" s="25">
        <f>(B66-0.5*M66*L66^2*$C$9*$C$11)*SIN($E$4)/E66-$C$8</f>
        <v>-26.096876471746249</v>
      </c>
      <c r="J66" s="31">
        <f>J65+I65*dt</f>
        <v>172.55444355947782</v>
      </c>
      <c r="K66" s="31">
        <f>K65+J65*dt</f>
        <v>974.62154315313217</v>
      </c>
      <c r="L66" s="25">
        <f>SQRT(G66^2+J66^2)</f>
        <v>173.61625507927306</v>
      </c>
      <c r="M66" s="28">
        <f>$S$16*(N66/$S$19)^(-1*(1+$S$21/($S$18*$U$20)))</f>
        <v>1.1143318666275721</v>
      </c>
      <c r="N66" s="33">
        <f>$N$17+$U$20*K66</f>
        <v>281.66495996950465</v>
      </c>
    </row>
    <row r="67" spans="1:14" x14ac:dyDescent="0.2">
      <c r="A67" s="1">
        <f>A66+$P$17</f>
        <v>4.9999999999999982</v>
      </c>
      <c r="B67" s="1">
        <v>0</v>
      </c>
      <c r="C67" s="1">
        <v>0</v>
      </c>
      <c r="D67" s="1">
        <f>$C$3+$C$2</f>
        <v>4.99597556561086</v>
      </c>
      <c r="E67" s="1">
        <f>D67+C67/1000</f>
        <v>4.99597556561086</v>
      </c>
      <c r="F67" s="25">
        <f>(B67-0.5*M67*L67^2*$C$9*$C$11)*COS($E$4)/E67</f>
        <v>-1.3803190520566437</v>
      </c>
      <c r="G67" s="31">
        <f>G66+F66*dt</f>
        <v>19.029545985520659</v>
      </c>
      <c r="H67" s="31">
        <f>H66+G67*dt</f>
        <v>98.473084512783529</v>
      </c>
      <c r="I67" s="25">
        <f>(B67-0.5*M67*L67^2*$C$9*$C$11)*SIN($E$4)/E67-$C$8</f>
        <v>-25.584118959505403</v>
      </c>
      <c r="J67" s="31">
        <f>J66+I66*dt</f>
        <v>169.94475591230318</v>
      </c>
      <c r="K67" s="31">
        <f>K66+J66*dt</f>
        <v>991.87698750907998</v>
      </c>
      <c r="L67" s="25">
        <f>SQRT(G67^2+J67^2)</f>
        <v>171.00685273551861</v>
      </c>
      <c r="M67" s="28">
        <f>$S$16*(N67/$S$19)^(-1*(1+$S$21/($S$18*$U$20)))</f>
        <v>1.1124441061965595</v>
      </c>
      <c r="N67" s="33">
        <f>$N$17+$U$20*K67</f>
        <v>281.55279958119098</v>
      </c>
    </row>
    <row r="68" spans="1:14" x14ac:dyDescent="0.2">
      <c r="A68" s="1">
        <f>A67+$P$17</f>
        <v>5.0999999999999979</v>
      </c>
      <c r="B68" s="1">
        <v>0</v>
      </c>
      <c r="C68" s="1">
        <v>0</v>
      </c>
      <c r="D68" s="1">
        <f>$C$3+$C$2</f>
        <v>4.99597556561086</v>
      </c>
      <c r="E68" s="1">
        <f>D68+C68/1000</f>
        <v>4.99597556561086</v>
      </c>
      <c r="F68" s="25">
        <f>(B68-0.5*M68*L68^2*$C$9*$C$11)*COS($E$4)/E68</f>
        <v>-1.3371003696602681</v>
      </c>
      <c r="G68" s="31">
        <f>G67+F67*dt</f>
        <v>18.891514080314995</v>
      </c>
      <c r="H68" s="31">
        <f>H67+G68*dt</f>
        <v>100.36223592081502</v>
      </c>
      <c r="I68" s="25">
        <f>(B68-0.5*M68*L68^2*$C$9*$C$11)*SIN($E$4)/E68-$C$8</f>
        <v>-25.090127159258401</v>
      </c>
      <c r="J68" s="31">
        <f>J67+I67*dt</f>
        <v>167.38634401635264</v>
      </c>
      <c r="K68" s="31">
        <f>K67+J67*dt</f>
        <v>1008.8714631003103</v>
      </c>
      <c r="L68" s="25">
        <f>SQRT(G68^2+J68^2)</f>
        <v>168.44903522254882</v>
      </c>
      <c r="M68" s="28">
        <f>$S$16*(N68/$S$19)^(-1*(1+$S$21/($S$18*$U$20)))</f>
        <v>1.1105872884856445</v>
      </c>
      <c r="N68" s="33">
        <f>$N$17+$U$20*K68</f>
        <v>281.44233548984801</v>
      </c>
    </row>
    <row r="69" spans="1:14" x14ac:dyDescent="0.2">
      <c r="A69" s="1">
        <f>A68+$P$17</f>
        <v>5.1999999999999975</v>
      </c>
      <c r="B69" s="1">
        <v>0</v>
      </c>
      <c r="C69" s="1">
        <v>0</v>
      </c>
      <c r="D69" s="1">
        <f>$C$3+$C$2</f>
        <v>4.99597556561086</v>
      </c>
      <c r="E69" s="1">
        <f>D69+C69/1000</f>
        <v>4.99597556561086</v>
      </c>
      <c r="F69" s="25">
        <f>(B69-0.5*M69*L69^2*$C$9*$C$11)*COS($E$4)/E69</f>
        <v>-1.2954453395195966</v>
      </c>
      <c r="G69" s="31">
        <f>G68+F68*dt</f>
        <v>18.757804043348969</v>
      </c>
      <c r="H69" s="31">
        <f>H68+G69*dt</f>
        <v>102.23801632514991</v>
      </c>
      <c r="I69" s="25">
        <f>(B69-0.5*M69*L69^2*$C$9*$C$11)*SIN($E$4)/E69-$C$8</f>
        <v>-24.614007986077421</v>
      </c>
      <c r="J69" s="31">
        <f>J68+I68*dt</f>
        <v>164.87733130042679</v>
      </c>
      <c r="K69" s="31">
        <f>K68+J68*dt</f>
        <v>1025.6100975019456</v>
      </c>
      <c r="L69" s="25">
        <f>SQRT(G69^2+J69^2)</f>
        <v>165.94092198514318</v>
      </c>
      <c r="M69" s="28">
        <f>$S$16*(N69/$S$19)^(-1*(1+$S$21/($S$18*$U$20)))</f>
        <v>1.108760742885142</v>
      </c>
      <c r="N69" s="33">
        <f>$N$17+$U$20*K69</f>
        <v>281.33353436623736</v>
      </c>
    </row>
    <row r="70" spans="1:14" x14ac:dyDescent="0.2">
      <c r="A70" s="1">
        <f>A69+$P$17</f>
        <v>5.2999999999999972</v>
      </c>
      <c r="B70" s="1">
        <v>0</v>
      </c>
      <c r="C70" s="1">
        <v>0</v>
      </c>
      <c r="D70" s="1">
        <f>$C$3+$C$2</f>
        <v>4.99597556561086</v>
      </c>
      <c r="E70" s="1">
        <f>D70+C70/1000</f>
        <v>4.99597556561086</v>
      </c>
      <c r="F70" s="25">
        <f>(B70-0.5*M70*L70^2*$C$9*$C$11)*COS($E$4)/E70</f>
        <v>-1.2552804874684467</v>
      </c>
      <c r="G70" s="31">
        <f>G69+F69*dt</f>
        <v>18.628259509397008</v>
      </c>
      <c r="H70" s="31">
        <f>H69+G70*dt</f>
        <v>104.10084227608961</v>
      </c>
      <c r="I70" s="25">
        <f>(B70-0.5*M70*L70^2*$C$9*$C$11)*SIN($E$4)/E70-$C$8</f>
        <v>-24.154921626400103</v>
      </c>
      <c r="J70" s="31">
        <f>J69+I69*dt</f>
        <v>162.41593050181905</v>
      </c>
      <c r="K70" s="31">
        <f>K69+J69*dt</f>
        <v>1042.0978306319882</v>
      </c>
      <c r="L70" s="25">
        <f>SQRT(G70^2+J70^2)</f>
        <v>163.4807222063848</v>
      </c>
      <c r="M70" s="28">
        <f>$S$16*(N70/$S$19)^(-1*(1+$S$21/($S$18*$U$20)))</f>
        <v>1.106963823867039</v>
      </c>
      <c r="N70" s="33">
        <f>$N$17+$U$20*K70</f>
        <v>281.22636410089206</v>
      </c>
    </row>
    <row r="71" spans="1:14" x14ac:dyDescent="0.2">
      <c r="A71" s="1">
        <f>A70+$P$17</f>
        <v>5.3999999999999968</v>
      </c>
      <c r="B71" s="1">
        <v>0</v>
      </c>
      <c r="C71" s="1">
        <v>0</v>
      </c>
      <c r="D71" s="1">
        <f>$C$3+$C$2</f>
        <v>4.99597556561086</v>
      </c>
      <c r="E71" s="1">
        <f>D71+C71/1000</f>
        <v>4.99597556561086</v>
      </c>
      <c r="F71" s="25">
        <f>(B71-0.5*M71*L71^2*$C$9*$C$11)*COS($E$4)/E71</f>
        <v>-1.2165366690948471</v>
      </c>
      <c r="G71" s="31">
        <f>G70+F70*dt</f>
        <v>18.502731460650164</v>
      </c>
      <c r="H71" s="31">
        <f>H70+G71*dt</f>
        <v>105.95111542215463</v>
      </c>
      <c r="I71" s="25">
        <f>(B71-0.5*M71*L71^2*$C$9*$C$11)*SIN($E$4)/E71-$C$8</f>
        <v>-23.712077755981177</v>
      </c>
      <c r="J71" s="31">
        <f>J70+I70*dt</f>
        <v>160.00043833917903</v>
      </c>
      <c r="K71" s="31">
        <f>K70+J70*dt</f>
        <v>1058.33942368217</v>
      </c>
      <c r="L71" s="25">
        <f>SQRT(G71^2+J71^2)</f>
        <v>161.06672946401551</v>
      </c>
      <c r="M71" s="28">
        <f>$S$16*(N71/$S$19)^(-1*(1+$S$21/($S$18*$U$20)))</f>
        <v>1.1051959097687307</v>
      </c>
      <c r="N71" s="33">
        <f>$N$17+$U$20*K71</f>
        <v>281.12079374606589</v>
      </c>
    </row>
    <row r="72" spans="1:14" x14ac:dyDescent="0.2">
      <c r="A72" s="1">
        <f>A71+$P$17</f>
        <v>5.4999999999999964</v>
      </c>
      <c r="B72" s="1">
        <v>0</v>
      </c>
      <c r="C72" s="1">
        <v>0</v>
      </c>
      <c r="D72" s="1">
        <f>$C$3+$C$2</f>
        <v>4.99597556561086</v>
      </c>
      <c r="E72" s="1">
        <f>D72+C72/1000</f>
        <v>4.99597556561086</v>
      </c>
      <c r="F72" s="25">
        <f>(B72-0.5*M72*L72^2*$C$9*$C$11)*COS($E$4)/E72</f>
        <v>-1.1791487660570463</v>
      </c>
      <c r="G72" s="31">
        <f>G71+F71*dt</f>
        <v>18.38107779374068</v>
      </c>
      <c r="H72" s="31">
        <f>H71+G72*dt</f>
        <v>107.7892232015287</v>
      </c>
      <c r="I72" s="25">
        <f>(B72-0.5*M72*L72^2*$C$9*$C$11)*SIN($E$4)/E72-$C$8</f>
        <v>-23.284732068768545</v>
      </c>
      <c r="J72" s="31">
        <f>J71+I71*dt</f>
        <v>157.6292305635809</v>
      </c>
      <c r="K72" s="31">
        <f>K71+J71*dt</f>
        <v>1074.339467516088</v>
      </c>
      <c r="L72" s="25">
        <f>SQRT(G72^2+J72^2)</f>
        <v>158.69731676662369</v>
      </c>
      <c r="M72" s="28">
        <f>$S$16*(N72/$S$19)^(-1*(1+$S$21/($S$18*$U$20)))</f>
        <v>1.1034564016503605</v>
      </c>
      <c r="N72" s="33">
        <f>$N$17+$U$20*K72</f>
        <v>281.01679346114543</v>
      </c>
    </row>
    <row r="73" spans="1:14" x14ac:dyDescent="0.2">
      <c r="A73" s="1">
        <f>A72+$P$17</f>
        <v>5.5999999999999961</v>
      </c>
      <c r="B73" s="1">
        <v>0</v>
      </c>
      <c r="C73" s="1">
        <v>0</v>
      </c>
      <c r="D73" s="1">
        <f>$C$3+$C$2</f>
        <v>4.99597556561086</v>
      </c>
      <c r="E73" s="1">
        <f>D73+C73/1000</f>
        <v>4.99597556561086</v>
      </c>
      <c r="F73" s="25">
        <f>(B73-0.5*M73*L73^2*$C$9*$C$11)*COS($E$4)/E73</f>
        <v>-1.1430554070684251</v>
      </c>
      <c r="G73" s="31">
        <f>G72+F72*dt</f>
        <v>18.263162917134974</v>
      </c>
      <c r="H73" s="31">
        <f>H72+G73*dt</f>
        <v>109.6155394932422</v>
      </c>
      <c r="I73" s="25">
        <f>(B73-0.5*M73*L73^2*$C$9*$C$11)*SIN($E$4)/E73-$C$8</f>
        <v>-22.872183087746262</v>
      </c>
      <c r="J73" s="31">
        <f>J72+I72*dt</f>
        <v>155.30075735670405</v>
      </c>
      <c r="K73" s="31">
        <f>K72+J72*dt</f>
        <v>1090.102390572446</v>
      </c>
      <c r="L73" s="25">
        <f>SQRT(G73^2+J73^2)</f>
        <v>156.37093193846383</v>
      </c>
      <c r="M73" s="28">
        <f>$S$16*(N73/$S$19)^(-1*(1+$S$21/($S$18*$U$20)))</f>
        <v>1.1017447222204633</v>
      </c>
      <c r="N73" s="33">
        <f>$N$17+$U$20*K73</f>
        <v>280.91433446127911</v>
      </c>
    </row>
    <row r="74" spans="1:14" x14ac:dyDescent="0.2">
      <c r="A74" s="1">
        <f>A73+$P$17</f>
        <v>5.6999999999999957</v>
      </c>
      <c r="B74" s="1">
        <v>0</v>
      </c>
      <c r="C74" s="1">
        <v>0</v>
      </c>
      <c r="D74" s="1">
        <f>$C$3+$C$2</f>
        <v>4.99597556561086</v>
      </c>
      <c r="E74" s="1">
        <f>D74+C74/1000</f>
        <v>4.99597556561086</v>
      </c>
      <c r="F74" s="25">
        <f>(B74-0.5*M74*L74^2*$C$9*$C$11)*COS($E$4)/E74</f>
        <v>-1.1081987112809131</v>
      </c>
      <c r="G74" s="31">
        <f>G73+F73*dt</f>
        <v>18.148857376428133</v>
      </c>
      <c r="H74" s="31">
        <f>H73+G74*dt</f>
        <v>111.43042523088501</v>
      </c>
      <c r="I74" s="25">
        <f>(B74-0.5*M74*L74^2*$C$9*$C$11)*SIN($E$4)/E74-$C$8</f>
        <v>-22.473769231793558</v>
      </c>
      <c r="J74" s="31">
        <f>J73+I73*dt</f>
        <v>153.01353904792944</v>
      </c>
      <c r="K74" s="31">
        <f>K73+J73*dt</f>
        <v>1105.6324663081164</v>
      </c>
      <c r="L74" s="25">
        <f>SQRT(G74^2+J74^2)</f>
        <v>154.08609332461563</v>
      </c>
      <c r="M74" s="28">
        <f>$S$16*(N74/$S$19)^(-1*(1+$S$21/($S$18*$U$20)))</f>
        <v>1.100060314825076</v>
      </c>
      <c r="N74" s="33">
        <f>$N$17+$U$20*K74</f>
        <v>280.81338896899723</v>
      </c>
    </row>
    <row r="75" spans="1:14" x14ac:dyDescent="0.2">
      <c r="A75" s="1">
        <f>A74+$P$17</f>
        <v>5.7999999999999954</v>
      </c>
      <c r="B75" s="1">
        <v>0</v>
      </c>
      <c r="C75" s="1">
        <v>0</v>
      </c>
      <c r="D75" s="1">
        <f>$C$3+$C$2</f>
        <v>4.99597556561086</v>
      </c>
      <c r="E75" s="1">
        <f>D75+C75/1000</f>
        <v>4.99597556561086</v>
      </c>
      <c r="F75" s="25">
        <f>(B75-0.5*M75*L75^2*$C$9*$C$11)*COS($E$4)/E75</f>
        <v>-1.0745240520294668</v>
      </c>
      <c r="G75" s="31">
        <f>G74+F74*dt</f>
        <v>18.038037505300043</v>
      </c>
      <c r="H75" s="31">
        <f>H74+G75*dt</f>
        <v>113.23422898141501</v>
      </c>
      <c r="I75" s="25">
        <f>(B75-0.5*M75*L75^2*$C$9*$C$11)*SIN($E$4)/E75-$C$8</f>
        <v>-22.088866115271863</v>
      </c>
      <c r="J75" s="31">
        <f>J74+I74*dt</f>
        <v>150.76616212475008</v>
      </c>
      <c r="K75" s="31">
        <f>K74+J74*dt</f>
        <v>1120.9338202129093</v>
      </c>
      <c r="L75" s="25">
        <f>SQRT(G75^2+J75^2)</f>
        <v>151.84138579079499</v>
      </c>
      <c r="M75" s="28">
        <f>$S$16*(N75/$S$19)^(-1*(1+$S$21/($S$18*$U$20)))</f>
        <v>1.0984026424958617</v>
      </c>
      <c r="N75" s="33">
        <f>$N$17+$U$20*K75</f>
        <v>280.71393016861612</v>
      </c>
    </row>
    <row r="76" spans="1:14" x14ac:dyDescent="0.2">
      <c r="A76" s="1">
        <f>A75+$P$17</f>
        <v>5.899999999999995</v>
      </c>
      <c r="B76" s="1">
        <v>0</v>
      </c>
      <c r="C76" s="1">
        <v>0</v>
      </c>
      <c r="D76" s="1">
        <f>$C$3+$C$2</f>
        <v>4.99597556561086</v>
      </c>
      <c r="E76" s="1">
        <f>D76+C76/1000</f>
        <v>4.99597556561086</v>
      </c>
      <c r="F76" s="25">
        <f>(B76-0.5*M76*L76^2*$C$9*$C$11)*COS($E$4)/E76</f>
        <v>-1.0419798391068025</v>
      </c>
      <c r="G76" s="31">
        <f>G75+F75*dt</f>
        <v>17.930585100097097</v>
      </c>
      <c r="H76" s="31">
        <f>H75+G76*dt</f>
        <v>115.02728749142473</v>
      </c>
      <c r="I76" s="25">
        <f>(B76-0.5*M76*L76^2*$C$9*$C$11)*SIN($E$4)/E76-$C$8</f>
        <v>-21.716884059413609</v>
      </c>
      <c r="J76" s="31">
        <f>J75+I75*dt</f>
        <v>148.55727551322289</v>
      </c>
      <c r="K76" s="31">
        <f>K75+J75*dt</f>
        <v>1136.0104364253843</v>
      </c>
      <c r="L76" s="25">
        <f>SQRT(G76^2+J76^2)</f>
        <v>149.63545699446851</v>
      </c>
      <c r="M76" s="28">
        <f>$S$16*(N76/$S$19)^(-1*(1+$S$21/($S$18*$U$20)))</f>
        <v>1.0967711870531449</v>
      </c>
      <c r="N76" s="33">
        <f>$N$17+$U$20*K76</f>
        <v>280.61593216323502</v>
      </c>
    </row>
    <row r="77" spans="1:14" x14ac:dyDescent="0.2">
      <c r="A77" s="1">
        <f>A76+$P$17</f>
        <v>5.9999999999999947</v>
      </c>
      <c r="B77" s="1">
        <v>0</v>
      </c>
      <c r="C77" s="1">
        <v>0</v>
      </c>
      <c r="D77" s="1">
        <f>$C$3+$C$2</f>
        <v>4.99597556561086</v>
      </c>
      <c r="E77" s="1">
        <f>D77+C77/1000</f>
        <v>4.99597556561086</v>
      </c>
      <c r="F77" s="25">
        <f>(B77-0.5*M77*L77^2*$C$9*$C$11)*COS($E$4)/E77</f>
        <v>-1.0105173179212141</v>
      </c>
      <c r="G77" s="31">
        <f>G76+F76*dt</f>
        <v>17.826387116186417</v>
      </c>
      <c r="H77" s="31">
        <f>H76+G77*dt</f>
        <v>116.80992620304337</v>
      </c>
      <c r="I77" s="25">
        <f>(B77-0.5*M77*L77^2*$C$9*$C$11)*SIN($E$4)/E77-$C$8</f>
        <v>-21.357265796685596</v>
      </c>
      <c r="J77" s="31">
        <f>J76+I76*dt</f>
        <v>146.38558710728154</v>
      </c>
      <c r="K77" s="31">
        <f>K76+J76*dt</f>
        <v>1150.8661639767067</v>
      </c>
      <c r="L77" s="25">
        <f>SQRT(G77^2+J77^2)</f>
        <v>147.46701390602459</v>
      </c>
      <c r="M77" s="28">
        <f>$S$16*(N77/$S$19)^(-1*(1+$S$21/($S$18*$U$20)))</f>
        <v>1.0951654482601267</v>
      </c>
      <c r="N77" s="33">
        <f>$N$17+$U$20*K77</f>
        <v>280.51936993415143</v>
      </c>
    </row>
    <row r="78" spans="1:14" x14ac:dyDescent="0.2">
      <c r="A78" s="1">
        <f>A77+$P$17</f>
        <v>6.0999999999999943</v>
      </c>
      <c r="B78" s="1">
        <v>0</v>
      </c>
      <c r="C78" s="1">
        <v>0</v>
      </c>
      <c r="D78" s="1">
        <f>$C$3+$C$2</f>
        <v>4.99597556561086</v>
      </c>
      <c r="E78" s="1">
        <f>D78+C78/1000</f>
        <v>4.99597556561086</v>
      </c>
      <c r="F78" s="25">
        <f>(B78-0.5*M78*L78^2*$C$9*$C$11)*COS($E$4)/E78</f>
        <v>-0.98009038405354509</v>
      </c>
      <c r="G78" s="31">
        <f>G77+F77*dt</f>
        <v>17.725335384394295</v>
      </c>
      <c r="H78" s="31">
        <f>H77+G78*dt</f>
        <v>118.58245974148281</v>
      </c>
      <c r="I78" s="25">
        <f>(B78-0.5*M78*L78^2*$C$9*$C$11)*SIN($E$4)/E78-$C$8</f>
        <v>-21.009484351165476</v>
      </c>
      <c r="J78" s="31">
        <f>J77+I77*dt</f>
        <v>144.24986052761298</v>
      </c>
      <c r="K78" s="31">
        <f>K77+J77*dt</f>
        <v>1165.5047226874349</v>
      </c>
      <c r="L78" s="25">
        <f>SQRT(G78^2+J78^2)</f>
        <v>145.33481956064438</v>
      </c>
      <c r="M78" s="28">
        <f>$S$16*(N78/$S$19)^(-1*(1+$S$21/($S$18*$U$20)))</f>
        <v>1.0935849430247833</v>
      </c>
      <c r="N78" s="33">
        <f>$N$17+$U$20*K78</f>
        <v>280.4242193025317</v>
      </c>
    </row>
    <row r="79" spans="1:14" x14ac:dyDescent="0.2">
      <c r="A79" s="1">
        <f>A78+$P$17</f>
        <v>6.199999999999994</v>
      </c>
      <c r="B79" s="1">
        <v>0</v>
      </c>
      <c r="C79" s="1">
        <v>0</v>
      </c>
      <c r="D79" s="1">
        <f>$C$3+$C$2</f>
        <v>4.99597556561086</v>
      </c>
      <c r="E79" s="1">
        <f>D79+C79/1000</f>
        <v>4.99597556561086</v>
      </c>
      <c r="F79" s="25">
        <f>(B79-0.5*M79*L79^2*$C$9*$C$11)*COS($E$4)/E79</f>
        <v>-0.95065541187492719</v>
      </c>
      <c r="G79" s="31">
        <f>G78+F78*dt</f>
        <v>17.627326345988941</v>
      </c>
      <c r="H79" s="31">
        <f>H78+G79*dt</f>
        <v>120.3451923760817</v>
      </c>
      <c r="I79" s="25">
        <f>(B79-0.5*M79*L79^2*$C$9*$C$11)*SIN($E$4)/E79-$C$8</f>
        <v>-20.673041079633549</v>
      </c>
      <c r="J79" s="31">
        <f>J78+I78*dt</f>
        <v>142.14891209249643</v>
      </c>
      <c r="K79" s="31">
        <f>K78+J78*dt</f>
        <v>1179.9297087401962</v>
      </c>
      <c r="L79" s="25">
        <f>SQRT(G79^2+J79^2)</f>
        <v>143.23769002322075</v>
      </c>
      <c r="M79" s="28">
        <f>$S$16*(N79/$S$19)^(-1*(1+$S$21/($S$18*$U$20)))</f>
        <v>1.0920292046462734</v>
      </c>
      <c r="N79" s="33">
        <f>$N$17+$U$20*K79</f>
        <v>280.33045689318874</v>
      </c>
    </row>
    <row r="80" spans="1:14" x14ac:dyDescent="0.2">
      <c r="A80" s="1">
        <f>A79+$P$17</f>
        <v>6.2999999999999936</v>
      </c>
      <c r="B80" s="1">
        <v>0</v>
      </c>
      <c r="C80" s="1">
        <v>0</v>
      </c>
      <c r="D80" s="1">
        <f>$C$3+$C$2</f>
        <v>4.99597556561086</v>
      </c>
      <c r="E80" s="1">
        <f>D80+C80/1000</f>
        <v>4.99597556561086</v>
      </c>
      <c r="F80" s="25">
        <f>(B80-0.5*M80*L80^2*$C$9*$C$11)*COS($E$4)/E80</f>
        <v>-0.92217109601664649</v>
      </c>
      <c r="G80" s="31">
        <f>G79+F79*dt</f>
        <v>17.532260804801449</v>
      </c>
      <c r="H80" s="31">
        <f>H79+G80*dt</f>
        <v>122.09841845656184</v>
      </c>
      <c r="I80" s="25">
        <f>(B80-0.5*M80*L80^2*$C$9*$C$11)*SIN($E$4)/E80-$C$8</f>
        <v>-20.347463859565025</v>
      </c>
      <c r="J80" s="31">
        <f>J79+I79*dt</f>
        <v>140.08160798453306</v>
      </c>
      <c r="K80" s="31">
        <f>K79+J79*dt</f>
        <v>1194.1445999494458</v>
      </c>
      <c r="L80" s="25">
        <f>SQRT(G80^2+J80^2)</f>
        <v>141.17449155020881</v>
      </c>
      <c r="M80" s="28">
        <f>$S$16*(N80/$S$19)^(-1*(1+$S$21/($S$18*$U$20)))</f>
        <v>1.0904977821029125</v>
      </c>
      <c r="N80" s="33">
        <f>$N$17+$U$20*K80</f>
        <v>280.2380601003286</v>
      </c>
    </row>
    <row r="81" spans="1:14" x14ac:dyDescent="0.2">
      <c r="A81" s="1">
        <f>A80+$P$17</f>
        <v>6.3999999999999932</v>
      </c>
      <c r="B81" s="1">
        <v>0</v>
      </c>
      <c r="C81" s="1">
        <v>0</v>
      </c>
      <c r="D81" s="1">
        <f>$C$3+$C$2</f>
        <v>4.99597556561086</v>
      </c>
      <c r="E81" s="1">
        <f>D81+C81/1000</f>
        <v>4.99597556561086</v>
      </c>
      <c r="F81" s="25">
        <f>(B81-0.5*M81*L81^2*$C$9*$C$11)*COS($E$4)/E81</f>
        <v>-0.89459830459940215</v>
      </c>
      <c r="G81" s="31">
        <f>G80+F80*dt</f>
        <v>17.440043695199783</v>
      </c>
      <c r="H81" s="31">
        <f>H80+G81*dt</f>
        <v>123.84242282608183</v>
      </c>
      <c r="I81" s="25">
        <f>(B81-0.5*M81*L81^2*$C$9*$C$11)*SIN($E$4)/E81-$C$8</f>
        <v>-20.032305411532796</v>
      </c>
      <c r="J81" s="31">
        <f>J80+I80*dt</f>
        <v>138.04686159857656</v>
      </c>
      <c r="K81" s="31">
        <f>K80+J80*dt</f>
        <v>1208.152760747899</v>
      </c>
      <c r="L81" s="25">
        <f>SQRT(G81^2+J81^2)</f>
        <v>139.14413793368021</v>
      </c>
      <c r="M81" s="28">
        <f>$S$16*(N81/$S$19)^(-1*(1+$S$21/($S$18*$U$20)))</f>
        <v>1.0889902393789768</v>
      </c>
      <c r="N81" s="33">
        <f>$N$17+$U$20*K81</f>
        <v>280.14700705513866</v>
      </c>
    </row>
    <row r="82" spans="1:14" x14ac:dyDescent="0.2">
      <c r="A82" s="1">
        <f>A81+$P$17</f>
        <v>6.4999999999999929</v>
      </c>
      <c r="B82" s="1">
        <v>0</v>
      </c>
      <c r="C82" s="1">
        <v>0</v>
      </c>
      <c r="D82" s="1">
        <f>$C$3+$C$2</f>
        <v>4.99597556561086</v>
      </c>
      <c r="E82" s="1">
        <f>D82+C82/1000</f>
        <v>4.99597556561086</v>
      </c>
      <c r="F82" s="25">
        <f>(B82-0.5*M82*L82^2*$C$9*$C$11)*COS($E$4)/E82</f>
        <v>-0.86789994323293351</v>
      </c>
      <c r="G82" s="31">
        <f>G81+F81*dt</f>
        <v>17.350583864739843</v>
      </c>
      <c r="H82" s="31">
        <f>H81+G82*dt</f>
        <v>125.57748121255581</v>
      </c>
      <c r="I82" s="25">
        <f>(B82-0.5*M82*L82^2*$C$9*$C$11)*SIN($E$4)/E82-$C$8</f>
        <v>-19.727141744716036</v>
      </c>
      <c r="J82" s="31">
        <f>J81+I81*dt</f>
        <v>136.04363105742328</v>
      </c>
      <c r="K82" s="31">
        <f>K81+J81*dt</f>
        <v>1221.9574469077568</v>
      </c>
      <c r="L82" s="25">
        <f>SQRT(G82^2+J82^2)</f>
        <v>137.14558801410885</v>
      </c>
      <c r="M82" s="28">
        <f>$S$16*(N82/$S$19)^(-1*(1+$S$21/($S$18*$U$20)))</f>
        <v>1.0875061548278404</v>
      </c>
      <c r="N82" s="33">
        <f>$N$17+$U$20*K82</f>
        <v>280.05727659509961</v>
      </c>
    </row>
    <row r="83" spans="1:14" x14ac:dyDescent="0.2">
      <c r="A83" s="1">
        <f>A82+$P$17</f>
        <v>6.5999999999999925</v>
      </c>
      <c r="B83" s="1">
        <v>0</v>
      </c>
      <c r="C83" s="1">
        <v>0</v>
      </c>
      <c r="D83" s="1">
        <f>$C$3+$C$2</f>
        <v>4.99597556561086</v>
      </c>
      <c r="E83" s="1">
        <f>D83+C83/1000</f>
        <v>4.99597556561086</v>
      </c>
      <c r="F83" s="25">
        <f>(B83-0.5*M83*L83^2*$C$9*$C$11)*COS($E$4)/E83</f>
        <v>-0.84204082888977427</v>
      </c>
      <c r="G83" s="31">
        <f>G82+F82*dt</f>
        <v>17.263793870416549</v>
      </c>
      <c r="H83" s="31">
        <f>H82+G83*dt</f>
        <v>127.30386059959747</v>
      </c>
      <c r="I83" s="25">
        <f>(B83-0.5*M83*L83^2*$C$9*$C$11)*SIN($E$4)/E83-$C$8</f>
        <v>-19.431570715270638</v>
      </c>
      <c r="J83" s="31">
        <f>J82+I82*dt</f>
        <v>134.07091688295168</v>
      </c>
      <c r="K83" s="31">
        <f>K82+J82*dt</f>
        <v>1235.5618100134991</v>
      </c>
      <c r="L83" s="25">
        <f>SQRT(G83^2+J83^2)</f>
        <v>135.17784334955033</v>
      </c>
      <c r="M83" s="28">
        <f>$S$16*(N83/$S$19)^(-1*(1+$S$21/($S$18*$U$20)))</f>
        <v>1.0860451205691126</v>
      </c>
      <c r="N83" s="33">
        <f>$N$17+$U$20*K83</f>
        <v>279.96884823491223</v>
      </c>
    </row>
    <row r="84" spans="1:14" x14ac:dyDescent="0.2">
      <c r="A84" s="1">
        <f>A83+$P$17</f>
        <v>6.6999999999999922</v>
      </c>
      <c r="B84" s="1">
        <v>0</v>
      </c>
      <c r="C84" s="1">
        <v>0</v>
      </c>
      <c r="D84" s="1">
        <f>$C$3+$C$2</f>
        <v>4.99597556561086</v>
      </c>
      <c r="E84" s="1">
        <f>D84+C84/1000</f>
        <v>4.99597556561086</v>
      </c>
      <c r="F84" s="25">
        <f>(B84-0.5*M84*L84^2*$C$9*$C$11)*COS($E$4)/E84</f>
        <v>-0.81698757284018053</v>
      </c>
      <c r="G84" s="31">
        <f>G83+F83*dt</f>
        <v>17.179589787527572</v>
      </c>
      <c r="H84" s="31">
        <f>H83+G84*dt</f>
        <v>129.02181957835023</v>
      </c>
      <c r="I84" s="25">
        <f>(B84-0.5*M84*L84^2*$C$9*$C$11)*SIN($E$4)/E84-$C$8</f>
        <v>-19.145210688269309</v>
      </c>
      <c r="J84" s="31">
        <f>J83+I83*dt</f>
        <v>132.12775981142462</v>
      </c>
      <c r="K84" s="31">
        <f>K83+J83*dt</f>
        <v>1248.9689017017943</v>
      </c>
      <c r="L84" s="25">
        <f>SQRT(G84^2+J84^2)</f>
        <v>133.23994602990967</v>
      </c>
      <c r="M84" s="28">
        <f>$S$16*(N84/$S$19)^(-1*(1+$S$21/($S$18*$U$20)))</f>
        <v>1.0846067419176229</v>
      </c>
      <c r="N84" s="33">
        <f>$N$17+$U$20*K84</f>
        <v>279.88170213893835</v>
      </c>
    </row>
    <row r="85" spans="1:14" x14ac:dyDescent="0.2">
      <c r="A85" s="1">
        <f>A84+$P$17</f>
        <v>6.7999999999999918</v>
      </c>
      <c r="B85" s="1">
        <v>0</v>
      </c>
      <c r="C85" s="1">
        <v>0</v>
      </c>
      <c r="D85" s="1">
        <f>$C$3+$C$2</f>
        <v>4.99597556561086</v>
      </c>
      <c r="E85" s="1">
        <f>D85+C85/1000</f>
        <v>4.99597556561086</v>
      </c>
      <c r="F85" s="25">
        <f>(B85-0.5*M85*L85^2*$C$9*$C$11)*COS($E$4)/E85</f>
        <v>-0.79270847190994143</v>
      </c>
      <c r="G85" s="31">
        <f>G84+F84*dt</f>
        <v>17.097891030243552</v>
      </c>
      <c r="H85" s="31">
        <f>H84+G85*dt</f>
        <v>130.73160868137458</v>
      </c>
      <c r="I85" s="25">
        <f>(B85-0.5*M85*L85^2*$C$9*$C$11)*SIN($E$4)/E85-$C$8</f>
        <v>-18.867699294772656</v>
      </c>
      <c r="J85" s="31">
        <f>J84+I84*dt</f>
        <v>130.2132387425977</v>
      </c>
      <c r="K85" s="31">
        <f>K84+J84*dt</f>
        <v>1262.1816776829367</v>
      </c>
      <c r="L85" s="25">
        <f>SQRT(G85^2+J85^2)</f>
        <v>131.33097662592337</v>
      </c>
      <c r="M85" s="28">
        <f>$S$16*(N85/$S$19)^(-1*(1+$S$21/($S$18*$U$20)))</f>
        <v>1.0831906368422526</v>
      </c>
      <c r="N85" s="33">
        <f>$N$17+$U$20*K85</f>
        <v>279.79581909506089</v>
      </c>
    </row>
    <row r="86" spans="1:14" x14ac:dyDescent="0.2">
      <c r="A86" s="1">
        <f>A85+$P$17</f>
        <v>6.8999999999999915</v>
      </c>
      <c r="B86" s="1">
        <v>0</v>
      </c>
      <c r="C86" s="1">
        <v>0</v>
      </c>
      <c r="D86" s="1">
        <f>$C$3+$C$2</f>
        <v>4.99597556561086</v>
      </c>
      <c r="E86" s="1">
        <f>D86+C86/1000</f>
        <v>4.99597556561086</v>
      </c>
      <c r="F86" s="25">
        <f>(B86-0.5*M86*L86^2*$C$9*$C$11)*COS($E$4)/E86</f>
        <v>-0.76917340738999518</v>
      </c>
      <c r="G86" s="31">
        <f>G85+F85*dt</f>
        <v>17.018620183052558</v>
      </c>
      <c r="H86" s="31">
        <f>H85+G86*dt</f>
        <v>132.43347069967984</v>
      </c>
      <c r="I86" s="25">
        <f>(B86-0.5*M86*L86^2*$C$9*$C$11)*SIN($E$4)/E86-$C$8</f>
        <v>-18.598692276360808</v>
      </c>
      <c r="J86" s="31">
        <f>J85+I85*dt</f>
        <v>128.32646881312044</v>
      </c>
      <c r="K86" s="31">
        <f>K85+J85*dt</f>
        <v>1275.2030015571963</v>
      </c>
      <c r="L86" s="25">
        <f>SQRT(G86^2+J86^2)</f>
        <v>129.4500522633335</v>
      </c>
      <c r="M86" s="28">
        <f>$S$16*(N86/$S$19)^(-1*(1+$S$21/($S$18*$U$20)))</f>
        <v>1.0817964354527825</v>
      </c>
      <c r="N86" s="33">
        <f>$N$17+$U$20*K86</f>
        <v>279.71118048987825</v>
      </c>
    </row>
    <row r="87" spans="1:14" x14ac:dyDescent="0.2">
      <c r="A87" s="1">
        <f>A86+$P$17</f>
        <v>6.9999999999999911</v>
      </c>
      <c r="B87" s="1">
        <v>0</v>
      </c>
      <c r="C87" s="1">
        <v>0</v>
      </c>
      <c r="D87" s="1">
        <f>$C$3+$C$2</f>
        <v>4.99597556561086</v>
      </c>
      <c r="E87" s="1">
        <f>D87+C87/1000</f>
        <v>4.99597556561086</v>
      </c>
      <c r="F87" s="25">
        <f>(B87-0.5*M87*L87^2*$C$9*$C$11)*COS($E$4)/E87</f>
        <v>-0.74635375098711776</v>
      </c>
      <c r="G87" s="31">
        <f>G86+F86*dt</f>
        <v>16.94170284231356</v>
      </c>
      <c r="H87" s="31">
        <f>H86+G87*dt</f>
        <v>134.12764098391119</v>
      </c>
      <c r="I87" s="25">
        <f>(B87-0.5*M87*L87^2*$C$9*$C$11)*SIN($E$4)/E87-$C$8</f>
        <v>-18.337862410144876</v>
      </c>
      <c r="J87" s="31">
        <f>J86+I86*dt</f>
        <v>126.46659958548436</v>
      </c>
      <c r="K87" s="31">
        <f>K86+J86*dt</f>
        <v>1288.0356484385084</v>
      </c>
      <c r="L87" s="25">
        <f>SQRT(G87^2+J87^2)</f>
        <v>127.59632481350114</v>
      </c>
      <c r="M87" s="28">
        <f>$S$16*(N87/$S$19)^(-1*(1+$S$21/($S$18*$U$20)))</f>
        <v>1.0804237795130032</v>
      </c>
      <c r="N87" s="33">
        <f>$N$17+$U$20*K87</f>
        <v>279.62776828514967</v>
      </c>
    </row>
    <row r="88" spans="1:14" x14ac:dyDescent="0.2">
      <c r="A88" s="1">
        <f>A87+$P$17</f>
        <v>7.0999999999999908</v>
      </c>
      <c r="B88" s="1">
        <v>0</v>
      </c>
      <c r="C88" s="1">
        <v>0</v>
      </c>
      <c r="D88" s="1">
        <f>$C$3+$C$2</f>
        <v>4.99597556561086</v>
      </c>
      <c r="E88" s="1">
        <f>D88+C88/1000</f>
        <v>4.99597556561086</v>
      </c>
      <c r="F88" s="25">
        <f>(B88-0.5*M88*L88^2*$C$9*$C$11)*COS($E$4)/E88</f>
        <v>-0.72422227725945387</v>
      </c>
      <c r="G88" s="31">
        <f>G87+F87*dt</f>
        <v>16.867067467214849</v>
      </c>
      <c r="H88" s="31">
        <f>H87+G88*dt</f>
        <v>135.81434773063268</v>
      </c>
      <c r="I88" s="25">
        <f>(B88-0.5*M88*L88^2*$C$9*$C$11)*SIN($E$4)/E88-$C$8</f>
        <v>-18.08489850790049</v>
      </c>
      <c r="J88" s="31">
        <f>J87+I87*dt</f>
        <v>124.63281334446987</v>
      </c>
      <c r="K88" s="31">
        <f>K87+J87*dt</f>
        <v>1300.6823083970569</v>
      </c>
      <c r="L88" s="25">
        <f>SQRT(G88^2+J88^2)</f>
        <v>125.76897919241073</v>
      </c>
      <c r="M88" s="28">
        <f>$S$16*(N88/$S$19)^(-1*(1+$S$21/($S$18*$U$20)))</f>
        <v>1.0790723219785403</v>
      </c>
      <c r="N88" s="33">
        <f>$N$17+$U$20*K88</f>
        <v>279.54556499541911</v>
      </c>
    </row>
    <row r="89" spans="1:14" x14ac:dyDescent="0.2">
      <c r="A89" s="1">
        <f>A88+$P$17</f>
        <v>7.1999999999999904</v>
      </c>
      <c r="B89" s="1">
        <v>0</v>
      </c>
      <c r="C89" s="1">
        <v>0</v>
      </c>
      <c r="D89" s="1">
        <f>$C$3+$C$2</f>
        <v>4.99597556561086</v>
      </c>
      <c r="E89" s="1">
        <f>D89+C89/1000</f>
        <v>4.99597556561086</v>
      </c>
      <c r="F89" s="25">
        <f>(B89-0.5*M89*L89^2*$C$9*$C$11)*COS($E$4)/E89</f>
        <v>-0.7027530820296678</v>
      </c>
      <c r="G89" s="31">
        <f>G88+F88*dt</f>
        <v>16.794645239488904</v>
      </c>
      <c r="H89" s="31">
        <f>H88+G89*dt</f>
        <v>137.49381225458157</v>
      </c>
      <c r="I89" s="25">
        <f>(B89-0.5*M89*L89^2*$C$9*$C$11)*SIN($E$4)/E89-$C$8</f>
        <v>-17.839504483525836</v>
      </c>
      <c r="J89" s="31">
        <f>J88+I88*dt</f>
        <v>122.82432349367981</v>
      </c>
      <c r="K89" s="31">
        <f>K88+J88*dt</f>
        <v>1313.1455897315038</v>
      </c>
      <c r="L89" s="25">
        <f>SQRT(G89^2+J89^2)</f>
        <v>123.96723176065679</v>
      </c>
      <c r="M89" s="28">
        <f>$S$16*(N89/$S$19)^(-1*(1+$S$21/($S$18*$U$20)))</f>
        <v>1.0777417265578606</v>
      </c>
      <c r="N89" s="33">
        <f>$N$17+$U$20*K89</f>
        <v>279.46455366674525</v>
      </c>
    </row>
    <row r="90" spans="1:14" x14ac:dyDescent="0.2">
      <c r="A90" s="1">
        <f>A89+$P$17</f>
        <v>7.2999999999999901</v>
      </c>
      <c r="B90" s="1">
        <v>0</v>
      </c>
      <c r="C90" s="1">
        <v>0</v>
      </c>
      <c r="D90" s="1">
        <f>$C$3+$C$2</f>
        <v>4.99597556561086</v>
      </c>
      <c r="E90" s="1">
        <f>D90+C90/1000</f>
        <v>4.99597556561086</v>
      </c>
      <c r="F90" s="25">
        <f>(B90-0.5*M90*L90^2*$C$9*$C$11)*COS($E$4)/E90</f>
        <v>-0.68192150631284643</v>
      </c>
      <c r="G90" s="31">
        <f>G89+F89*dt</f>
        <v>16.724369931285938</v>
      </c>
      <c r="H90" s="31">
        <f>H89+G90*dt</f>
        <v>139.16624924771017</v>
      </c>
      <c r="I90" s="25">
        <f>(B90-0.5*M90*L90^2*$C$9*$C$11)*SIN($E$4)/E90-$C$8</f>
        <v>-17.601398483533636</v>
      </c>
      <c r="J90" s="31">
        <f>J89+I89*dt</f>
        <v>121.04037304532723</v>
      </c>
      <c r="K90" s="31">
        <f>K89+J89*dt</f>
        <v>1325.4280220808719</v>
      </c>
      <c r="L90" s="25">
        <f>SQRT(G90^2+J90^2)</f>
        <v>122.19032881758883</v>
      </c>
      <c r="M90" s="28">
        <f>$S$16*(N90/$S$19)^(-1*(1+$S$21/($S$18*$U$20)))</f>
        <v>1.0764316672951169</v>
      </c>
      <c r="N90" s="33">
        <f>$N$17+$U$20*K90</f>
        <v>279.38471785647431</v>
      </c>
    </row>
    <row r="91" spans="1:14" x14ac:dyDescent="0.2">
      <c r="A91" s="1">
        <f>A90+$P$17</f>
        <v>7.3999999999999897</v>
      </c>
      <c r="B91" s="1">
        <v>0</v>
      </c>
      <c r="C91" s="1">
        <v>0</v>
      </c>
      <c r="D91" s="1">
        <f>$C$3+$C$2</f>
        <v>4.99597556561086</v>
      </c>
      <c r="E91" s="1">
        <f>D91+C91/1000</f>
        <v>4.99597556561086</v>
      </c>
      <c r="F91" s="25">
        <f>(B91-0.5*M91*L91^2*$C$9*$C$11)*COS($E$4)/E91</f>
        <v>-0.66170406533630044</v>
      </c>
      <c r="G91" s="31">
        <f>G90+F90*dt</f>
        <v>16.656177780654655</v>
      </c>
      <c r="H91" s="31">
        <f>H90+G91*dt</f>
        <v>140.83186702577564</v>
      </c>
      <c r="I91" s="25">
        <f>(B91-0.5*M91*L91^2*$C$9*$C$11)*SIN($E$4)/E91-$C$8</f>
        <v>-17.370312075743726</v>
      </c>
      <c r="J91" s="31">
        <f>J90+I90*dt</f>
        <v>119.28023319697387</v>
      </c>
      <c r="K91" s="31">
        <f>K90+J90*dt</f>
        <v>1337.5320593854046</v>
      </c>
      <c r="L91" s="25">
        <f>SQRT(G91^2+J91^2)</f>
        <v>120.43754518332412</v>
      </c>
      <c r="M91" s="28">
        <f>$S$16*(N91/$S$19)^(-1*(1+$S$21/($S$18*$U$20)))</f>
        <v>1.075141828173535</v>
      </c>
      <c r="N91" s="33">
        <f>$N$17+$U$20*K91</f>
        <v>279.30604161399486</v>
      </c>
    </row>
    <row r="92" spans="1:14" x14ac:dyDescent="0.2">
      <c r="A92" s="1">
        <f>A91+$P$17</f>
        <v>7.4999999999999893</v>
      </c>
      <c r="B92" s="1">
        <v>0</v>
      </c>
      <c r="C92" s="1">
        <v>0</v>
      </c>
      <c r="D92" s="1">
        <f>$C$3+$C$2</f>
        <v>4.99597556561086</v>
      </c>
      <c r="E92" s="1">
        <f>D92+C92/1000</f>
        <v>4.99597556561086</v>
      </c>
      <c r="F92" s="25">
        <f>(B92-0.5*M92*L92^2*$C$9*$C$11)*COS($E$4)/E92</f>
        <v>-0.64207838226463076</v>
      </c>
      <c r="G92" s="31">
        <f>G91+F91*dt</f>
        <v>16.590007374121026</v>
      </c>
      <c r="H92" s="31">
        <f>H91+G92*dt</f>
        <v>142.49086776318774</v>
      </c>
      <c r="I92" s="25">
        <f>(B92-0.5*M92*L92^2*$C$9*$C$11)*SIN($E$4)/E92-$C$8</f>
        <v>-17.145989491757124</v>
      </c>
      <c r="J92" s="31">
        <f>J91+I91*dt</f>
        <v>117.54320198939949</v>
      </c>
      <c r="K92" s="31">
        <f>K91+J91*dt</f>
        <v>1349.460082705102</v>
      </c>
      <c r="L92" s="25">
        <f>SQRT(G92^2+J92^2)</f>
        <v>118.70818286282611</v>
      </c>
      <c r="M92" s="28">
        <f>$S$16*(N92/$S$19)^(-1*(1+$S$21/($S$18*$U$20)))</f>
        <v>1.0738719027381327</v>
      </c>
      <c r="N92" s="33">
        <f>$N$17+$U$20*K92</f>
        <v>279.22850946241681</v>
      </c>
    </row>
    <row r="93" spans="1:14" x14ac:dyDescent="0.2">
      <c r="A93" s="1">
        <f>A92+$P$17</f>
        <v>7.599999999999989</v>
      </c>
      <c r="B93" s="1">
        <v>0</v>
      </c>
      <c r="C93" s="1">
        <v>0</v>
      </c>
      <c r="D93" s="1">
        <f>$C$3+$C$2</f>
        <v>4.99597556561086</v>
      </c>
      <c r="E93" s="1">
        <f>D93+C93/1000</f>
        <v>4.99597556561086</v>
      </c>
      <c r="F93" s="25">
        <f>(B93-0.5*M93*L93^2*$C$9*$C$11)*COS($E$4)/E93</f>
        <v>-0.62302312627623557</v>
      </c>
      <c r="G93" s="31">
        <f>G92+F92*dt</f>
        <v>16.525799535894564</v>
      </c>
      <c r="H93" s="31">
        <f>H92+G93*dt</f>
        <v>144.14344771677719</v>
      </c>
      <c r="I93" s="25">
        <f>(B93-0.5*M93*L93^2*$C$9*$C$11)*SIN($E$4)/E93-$C$8</f>
        <v>-16.92818691916726</v>
      </c>
      <c r="J93" s="31">
        <f>J92+I92*dt</f>
        <v>115.82860304022378</v>
      </c>
      <c r="K93" s="31">
        <f>K92+J92*dt</f>
        <v>1361.2144029040419</v>
      </c>
      <c r="L93" s="25">
        <f>SQRT(G93^2+J93^2)</f>
        <v>117.00156978669266</v>
      </c>
      <c r="M93" s="28">
        <f>$S$16*(N93/$S$19)^(-1*(1+$S$21/($S$18*$U$20)))</f>
        <v>1.0726215937366768</v>
      </c>
      <c r="N93" s="33">
        <f>$N$17+$U$20*K93</f>
        <v>279.1521063811237</v>
      </c>
    </row>
    <row r="94" spans="1:14" x14ac:dyDescent="0.2">
      <c r="A94" s="1">
        <f>A93+$P$17</f>
        <v>7.6999999999999886</v>
      </c>
      <c r="B94" s="1">
        <v>0</v>
      </c>
      <c r="C94" s="1">
        <v>0</v>
      </c>
      <c r="D94" s="1">
        <f>$C$3+$C$2</f>
        <v>4.99597556561086</v>
      </c>
      <c r="E94" s="1">
        <f>D94+C94/1000</f>
        <v>4.99597556561086</v>
      </c>
      <c r="F94" s="25">
        <f>(B94-0.5*M94*L94^2*$C$9*$C$11)*COS($E$4)/E94</f>
        <v>-0.60451795466716141</v>
      </c>
      <c r="G94" s="31">
        <f>G93+F93*dt</f>
        <v>16.463497223266941</v>
      </c>
      <c r="H94" s="31">
        <f>H93+G94*dt</f>
        <v>145.78979743910389</v>
      </c>
      <c r="I94" s="25">
        <f>(B94-0.5*M94*L94^2*$C$9*$C$11)*SIN($E$4)/E94-$C$8</f>
        <v>-16.716671839803968</v>
      </c>
      <c r="J94" s="31">
        <f>J93+I93*dt</f>
        <v>114.13578434830706</v>
      </c>
      <c r="K94" s="31">
        <f>K93+J93*dt</f>
        <v>1372.7972632080644</v>
      </c>
      <c r="L94" s="25">
        <f>SQRT(G94^2+J94^2)</f>
        <v>115.31705862370828</v>
      </c>
      <c r="M94" s="28">
        <f>$S$16*(N94/$S$19)^(-1*(1+$S$21/($S$18*$U$20)))</f>
        <v>1.0713906127778206</v>
      </c>
      <c r="N94" s="33">
        <f>$N$17+$U$20*K94</f>
        <v>279.07681778914758</v>
      </c>
    </row>
    <row r="95" spans="1:14" x14ac:dyDescent="0.2">
      <c r="A95" s="1">
        <f>A94+$P$17</f>
        <v>7.7999999999999883</v>
      </c>
      <c r="B95" s="1">
        <v>0</v>
      </c>
      <c r="C95" s="1">
        <v>0</v>
      </c>
      <c r="D95" s="1">
        <f>$C$3+$C$2</f>
        <v>4.99597556561086</v>
      </c>
      <c r="E95" s="1">
        <f>D95+C95/1000</f>
        <v>4.99597556561086</v>
      </c>
      <c r="F95" s="25">
        <f>(B95-0.5*M95*L95^2*$C$9*$C$11)*COS($E$4)/E95</f>
        <v>-0.58654345868516278</v>
      </c>
      <c r="G95" s="31">
        <f>G94+F94*dt</f>
        <v>16.403045427800226</v>
      </c>
      <c r="H95" s="31">
        <f>H94+G95*dt</f>
        <v>147.43010198188392</v>
      </c>
      <c r="I95" s="25">
        <f>(B95-0.5*M95*L95^2*$C$9*$C$11)*SIN($E$4)/E95-$C$8</f>
        <v>-16.51122241061395</v>
      </c>
      <c r="J95" s="31">
        <f>J94+I94*dt</f>
        <v>112.46411716432665</v>
      </c>
      <c r="K95" s="31">
        <f>K94+J94*dt</f>
        <v>1384.210841642895</v>
      </c>
      <c r="L95" s="25">
        <f>SQRT(G95^2+J95^2)</f>
        <v>113.65402566058921</v>
      </c>
      <c r="M95" s="28">
        <f>$S$16*(N95/$S$19)^(-1*(1+$S$21/($S$18*$U$20)))</f>
        <v>1.070178680005452</v>
      </c>
      <c r="N95" s="33">
        <f>$N$17+$U$20*K95</f>
        <v>279.00262952932121</v>
      </c>
    </row>
    <row r="96" spans="1:14" x14ac:dyDescent="0.2">
      <c r="A96" s="1">
        <f>A95+$P$17</f>
        <v>7.8999999999999879</v>
      </c>
      <c r="B96" s="1">
        <v>0</v>
      </c>
      <c r="C96" s="1">
        <v>0</v>
      </c>
      <c r="D96" s="1">
        <f>$C$3+$C$2</f>
        <v>4.99597556561086</v>
      </c>
      <c r="E96" s="1">
        <f>D96+C96/1000</f>
        <v>4.99597556561086</v>
      </c>
      <c r="F96" s="25">
        <f>(B96-0.5*M96*L96^2*$C$9*$C$11)*COS($E$4)/E96</f>
        <v>-0.56908111282136542</v>
      </c>
      <c r="G96" s="31">
        <f>G95+F95*dt</f>
        <v>16.344391081931711</v>
      </c>
      <c r="H96" s="31">
        <f>H95+G96*dt</f>
        <v>149.06454109007709</v>
      </c>
      <c r="I96" s="25">
        <f>(B96-0.5*M96*L96^2*$C$9*$C$11)*SIN($E$4)/E96-$C$8</f>
        <v>-16.311626884061837</v>
      </c>
      <c r="J96" s="31">
        <f>J95+I95*dt</f>
        <v>110.81299492326525</v>
      </c>
      <c r="K96" s="31">
        <f>K95+J95*dt</f>
        <v>1395.4572533593278</v>
      </c>
      <c r="L96" s="25">
        <f>SQRT(G96^2+J96^2)</f>
        <v>112.01186974469599</v>
      </c>
      <c r="M96" s="28">
        <f>$S$16*(N96/$S$19)^(-1*(1+$S$21/($S$18*$U$20)))</f>
        <v>1.0689855237883537</v>
      </c>
      <c r="N96" s="33">
        <f>$N$17+$U$20*K96</f>
        <v>278.92952785316436</v>
      </c>
    </row>
    <row r="97" spans="1:14" x14ac:dyDescent="0.2">
      <c r="A97" s="1">
        <f>A96+$P$17</f>
        <v>7.9999999999999876</v>
      </c>
      <c r="B97" s="1">
        <v>0</v>
      </c>
      <c r="C97" s="1">
        <v>0</v>
      </c>
      <c r="D97" s="1">
        <f>$C$3+$C$2</f>
        <v>4.99597556561086</v>
      </c>
      <c r="E97" s="1">
        <f>D97+C97/1000</f>
        <v>4.99597556561086</v>
      </c>
      <c r="F97" s="25">
        <f>(B97-0.5*M97*L97^2*$C$9*$C$11)*COS($E$4)/E97</f>
        <v>-0.55211322730916679</v>
      </c>
      <c r="G97" s="31">
        <f>G96+F96*dt</f>
        <v>16.287482970649574</v>
      </c>
      <c r="H97" s="31">
        <f>H96+G97*dt</f>
        <v>150.69328938714204</v>
      </c>
      <c r="I97" s="25">
        <f>(B97-0.5*M97*L97^2*$C$9*$C$11)*SIN($E$4)/E97-$C$8</f>
        <v>-16.117683065190143</v>
      </c>
      <c r="J97" s="31">
        <f>J96+I96*dt</f>
        <v>109.18183223485907</v>
      </c>
      <c r="K97" s="31">
        <f>K96+J96*dt</f>
        <v>1406.5385528516542</v>
      </c>
      <c r="L97" s="25">
        <f>SQRT(G97^2+J97^2)</f>
        <v>110.3900112858048</v>
      </c>
      <c r="M97" s="28">
        <f>$S$16*(N97/$S$19)^(-1*(1+$S$21/($S$18*$U$20)))</f>
        <v>1.0678108804243138</v>
      </c>
      <c r="N97" s="33">
        <f>$N$17+$U$20*K97</f>
        <v>278.85749940646423</v>
      </c>
    </row>
    <row r="98" spans="1:14" x14ac:dyDescent="0.2">
      <c r="A98" s="1">
        <f>A97+$P$17</f>
        <v>8.0999999999999872</v>
      </c>
      <c r="B98" s="1">
        <v>0</v>
      </c>
      <c r="C98" s="1">
        <v>0</v>
      </c>
      <c r="D98" s="1">
        <f>$C$3+$C$2</f>
        <v>4.99597556561086</v>
      </c>
      <c r="E98" s="1">
        <f>D98+C98/1000</f>
        <v>4.99597556561086</v>
      </c>
      <c r="F98" s="25">
        <f>(B98-0.5*M98*L98^2*$C$9*$C$11)*COS($E$4)/E98</f>
        <v>-0.53562290360028786</v>
      </c>
      <c r="G98" s="31">
        <f>G97+F97*dt</f>
        <v>16.232271647918658</v>
      </c>
      <c r="H98" s="31">
        <f>H97+G98*dt</f>
        <v>152.31651655193392</v>
      </c>
      <c r="I98" s="25">
        <f>(B98-0.5*M98*L98^2*$C$9*$C$11)*SIN($E$4)/E98-$C$8</f>
        <v>-15.92919780270819</v>
      </c>
      <c r="J98" s="31">
        <f>J97+I97*dt</f>
        <v>107.57006392834006</v>
      </c>
      <c r="K98" s="31">
        <f>K97+J97*dt</f>
        <v>1417.45673607514</v>
      </c>
      <c r="L98" s="25">
        <f>SQRT(G98^2+J98^2)</f>
        <v>108.78789131332123</v>
      </c>
      <c r="M98" s="28">
        <f>$S$16*(N98/$S$19)^(-1*(1+$S$21/($S$18*$U$20)))</f>
        <v>1.066654493857895</v>
      </c>
      <c r="N98" s="33">
        <f>$N$17+$U$20*K98</f>
        <v>278.78653121551162</v>
      </c>
    </row>
    <row r="99" spans="1:14" x14ac:dyDescent="0.2">
      <c r="A99" s="1">
        <f>A98+$P$17</f>
        <v>8.1999999999999869</v>
      </c>
      <c r="B99" s="1">
        <v>0</v>
      </c>
      <c r="C99" s="1">
        <v>0</v>
      </c>
      <c r="D99" s="1">
        <f>$C$3+$C$2</f>
        <v>4.99597556561086</v>
      </c>
      <c r="E99" s="1">
        <f>D99+C99/1000</f>
        <v>4.99597556561086</v>
      </c>
      <c r="F99" s="25">
        <f>(B99-0.5*M99*L99^2*$C$9*$C$11)*COS($E$4)/E99</f>
        <v>-0.51959399260635486</v>
      </c>
      <c r="G99" s="31">
        <f>G98+F98*dt</f>
        <v>16.178709357558631</v>
      </c>
      <c r="H99" s="31">
        <f>H98+G99*dt</f>
        <v>153.93438748768978</v>
      </c>
      <c r="I99" s="25">
        <f>(B99-0.5*M99*L99^2*$C$9*$C$11)*SIN($E$4)/E99-$C$8</f>
        <v>-15.745986511691228</v>
      </c>
      <c r="J99" s="31">
        <f>J98+I98*dt</f>
        <v>105.97714414806924</v>
      </c>
      <c r="K99" s="31">
        <f>K98+J98*dt</f>
        <v>1428.213742467974</v>
      </c>
      <c r="L99" s="25">
        <f>SQRT(G99^2+J99^2)</f>
        <v>107.204970585589</v>
      </c>
      <c r="M99" s="28">
        <f>$S$16*(N99/$S$19)^(-1*(1+$S$21/($S$18*$U$20)))</f>
        <v>1.0655161154111217</v>
      </c>
      <c r="N99" s="33">
        <f>$N$17+$U$20*K99</f>
        <v>278.71661067395814</v>
      </c>
    </row>
    <row r="100" spans="1:14" x14ac:dyDescent="0.2">
      <c r="A100" s="1">
        <f>A99+$P$17</f>
        <v>8.2999999999999865</v>
      </c>
      <c r="B100" s="1">
        <v>0</v>
      </c>
      <c r="C100" s="1">
        <v>0</v>
      </c>
      <c r="D100" s="1">
        <f>$C$3+$C$2</f>
        <v>4.99597556561086</v>
      </c>
      <c r="E100" s="1">
        <f>D100+C100/1000</f>
        <v>4.99597556561086</v>
      </c>
      <c r="F100" s="25">
        <f>(B100-0.5*M100*L100^2*$C$9*$C$11)*COS($E$4)/E100</f>
        <v>-0.50401105551119363</v>
      </c>
      <c r="G100" s="31">
        <f>G99+F99*dt</f>
        <v>16.126749958297996</v>
      </c>
      <c r="H100" s="31">
        <f>H99+G100*dt</f>
        <v>155.54706248351957</v>
      </c>
      <c r="I100" s="25">
        <f>(B100-0.5*M100*L100^2*$C$9*$C$11)*SIN($E$4)/E100-$C$8</f>
        <v>-15.567872725662896</v>
      </c>
      <c r="J100" s="31">
        <f>J99+I99*dt</f>
        <v>104.40254549690012</v>
      </c>
      <c r="K100" s="31">
        <f>K99+J99*dt</f>
        <v>1438.8114568827809</v>
      </c>
      <c r="L100" s="25">
        <f>SQRT(G100^2+J100^2)</f>
        <v>105.64072874819523</v>
      </c>
      <c r="M100" s="28">
        <f>$S$16*(N100/$S$19)^(-1*(1+$S$21/($S$18*$U$20)))</f>
        <v>1.0643955035263963</v>
      </c>
      <c r="N100" s="33">
        <f>$N$17+$U$20*K100</f>
        <v>278.64772553026194</v>
      </c>
    </row>
    <row r="101" spans="1:14" x14ac:dyDescent="0.2">
      <c r="A101" s="1">
        <f>A100+$P$17</f>
        <v>8.3999999999999861</v>
      </c>
      <c r="B101" s="1">
        <v>0</v>
      </c>
      <c r="C101" s="1">
        <v>0</v>
      </c>
      <c r="D101" s="1">
        <f>$C$3+$C$2</f>
        <v>4.99597556561086</v>
      </c>
      <c r="E101" s="1">
        <f>D101+C101/1000</f>
        <v>4.99597556561086</v>
      </c>
      <c r="F101" s="25">
        <f>(B101-0.5*M101*L101^2*$C$9*$C$11)*COS($E$4)/E101</f>
        <v>-0.48885932697437112</v>
      </c>
      <c r="G101" s="31">
        <f>G100+F100*dt</f>
        <v>16.076348852746875</v>
      </c>
      <c r="H101" s="31">
        <f>H100+G101*dt</f>
        <v>157.15469736879425</v>
      </c>
      <c r="I101" s="25">
        <f>(B101-0.5*M101*L101^2*$C$9*$C$11)*SIN($E$4)/E101-$C$8</f>
        <v>-15.394687676009774</v>
      </c>
      <c r="J101" s="31">
        <f>J100+I100*dt</f>
        <v>102.84575822433382</v>
      </c>
      <c r="K101" s="31">
        <f>K100+J100*dt</f>
        <v>1449.251711432471</v>
      </c>
      <c r="L101" s="25">
        <f>SQRT(G101^2+J101^2)</f>
        <v>104.09466353840308</v>
      </c>
      <c r="M101" s="28">
        <f>$S$16*(N101/$S$19)^(-1*(1+$S$21/($S$18*$U$20)))</f>
        <v>1.0632924235209642</v>
      </c>
      <c r="N101" s="33">
        <f>$N$17+$U$20*K101</f>
        <v>278.57986387568894</v>
      </c>
    </row>
    <row r="102" spans="1:14" x14ac:dyDescent="0.2">
      <c r="A102" s="1">
        <f>A101+$P$17</f>
        <v>8.4999999999999858</v>
      </c>
      <c r="B102" s="1">
        <v>0</v>
      </c>
      <c r="C102" s="1">
        <v>0</v>
      </c>
      <c r="D102" s="1">
        <f>$C$3+$C$2</f>
        <v>4.99597556561086</v>
      </c>
      <c r="E102" s="1">
        <f>D102+C102/1000</f>
        <v>4.99597556561086</v>
      </c>
      <c r="F102" s="25">
        <f>(B102-0.5*M102*L102^2*$C$9*$C$11)*COS($E$4)/E102</f>
        <v>-0.47412468056054574</v>
      </c>
      <c r="G102" s="31">
        <f>G101+F101*dt</f>
        <v>16.027462920049437</v>
      </c>
      <c r="H102" s="31">
        <f>H101+G102*dt</f>
        <v>158.7574436607992</v>
      </c>
      <c r="I102" s="25">
        <f>(B102-0.5*M102*L102^2*$C$9*$C$11)*SIN($E$4)/E102-$C$8</f>
        <v>-15.226269896837055</v>
      </c>
      <c r="J102" s="31">
        <f>J101+I101*dt</f>
        <v>101.30628945673284</v>
      </c>
      <c r="K102" s="31">
        <f>K101+J101*dt</f>
        <v>1459.5362872549044</v>
      </c>
      <c r="L102" s="25">
        <f>SQRT(G102^2+J102^2)</f>
        <v>102.56629003305569</v>
      </c>
      <c r="M102" s="28">
        <f>$S$16*(N102/$S$19)^(-1*(1+$S$21/($S$18*$U$20)))</f>
        <v>1.0622066473523506</v>
      </c>
      <c r="N102" s="33">
        <f>$N$17+$U$20*K102</f>
        <v>278.51301413284313</v>
      </c>
    </row>
    <row r="103" spans="1:14" x14ac:dyDescent="0.2">
      <c r="A103" s="1">
        <f>A102+$P$17</f>
        <v>8.5999999999999854</v>
      </c>
      <c r="B103" s="1">
        <v>0</v>
      </c>
      <c r="C103" s="1">
        <v>0</v>
      </c>
      <c r="D103" s="1">
        <f>$C$3+$C$2</f>
        <v>4.99597556561086</v>
      </c>
      <c r="E103" s="1">
        <f>D103+C103/1000</f>
        <v>4.99597556561086</v>
      </c>
      <c r="F103" s="25">
        <f>(B103-0.5*M103*L103^2*$C$9*$C$11)*COS($E$4)/E103</f>
        <v>-0.45979359624197563</v>
      </c>
      <c r="G103" s="31">
        <f>G102+F102*dt</f>
        <v>15.980050451993383</v>
      </c>
      <c r="H103" s="31">
        <f>H102+G103*dt</f>
        <v>160.35544870599853</v>
      </c>
      <c r="I103" s="25">
        <f>(B103-0.5*M103*L103^2*$C$9*$C$11)*SIN($E$4)/E103-$C$8</f>
        <v>-15.062464853520515</v>
      </c>
      <c r="J103" s="31">
        <f>J102+I102*dt</f>
        <v>99.78366246704914</v>
      </c>
      <c r="K103" s="31">
        <f>K102+J102*dt</f>
        <v>1469.6669162005778</v>
      </c>
      <c r="L103" s="25">
        <f>SQRT(G103^2+J103^2)</f>
        <v>101.05513993749277</v>
      </c>
      <c r="M103" s="28">
        <f>$S$16*(N103/$S$19)^(-1*(1+$S$21/($S$18*$U$20)))</f>
        <v>1.0611379533941676</v>
      </c>
      <c r="N103" s="33">
        <f>$N$17+$U$20*K103</f>
        <v>278.44716504469625</v>
      </c>
    </row>
    <row r="104" spans="1:14" x14ac:dyDescent="0.2">
      <c r="A104" s="1">
        <f>A103+$P$17</f>
        <v>8.6999999999999851</v>
      </c>
      <c r="B104" s="1">
        <v>0</v>
      </c>
      <c r="C104" s="1">
        <v>0</v>
      </c>
      <c r="D104" s="1">
        <f>$C$3+$C$2</f>
        <v>4.99597556561086</v>
      </c>
      <c r="E104" s="1">
        <f>D104+C104/1000</f>
        <v>4.99597556561086</v>
      </c>
      <c r="F104" s="25">
        <f>(B104-0.5*M104*L104^2*$C$9*$C$11)*COS($E$4)/E104</f>
        <v>-0.44585312983325737</v>
      </c>
      <c r="G104" s="31">
        <f>G103+F103*dt</f>
        <v>15.934071092369186</v>
      </c>
      <c r="H104" s="31">
        <f>H103+G104*dt</f>
        <v>161.94885581523545</v>
      </c>
      <c r="I104" s="25">
        <f>(B104-0.5*M104*L104^2*$C$9*$C$11)*SIN($E$4)/E104-$C$8</f>
        <v>-14.903124593343978</v>
      </c>
      <c r="J104" s="31">
        <f>J103+I103*dt</f>
        <v>98.277415981697089</v>
      </c>
      <c r="K104" s="31">
        <f>K103+J103*dt</f>
        <v>1479.6452824472826</v>
      </c>
      <c r="L104" s="25">
        <f>SQRT(G104^2+J104^2)</f>
        <v>99.560760913204177</v>
      </c>
      <c r="M104" s="28">
        <f>$S$16*(N104/$S$19)^(-1*(1+$S$21/($S$18*$U$20)))</f>
        <v>1.0600861262217631</v>
      </c>
      <c r="N104" s="33">
        <f>$N$17+$U$20*K104</f>
        <v>278.38230566409266</v>
      </c>
    </row>
    <row r="105" spans="1:14" x14ac:dyDescent="0.2">
      <c r="A105" s="1">
        <f>A104+$P$17</f>
        <v>8.7999999999999847</v>
      </c>
      <c r="B105" s="1">
        <v>0</v>
      </c>
      <c r="C105" s="1">
        <v>0</v>
      </c>
      <c r="D105" s="1">
        <f>$C$3+$C$2</f>
        <v>4.99597556561086</v>
      </c>
      <c r="E105" s="1">
        <f>D105+C105/1000</f>
        <v>4.99597556561086</v>
      </c>
      <c r="F105" s="25">
        <f>(B105-0.5*M105*L105^2*$C$9*$C$11)*COS($E$4)/E105</f>
        <v>-0.43229088422808831</v>
      </c>
      <c r="G105" s="31">
        <f>G104+F104*dt</f>
        <v>15.889485779385859</v>
      </c>
      <c r="H105" s="31">
        <f>H104+G105*dt</f>
        <v>163.53780439317404</v>
      </c>
      <c r="I105" s="25">
        <f>(B105-0.5*M105*L105^2*$C$9*$C$11)*SIN($E$4)/E105-$C$8</f>
        <v>-14.748107416734001</v>
      </c>
      <c r="J105" s="31">
        <f>J104+I104*dt</f>
        <v>96.787103522362685</v>
      </c>
      <c r="K105" s="31">
        <f>K104+J104*dt</f>
        <v>1489.4730240454523</v>
      </c>
      <c r="L105" s="25">
        <f>SQRT(G105^2+J105^2)</f>
        <v>98.082715942116195</v>
      </c>
      <c r="M105" s="28">
        <f>$S$16*(N105/$S$19)^(-1*(1+$S$21/($S$18*$U$20)))</f>
        <v>1.0590509564072073</v>
      </c>
      <c r="N105" s="33">
        <f>$N$17+$U$20*K105</f>
        <v>278.31842534370458</v>
      </c>
    </row>
    <row r="106" spans="1:14" x14ac:dyDescent="0.2">
      <c r="A106" s="1">
        <f>A105+$P$17</f>
        <v>8.8999999999999844</v>
      </c>
      <c r="B106" s="1">
        <v>0</v>
      </c>
      <c r="C106" s="1">
        <v>0</v>
      </c>
      <c r="D106" s="1">
        <f>$C$3+$C$2</f>
        <v>4.99597556561086</v>
      </c>
      <c r="E106" s="1">
        <f>D106+C106/1000</f>
        <v>4.99597556561086</v>
      </c>
      <c r="F106" s="25">
        <f>(B106-0.5*M106*L106^2*$C$9*$C$11)*COS($E$4)/E106</f>
        <v>-0.41909498231765874</v>
      </c>
      <c r="G106" s="31">
        <f>G105+F105*dt</f>
        <v>15.846256690963051</v>
      </c>
      <c r="H106" s="31">
        <f>H105+G106*dt</f>
        <v>165.12243006227035</v>
      </c>
      <c r="I106" s="25">
        <f>(B106-0.5*M106*L106^2*$C$9*$C$11)*SIN($E$4)/E106-$C$8</f>
        <v>-14.597277567715683</v>
      </c>
      <c r="J106" s="31">
        <f>J105+I105*dt</f>
        <v>95.31229278068929</v>
      </c>
      <c r="K106" s="31">
        <f>K105+J105*dt</f>
        <v>1499.1517343976886</v>
      </c>
      <c r="L106" s="25">
        <f>SQRT(G106^2+J106^2)</f>
        <v>96.620582725564887</v>
      </c>
      <c r="M106" s="28">
        <f>$S$16*(N106/$S$19)^(-1*(1+$S$21/($S$18*$U$20)))</f>
        <v>1.0580322403231259</v>
      </c>
      <c r="N106" s="33">
        <f>$N$17+$U$20*K106</f>
        <v>278.25551372641502</v>
      </c>
    </row>
    <row r="107" spans="1:14" x14ac:dyDescent="0.2">
      <c r="A107" s="1">
        <f>A106+$P$17</f>
        <v>8.999999999999984</v>
      </c>
      <c r="B107" s="1">
        <v>0</v>
      </c>
      <c r="C107" s="1">
        <v>0</v>
      </c>
      <c r="D107" s="1">
        <f>$C$3+$C$2</f>
        <v>4.99597556561086</v>
      </c>
      <c r="E107" s="1">
        <f>D107+C107/1000</f>
        <v>4.99597556561086</v>
      </c>
      <c r="F107" s="25">
        <f>(B107-0.5*M107*L107^2*$C$9*$C$11)*COS($E$4)/E107</f>
        <v>-0.40625404147929706</v>
      </c>
      <c r="G107" s="31">
        <f>G106+F106*dt</f>
        <v>15.804347192731285</v>
      </c>
      <c r="H107" s="31">
        <f>H106+G107*dt</f>
        <v>166.7028647815435</v>
      </c>
      <c r="I107" s="25">
        <f>(B107-0.5*M107*L107^2*$C$9*$C$11)*SIN($E$4)/E107-$C$8</f>
        <v>-14.450504942316543</v>
      </c>
      <c r="J107" s="31">
        <f>J106+I106*dt</f>
        <v>93.85256502391772</v>
      </c>
      <c r="K107" s="31">
        <f>K106+J106*dt</f>
        <v>1508.6829636757575</v>
      </c>
      <c r="L107" s="25">
        <f>SQRT(G107^2+J107^2)</f>
        <v>95.173953116160391</v>
      </c>
      <c r="M107" s="28">
        <f>$S$16*(N107/$S$19)^(-1*(1+$S$21/($S$18*$U$20)))</f>
        <v>1.0570297799549595</v>
      </c>
      <c r="N107" s="33">
        <f>$N$17+$U$20*K107</f>
        <v>278.1935607361076</v>
      </c>
    </row>
    <row r="108" spans="1:14" x14ac:dyDescent="0.2">
      <c r="A108" s="1">
        <f>A107+$P$17</f>
        <v>9.0999999999999837</v>
      </c>
      <c r="B108" s="1">
        <v>0</v>
      </c>
      <c r="C108" s="1">
        <v>0</v>
      </c>
      <c r="D108" s="1">
        <f>$C$3+$C$2</f>
        <v>4.99597556561086</v>
      </c>
      <c r="E108" s="1">
        <f>D108+C108/1000</f>
        <v>4.99597556561086</v>
      </c>
      <c r="F108" s="25">
        <f>(B108-0.5*M108*L108^2*$C$9*$C$11)*COS($E$4)/E108</f>
        <v>-0.3937571495322344</v>
      </c>
      <c r="G108" s="31">
        <f>G107+F107*dt</f>
        <v>15.763721788583355</v>
      </c>
      <c r="H108" s="31">
        <f>H107+G108*dt</f>
        <v>168.27923696040185</v>
      </c>
      <c r="I108" s="25">
        <f>(B108-0.5*M108*L108^2*$C$9*$C$11)*SIN($E$4)/E108-$C$8</f>
        <v>-14.30766481373966</v>
      </c>
      <c r="J108" s="31">
        <f>J107+I107*dt</f>
        <v>92.407514529686068</v>
      </c>
      <c r="K108" s="31">
        <f>K107+J107*dt</f>
        <v>1518.0682201781492</v>
      </c>
      <c r="L108" s="25">
        <f>SQRT(G108^2+J108^2)</f>
        <v>93.742432580886216</v>
      </c>
      <c r="M108" s="28">
        <f>$S$16*(N108/$S$19)^(-1*(1+$S$21/($S$18*$U$20)))</f>
        <v>1.0560433827211877</v>
      </c>
      <c r="N108" s="33">
        <f>$N$17+$U$20*K108</f>
        <v>278.13255656884201</v>
      </c>
    </row>
    <row r="109" spans="1:14" x14ac:dyDescent="0.2">
      <c r="A109" s="1">
        <f>A108+$P$17</f>
        <v>9.1999999999999833</v>
      </c>
      <c r="B109" s="1">
        <v>0</v>
      </c>
      <c r="C109" s="1">
        <v>0</v>
      </c>
      <c r="D109" s="1">
        <f>$C$3+$C$2</f>
        <v>4.99597556561086</v>
      </c>
      <c r="E109" s="1">
        <f>D109+C109/1000</f>
        <v>4.99597556561086</v>
      </c>
      <c r="F109" s="25">
        <f>(B109-0.5*M109*L109^2*$C$9*$C$11)*COS($E$4)/E109</f>
        <v>-0.38159384206496239</v>
      </c>
      <c r="G109" s="31">
        <f>G108+F108*dt</f>
        <v>15.724346073630132</v>
      </c>
      <c r="H109" s="31">
        <f>H108+G109*dt</f>
        <v>169.85167156776487</v>
      </c>
      <c r="I109" s="25">
        <f>(B109-0.5*M109*L109^2*$C$9*$C$11)*SIN($E$4)/E109-$C$8</f>
        <v>-14.168637573214173</v>
      </c>
      <c r="J109" s="31">
        <f>J108+I108*dt</f>
        <v>90.976748048312103</v>
      </c>
      <c r="K109" s="31">
        <f>K108+J108*dt</f>
        <v>1527.3089716311179</v>
      </c>
      <c r="L109" s="25">
        <f>SQRT(G109^2+J109^2)</f>
        <v>92.325639693908144</v>
      </c>
      <c r="M109" s="28">
        <f>$S$16*(N109/$S$19)^(-1*(1+$S$21/($S$18*$U$20)))</f>
        <v>1.0550728613011682</v>
      </c>
      <c r="N109" s="33">
        <f>$N$17+$U$20*K109</f>
        <v>278.07249168439773</v>
      </c>
    </row>
    <row r="110" spans="1:14" x14ac:dyDescent="0.2">
      <c r="A110" s="1">
        <f>A109+$P$17</f>
        <v>9.2999999999999829</v>
      </c>
      <c r="B110" s="1">
        <v>0</v>
      </c>
      <c r="C110" s="1">
        <v>0</v>
      </c>
      <c r="D110" s="1">
        <f>$C$3+$C$2</f>
        <v>4.99597556561086</v>
      </c>
      <c r="E110" s="1">
        <f>D110+C110/1000</f>
        <v>4.99597556561086</v>
      </c>
      <c r="F110" s="25">
        <f>(B110-0.5*M110*L110^2*$C$9*$C$11)*COS($E$4)/E110</f>
        <v>-0.36975408104559759</v>
      </c>
      <c r="G110" s="31">
        <f>G109+F109*dt</f>
        <v>15.686186689423636</v>
      </c>
      <c r="H110" s="31">
        <f>H109+G110*dt</f>
        <v>171.42029023670722</v>
      </c>
      <c r="I110" s="25">
        <f>(B110-0.5*M110*L110^2*$C$9*$C$11)*SIN($E$4)/E110-$C$8</f>
        <v>-14.033308485510638</v>
      </c>
      <c r="J110" s="31">
        <f>J109+I109*dt</f>
        <v>89.559884290990681</v>
      </c>
      <c r="K110" s="31">
        <f>K109+J109*dt</f>
        <v>1536.4066464359491</v>
      </c>
      <c r="L110" s="25">
        <f>SQRT(G110^2+J110^2)</f>
        <v>90.923205657692748</v>
      </c>
      <c r="M110" s="28">
        <f>$S$16*(N110/$S$19)^(-1*(1+$S$21/($S$18*$U$20)))</f>
        <v>1.0541180334701687</v>
      </c>
      <c r="N110" s="33">
        <f>$N$17+$U$20*K110</f>
        <v>278.01335679816634</v>
      </c>
    </row>
    <row r="111" spans="1:14" x14ac:dyDescent="0.2">
      <c r="A111" s="1">
        <f>A110+$P$17</f>
        <v>9.3999999999999826</v>
      </c>
      <c r="B111" s="1">
        <v>0</v>
      </c>
      <c r="C111" s="1">
        <v>0</v>
      </c>
      <c r="D111" s="1">
        <f>$C$3+$C$2</f>
        <v>4.99597556561086</v>
      </c>
      <c r="E111" s="1">
        <f>D111+C111/1000</f>
        <v>4.99597556561086</v>
      </c>
      <c r="F111" s="25">
        <f>(B111-0.5*M111*L111^2*$C$9*$C$11)*COS($E$4)/E111</f>
        <v>-0.35822823463310843</v>
      </c>
      <c r="G111" s="31">
        <f>G110+F110*dt</f>
        <v>15.649211281319076</v>
      </c>
      <c r="H111" s="31">
        <f>H110+G111*dt</f>
        <v>172.98521136483913</v>
      </c>
      <c r="I111" s="25">
        <f>(B111-0.5*M111*L111^2*$C$9*$C$11)*SIN($E$4)/E111-$C$8</f>
        <v>-13.901567458182292</v>
      </c>
      <c r="J111" s="31">
        <f>J110+I110*dt</f>
        <v>88.156553442439616</v>
      </c>
      <c r="K111" s="31">
        <f>K110+J110*dt</f>
        <v>1545.3626348650482</v>
      </c>
      <c r="L111" s="25">
        <f>SQRT(G111^2+J111^2)</f>
        <v>89.534773851152806</v>
      </c>
      <c r="M111" s="28">
        <f>$S$16*(N111/$S$19)^(-1*(1+$S$21/($S$18*$U$20)))</f>
        <v>1.0531787219412818</v>
      </c>
      <c r="N111" s="33">
        <f>$N$17+$U$20*K111</f>
        <v>277.95514287337721</v>
      </c>
    </row>
    <row r="112" spans="1:14" x14ac:dyDescent="0.2">
      <c r="A112" s="1">
        <f>A111+$P$17</f>
        <v>9.4999999999999822</v>
      </c>
      <c r="B112" s="1">
        <v>0</v>
      </c>
      <c r="C112" s="1">
        <v>0</v>
      </c>
      <c r="D112" s="1">
        <f>$C$3+$C$2</f>
        <v>4.99597556561086</v>
      </c>
      <c r="E112" s="1">
        <f>D112+C112/1000</f>
        <v>4.99597556561086</v>
      </c>
      <c r="F112" s="25">
        <f>(B112-0.5*M112*L112^2*$C$9*$C$11)*COS($E$4)/E112</f>
        <v>-0.34700705811312454</v>
      </c>
      <c r="G112" s="31">
        <f>G111+F111*dt</f>
        <v>15.613388457855764</v>
      </c>
      <c r="H112" s="31">
        <f>H111+G112*dt</f>
        <v>174.5465502106247</v>
      </c>
      <c r="I112" s="25">
        <f>(B112-0.5*M112*L112^2*$C$9*$C$11)*SIN($E$4)/E112-$C$8</f>
        <v>-13.77330882366036</v>
      </c>
      <c r="J112" s="31">
        <f>J111+I111*dt</f>
        <v>86.766396696621385</v>
      </c>
      <c r="K112" s="31">
        <f>K111+J111*dt</f>
        <v>1554.1782902092921</v>
      </c>
      <c r="L112" s="25">
        <f>SQRT(G112^2+J112^2)</f>
        <v>88.159999403648897</v>
      </c>
      <c r="M112" s="28">
        <f>$S$16*(N112/$S$19)^(-1*(1+$S$21/($S$18*$U$20)))</f>
        <v>1.0522547542138625</v>
      </c>
      <c r="N112" s="33">
        <f>$N$17+$U$20*K112</f>
        <v>277.89784111363963</v>
      </c>
    </row>
    <row r="113" spans="1:14" x14ac:dyDescent="0.2">
      <c r="A113" s="1">
        <f>A112+$P$17</f>
        <v>9.5999999999999819</v>
      </c>
      <c r="B113" s="1">
        <v>0</v>
      </c>
      <c r="C113" s="1">
        <v>0</v>
      </c>
      <c r="D113" s="1">
        <f>$C$3+$C$2</f>
        <v>4.99597556561086</v>
      </c>
      <c r="E113" s="1">
        <f>D113+C113/1000</f>
        <v>4.99597556561086</v>
      </c>
      <c r="F113" s="25">
        <f>(B113-0.5*M113*L113^2*$C$9*$C$11)*COS($E$4)/E113</f>
        <v>-0.33608167588750243</v>
      </c>
      <c r="G113" s="31">
        <f>G112+F112*dt</f>
        <v>15.578687752044452</v>
      </c>
      <c r="H113" s="31">
        <f>H112+G113*dt</f>
        <v>176.10441898582914</v>
      </c>
      <c r="I113" s="25">
        <f>(B113-0.5*M113*L113^2*$C$9*$C$11)*SIN($E$4)/E113-$C$8</f>
        <v>-13.64843113339384</v>
      </c>
      <c r="J113" s="31">
        <f>J112+I112*dt</f>
        <v>85.389065814255346</v>
      </c>
      <c r="K113" s="31">
        <f>K112+J112*dt</f>
        <v>1562.8549298789542</v>
      </c>
      <c r="L113" s="25">
        <f>SQRT(G113^2+J113^2)</f>
        <v>86.798548793784164</v>
      </c>
      <c r="M113" s="28">
        <f>$S$16*(N113/$S$19)^(-1*(1+$S$21/($S$18*$U$20)))</f>
        <v>1.0513459624281862</v>
      </c>
      <c r="N113" s="33">
        <f>$N$17+$U$20*K113</f>
        <v>277.84144295578682</v>
      </c>
    </row>
    <row r="114" spans="1:14" x14ac:dyDescent="0.2">
      <c r="A114" s="1">
        <f>A113+$P$17</f>
        <v>9.6999999999999815</v>
      </c>
      <c r="B114" s="1">
        <v>0</v>
      </c>
      <c r="C114" s="1">
        <v>0</v>
      </c>
      <c r="D114" s="1">
        <f>$C$3+$C$2</f>
        <v>4.99597556561086</v>
      </c>
      <c r="E114" s="1">
        <f>D114+C114/1000</f>
        <v>4.99597556561086</v>
      </c>
      <c r="F114" s="25">
        <f>(B114-0.5*M114*L114^2*$C$9*$C$11)*COS($E$4)/E114</f>
        <v>-0.32544356445181022</v>
      </c>
      <c r="G114" s="31">
        <f>G113+F113*dt</f>
        <v>15.545079584455701</v>
      </c>
      <c r="H114" s="31">
        <f>H113+G114*dt</f>
        <v>177.65892694427473</v>
      </c>
      <c r="I114" s="25">
        <f>(B114-0.5*M114*L114^2*$C$9*$C$11)*SIN($E$4)/E114-$C$8</f>
        <v>-13.526836963281275</v>
      </c>
      <c r="J114" s="31">
        <f>J113+I113*dt</f>
        <v>84.024222700915956</v>
      </c>
      <c r="K114" s="31">
        <f>K113+J113*dt</f>
        <v>1571.3938364603798</v>
      </c>
      <c r="L114" s="25">
        <f>SQRT(G114^2+J114^2)</f>
        <v>85.450099472032107</v>
      </c>
      <c r="M114" s="28">
        <f>$S$16*(N114/$S$19)^(-1*(1+$S$21/($S$18*$U$20)))</f>
        <v>1.0504521832260316</v>
      </c>
      <c r="N114" s="33">
        <f>$N$17+$U$20*K114</f>
        <v>277.78594006300756</v>
      </c>
    </row>
    <row r="115" spans="1:14" x14ac:dyDescent="0.2">
      <c r="A115" s="1">
        <f>A114+$P$17</f>
        <v>9.7999999999999812</v>
      </c>
      <c r="B115" s="1">
        <v>0</v>
      </c>
      <c r="C115" s="1">
        <v>0</v>
      </c>
      <c r="D115" s="1">
        <f>$C$3+$C$2</f>
        <v>4.99597556561086</v>
      </c>
      <c r="E115" s="1">
        <f>D115+C115/1000</f>
        <v>4.99597556561086</v>
      </c>
      <c r="F115" s="25">
        <f>(B115-0.5*M115*L115^2*$C$9*$C$11)*COS($E$4)/E115</f>
        <v>-0.31508453629951422</v>
      </c>
      <c r="G115" s="31">
        <f>G114+F114*dt</f>
        <v>15.51253522801052</v>
      </c>
      <c r="H115" s="31">
        <f>H114+G115*dt</f>
        <v>179.21018046707579</v>
      </c>
      <c r="I115" s="25">
        <f>(B115-0.5*M115*L115^2*$C$9*$C$11)*SIN($E$4)/E115-$C$8</f>
        <v>-13.408432729694754</v>
      </c>
      <c r="J115" s="31">
        <f>J114+I114*dt</f>
        <v>82.671539004587828</v>
      </c>
      <c r="K115" s="31">
        <f>K114+J114*dt</f>
        <v>1579.7962587304714</v>
      </c>
      <c r="L115" s="25">
        <f>SQRT(G115^2+J115^2)</f>
        <v>84.114339506337174</v>
      </c>
      <c r="M115" s="28">
        <f>$S$16*(N115/$S$19)^(-1*(1+$S$21/($S$18*$U$20)))</f>
        <v>1.0495732576169039</v>
      </c>
      <c r="N115" s="33">
        <f>$N$17+$U$20*K115</f>
        <v>277.73132431825195</v>
      </c>
    </row>
    <row r="116" spans="1:14" x14ac:dyDescent="0.2">
      <c r="A116" s="1">
        <f>A115+$P$17</f>
        <v>9.8999999999999808</v>
      </c>
      <c r="B116" s="1">
        <v>0</v>
      </c>
      <c r="C116" s="1">
        <v>0</v>
      </c>
      <c r="D116" s="1">
        <f>$C$3+$C$2</f>
        <v>4.99597556561086</v>
      </c>
      <c r="E116" s="1">
        <f>D116+C116/1000</f>
        <v>4.99597556561086</v>
      </c>
      <c r="F116" s="25">
        <f>(B116-0.5*M116*L116^2*$C$9*$C$11)*COS($E$4)/E116</f>
        <v>-0.30499672469590577</v>
      </c>
      <c r="G116" s="31">
        <f>G115+F115*dt</f>
        <v>15.481026774380569</v>
      </c>
      <c r="H116" s="31">
        <f>H115+G116*dt</f>
        <v>180.75828314451385</v>
      </c>
      <c r="I116" s="25">
        <f>(B116-0.5*M116*L116^2*$C$9*$C$11)*SIN($E$4)/E116-$C$8</f>
        <v>-13.293128515445108</v>
      </c>
      <c r="J116" s="31">
        <f>J115+I115*dt</f>
        <v>81.330695731618349</v>
      </c>
      <c r="K116" s="31">
        <f>K115+J115*dt</f>
        <v>1588.0634126309303</v>
      </c>
      <c r="L116" s="25">
        <f>SQRT(G116^2+J116^2)</f>
        <v>82.790967249925103</v>
      </c>
      <c r="M116" s="28">
        <f>$S$16*(N116/$S$19)^(-1*(1+$S$21/($S$18*$U$20)))</f>
        <v>1.0487090308496436</v>
      </c>
      <c r="N116" s="33">
        <f>$N$17+$U$20*K116</f>
        <v>277.67758781789894</v>
      </c>
    </row>
    <row r="117" spans="1:14" x14ac:dyDescent="0.2">
      <c r="A117" s="1">
        <f>A116+$P$17</f>
        <v>9.9999999999999805</v>
      </c>
      <c r="B117" s="1">
        <v>0</v>
      </c>
      <c r="C117" s="1">
        <v>0</v>
      </c>
      <c r="D117" s="1">
        <f>$C$3+$C$2</f>
        <v>4.99597556561086</v>
      </c>
      <c r="E117" s="1">
        <f>D117+C117/1000</f>
        <v>4.99597556561086</v>
      </c>
      <c r="F117" s="25">
        <f>(B117-0.5*M117*L117^2*$C$9*$C$11)*COS($E$4)/E117</f>
        <v>-0.29517256926873414</v>
      </c>
      <c r="G117" s="31">
        <f>G116+F116*dt</f>
        <v>15.450527101910978</v>
      </c>
      <c r="H117" s="31">
        <f>H116+G117*dt</f>
        <v>182.30333585470495</v>
      </c>
      <c r="I117" s="25">
        <f>(B117-0.5*M117*L117^2*$C$9*$C$11)*SIN($E$4)/E117-$C$8</f>
        <v>-13.180837905082079</v>
      </c>
      <c r="J117" s="31">
        <f>J116+I116*dt</f>
        <v>80.001382880073834</v>
      </c>
      <c r="K117" s="31">
        <f>K116+J116*dt</f>
        <v>1596.1964822040923</v>
      </c>
      <c r="L117" s="25">
        <f>SQRT(G117^2+J117^2)</f>
        <v>81.479691030655331</v>
      </c>
      <c r="M117" s="28">
        <f>$S$16*(N117/$S$19)^(-1*(1+$S$21/($S$18*$U$20)))</f>
        <v>1.047859352289163</v>
      </c>
      <c r="N117" s="33">
        <f>$N$17+$U$20*K117</f>
        <v>277.62472286567339</v>
      </c>
    </row>
    <row r="118" spans="1:14" x14ac:dyDescent="0.2">
      <c r="A118" s="1">
        <f>A117+$P$17</f>
        <v>10.09999999999998</v>
      </c>
      <c r="B118" s="1">
        <v>0</v>
      </c>
      <c r="C118" s="1">
        <v>0</v>
      </c>
      <c r="D118" s="1">
        <f>$C$3+$C$2</f>
        <v>4.99597556561086</v>
      </c>
      <c r="E118" s="1">
        <f>D118+C118/1000</f>
        <v>4.99597556561086</v>
      </c>
      <c r="F118" s="25">
        <f>(B118-0.5*M118*L118^2*$C$9*$C$11)*COS($E$4)/E118</f>
        <v>-0.28560480236614488</v>
      </c>
      <c r="G118" s="31">
        <f>G117+F117*dt</f>
        <v>15.421009844984106</v>
      </c>
      <c r="H118" s="31">
        <f>H117+G118*dt</f>
        <v>183.84543683920336</v>
      </c>
      <c r="I118" s="25">
        <f>(B118-0.5*M118*L118^2*$C$9*$C$11)*SIN($E$4)/E118-$C$8</f>
        <v>-13.071477828964856</v>
      </c>
      <c r="J118" s="31">
        <f>J117+I117*dt</f>
        <v>78.683299089565622</v>
      </c>
      <c r="K118" s="31">
        <f>K117+J117*dt</f>
        <v>1604.1966204920996</v>
      </c>
      <c r="L118" s="25">
        <f>SQRT(G118^2+J118^2)</f>
        <v>80.180228861341718</v>
      </c>
      <c r="M118" s="28">
        <f>$S$16*(N118/$S$19)^(-1*(1+$S$21/($S$18*$U$20)))</f>
        <v>1.0470240752980757</v>
      </c>
      <c r="N118" s="33">
        <f>$N$17+$U$20*K118</f>
        <v>277.57272196680134</v>
      </c>
    </row>
    <row r="119" spans="1:14" x14ac:dyDescent="0.2">
      <c r="A119" s="1">
        <f>A118+$P$17</f>
        <v>10.19999999999998</v>
      </c>
      <c r="B119" s="1">
        <v>0</v>
      </c>
      <c r="C119" s="1">
        <v>0</v>
      </c>
      <c r="D119" s="1">
        <f>$C$3+$C$2</f>
        <v>4.99597556561086</v>
      </c>
      <c r="E119" s="1">
        <f>D119+C119/1000</f>
        <v>4.99597556561086</v>
      </c>
      <c r="F119" s="25">
        <f>(B119-0.5*M119*L119^2*$C$9*$C$11)*COS($E$4)/E119</f>
        <v>-0.27628643613588161</v>
      </c>
      <c r="G119" s="31">
        <f>G118+F118*dt</f>
        <v>15.392449364747492</v>
      </c>
      <c r="H119" s="31">
        <f>H118+G119*dt</f>
        <v>185.3846817756781</v>
      </c>
      <c r="I119" s="25">
        <f>(B119-0.5*M119*L119^2*$C$9*$C$11)*SIN($E$4)/E119-$C$8</f>
        <v>-12.96496841557666</v>
      </c>
      <c r="J119" s="31">
        <f>J118+I118*dt</f>
        <v>77.376151306669144</v>
      </c>
      <c r="K119" s="31">
        <f>K118+J118*dt</f>
        <v>1612.0649504010562</v>
      </c>
      <c r="L119" s="25">
        <f>SQRT(G119^2+J119^2)</f>
        <v>78.892308170561677</v>
      </c>
      <c r="M119" s="28">
        <f>$S$16*(N119/$S$19)^(-1*(1+$S$21/($S$18*$U$20)))</f>
        <v>1.0462030571230065</v>
      </c>
      <c r="N119" s="33">
        <f>$N$17+$U$20*K119</f>
        <v>277.52157782239311</v>
      </c>
    </row>
    <row r="120" spans="1:14" x14ac:dyDescent="0.2">
      <c r="A120" s="1">
        <f>A119+$P$17</f>
        <v>10.299999999999979</v>
      </c>
      <c r="B120" s="1">
        <v>0</v>
      </c>
      <c r="C120" s="1">
        <v>0</v>
      </c>
      <c r="D120" s="1">
        <f>$C$3+$C$2</f>
        <v>4.99597556561086</v>
      </c>
      <c r="E120" s="1">
        <f>D120+C120/1000</f>
        <v>4.99597556561086</v>
      </c>
      <c r="F120" s="25">
        <f>(B120-0.5*M120*L120^2*$C$9*$C$11)*COS($E$4)/E120</f>
        <v>-0.26721075028280927</v>
      </c>
      <c r="G120" s="31">
        <f>G119+F119*dt</f>
        <v>15.364820721133905</v>
      </c>
      <c r="H120" s="31">
        <f>H119+G120*dt</f>
        <v>186.92116384779149</v>
      </c>
      <c r="I120" s="25">
        <f>(B120-0.5*M120*L120^2*$C$9*$C$11)*SIN($E$4)/E120-$C$8</f>
        <v>-12.861232851592613</v>
      </c>
      <c r="J120" s="31">
        <f>J119+I119*dt</f>
        <v>76.079654465111474</v>
      </c>
      <c r="K120" s="31">
        <f>K119+J119*dt</f>
        <v>1619.8025655317231</v>
      </c>
      <c r="L120" s="25">
        <f>SQRT(G120^2+J120^2)</f>
        <v>77.615665553568135</v>
      </c>
      <c r="M120" s="28">
        <f>$S$16*(N120/$S$19)^(-1*(1+$S$21/($S$18*$U$20)))</f>
        <v>1.0453961587853546</v>
      </c>
      <c r="N120" s="33">
        <f>$N$17+$U$20*K120</f>
        <v>277.47128332404378</v>
      </c>
    </row>
    <row r="121" spans="1:14" x14ac:dyDescent="0.2">
      <c r="A121" s="1">
        <f>A120+$P$17</f>
        <v>10.399999999999979</v>
      </c>
      <c r="B121" s="1">
        <v>0</v>
      </c>
      <c r="C121" s="1">
        <v>0</v>
      </c>
      <c r="D121" s="1">
        <f>$C$3+$C$2</f>
        <v>4.99597556561086</v>
      </c>
      <c r="E121" s="1">
        <f>D121+C121/1000</f>
        <v>4.99597556561086</v>
      </c>
      <c r="F121" s="25">
        <f>(B121-0.5*M121*L121^2*$C$9*$C$11)*COS($E$4)/E121</f>
        <v>-0.25837128046469732</v>
      </c>
      <c r="G121" s="31">
        <f>G120+F120*dt</f>
        <v>15.338099646105624</v>
      </c>
      <c r="H121" s="31">
        <f>H120+G121*dt</f>
        <v>188.45497381240205</v>
      </c>
      <c r="I121" s="25">
        <f>(B121-0.5*M121*L121^2*$C$9*$C$11)*SIN($E$4)/E121-$C$8</f>
        <v>-12.760197249242912</v>
      </c>
      <c r="J121" s="31">
        <f>J120+I120*dt</f>
        <v>74.793531179952211</v>
      </c>
      <c r="K121" s="31">
        <f>K120+J120*dt</f>
        <v>1627.4105309782342</v>
      </c>
      <c r="L121" s="25">
        <f>SQRT(G121^2+J121^2)</f>
        <v>76.350046543013647</v>
      </c>
      <c r="M121" s="28">
        <f>$S$16*(N121/$S$19)^(-1*(1+$S$21/($S$18*$U$20)))</f>
        <v>1.0446032449763243</v>
      </c>
      <c r="N121" s="33">
        <f>$N$17+$U$20*K121</f>
        <v>277.42183154864148</v>
      </c>
    </row>
    <row r="122" spans="1:14" x14ac:dyDescent="0.2">
      <c r="A122" s="1">
        <f>A121+$P$17</f>
        <v>10.499999999999979</v>
      </c>
      <c r="B122" s="1">
        <v>0</v>
      </c>
      <c r="C122" s="1">
        <v>0</v>
      </c>
      <c r="D122" s="1">
        <f>$C$3+$C$2</f>
        <v>4.99597556561086</v>
      </c>
      <c r="E122" s="1">
        <f>D122+C122/1000</f>
        <v>4.99597556561086</v>
      </c>
      <c r="F122" s="25">
        <f>(B122-0.5*M122*L122^2*$C$9*$C$11)*COS($E$4)/E122</f>
        <v>-0.24976180728885952</v>
      </c>
      <c r="G122" s="31">
        <f>G121+F121*dt</f>
        <v>15.312262518059153</v>
      </c>
      <c r="H122" s="31">
        <f>H121+G122*dt</f>
        <v>189.98620006420796</v>
      </c>
      <c r="I122" s="25">
        <f>(B122-0.5*M122*L122^2*$C$9*$C$11)*SIN($E$4)/E122-$C$8</f>
        <v>-12.661790520543866</v>
      </c>
      <c r="J122" s="31">
        <f>J121+I121*dt</f>
        <v>73.517511455027915</v>
      </c>
      <c r="K122" s="31">
        <f>K121+J121*dt</f>
        <v>1634.8898840962295</v>
      </c>
      <c r="L122" s="25">
        <f>SQRT(G122^2+J122^2)</f>
        <v>75.095205399293761</v>
      </c>
      <c r="M122" s="28">
        <f>$S$16*(N122/$S$19)^(-1*(1+$S$21/($S$18*$U$20)))</f>
        <v>1.0438241839560283</v>
      </c>
      <c r="N122" s="33">
        <f>$N$17+$U$20*K122</f>
        <v>277.3732157533745</v>
      </c>
    </row>
    <row r="123" spans="1:14" x14ac:dyDescent="0.2">
      <c r="A123" s="1">
        <f>A122+$P$17</f>
        <v>10.599999999999978</v>
      </c>
      <c r="B123" s="1">
        <v>0</v>
      </c>
      <c r="C123" s="1">
        <v>0</v>
      </c>
      <c r="D123" s="1">
        <f>$C$3+$C$2</f>
        <v>4.99597556561086</v>
      </c>
      <c r="E123" s="1">
        <f>D123+C123/1000</f>
        <v>4.99597556561086</v>
      </c>
      <c r="F123" s="25">
        <f>(B123-0.5*M123*L123^2*$C$9*$C$11)*COS($E$4)/E123</f>
        <v>-0.24137634587471593</v>
      </c>
      <c r="G123" s="31">
        <f>G122+F122*dt</f>
        <v>15.287286337330267</v>
      </c>
      <c r="H123" s="31">
        <f>H122+G123*dt</f>
        <v>191.514928697941</v>
      </c>
      <c r="I123" s="25">
        <f>(B123-0.5*M123*L123^2*$C$9*$C$11)*SIN($E$4)/E123-$C$8</f>
        <v>-12.565944257997417</v>
      </c>
      <c r="J123" s="31">
        <f>J122+I122*dt</f>
        <v>72.251332402973532</v>
      </c>
      <c r="K123" s="31">
        <f>K122+J122*dt</f>
        <v>1642.2416352417322</v>
      </c>
      <c r="L123" s="25">
        <f>SQRT(G123^2+J123^2)</f>
        <v>73.850904920417179</v>
      </c>
      <c r="M123" s="28">
        <f>$S$16*(N123/$S$19)^(-1*(1+$S$21/($S$18*$U$20)))</f>
        <v>1.0430588474564837</v>
      </c>
      <c r="N123" s="33">
        <f>$N$17+$U$20*K123</f>
        <v>277.32542937092876</v>
      </c>
    </row>
    <row r="124" spans="1:14" x14ac:dyDescent="0.2">
      <c r="A124" s="1">
        <f>A123+$P$17</f>
        <v>10.699999999999978</v>
      </c>
      <c r="B124" s="1">
        <v>0</v>
      </c>
      <c r="C124" s="1">
        <v>0</v>
      </c>
      <c r="D124" s="1">
        <f>$C$3+$C$2</f>
        <v>4.99597556561086</v>
      </c>
      <c r="E124" s="1">
        <f>D124+C124/1000</f>
        <v>4.99597556561086</v>
      </c>
      <c r="F124" s="25">
        <f>(B124-0.5*M124*L124^2*$C$9*$C$11)*COS($E$4)/E124</f>
        <v>-0.23320913594962911</v>
      </c>
      <c r="G124" s="31">
        <f>G123+F123*dt</f>
        <v>15.263148702742795</v>
      </c>
      <c r="H124" s="31">
        <f>H123+G124*dt</f>
        <v>193.04124356821529</v>
      </c>
      <c r="I124" s="25">
        <f>(B124-0.5*M124*L124^2*$C$9*$C$11)*SIN($E$4)/E124-$C$8</f>
        <v>-12.472592621386042</v>
      </c>
      <c r="J124" s="31">
        <f>J123+I123*dt</f>
        <v>70.994737977173784</v>
      </c>
      <c r="K124" s="31">
        <f>K123+J123*dt</f>
        <v>1649.4667684820295</v>
      </c>
      <c r="L124" s="25">
        <f>SQRT(G124^2+J124^2)</f>
        <v>72.61691627141434</v>
      </c>
      <c r="M124" s="28">
        <f>$S$16*(N124/$S$19)^(-1*(1+$S$21/($S$18*$U$20)))</f>
        <v>1.0423071105883308</v>
      </c>
      <c r="N124" s="33">
        <f>$N$17+$U$20*K124</f>
        <v>277.2784660048668</v>
      </c>
    </row>
    <row r="125" spans="1:14" x14ac:dyDescent="0.2">
      <c r="A125" s="1">
        <f>A124+$P$17</f>
        <v>10.799999999999978</v>
      </c>
      <c r="B125" s="1">
        <v>0</v>
      </c>
      <c r="C125" s="1">
        <v>0</v>
      </c>
      <c r="D125" s="1">
        <f>$C$3+$C$2</f>
        <v>4.99597556561086</v>
      </c>
      <c r="E125" s="1">
        <f>D125+C125/1000</f>
        <v>4.99597556561086</v>
      </c>
      <c r="F125" s="25">
        <f>(B125-0.5*M125*L125^2*$C$9*$C$11)*COS($E$4)/E125</f>
        <v>-0.22525463244749772</v>
      </c>
      <c r="G125" s="31">
        <f>G124+F124*dt</f>
        <v>15.239827789147832</v>
      </c>
      <c r="H125" s="31">
        <f>H124+G125*dt</f>
        <v>194.56522634713008</v>
      </c>
      <c r="I125" s="25">
        <f>(B125-0.5*M125*L125^2*$C$9*$C$11)*SIN($E$4)/E125-$C$8</f>
        <v>-12.381672230314184</v>
      </c>
      <c r="J125" s="31">
        <f>J124+I124*dt</f>
        <v>69.747478715035186</v>
      </c>
      <c r="K125" s="31">
        <f>K124+J124*dt</f>
        <v>1656.5662422797468</v>
      </c>
      <c r="L125" s="25">
        <f>SQRT(G125^2+J125^2)</f>
        <v>71.393018833406742</v>
      </c>
      <c r="M125" s="28">
        <f>$S$16*(N125/$S$19)^(-1*(1+$S$21/($S$18*$U$20)))</f>
        <v>1.0415688517511255</v>
      </c>
      <c r="N125" s="33">
        <f>$N$17+$U$20*K125</f>
        <v>277.23231942518163</v>
      </c>
    </row>
    <row r="126" spans="1:14" x14ac:dyDescent="0.2">
      <c r="A126" s="1">
        <f>A125+$P$17</f>
        <v>10.899999999999977</v>
      </c>
      <c r="B126" s="1">
        <v>0</v>
      </c>
      <c r="C126" s="1">
        <v>0</v>
      </c>
      <c r="D126" s="1">
        <f>$C$3+$C$2</f>
        <v>4.99597556561086</v>
      </c>
      <c r="E126" s="1">
        <f>D126+C126/1000</f>
        <v>4.99597556561086</v>
      </c>
      <c r="F126" s="25">
        <f>(B126-0.5*M126*L126^2*$C$9*$C$11)*COS($E$4)/E126</f>
        <v>-0.21750749658154298</v>
      </c>
      <c r="G126" s="31">
        <f>G125+F125*dt</f>
        <v>15.217302325903082</v>
      </c>
      <c r="H126" s="31">
        <f>H125+G126*dt</f>
        <v>196.08695657972038</v>
      </c>
      <c r="I126" s="25">
        <f>(B126-0.5*M126*L126^2*$C$9*$C$11)*SIN($E$4)/E126-$C$8</f>
        <v>-12.293122062169722</v>
      </c>
      <c r="J126" s="31">
        <f>J125+I125*dt</f>
        <v>68.509311492003761</v>
      </c>
      <c r="K126" s="31">
        <f>K125+J125*dt</f>
        <v>1663.5409901512503</v>
      </c>
      <c r="L126" s="25">
        <f>SQRT(G126^2+J126^2)</f>
        <v>70.179000072573942</v>
      </c>
      <c r="M126" s="28">
        <f>$S$16*(N126/$S$19)^(-1*(1+$S$21/($S$18*$U$20)))</f>
        <v>1.0408439525470277</v>
      </c>
      <c r="N126" s="33">
        <f>$N$17+$U$20*K126</f>
        <v>277.18698356401688</v>
      </c>
    </row>
    <row r="127" spans="1:14" x14ac:dyDescent="0.2">
      <c r="A127" s="1">
        <f>A126+$P$17</f>
        <v>10.999999999999977</v>
      </c>
      <c r="B127" s="1">
        <v>0</v>
      </c>
      <c r="C127" s="1">
        <v>0</v>
      </c>
      <c r="D127" s="1">
        <f>$C$3+$C$2</f>
        <v>4.99597556561086</v>
      </c>
      <c r="E127" s="1">
        <f>D127+C127/1000</f>
        <v>4.99597556561086</v>
      </c>
      <c r="F127" s="25">
        <f>(B127-0.5*M127*L127^2*$C$9*$C$11)*COS($E$4)/E127</f>
        <v>-0.20996258736457879</v>
      </c>
      <c r="G127" s="31">
        <f>G126+F126*dt</f>
        <v>15.195551576244927</v>
      </c>
      <c r="H127" s="31">
        <f>H126+G127*dt</f>
        <v>197.60651173734487</v>
      </c>
      <c r="I127" s="25">
        <f>(B127-0.5*M127*L127^2*$C$9*$C$11)*SIN($E$4)/E127-$C$8</f>
        <v>-12.206883355200235</v>
      </c>
      <c r="J127" s="31">
        <f>J126+I126*dt</f>
        <v>67.279999285786786</v>
      </c>
      <c r="K127" s="31">
        <f>K126+J126*dt</f>
        <v>1670.3919213004506</v>
      </c>
      <c r="L127" s="25">
        <f>SQRT(G127^2+J127^2)</f>
        <v>68.974655429380647</v>
      </c>
      <c r="M127" s="28">
        <f>$S$16*(N127/$S$19)^(-1*(1+$S$21/($S$18*$U$20)))</f>
        <v>1.0401322976977656</v>
      </c>
      <c r="N127" s="33">
        <f>$N$17+$U$20*K127</f>
        <v>277.14245251154705</v>
      </c>
    </row>
    <row r="128" spans="1:14" x14ac:dyDescent="0.2">
      <c r="A128" s="1">
        <f>A127+$P$17</f>
        <v>11.099999999999977</v>
      </c>
      <c r="B128" s="1">
        <v>0</v>
      </c>
      <c r="C128" s="1">
        <v>0</v>
      </c>
      <c r="D128" s="1">
        <f>$C$3+$C$2</f>
        <v>4.99597556561086</v>
      </c>
      <c r="E128" s="1">
        <f>D128+C128/1000</f>
        <v>4.99597556561086</v>
      </c>
      <c r="F128" s="25">
        <f>(B128-0.5*M128*L128^2*$C$9*$C$11)*COS($E$4)/E128</f>
        <v>-0.202614953551738</v>
      </c>
      <c r="G128" s="31">
        <f>G127+F127*dt</f>
        <v>15.174555317508469</v>
      </c>
      <c r="H128" s="31">
        <f>H127+G128*dt</f>
        <v>199.12396726909571</v>
      </c>
      <c r="I128" s="25">
        <f>(B128-0.5*M128*L128^2*$C$9*$C$11)*SIN($E$4)/E128-$C$8</f>
        <v>-12.122899516417927</v>
      </c>
      <c r="J128" s="31">
        <f>J127+I127*dt</f>
        <v>66.059310950266763</v>
      </c>
      <c r="K128" s="31">
        <f>K127+J127*dt</f>
        <v>1677.1199212290292</v>
      </c>
      <c r="L128" s="25">
        <f>SQRT(G128^2+J128^2)</f>
        <v>67.779788228557919</v>
      </c>
      <c r="M128" s="28">
        <f>$S$16*(N128/$S$19)^(-1*(1+$S$21/($S$18*$U$20)))</f>
        <v>1.0394337749647322</v>
      </c>
      <c r="N128" s="33">
        <f>$N$17+$U$20*K128</f>
        <v>277.09872051201131</v>
      </c>
    </row>
    <row r="129" spans="1:14" x14ac:dyDescent="0.2">
      <c r="A129" s="1">
        <f>A128+$P$17</f>
        <v>11.199999999999976</v>
      </c>
      <c r="B129" s="1">
        <v>0</v>
      </c>
      <c r="C129" s="1">
        <v>0</v>
      </c>
      <c r="D129" s="1">
        <f>$C$3+$C$2</f>
        <v>4.99597556561086</v>
      </c>
      <c r="E129" s="1">
        <f>D129+C129/1000</f>
        <v>4.99597556561086</v>
      </c>
      <c r="F129" s="25">
        <f>(B129-0.5*M129*L129^2*$C$9*$C$11)*COS($E$4)/E129</f>
        <v>-0.19545982598221848</v>
      </c>
      <c r="G129" s="31">
        <f>G128+F128*dt</f>
        <v>15.154293822153296</v>
      </c>
      <c r="H129" s="31">
        <f>H128+G129*dt</f>
        <v>200.63939665131105</v>
      </c>
      <c r="I129" s="25">
        <f>(B129-0.5*M129*L129^2*$C$9*$C$11)*SIN($E$4)/E129-$C$8</f>
        <v>-12.041116034065389</v>
      </c>
      <c r="J129" s="31">
        <f>J128+I128*dt</f>
        <v>64.84702099862497</v>
      </c>
      <c r="K129" s="31">
        <f>K128+J128*dt</f>
        <v>1683.7258523240557</v>
      </c>
      <c r="L129" s="25">
        <f>SQRT(G129^2+J129^2)</f>
        <v>66.594209610477861</v>
      </c>
      <c r="M129" s="28">
        <f>$S$16*(N129/$S$19)^(-1*(1+$S$21/($S$18*$U$20)))</f>
        <v>1.0387482750720693</v>
      </c>
      <c r="N129" s="33">
        <f>$N$17+$U$20*K129</f>
        <v>277.05578195989364</v>
      </c>
    </row>
    <row r="130" spans="1:14" x14ac:dyDescent="0.2">
      <c r="A130" s="1">
        <f>A129+$P$17</f>
        <v>11.299999999999976</v>
      </c>
      <c r="B130" s="1">
        <v>0</v>
      </c>
      <c r="C130" s="1">
        <v>0</v>
      </c>
      <c r="D130" s="1">
        <f>$C$3+$C$2</f>
        <v>4.99597556561086</v>
      </c>
      <c r="E130" s="1">
        <f>D130+C130/1000</f>
        <v>4.99597556561086</v>
      </c>
      <c r="F130" s="25">
        <f>(B130-0.5*M130*L130^2*$C$9*$C$11)*COS($E$4)/E130</f>
        <v>-0.18849261029808675</v>
      </c>
      <c r="G130" s="31">
        <f>G129+F129*dt</f>
        <v>15.134747839555073</v>
      </c>
      <c r="H130" s="31">
        <f>H129+G130*dt</f>
        <v>202.15287143526655</v>
      </c>
      <c r="I130" s="25">
        <f>(B130-0.5*M130*L130^2*$C$9*$C$11)*SIN($E$4)/E130-$C$8</f>
        <v>-11.961480394391144</v>
      </c>
      <c r="J130" s="31">
        <f>J129+I129*dt</f>
        <v>63.642909395218432</v>
      </c>
      <c r="K130" s="31">
        <f>K129+J129*dt</f>
        <v>1690.2105544239182</v>
      </c>
      <c r="L130" s="25">
        <f>SQRT(G130^2+J130^2)</f>
        <v>65.417738484717589</v>
      </c>
      <c r="M130" s="28">
        <f>$S$16*(N130/$S$19)^(-1*(1+$S$21/($S$18*$U$20)))</f>
        <v>1.0380756916326368</v>
      </c>
      <c r="N130" s="33">
        <f>$N$17+$U$20*K130</f>
        <v>277.01363139624453</v>
      </c>
    </row>
    <row r="131" spans="1:14" x14ac:dyDescent="0.2">
      <c r="A131" s="1">
        <f>A130+$P$17</f>
        <v>11.399999999999975</v>
      </c>
      <c r="B131" s="1">
        <v>0</v>
      </c>
      <c r="C131" s="1">
        <v>0</v>
      </c>
      <c r="D131" s="1">
        <f>$C$3+$C$2</f>
        <v>4.99597556561086</v>
      </c>
      <c r="E131" s="1">
        <f>D131+C131/1000</f>
        <v>4.99597556561086</v>
      </c>
      <c r="F131" s="25">
        <f>(B131-0.5*M131*L131^2*$C$9*$C$11)*COS($E$4)/E131</f>
        <v>-0.18170888001954164</v>
      </c>
      <c r="G131" s="31">
        <f>G130+F130*dt</f>
        <v>15.115898578525265</v>
      </c>
      <c r="H131" s="31">
        <f>H130+G131*dt</f>
        <v>203.66446129311907</v>
      </c>
      <c r="I131" s="25">
        <f>(B131-0.5*M131*L131^2*$C$9*$C$11)*SIN($E$4)/E131-$C$8</f>
        <v>-11.883942002499548</v>
      </c>
      <c r="J131" s="31">
        <f>J130+I130*dt</f>
        <v>62.446761355779316</v>
      </c>
      <c r="K131" s="31">
        <f>K130+J130*dt</f>
        <v>1696.5748453634401</v>
      </c>
      <c r="L131" s="25">
        <f>SQRT(G131^2+J131^2)</f>
        <v>64.250201506780627</v>
      </c>
      <c r="M131" s="28">
        <f>$S$16*(N131/$S$19)^(-1*(1+$S$21/($S$18*$U$20)))</f>
        <v>1.0374159210767311</v>
      </c>
      <c r="N131" s="33">
        <f>$N$17+$U$20*K131</f>
        <v>276.97226350513762</v>
      </c>
    </row>
    <row r="132" spans="1:14" x14ac:dyDescent="0.2">
      <c r="A132" s="1">
        <f>A131+$P$17</f>
        <v>11.499999999999975</v>
      </c>
      <c r="B132" s="1">
        <v>0</v>
      </c>
      <c r="C132" s="1">
        <v>0</v>
      </c>
      <c r="D132" s="1">
        <f>$C$3+$C$2</f>
        <v>4.99597556561086</v>
      </c>
      <c r="E132" s="1">
        <f>D132+C132/1000</f>
        <v>4.99597556561086</v>
      </c>
      <c r="F132" s="25">
        <f>(B132-0.5*M132*L132^2*$C$9*$C$11)*COS($E$4)/E132</f>
        <v>-0.17510436995732373</v>
      </c>
      <c r="G132" s="31">
        <f>G131+F131*dt</f>
        <v>15.09772769052331</v>
      </c>
      <c r="H132" s="31">
        <f>H131+G132*dt</f>
        <v>205.17423406217139</v>
      </c>
      <c r="I132" s="25">
        <f>(B132-0.5*M132*L132^2*$C$9*$C$11)*SIN($E$4)/E132-$C$8</f>
        <v>-11.808452107054283</v>
      </c>
      <c r="J132" s="31">
        <f>J131+I131*dt</f>
        <v>61.258367155529363</v>
      </c>
      <c r="K132" s="31">
        <f>K131+J131*dt</f>
        <v>1702.819521499018</v>
      </c>
      <c r="L132" s="25">
        <f>SQRT(G132^2+J132^2)</f>
        <v>63.091433079133914</v>
      </c>
      <c r="M132" s="28">
        <f>$S$16*(N132/$S$19)^(-1*(1+$S$21/($S$18*$U$20)))</f>
        <v>1.0367688625834584</v>
      </c>
      <c r="N132" s="33">
        <f>$N$17+$U$20*K132</f>
        <v>276.93167311025638</v>
      </c>
    </row>
    <row r="133" spans="1:14" x14ac:dyDescent="0.2">
      <c r="A133" s="1">
        <f>A132+$P$17</f>
        <v>11.599999999999975</v>
      </c>
      <c r="B133" s="1">
        <v>0</v>
      </c>
      <c r="C133" s="1">
        <v>0</v>
      </c>
      <c r="D133" s="1">
        <f>$C$3+$C$2</f>
        <v>4.99597556561086</v>
      </c>
      <c r="E133" s="1">
        <f>D133+C133/1000</f>
        <v>4.99597556561086</v>
      </c>
      <c r="F133" s="25">
        <f>(B133-0.5*M133*L133^2*$C$9*$C$11)*COS($E$4)/E133</f>
        <v>-0.16867496994414047</v>
      </c>
      <c r="G133" s="31">
        <f>G132+F132*dt</f>
        <v>15.080217253527579</v>
      </c>
      <c r="H133" s="31">
        <f>H132+G133*dt</f>
        <v>206.68225578752416</v>
      </c>
      <c r="I133" s="25">
        <f>(B133-0.5*M133*L133^2*$C$9*$C$11)*SIN($E$4)/E133-$C$8</f>
        <v>-11.734963728628225</v>
      </c>
      <c r="J133" s="31">
        <f>J132+I132*dt</f>
        <v>60.077521944823935</v>
      </c>
      <c r="K133" s="31">
        <f>K132+J132*dt</f>
        <v>1708.9453582145709</v>
      </c>
      <c r="L133" s="25">
        <f>SQRT(G133^2+J133^2)</f>
        <v>61.941275377928669</v>
      </c>
      <c r="M133" s="28">
        <f>$S$16*(N133/$S$19)^(-1*(1+$S$21/($S$18*$U$20)))</f>
        <v>1.0361344180146352</v>
      </c>
      <c r="N133" s="33">
        <f>$N$17+$U$20*K133</f>
        <v>276.8918551716053</v>
      </c>
    </row>
    <row r="134" spans="1:14" x14ac:dyDescent="0.2">
      <c r="A134" s="1">
        <f>A133+$P$17</f>
        <v>11.699999999999974</v>
      </c>
      <c r="B134" s="1">
        <v>0</v>
      </c>
      <c r="C134" s="1">
        <v>0</v>
      </c>
      <c r="D134" s="1">
        <f>$C$3+$C$2</f>
        <v>4.99597556561086</v>
      </c>
      <c r="E134" s="1">
        <f>D134+C134/1000</f>
        <v>4.99597556561086</v>
      </c>
      <c r="F134" s="25">
        <f>(B134-0.5*M134*L134^2*$C$9*$C$11)*COS($E$4)/E134</f>
        <v>-0.16241671886809153</v>
      </c>
      <c r="G134" s="31">
        <f>G133+F133*dt</f>
        <v>15.063349756533164</v>
      </c>
      <c r="H134" s="31">
        <f>H133+G134*dt</f>
        <v>208.18859076317747</v>
      </c>
      <c r="I134" s="25">
        <f>(B134-0.5*M134*L134^2*$C$9*$C$11)*SIN($E$4)/E134-$C$8</f>
        <v>-11.663431591505173</v>
      </c>
      <c r="J134" s="31">
        <f>J133+I133*dt</f>
        <v>58.904025571961114</v>
      </c>
      <c r="K134" s="31">
        <f>K133+J133*dt</f>
        <v>1714.9531104090534</v>
      </c>
      <c r="L134" s="25">
        <f>SQRT(G134^2+J134^2)</f>
        <v>60.799578407007864</v>
      </c>
      <c r="M134" s="28">
        <f>$S$16*(N134/$S$19)^(-1*(1+$S$21/($S$18*$U$20)))</f>
        <v>1.0355124918511371</v>
      </c>
      <c r="N134" s="33">
        <f>$N$17+$U$20*K134</f>
        <v>276.85280478234114</v>
      </c>
    </row>
    <row r="135" spans="1:14" x14ac:dyDescent="0.2">
      <c r="A135" s="1">
        <f>A134+$P$17</f>
        <v>11.799999999999974</v>
      </c>
      <c r="B135" s="1">
        <v>0</v>
      </c>
      <c r="C135" s="1">
        <v>0</v>
      </c>
      <c r="D135" s="1">
        <f>$C$3+$C$2</f>
        <v>4.99597556561086</v>
      </c>
      <c r="E135" s="1">
        <f>D135+C135/1000</f>
        <v>4.99597556561086</v>
      </c>
      <c r="F135" s="25">
        <f>(B135-0.5*M135*L135^2*$C$9*$C$11)*COS($E$4)/E135</f>
        <v>-0.15632579899211202</v>
      </c>
      <c r="G135" s="31">
        <f>G134+F134*dt</f>
        <v>15.047108084646355</v>
      </c>
      <c r="H135" s="31">
        <f>H134+G135*dt</f>
        <v>209.69330157164211</v>
      </c>
      <c r="I135" s="25">
        <f>(B135-0.5*M135*L135^2*$C$9*$C$11)*SIN($E$4)/E135-$C$8</f>
        <v>-11.593812058750798</v>
      </c>
      <c r="J135" s="31">
        <f>J134+I134*dt</f>
        <v>57.737682412810599</v>
      </c>
      <c r="K135" s="31">
        <f>K134+J134*dt</f>
        <v>1720.8435129662494</v>
      </c>
      <c r="L135" s="25">
        <f>SQRT(G135^2+J135^2)</f>
        <v>59.666200081064389</v>
      </c>
      <c r="M135" s="28">
        <f>$S$16*(N135/$S$19)^(-1*(1+$S$21/($S$18*$U$20)))</f>
        <v>1.0349029911315841</v>
      </c>
      <c r="N135" s="33">
        <f>$N$17+$U$20*K135</f>
        <v>276.81451716571939</v>
      </c>
    </row>
    <row r="136" spans="1:14" x14ac:dyDescent="0.2">
      <c r="A136" s="1">
        <f>A135+$P$17</f>
        <v>11.899999999999974</v>
      </c>
      <c r="B136" s="1">
        <v>0</v>
      </c>
      <c r="C136" s="1">
        <v>0</v>
      </c>
      <c r="D136" s="1">
        <f>$C$3+$C$2</f>
        <v>4.99597556561086</v>
      </c>
      <c r="E136" s="1">
        <f>D136+C136/1000</f>
        <v>4.99597556561086</v>
      </c>
      <c r="F136" s="25">
        <f>(B136-0.5*M136*L136^2*$C$9*$C$11)*COS($E$4)/E136</f>
        <v>-0.15039853054441579</v>
      </c>
      <c r="G136" s="31">
        <f>G135+F135*dt</f>
        <v>15.031475504747144</v>
      </c>
      <c r="H136" s="31">
        <f>H135+G136*dt</f>
        <v>211.19644912211683</v>
      </c>
      <c r="I136" s="25">
        <f>(B136-0.5*M136*L136^2*$C$9*$C$11)*SIN($E$4)/E136-$C$8</f>
        <v>-11.526063070381124</v>
      </c>
      <c r="J136" s="31">
        <f>J135+I135*dt</f>
        <v>56.578301206935521</v>
      </c>
      <c r="K136" s="31">
        <f>K135+J135*dt</f>
        <v>1726.6172812075304</v>
      </c>
      <c r="L136" s="25">
        <f>SQRT(G136^2+J136^2)</f>
        <v>58.541006340107742</v>
      </c>
      <c r="M136" s="28">
        <f>$S$16*(N136/$S$19)^(-1*(1+$S$21/($S$18*$U$20)))</f>
        <v>1.0343058253932762</v>
      </c>
      <c r="N136" s="33">
        <f>$N$17+$U$20*K136</f>
        <v>276.77698767215105</v>
      </c>
    </row>
    <row r="137" spans="1:14" x14ac:dyDescent="0.2">
      <c r="A137" s="1">
        <f>A136+$P$17</f>
        <v>11.999999999999973</v>
      </c>
      <c r="B137" s="1">
        <v>0</v>
      </c>
      <c r="C137" s="1">
        <v>0</v>
      </c>
      <c r="D137" s="1">
        <f>$C$3+$C$2</f>
        <v>4.99597556561086</v>
      </c>
      <c r="E137" s="1">
        <f>D137+C137/1000</f>
        <v>4.99597556561086</v>
      </c>
      <c r="F137" s="25">
        <f>(B137-0.5*M137*L137^2*$C$9*$C$11)*COS($E$4)/E137</f>
        <v>-0.14463136656582826</v>
      </c>
      <c r="G137" s="31">
        <f>G136+F136*dt</f>
        <v>15.016435651692703</v>
      </c>
      <c r="H137" s="31">
        <f>H136+G137*dt</f>
        <v>212.69809268728611</v>
      </c>
      <c r="I137" s="25">
        <f>(B137-0.5*M137*L137^2*$C$9*$C$11)*SIN($E$4)/E137-$C$8</f>
        <v>-11.460144084467267</v>
      </c>
      <c r="J137" s="31">
        <f>J136+I136*dt</f>
        <v>55.425694899897408</v>
      </c>
      <c r="K137" s="31">
        <f>K136+J136*dt</f>
        <v>1732.2751113282238</v>
      </c>
      <c r="L137" s="25">
        <f>SQRT(G137^2+J137^2)</f>
        <v>57.423871297727231</v>
      </c>
      <c r="M137" s="28">
        <f>$S$16*(N137/$S$19)^(-1*(1+$S$21/($S$18*$U$20)))</f>
        <v>1.0337209066152984</v>
      </c>
      <c r="N137" s="33">
        <f>$N$17+$U$20*K137</f>
        <v>276.74021177636655</v>
      </c>
    </row>
    <row r="138" spans="1:14" x14ac:dyDescent="0.2">
      <c r="A138" s="1">
        <f>A137+$P$17</f>
        <v>12.099999999999973</v>
      </c>
      <c r="B138" s="1">
        <v>0</v>
      </c>
      <c r="C138" s="1">
        <v>0</v>
      </c>
      <c r="D138" s="1">
        <f>$C$3+$C$2</f>
        <v>4.99597556561086</v>
      </c>
      <c r="E138" s="1">
        <f>D138+C138/1000</f>
        <v>4.99597556561086</v>
      </c>
      <c r="F138" s="25">
        <f>(B138-0.5*M138*L138^2*$C$9*$C$11)*COS($E$4)/E138</f>
        <v>-0.13902088800073531</v>
      </c>
      <c r="G138" s="31">
        <f>G137+F137*dt</f>
        <v>15.001972515036121</v>
      </c>
      <c r="H138" s="31">
        <f>H137+G138*dt</f>
        <v>214.19828993878971</v>
      </c>
      <c r="I138" s="25">
        <f>(B138-0.5*M138*L138^2*$C$9*$C$11)*SIN($E$4)/E138-$C$8</f>
        <v>-11.396016021024732</v>
      </c>
      <c r="J138" s="31">
        <f>J137+I137*dt</f>
        <v>54.279680491450684</v>
      </c>
      <c r="K138" s="31">
        <f>K137+J137*dt</f>
        <v>1737.8176808182136</v>
      </c>
      <c r="L138" s="25">
        <f>SQRT(G138^2+J138^2)</f>
        <v>56.314677426012764</v>
      </c>
      <c r="M138" s="28">
        <f>$S$16*(N138/$S$19)^(-1*(1+$S$21/($S$18*$U$20)))</f>
        <v>1.0331481491636965</v>
      </c>
      <c r="N138" s="33">
        <f>$N$17+$U$20*K138</f>
        <v>276.70418507468162</v>
      </c>
    </row>
    <row r="139" spans="1:14" x14ac:dyDescent="0.2">
      <c r="A139" s="1">
        <f>A138+$P$17</f>
        <v>12.199999999999973</v>
      </c>
      <c r="B139" s="1">
        <v>0</v>
      </c>
      <c r="C139" s="1">
        <v>0</v>
      </c>
      <c r="D139" s="1">
        <f>$C$3+$C$2</f>
        <v>4.99597556561086</v>
      </c>
      <c r="E139" s="1">
        <f>D139+C139/1000</f>
        <v>4.99597556561086</v>
      </c>
      <c r="F139" s="25">
        <f>(B139-0.5*M139*L139^2*$C$9*$C$11)*COS($E$4)/E139</f>
        <v>-0.13356379901916915</v>
      </c>
      <c r="G139" s="31">
        <f>G138+F138*dt</f>
        <v>14.988070426236048</v>
      </c>
      <c r="H139" s="31">
        <f>H138+G139*dt</f>
        <v>215.69709698141332</v>
      </c>
      <c r="I139" s="25">
        <f>(B139-0.5*M139*L139^2*$C$9*$C$11)*SIN($E$4)/E139-$C$8</f>
        <v>-11.333641208544609</v>
      </c>
      <c r="J139" s="31">
        <f>J138+I138*dt</f>
        <v>53.14007888934821</v>
      </c>
      <c r="K139" s="31">
        <f>K138+J138*dt</f>
        <v>1743.2456488673586</v>
      </c>
      <c r="L139" s="25">
        <f>SQRT(G139^2+J139^2)</f>
        <v>55.213315780416259</v>
      </c>
      <c r="M139" s="28">
        <f>$S$16*(N139/$S$19)^(-1*(1+$S$21/($S$18*$U$20)))</f>
        <v>1.0325874697386654</v>
      </c>
      <c r="N139" s="33">
        <f>$N$17+$U$20*K139</f>
        <v>276.66890328236218</v>
      </c>
    </row>
    <row r="140" spans="1:14" x14ac:dyDescent="0.2">
      <c r="A140" s="1">
        <f>A139+$P$17</f>
        <v>12.299999999999972</v>
      </c>
      <c r="B140" s="1">
        <v>0</v>
      </c>
      <c r="C140" s="1">
        <v>0</v>
      </c>
      <c r="D140" s="1">
        <f>$C$3+$C$2</f>
        <v>4.99597556561086</v>
      </c>
      <c r="E140" s="1">
        <f>D140+C140/1000</f>
        <v>4.99597556561086</v>
      </c>
      <c r="F140" s="25">
        <f>(B140-0.5*M140*L140^2*$C$9*$C$11)*COS($E$4)/E140</f>
        <v>-0.12825692255828472</v>
      </c>
      <c r="G140" s="31">
        <f>G139+F139*dt</f>
        <v>14.974714046334132</v>
      </c>
      <c r="H140" s="31">
        <f>H139+G140*dt</f>
        <v>217.19456838604674</v>
      </c>
      <c r="I140" s="25">
        <f>(B140-0.5*M140*L140^2*$C$9*$C$11)*SIN($E$4)/E140-$C$8</f>
        <v>-11.272983333032407</v>
      </c>
      <c r="J140" s="31">
        <f>J139+I139*dt</f>
        <v>52.006714768493751</v>
      </c>
      <c r="K140" s="31">
        <f>K139+J139*dt</f>
        <v>1748.5596567562934</v>
      </c>
      <c r="L140" s="25">
        <f>SQRT(G140^2+J140^2)</f>
        <v>54.119686268315924</v>
      </c>
      <c r="M140" s="28">
        <f>$S$16*(N140/$S$19)^(-1*(1+$S$21/($S$18*$U$20)))</f>
        <v>1.0320387873236543</v>
      </c>
      <c r="N140" s="33">
        <f>$N$17+$U$20*K140</f>
        <v>276.63436223108408</v>
      </c>
    </row>
    <row r="141" spans="1:14" x14ac:dyDescent="0.2">
      <c r="A141" s="1">
        <f>A140+$P$17</f>
        <v>12.399999999999972</v>
      </c>
      <c r="B141" s="1">
        <v>0</v>
      </c>
      <c r="C141" s="1">
        <v>0</v>
      </c>
      <c r="D141" s="1">
        <f>$C$3+$C$2</f>
        <v>4.99597556561086</v>
      </c>
      <c r="E141" s="1">
        <f>D141+C141/1000</f>
        <v>4.99597556561086</v>
      </c>
      <c r="F141" s="25">
        <f>(B141-0.5*M141*L141^2*$C$9*$C$11)*COS($E$4)/E141</f>
        <v>-0.12309719607217308</v>
      </c>
      <c r="G141" s="31">
        <f>G140+F140*dt</f>
        <v>14.961888354078303</v>
      </c>
      <c r="H141" s="31">
        <f>H140+G141*dt</f>
        <v>218.69075722145456</v>
      </c>
      <c r="I141" s="25">
        <f>(B141-0.5*M141*L141^2*$C$9*$C$11)*SIN($E$4)/E141-$C$8</f>
        <v>-11.214007389428208</v>
      </c>
      <c r="J141" s="31">
        <f>J140+I140*dt</f>
        <v>50.879416435190507</v>
      </c>
      <c r="K141" s="31">
        <f>K140+J140*dt</f>
        <v>1753.7603282331427</v>
      </c>
      <c r="L141" s="25">
        <f>SQRT(G141^2+J141^2)</f>
        <v>53.033697965590122</v>
      </c>
      <c r="M141" s="28">
        <f>$S$16*(N141/$S$19)^(-1*(1+$S$21/($S$18*$U$20)))</f>
        <v>1.0315020231363377</v>
      </c>
      <c r="N141" s="33">
        <f>$N$17+$U$20*K141</f>
        <v>276.60055786648456</v>
      </c>
    </row>
    <row r="142" spans="1:14" x14ac:dyDescent="0.2">
      <c r="A142" s="1">
        <f>A141+$P$17</f>
        <v>12.499999999999972</v>
      </c>
      <c r="B142" s="1">
        <v>0</v>
      </c>
      <c r="C142" s="1">
        <v>0</v>
      </c>
      <c r="D142" s="1">
        <f>$C$3+$C$2</f>
        <v>4.99597556561086</v>
      </c>
      <c r="E142" s="1">
        <f>D142+C142/1000</f>
        <v>4.99597556561086</v>
      </c>
      <c r="F142" s="25">
        <f>(B142-0.5*M142*L142^2*$C$9*$C$11)*COS($E$4)/E142</f>
        <v>-0.11808166747960241</v>
      </c>
      <c r="G142" s="31">
        <f>G141+F141*dt</f>
        <v>14.949578634471086</v>
      </c>
      <c r="H142" s="31">
        <f>H141+G142*dt</f>
        <v>220.18571508490166</v>
      </c>
      <c r="I142" s="25">
        <f>(B142-0.5*M142*L142^2*$C$9*$C$11)*SIN($E$4)/E142-$C$8</f>
        <v>-11.15667963528913</v>
      </c>
      <c r="J142" s="31">
        <f>J141+I141*dt</f>
        <v>49.758015696247689</v>
      </c>
      <c r="K142" s="31">
        <f>K141+J141*dt</f>
        <v>1758.8482698766618</v>
      </c>
      <c r="L142" s="25">
        <f>SQRT(G142^2+J142^2)</f>
        <v>51.955269486128799</v>
      </c>
      <c r="M142" s="28">
        <f>$S$16*(N142/$S$19)^(-1*(1+$S$21/($S$18*$U$20)))</f>
        <v>1.0309771005813622</v>
      </c>
      <c r="N142" s="33">
        <f>$N$17+$U$20*K142</f>
        <v>276.56748624580172</v>
      </c>
    </row>
    <row r="143" spans="1:14" x14ac:dyDescent="0.2">
      <c r="A143" s="1">
        <f>A142+$P$17</f>
        <v>12.599999999999971</v>
      </c>
      <c r="B143" s="1">
        <v>0</v>
      </c>
      <c r="C143" s="1">
        <v>0</v>
      </c>
      <c r="D143" s="1">
        <f>$C$3+$C$2</f>
        <v>4.99597556561086</v>
      </c>
      <c r="E143" s="1">
        <f>D143+C143/1000</f>
        <v>4.99597556561086</v>
      </c>
      <c r="F143" s="25">
        <f>(B143-0.5*M143*L143^2*$C$9*$C$11)*COS($E$4)/E143</f>
        <v>-0.11320749129988363</v>
      </c>
      <c r="G143" s="31">
        <f>G142+F142*dt</f>
        <v>14.937770467723126</v>
      </c>
      <c r="H143" s="31">
        <f>H142+G143*dt</f>
        <v>221.67949213167398</v>
      </c>
      <c r="I143" s="25">
        <f>(B143-0.5*M143*L143^2*$C$9*$C$11)*SIN($E$4)/E143-$C$8</f>
        <v>-11.100967546622071</v>
      </c>
      <c r="J143" s="31">
        <f>J142+I142*dt</f>
        <v>48.642347732718775</v>
      </c>
      <c r="K143" s="31">
        <f>K142+J142*dt</f>
        <v>1763.8240714462866</v>
      </c>
      <c r="L143" s="25">
        <f>SQRT(G143^2+J143^2)</f>
        <v>50.884329409918656</v>
      </c>
      <c r="M143" s="28">
        <f>$S$16*(N143/$S$19)^(-1*(1+$S$21/($S$18*$U$20)))</f>
        <v>1.0304639452048241</v>
      </c>
      <c r="N143" s="33">
        <f>$N$17+$U$20*K143</f>
        <v>276.53514353559916</v>
      </c>
    </row>
    <row r="144" spans="1:14" x14ac:dyDescent="0.2">
      <c r="A144" s="1">
        <f>A143+$P$17</f>
        <v>12.699999999999971</v>
      </c>
      <c r="B144" s="1">
        <v>0</v>
      </c>
      <c r="C144" s="1">
        <v>0</v>
      </c>
      <c r="D144" s="1">
        <f>$C$3+$C$2</f>
        <v>4.99597556561086</v>
      </c>
      <c r="E144" s="1">
        <f>D144+C144/1000</f>
        <v>4.99597556561086</v>
      </c>
      <c r="F144" s="25">
        <f>(B144-0.5*M144*L144^2*$C$9*$C$11)*COS($E$4)/E144</f>
        <v>-0.1084719249676243</v>
      </c>
      <c r="G144" s="31">
        <f>G143+F143*dt</f>
        <v>14.926449718593139</v>
      </c>
      <c r="H144" s="31">
        <f>H143+G144*dt</f>
        <v>223.17213710353329</v>
      </c>
      <c r="I144" s="25">
        <f>(B144-0.5*M144*L144^2*$C$9*$C$11)*SIN($E$4)/E144-$C$8</f>
        <v>-11.04683977576115</v>
      </c>
      <c r="J144" s="31">
        <f>J143+I143*dt</f>
        <v>47.532250978056567</v>
      </c>
      <c r="K144" s="31">
        <f>K143+J143*dt</f>
        <v>1768.6883062195584</v>
      </c>
      <c r="L144" s="25">
        <f>SQRT(G144^2+J144^2)</f>
        <v>49.820816776149393</v>
      </c>
      <c r="M144" s="28">
        <f>$S$16*(N144/$S$19)^(-1*(1+$S$21/($S$18*$U$20)))</f>
        <v>1.0299624846504036</v>
      </c>
      <c r="N144" s="33">
        <f>$N$17+$U$20*K144</f>
        <v>276.50352600957285</v>
      </c>
    </row>
    <row r="145" spans="1:14" x14ac:dyDescent="0.2">
      <c r="A145" s="1">
        <f>A144+$P$17</f>
        <v>12.799999999999971</v>
      </c>
      <c r="B145" s="1">
        <v>0</v>
      </c>
      <c r="C145" s="1">
        <v>0</v>
      </c>
      <c r="D145" s="1">
        <f>$C$3+$C$2</f>
        <v>4.99597556561086</v>
      </c>
      <c r="E145" s="1">
        <f>D145+C145/1000</f>
        <v>4.99597556561086</v>
      </c>
      <c r="F145" s="25">
        <f>(B145-0.5*M145*L145^2*$C$9*$C$11)*COS($E$4)/E145</f>
        <v>-0.10387232531766601</v>
      </c>
      <c r="G145" s="31">
        <f>G144+F144*dt</f>
        <v>14.915602526096377</v>
      </c>
      <c r="H145" s="31">
        <f>H144+G145*dt</f>
        <v>224.66369735614293</v>
      </c>
      <c r="I145" s="25">
        <f>(B145-0.5*M145*L145^2*$C$9*$C$11)*SIN($E$4)/E145-$C$8</f>
        <v>-10.994266111190365</v>
      </c>
      <c r="J145" s="31">
        <f>J144+I144*dt</f>
        <v>46.427567000480451</v>
      </c>
      <c r="K145" s="31">
        <f>K144+J144*dt</f>
        <v>1773.441531317364</v>
      </c>
      <c r="L145" s="25">
        <f>SQRT(G145^2+J145^2)</f>
        <v>48.764681648715744</v>
      </c>
      <c r="M145" s="28">
        <f>$S$16*(N145/$S$19)^(-1*(1+$S$21/($S$18*$U$20)))</f>
        <v>1.0294726486171037</v>
      </c>
      <c r="N145" s="33">
        <f>$N$17+$U$20*K145</f>
        <v>276.47263004643713</v>
      </c>
    </row>
    <row r="146" spans="1:14" x14ac:dyDescent="0.2">
      <c r="A146" s="1">
        <f>A145+$P$17</f>
        <v>12.89999999999997</v>
      </c>
      <c r="B146" s="1">
        <v>0</v>
      </c>
      <c r="C146" s="1">
        <v>0</v>
      </c>
      <c r="D146" s="1">
        <f>$C$3+$C$2</f>
        <v>4.99597556561086</v>
      </c>
      <c r="E146" s="1">
        <f>D146+C146/1000</f>
        <v>4.99597556561086</v>
      </c>
      <c r="F146" s="25">
        <f>(B146-0.5*M146*L146^2*$C$9*$C$11)*COS($E$4)/E146</f>
        <v>-9.9406145231999171E-2</v>
      </c>
      <c r="G146" s="31">
        <f>G145+F145*dt</f>
        <v>14.905215293564611</v>
      </c>
      <c r="H146" s="31">
        <f>H145+G146*dt</f>
        <v>226.1542188854994</v>
      </c>
      <c r="I146" s="25">
        <f>(B146-0.5*M146*L146^2*$C$9*$C$11)*SIN($E$4)/E146-$C$8</f>
        <v>-10.943217439217641</v>
      </c>
      <c r="J146" s="31">
        <f>J145+I145*dt</f>
        <v>45.328140389361415</v>
      </c>
      <c r="K146" s="31">
        <f>K145+J145*dt</f>
        <v>1778.0842880174121</v>
      </c>
      <c r="L146" s="25">
        <f>SQRT(G146^2+J146^2)</f>
        <v>47.715885762554699</v>
      </c>
      <c r="M146" s="28">
        <f>$S$16*(N146/$S$19)^(-1*(1+$S$21/($S$18*$U$20)))</f>
        <v>1.0289943688185277</v>
      </c>
      <c r="N146" s="33">
        <f>$N$17+$U$20*K146</f>
        <v>276.44245212788684</v>
      </c>
    </row>
    <row r="147" spans="1:14" x14ac:dyDescent="0.2">
      <c r="A147" s="1">
        <f>A146+$P$17</f>
        <v>12.99999999999997</v>
      </c>
      <c r="B147" s="1">
        <v>0</v>
      </c>
      <c r="C147" s="1">
        <v>0</v>
      </c>
      <c r="D147" s="1">
        <f>$C$3+$C$2</f>
        <v>4.99597556561086</v>
      </c>
      <c r="E147" s="1">
        <f>D147+C147/1000</f>
        <v>4.99597556561086</v>
      </c>
      <c r="F147" s="25">
        <f>(B147-0.5*M147*L147^2*$C$9*$C$11)*COS($E$4)/E147</f>
        <v>-9.5070930440918217E-2</v>
      </c>
      <c r="G147" s="31">
        <f>G146+F146*dt</f>
        <v>14.89527467904141</v>
      </c>
      <c r="H147" s="31">
        <f>H146+G147*dt</f>
        <v>227.64374635340354</v>
      </c>
      <c r="I147" s="25">
        <f>(B147-0.5*M147*L147^2*$C$9*$C$11)*SIN($E$4)/E147-$C$8</f>
        <v>-10.893665707411881</v>
      </c>
      <c r="J147" s="31">
        <f>J146+I146*dt</f>
        <v>44.233818645439655</v>
      </c>
      <c r="K147" s="31">
        <f>K146+J146*dt</f>
        <v>1782.6171020563481</v>
      </c>
      <c r="L147" s="25">
        <f>SQRT(G147^2+J147^2)</f>
        <v>46.674403260478194</v>
      </c>
      <c r="M147" s="28">
        <f>$S$16*(N147/$S$19)^(-1*(1+$S$21/($S$18*$U$20)))</f>
        <v>1.0285275789436557</v>
      </c>
      <c r="N147" s="33">
        <f>$N$17+$U$20*K147</f>
        <v>276.41298883663376</v>
      </c>
    </row>
    <row r="148" spans="1:14" x14ac:dyDescent="0.2">
      <c r="A148" s="1">
        <f>A147+$P$17</f>
        <v>13.099999999999969</v>
      </c>
      <c r="B148" s="1">
        <v>0</v>
      </c>
      <c r="C148" s="1">
        <v>0</v>
      </c>
      <c r="D148" s="1">
        <f>$C$3+$C$2</f>
        <v>4.99597556561086</v>
      </c>
      <c r="E148" s="1">
        <f>D148+C148/1000</f>
        <v>4.99597556561086</v>
      </c>
      <c r="F148" s="25">
        <f>(B148-0.5*M148*L148^2*$C$9*$C$11)*COS($E$4)/E148</f>
        <v>-9.0864316471119061E-2</v>
      </c>
      <c r="G148" s="31">
        <f>G147+F147*dt</f>
        <v>14.885767585997318</v>
      </c>
      <c r="H148" s="31">
        <f>H147+G148*dt</f>
        <v>229.13232311200326</v>
      </c>
      <c r="I148" s="25">
        <f>(B148-0.5*M148*L148^2*$C$9*$C$11)*SIN($E$4)/E148-$C$8</f>
        <v>-10.845583889719551</v>
      </c>
      <c r="J148" s="31">
        <f>J147+I147*dt</f>
        <v>43.144452074698464</v>
      </c>
      <c r="K148" s="31">
        <f>K147+J147*dt</f>
        <v>1787.040483920892</v>
      </c>
      <c r="L148" s="25">
        <f>SQRT(G148^2+J148^2)</f>
        <v>45.640221531564471</v>
      </c>
      <c r="M148" s="28">
        <f>$S$16*(N148/$S$19)^(-1*(1+$S$21/($S$18*$U$20)))</f>
        <v>1.0280722146190573</v>
      </c>
      <c r="N148" s="33">
        <f>$N$17+$U$20*K148</f>
        <v>276.3842368545142</v>
      </c>
    </row>
    <row r="149" spans="1:14" x14ac:dyDescent="0.2">
      <c r="A149" s="1">
        <f>A148+$P$17</f>
        <v>13.199999999999969</v>
      </c>
      <c r="B149" s="1">
        <v>0</v>
      </c>
      <c r="C149" s="1">
        <v>0</v>
      </c>
      <c r="D149" s="1">
        <f>$C$3+$C$2</f>
        <v>4.99597556561086</v>
      </c>
      <c r="E149" s="1">
        <f>D149+C149/1000</f>
        <v>4.99597556561086</v>
      </c>
      <c r="F149" s="25">
        <f>(B149-0.5*M149*L149^2*$C$9*$C$11)*COS($E$4)/E149</f>
        <v>-8.6784025733854145E-2</v>
      </c>
      <c r="G149" s="31">
        <f>G148+F148*dt</f>
        <v>14.876681154350205</v>
      </c>
      <c r="H149" s="31">
        <f>H148+G149*dt</f>
        <v>230.61999122743828</v>
      </c>
      <c r="I149" s="25">
        <f>(B149-0.5*M149*L149^2*$C$9*$C$11)*SIN($E$4)/E149-$C$8</f>
        <v>-10.798945953182139</v>
      </c>
      <c r="J149" s="31">
        <f>J148+I148*dt</f>
        <v>42.059893685726507</v>
      </c>
      <c r="K149" s="31">
        <f>K148+J148*dt</f>
        <v>1791.3549291283618</v>
      </c>
      <c r="L149" s="25">
        <f>SQRT(G149^2+J149^2)</f>
        <v>44.613342163783415</v>
      </c>
      <c r="M149" s="28">
        <f>$S$16*(N149/$S$19)^(-1*(1+$S$21/($S$18*$U$20)))</f>
        <v>1.0276282133724981</v>
      </c>
      <c r="N149" s="33">
        <f>$N$17+$U$20*K149</f>
        <v>276.35619296066562</v>
      </c>
    </row>
    <row r="150" spans="1:14" x14ac:dyDescent="0.2">
      <c r="A150" s="1">
        <f>A149+$P$17</f>
        <v>13.299999999999969</v>
      </c>
      <c r="B150" s="1">
        <v>0</v>
      </c>
      <c r="C150" s="1">
        <v>0</v>
      </c>
      <c r="D150" s="1">
        <f>$C$3+$C$2</f>
        <v>4.99597556561086</v>
      </c>
      <c r="E150" s="1">
        <f>D150+C150/1000</f>
        <v>4.99597556561086</v>
      </c>
      <c r="F150" s="25">
        <f>(B150-0.5*M150*L150^2*$C$9*$C$11)*COS($E$4)/E150</f>
        <v>-8.2827864746648022E-2</v>
      </c>
      <c r="G150" s="31">
        <f>G149+F149*dt</f>
        <v>14.868002751776819</v>
      </c>
      <c r="H150" s="31">
        <f>H149+G150*dt</f>
        <v>232.10679150261595</v>
      </c>
      <c r="I150" s="25">
        <f>(B150-0.5*M150*L150^2*$C$9*$C$11)*SIN($E$4)/E150-$C$8</f>
        <v>-10.75372682618023</v>
      </c>
      <c r="J150" s="31">
        <f>J149+I149*dt</f>
        <v>40.979999090408292</v>
      </c>
      <c r="K150" s="31">
        <f>K149+J149*dt</f>
        <v>1795.5609184969344</v>
      </c>
      <c r="L150" s="25">
        <f>SQRT(G150^2+J150^2)</f>
        <v>43.593782025384165</v>
      </c>
      <c r="M150" s="28">
        <f>$S$16*(N150/$S$19)^(-1*(1+$S$21/($S$18*$U$20)))</f>
        <v>1.0271955145978904</v>
      </c>
      <c r="N150" s="33">
        <f>$N$17+$U$20*K150</f>
        <v>276.3288540297699</v>
      </c>
    </row>
    <row r="151" spans="1:14" x14ac:dyDescent="0.2">
      <c r="A151" s="1">
        <f>A150+$P$17</f>
        <v>13.399999999999968</v>
      </c>
      <c r="B151" s="1">
        <v>0</v>
      </c>
      <c r="C151" s="1">
        <v>0</v>
      </c>
      <c r="D151" s="1">
        <f>$C$3+$C$2</f>
        <v>4.99597556561086</v>
      </c>
      <c r="E151" s="1">
        <f>D151+C151/1000</f>
        <v>4.99597556561086</v>
      </c>
      <c r="F151" s="25">
        <f>(B151-0.5*M151*L151^2*$C$9*$C$11)*COS($E$4)/E151</f>
        <v>-7.899372148244313E-2</v>
      </c>
      <c r="G151" s="31">
        <f>G150+F150*dt</f>
        <v>14.859719965302155</v>
      </c>
      <c r="H151" s="31">
        <f>H150+G151*dt</f>
        <v>233.59276349914617</v>
      </c>
      <c r="I151" s="25">
        <f>(B151-0.5*M151*L151^2*$C$9*$C$11)*SIN($E$4)/E151-$C$8</f>
        <v>-10.709902368134088</v>
      </c>
      <c r="J151" s="31">
        <f>J150+I150*dt</f>
        <v>39.904626407790268</v>
      </c>
      <c r="K151" s="31">
        <f>K150+J150*dt</f>
        <v>1799.6589184059753</v>
      </c>
      <c r="L151" s="25">
        <f>SQRT(G151^2+J151^2)</f>
        <v>42.581574491703705</v>
      </c>
      <c r="M151" s="28">
        <f>$S$16*(N151/$S$19)^(-1*(1+$S$21/($S$18*$U$20)))</f>
        <v>1.0267740595215467</v>
      </c>
      <c r="N151" s="33">
        <f>$N$17+$U$20*K151</f>
        <v>276.30221703036113</v>
      </c>
    </row>
    <row r="152" spans="1:14" x14ac:dyDescent="0.2">
      <c r="A152" s="1">
        <f>A151+$P$17</f>
        <v>13.499999999999968</v>
      </c>
      <c r="B152" s="1">
        <v>0</v>
      </c>
      <c r="C152" s="1">
        <v>0</v>
      </c>
      <c r="D152" s="1">
        <f>$C$3+$C$2</f>
        <v>4.99597556561086</v>
      </c>
      <c r="E152" s="1">
        <f>D152+C152/1000</f>
        <v>4.99597556561086</v>
      </c>
      <c r="F152" s="25">
        <f>(B152-0.5*M152*L152^2*$C$9*$C$11)*COS($E$4)/E152</f>
        <v>-7.5279562840386963E-2</v>
      </c>
      <c r="G152" s="31">
        <f>G151+F151*dt</f>
        <v>14.85182059315391</v>
      </c>
      <c r="H152" s="31">
        <f>H151+G152*dt</f>
        <v>235.07794555846155</v>
      </c>
      <c r="I152" s="25">
        <f>(B152-0.5*M152*L152^2*$C$9*$C$11)*SIN($E$4)/E152-$C$8</f>
        <v>-10.667449340594633</v>
      </c>
      <c r="J152" s="31">
        <f>J151+I151*dt</f>
        <v>38.83363617097686</v>
      </c>
      <c r="K152" s="31">
        <f>K151+J151*dt</f>
        <v>1803.6493810467543</v>
      </c>
      <c r="L152" s="25">
        <f>SQRT(G152^2+J152^2)</f>
        <v>41.576770836502355</v>
      </c>
      <c r="M152" s="28">
        <f>$S$16*(N152/$S$19)^(-1*(1+$S$21/($S$18*$U$20)))</f>
        <v>1.0263637911696872</v>
      </c>
      <c r="N152" s="33">
        <f>$N$17+$U$20*K152</f>
        <v>276.27627902319608</v>
      </c>
    </row>
    <row r="153" spans="1:14" x14ac:dyDescent="0.2">
      <c r="A153" s="1">
        <f>A152+$P$17</f>
        <v>13.599999999999968</v>
      </c>
      <c r="B153" s="1">
        <v>0</v>
      </c>
      <c r="C153" s="1">
        <v>0</v>
      </c>
      <c r="D153" s="1">
        <f>$C$3+$C$2</f>
        <v>4.99597556561086</v>
      </c>
      <c r="E153" s="1">
        <f>D153+C153/1000</f>
        <v>4.99597556561086</v>
      </c>
      <c r="F153" s="25">
        <f>(B153-0.5*M153*L153^2*$C$9*$C$11)*COS($E$4)/E153</f>
        <v>-7.1683432232797578E-2</v>
      </c>
      <c r="G153" s="31">
        <f>G152+F152*dt</f>
        <v>14.844292636869872</v>
      </c>
      <c r="H153" s="31">
        <f>H152+G153*dt</f>
        <v>236.56237482214854</v>
      </c>
      <c r="I153" s="25">
        <f>(B153-0.5*M153*L153^2*$C$9*$C$11)*SIN($E$4)/E153-$C$8</f>
        <v>-10.626345379662325</v>
      </c>
      <c r="J153" s="31">
        <f>J152+I152*dt</f>
        <v>37.766891236917395</v>
      </c>
      <c r="K153" s="31">
        <f>K152+J152*dt</f>
        <v>1807.5327446638521</v>
      </c>
      <c r="L153" s="25">
        <f>SQRT(G153^2+J153^2)</f>
        <v>40.579441809741262</v>
      </c>
      <c r="M153" s="28">
        <f>$S$16*(N153/$S$19)^(-1*(1+$S$21/($S$18*$U$20)))</f>
        <v>1.0259646543371732</v>
      </c>
      <c r="N153" s="33">
        <f>$N$17+$U$20*K153</f>
        <v>276.25103715968498</v>
      </c>
    </row>
    <row r="154" spans="1:14" x14ac:dyDescent="0.2">
      <c r="A154" s="1">
        <f>A153+$P$17</f>
        <v>13.699999999999967</v>
      </c>
      <c r="B154" s="1">
        <v>0</v>
      </c>
      <c r="C154" s="1">
        <v>0</v>
      </c>
      <c r="D154" s="1">
        <f>$C$3+$C$2</f>
        <v>4.99597556561086</v>
      </c>
      <c r="E154" s="1">
        <f>D154+C154/1000</f>
        <v>4.99597556561086</v>
      </c>
      <c r="F154" s="25">
        <f>(B154-0.5*M154*L154^2*$C$9*$C$11)*COS($E$4)/E154</f>
        <v>-6.820344728314745E-2</v>
      </c>
      <c r="G154" s="31">
        <f>G153+F153*dt</f>
        <v>14.837124293646593</v>
      </c>
      <c r="H154" s="31">
        <f>H153+G154*dt</f>
        <v>238.0460872515132</v>
      </c>
      <c r="I154" s="25">
        <f>(B154-0.5*M154*L154^2*$C$9*$C$11)*SIN($E$4)/E154-$C$8</f>
        <v>-10.586568969675001</v>
      </c>
      <c r="J154" s="31">
        <f>J153+I153*dt</f>
        <v>36.704256698951163</v>
      </c>
      <c r="K154" s="31">
        <f>K153+J153*dt</f>
        <v>1811.3094337875439</v>
      </c>
      <c r="L154" s="25">
        <f>SQRT(G154^2+J154^2)</f>
        <v>39.589679426936755</v>
      </c>
      <c r="M154" s="28">
        <f>$S$16*(N154/$S$19)^(-1*(1+$S$21/($S$18*$U$20)))</f>
        <v>1.0255765955574141</v>
      </c>
      <c r="N154" s="33">
        <f>$N$17+$U$20*K154</f>
        <v>276.22648868038095</v>
      </c>
    </row>
    <row r="155" spans="1:14" x14ac:dyDescent="0.2">
      <c r="A155" s="1">
        <f>A154+$P$17</f>
        <v>13.799999999999967</v>
      </c>
      <c r="B155" s="1">
        <v>0</v>
      </c>
      <c r="C155" s="1">
        <v>0</v>
      </c>
      <c r="D155" s="1">
        <f>$C$3+$C$2</f>
        <v>4.99597556561086</v>
      </c>
      <c r="E155" s="1">
        <f>D155+C155/1000</f>
        <v>4.99597556561086</v>
      </c>
      <c r="F155" s="25">
        <f>(B155-0.5*M155*L155^2*$C$9*$C$11)*COS($E$4)/E155</f>
        <v>-6.4837797630193761E-2</v>
      </c>
      <c r="G155" s="31">
        <f>G154+F154*dt</f>
        <v>14.830303948918278</v>
      </c>
      <c r="H155" s="31">
        <f>H154+G155*dt</f>
        <v>239.52911764640504</v>
      </c>
      <c r="I155" s="25">
        <f>(B155-0.5*M155*L155^2*$C$9*$C$11)*SIN($E$4)/E155-$C$8</f>
        <v>-10.54809941810897</v>
      </c>
      <c r="J155" s="31">
        <f>J154+I154*dt</f>
        <v>35.645599801983664</v>
      </c>
      <c r="K155" s="31">
        <f>K154+J154*dt</f>
        <v>1814.979859457439</v>
      </c>
      <c r="L155" s="25">
        <f>SQRT(G155^2+J155^2)</f>
        <v>38.60759899890796</v>
      </c>
      <c r="M155" s="28">
        <f>$S$16*(N155/$S$19)^(-1*(1+$S$21/($S$18*$U$20)))</f>
        <v>1.0251995630734243</v>
      </c>
      <c r="N155" s="33">
        <f>$N$17+$U$20*K155</f>
        <v>276.20263091352666</v>
      </c>
    </row>
    <row r="156" spans="1:14" x14ac:dyDescent="0.2">
      <c r="A156" s="1">
        <f>A155+$P$17</f>
        <v>13.899999999999967</v>
      </c>
      <c r="B156" s="1">
        <v>0</v>
      </c>
      <c r="C156" s="1">
        <v>0</v>
      </c>
      <c r="D156" s="1">
        <f>$C$3+$C$2</f>
        <v>4.99597556561086</v>
      </c>
      <c r="E156" s="1">
        <f>D156+C156/1000</f>
        <v>4.99597556561086</v>
      </c>
      <c r="F156" s="25">
        <f>(B156-0.5*M156*L156^2*$C$9*$C$11)*COS($E$4)/E156</f>
        <v>-6.1584742833653304E-2</v>
      </c>
      <c r="G156" s="31">
        <f>G155+F155*dt</f>
        <v>14.823820169155258</v>
      </c>
      <c r="H156" s="31">
        <f>H155+G156*dt</f>
        <v>241.01149966332056</v>
      </c>
      <c r="I156" s="25">
        <f>(B156-0.5*M156*L156^2*$C$9*$C$11)*SIN($E$4)/E156-$C$8</f>
        <v>-10.510916831640765</v>
      </c>
      <c r="J156" s="31">
        <f>J155+I155*dt</f>
        <v>34.590789860172769</v>
      </c>
      <c r="K156" s="31">
        <f>K155+J155*dt</f>
        <v>1818.5444194376373</v>
      </c>
      <c r="L156" s="25">
        <f>SQRT(G156^2+J156^2)</f>
        <v>37.633341434930877</v>
      </c>
      <c r="M156" s="28">
        <f>$S$16*(N156/$S$19)^(-1*(1+$S$21/($S$18*$U$20)))</f>
        <v>1.0248335068099779</v>
      </c>
      <c r="N156" s="33">
        <f>$N$17+$U$20*K156</f>
        <v>276.17946127365536</v>
      </c>
    </row>
    <row r="157" spans="1:14" x14ac:dyDescent="0.2">
      <c r="A157" s="1">
        <f>A156+$P$17</f>
        <v>13.999999999999966</v>
      </c>
      <c r="B157" s="1">
        <v>0</v>
      </c>
      <c r="C157" s="1">
        <v>0</v>
      </c>
      <c r="D157" s="1">
        <f>$C$3+$C$2</f>
        <v>4.99597556561086</v>
      </c>
      <c r="E157" s="1">
        <f>D157+C157/1000</f>
        <v>4.99597556561086</v>
      </c>
      <c r="F157" s="25">
        <f>(B157-0.5*M157*L157^2*$C$9*$C$11)*COS($E$4)/E157</f>
        <v>-5.8442610377077521E-2</v>
      </c>
      <c r="G157" s="31">
        <f>G156+F156*dt</f>
        <v>14.817661694871893</v>
      </c>
      <c r="H157" s="31">
        <f>H156+G157*dt</f>
        <v>242.49326583280777</v>
      </c>
      <c r="I157" s="25">
        <f>(B157-0.5*M157*L157^2*$C$9*$C$11)*SIN($E$4)/E157-$C$8</f>
        <v>-10.475002093319899</v>
      </c>
      <c r="J157" s="31">
        <f>J156+I156*dt</f>
        <v>33.539698177008695</v>
      </c>
      <c r="K157" s="31">
        <f>K156+J156*dt</f>
        <v>1822.0034984236545</v>
      </c>
      <c r="L157" s="25">
        <f>SQRT(G157^2+J157^2)</f>
        <v>36.667075857075297</v>
      </c>
      <c r="M157" s="28">
        <f>$S$16*(N157/$S$19)^(-1*(1+$S$21/($S$18*$U$20)))</f>
        <v>1.0244783783468527</v>
      </c>
      <c r="N157" s="33">
        <f>$N$17+$U$20*K157</f>
        <v>276.15697726024626</v>
      </c>
    </row>
    <row r="158" spans="1:14" x14ac:dyDescent="0.2">
      <c r="A158" s="1">
        <f>A157+$P$17</f>
        <v>14.099999999999966</v>
      </c>
      <c r="B158" s="1">
        <v>0</v>
      </c>
      <c r="C158" s="1">
        <v>0</v>
      </c>
      <c r="D158" s="1">
        <f>$C$3+$C$2</f>
        <v>4.99597556561086</v>
      </c>
      <c r="E158" s="1">
        <f>D158+C158/1000</f>
        <v>4.99597556561086</v>
      </c>
      <c r="F158" s="25">
        <f>(B158-0.5*M158*L158^2*$C$9*$C$11)*COS($E$4)/E158</f>
        <v>-5.5409793763821664E-2</v>
      </c>
      <c r="G158" s="31">
        <f>G157+F157*dt</f>
        <v>14.811817433834184</v>
      </c>
      <c r="H158" s="31">
        <f>H157+G158*dt</f>
        <v>243.97444757619118</v>
      </c>
      <c r="I158" s="25">
        <f>(B158-0.5*M158*L158^2*$C$9*$C$11)*SIN($E$4)/E158-$C$8</f>
        <v>-10.440336840805701</v>
      </c>
      <c r="J158" s="31">
        <f>J157+I157*dt</f>
        <v>32.492197967676702</v>
      </c>
      <c r="K158" s="31">
        <f>K157+J157*dt</f>
        <v>1825.3574682413553</v>
      </c>
      <c r="L158" s="25">
        <f>SQRT(G158^2+J158^2)</f>
        <v>35.7090025688751</v>
      </c>
      <c r="M158" s="28">
        <f>$S$16*(N158/$S$19)^(-1*(1+$S$21/($S$18*$U$20)))</f>
        <v>1.0241341308931036</v>
      </c>
      <c r="N158" s="33">
        <f>$N$17+$U$20*K158</f>
        <v>276.13517645643117</v>
      </c>
    </row>
    <row r="159" spans="1:14" x14ac:dyDescent="0.2">
      <c r="A159" s="1">
        <f>A158+$P$17</f>
        <v>14.199999999999966</v>
      </c>
      <c r="B159" s="1">
        <v>0</v>
      </c>
      <c r="C159" s="1">
        <v>0</v>
      </c>
      <c r="D159" s="1">
        <f>$C$3+$C$2</f>
        <v>4.99597556561086</v>
      </c>
      <c r="E159" s="1">
        <f>D159+C159/1000</f>
        <v>4.99597556561086</v>
      </c>
      <c r="F159" s="25">
        <f>(B159-0.5*M159*L159^2*$C$9*$C$11)*COS($E$4)/E159</f>
        <v>-5.2484750702233372E-2</v>
      </c>
      <c r="G159" s="31">
        <f>G158+F158*dt</f>
        <v>14.806276454457802</v>
      </c>
      <c r="H159" s="31">
        <f>H158+G159*dt</f>
        <v>245.45507522163697</v>
      </c>
      <c r="I159" s="25">
        <f>(B159-0.5*M159*L159^2*$C$9*$C$11)*SIN($E$4)/E159-$C$8</f>
        <v>-10.406903445623918</v>
      </c>
      <c r="J159" s="31">
        <f>J158+I158*dt</f>
        <v>31.448164283596132</v>
      </c>
      <c r="K159" s="31">
        <f>K158+J158*dt</f>
        <v>1828.6066880381229</v>
      </c>
      <c r="L159" s="25">
        <f>SQRT(G159^2+J159^2)</f>
        <v>34.759356427498524</v>
      </c>
      <c r="M159" s="28">
        <f>$S$16*(N159/$S$19)^(-1*(1+$S$21/($S$18*$U$20)))</f>
        <v>1.0238007192623622</v>
      </c>
      <c r="N159" s="33">
        <f>$N$17+$U$20*K159</f>
        <v>276.11405652775221</v>
      </c>
    </row>
    <row r="160" spans="1:14" x14ac:dyDescent="0.2">
      <c r="A160" s="1">
        <f>A159+$P$17</f>
        <v>14.299999999999965</v>
      </c>
      <c r="B160" s="1">
        <v>0</v>
      </c>
      <c r="C160" s="1">
        <v>0</v>
      </c>
      <c r="D160" s="1">
        <f>$C$3+$C$2</f>
        <v>4.99597556561086</v>
      </c>
      <c r="E160" s="1">
        <f>D160+C160/1000</f>
        <v>4.99597556561086</v>
      </c>
      <c r="F160" s="25">
        <f>(B160-0.5*M160*L160^2*$C$9*$C$11)*COS($E$4)/E160</f>
        <v>-4.9666001376397963E-2</v>
      </c>
      <c r="G160" s="31">
        <f>G159+F159*dt</f>
        <v>14.801027979387579</v>
      </c>
      <c r="H160" s="31">
        <f>H159+G160*dt</f>
        <v>246.93517801957574</v>
      </c>
      <c r="I160" s="25">
        <f>(B160-0.5*M160*L160^2*$C$9*$C$11)*SIN($E$4)/E160-$C$8</f>
        <v>-10.374684993401246</v>
      </c>
      <c r="J160" s="31">
        <f>J159+I159*dt</f>
        <v>30.407473939033739</v>
      </c>
      <c r="K160" s="31">
        <f>K159+J159*dt</f>
        <v>1831.7515044664826</v>
      </c>
      <c r="L160" s="25">
        <f>SQRT(G160^2+J160^2)</f>
        <v>33.818410675246554</v>
      </c>
      <c r="M160" s="28">
        <f>$S$16*(N160/$S$19)^(-1*(1+$S$21/($S$18*$U$20)))</f>
        <v>1.0234780998491075</v>
      </c>
      <c r="N160" s="33">
        <f>$N$17+$U$20*K160</f>
        <v>276.09361522096788</v>
      </c>
    </row>
    <row r="161" spans="1:14" x14ac:dyDescent="0.2">
      <c r="A161" s="1">
        <f>A160+$P$17</f>
        <v>14.399999999999965</v>
      </c>
      <c r="B161" s="1">
        <v>0</v>
      </c>
      <c r="C161" s="1">
        <v>0</v>
      </c>
      <c r="D161" s="1">
        <f>$C$3+$C$2</f>
        <v>4.99597556561086</v>
      </c>
      <c r="E161" s="1">
        <f>D161+C161/1000</f>
        <v>4.99597556561086</v>
      </c>
      <c r="F161" s="25">
        <f>(B161-0.5*M161*L161^2*$C$9*$C$11)*COS($E$4)/E161</f>
        <v>-4.6952126798984535E-2</v>
      </c>
      <c r="G161" s="31">
        <f>G160+F160*dt</f>
        <v>14.796061379249938</v>
      </c>
      <c r="H161" s="31">
        <f>H160+G161*dt</f>
        <v>248.41478415750075</v>
      </c>
      <c r="I161" s="25">
        <f>(B161-0.5*M161*L161^2*$C$9*$C$11)*SIN($E$4)/E161-$C$8</f>
        <v>-10.343665265038277</v>
      </c>
      <c r="J161" s="31">
        <f>J160+I160*dt</f>
        <v>29.370005439693614</v>
      </c>
      <c r="K161" s="31">
        <f>K160+J160*dt</f>
        <v>1834.7922518603859</v>
      </c>
      <c r="L161" s="25">
        <f>SQRT(G161^2+J161^2)</f>
        <v>32.886481293476258</v>
      </c>
      <c r="M161" s="28">
        <f>$S$16*(N161/$S$19)^(-1*(1+$S$21/($S$18*$U$20)))</f>
        <v>1.0231662306059039</v>
      </c>
      <c r="N161" s="33">
        <f>$N$17+$U$20*K161</f>
        <v>276.07385036290748</v>
      </c>
    </row>
    <row r="162" spans="1:14" x14ac:dyDescent="0.2">
      <c r="A162" s="1">
        <f>A161+$P$17</f>
        <v>14.499999999999964</v>
      </c>
      <c r="B162" s="1">
        <v>0</v>
      </c>
      <c r="C162" s="1">
        <v>0</v>
      </c>
      <c r="D162" s="1">
        <f>$C$3+$C$2</f>
        <v>4.99597556561086</v>
      </c>
      <c r="E162" s="1">
        <f>D162+C162/1000</f>
        <v>4.99597556561086</v>
      </c>
      <c r="F162" s="25">
        <f>(B162-0.5*M162*L162^2*$C$9*$C$11)*COS($E$4)/E162</f>
        <v>-4.4341767242928175E-2</v>
      </c>
      <c r="G162" s="31">
        <f>G161+F161*dt</f>
        <v>14.79136616657004</v>
      </c>
      <c r="H162" s="31">
        <f>H161+G162*dt</f>
        <v>249.89392077415775</v>
      </c>
      <c r="I162" s="25">
        <f>(B162-0.5*M162*L162^2*$C$9*$C$11)*SIN($E$4)/E162-$C$8</f>
        <v>-10.313828718783538</v>
      </c>
      <c r="J162" s="31">
        <f>J161+I161*dt</f>
        <v>28.335638913189786</v>
      </c>
      <c r="K162" s="31">
        <f>K161+J161*dt</f>
        <v>1837.7292524043553</v>
      </c>
      <c r="L162" s="25">
        <f>SQRT(G162^2+J162^2)</f>
        <v>31.963931949812245</v>
      </c>
      <c r="M162" s="28">
        <f>$S$16*(N162/$S$19)^(-1*(1+$S$21/($S$18*$U$20)))</f>
        <v>1.022865071021565</v>
      </c>
      <c r="N162" s="33">
        <f>$N$17+$U$20*K162</f>
        <v>276.0547598593717</v>
      </c>
    </row>
    <row r="163" spans="1:14" x14ac:dyDescent="0.2">
      <c r="A163" s="1">
        <f>A162+$P$17</f>
        <v>14.599999999999964</v>
      </c>
      <c r="B163" s="1">
        <v>0</v>
      </c>
      <c r="C163" s="1">
        <v>0</v>
      </c>
      <c r="D163" s="1">
        <f>$C$3+$C$2</f>
        <v>4.99597556561086</v>
      </c>
      <c r="E163" s="1">
        <f>D163+C163/1000</f>
        <v>4.99597556561086</v>
      </c>
      <c r="F163" s="25">
        <f>(B163-0.5*M163*L163^2*$C$9*$C$11)*COS($E$4)/E163</f>
        <v>-4.183362074886629E-2</v>
      </c>
      <c r="G163" s="31">
        <f>G162+F162*dt</f>
        <v>14.786931989845746</v>
      </c>
      <c r="H163" s="31">
        <f>H162+G163*dt</f>
        <v>251.37261397314234</v>
      </c>
      <c r="I163" s="25">
        <f>(B163-0.5*M163*L163^2*$C$9*$C$11)*SIN($E$4)/E163-$C$8</f>
        <v>-10.285160473173425</v>
      </c>
      <c r="J163" s="31">
        <f>J162+I162*dt</f>
        <v>27.304256041311433</v>
      </c>
      <c r="K163" s="31">
        <f>K162+J162*dt</f>
        <v>1840.5628162956743</v>
      </c>
      <c r="L163" s="25">
        <f>SQRT(G163^2+J163^2)</f>
        <v>31.051179617557452</v>
      </c>
      <c r="M163" s="28">
        <f>$S$16*(N163/$S$19)^(-1*(1+$S$21/($S$18*$U$20)))</f>
        <v>1.0225745821002217</v>
      </c>
      <c r="N163" s="33">
        <f>$N$17+$U$20*K163</f>
        <v>276.03634169407815</v>
      </c>
    </row>
    <row r="164" spans="1:14" x14ac:dyDescent="0.2">
      <c r="A164" s="1">
        <f>A163+$P$17</f>
        <v>14.699999999999964</v>
      </c>
      <c r="B164" s="1">
        <v>0</v>
      </c>
      <c r="C164" s="1">
        <v>0</v>
      </c>
      <c r="D164" s="1">
        <f>$C$3+$C$2</f>
        <v>4.99597556561086</v>
      </c>
      <c r="E164" s="1">
        <f>D164+C164/1000</f>
        <v>4.99597556561086</v>
      </c>
      <c r="F164" s="25">
        <f>(B164-0.5*M164*L164^2*$C$9*$C$11)*COS($E$4)/E164</f>
        <v>-3.9426441705421388E-2</v>
      </c>
      <c r="G164" s="31">
        <f>G163+F163*dt</f>
        <v>14.782748627770859</v>
      </c>
      <c r="H164" s="31">
        <f>H163+G164*dt</f>
        <v>252.85088883591942</v>
      </c>
      <c r="I164" s="25">
        <f>(B164-0.5*M164*L164^2*$C$9*$C$11)*SIN($E$4)/E164-$C$8</f>
        <v>-10.257646290804738</v>
      </c>
      <c r="J164" s="31">
        <f>J163+I163*dt</f>
        <v>26.27573999399409</v>
      </c>
      <c r="K164" s="31">
        <f>K163+J163*dt</f>
        <v>1843.2932418998055</v>
      </c>
      <c r="L164" s="25">
        <f>SQRT(G164^2+J164^2)</f>
        <v>30.148700954167854</v>
      </c>
      <c r="M164" s="28">
        <f>$S$16*(N164/$S$19)^(-1*(1+$S$21/($S$18*$U$20)))</f>
        <v>1.0222947263412749</v>
      </c>
      <c r="N164" s="33">
        <f>$N$17+$U$20*K164</f>
        <v>276.01859392765124</v>
      </c>
    </row>
    <row r="165" spans="1:14" x14ac:dyDescent="0.2">
      <c r="A165" s="1">
        <f>A164+$P$17</f>
        <v>14.799999999999963</v>
      </c>
      <c r="B165" s="1">
        <v>0</v>
      </c>
      <c r="C165" s="1">
        <v>0</v>
      </c>
      <c r="D165" s="1">
        <f>$C$3+$C$2</f>
        <v>4.99597556561086</v>
      </c>
      <c r="E165" s="1">
        <f>D165+C165/1000</f>
        <v>4.99597556561086</v>
      </c>
      <c r="F165" s="25">
        <f>(B165-0.5*M165*L165^2*$C$9*$C$11)*COS($E$4)/E165</f>
        <v>-3.7119039499585865E-2</v>
      </c>
      <c r="G165" s="31">
        <f>G164+F164*dt</f>
        <v>14.778805983600316</v>
      </c>
      <c r="H165" s="31">
        <f>H164+G165*dt</f>
        <v>254.32876943427945</v>
      </c>
      <c r="I165" s="25">
        <f>(B165-0.5*M165*L165^2*$C$9*$C$11)*SIN($E$4)/E165-$C$8</f>
        <v>-10.231272562908531</v>
      </c>
      <c r="J165" s="31">
        <f>J164+I164*dt</f>
        <v>25.249975364913617</v>
      </c>
      <c r="K165" s="31">
        <f>K164+J164*dt</f>
        <v>1845.9208158992049</v>
      </c>
      <c r="L165" s="25">
        <f>SQRT(G165^2+J165^2)</f>
        <v>29.257039532899515</v>
      </c>
      <c r="M165" s="28">
        <f>$S$16*(N165/$S$19)^(-1*(1+$S$21/($S$18*$U$20)))</f>
        <v>1.0220254677202096</v>
      </c>
      <c r="N165" s="33">
        <f>$N$17+$U$20*K165</f>
        <v>276.00151469665519</v>
      </c>
    </row>
    <row r="166" spans="1:14" x14ac:dyDescent="0.2">
      <c r="A166" s="1">
        <f>A165+$P$17</f>
        <v>14.899999999999963</v>
      </c>
      <c r="B166" s="1">
        <v>0</v>
      </c>
      <c r="C166" s="1">
        <v>0</v>
      </c>
      <c r="D166" s="1">
        <f>$C$3+$C$2</f>
        <v>4.99597556561086</v>
      </c>
      <c r="E166" s="1">
        <f>D166+C166/1000</f>
        <v>4.99597556561086</v>
      </c>
      <c r="F166" s="25">
        <f>(B166-0.5*M166*L166^2*$C$9*$C$11)*COS($E$4)/E166</f>
        <v>-3.4910277234620153E-2</v>
      </c>
      <c r="G166" s="31">
        <f>G165+F165*dt</f>
        <v>14.775094079650357</v>
      </c>
      <c r="H166" s="31">
        <f>H165+G166*dt</f>
        <v>255.8062788422445</v>
      </c>
      <c r="I166" s="25">
        <f>(B166-0.5*M166*L166^2*$C$9*$C$11)*SIN($E$4)/E166-$C$8</f>
        <v>-10.206026294695608</v>
      </c>
      <c r="J166" s="31">
        <f>J165+I165*dt</f>
        <v>24.226848108622764</v>
      </c>
      <c r="K166" s="31">
        <f>K165+J165*dt</f>
        <v>1848.4458134356962</v>
      </c>
      <c r="L166" s="25">
        <f>SQRT(G166^2+J166^2)</f>
        <v>28.376814027314577</v>
      </c>
      <c r="M166" s="28">
        <f>$S$16*(N166/$S$19)^(-1*(1+$S$21/($S$18*$U$20)))</f>
        <v>1.0217667716702366</v>
      </c>
      <c r="N166" s="33">
        <f>$N$17+$U$20*K166</f>
        <v>275.98510221266798</v>
      </c>
    </row>
    <row r="167" spans="1:14" x14ac:dyDescent="0.2">
      <c r="A167" s="1">
        <f>A166+$P$17</f>
        <v>14.999999999999963</v>
      </c>
      <c r="B167" s="1">
        <v>0</v>
      </c>
      <c r="C167" s="1">
        <v>0</v>
      </c>
      <c r="D167" s="1">
        <f>$C$3+$C$2</f>
        <v>4.99597556561086</v>
      </c>
      <c r="E167" s="1">
        <f>D167+C167/1000</f>
        <v>4.99597556561086</v>
      </c>
      <c r="F167" s="25">
        <f>(B167-0.5*M167*L167^2*$C$9*$C$11)*COS($E$4)/E167</f>
        <v>-3.2799070513025247E-2</v>
      </c>
      <c r="G167" s="31">
        <f>G166+F166*dt</f>
        <v>14.771603051926895</v>
      </c>
      <c r="H167" s="31">
        <f>H166+G167*dt</f>
        <v>257.28343914743721</v>
      </c>
      <c r="I167" s="25">
        <f>(B167-0.5*M167*L167^2*$C$9*$C$11)*SIN($E$4)/E167-$C$8</f>
        <v>-10.181895091445837</v>
      </c>
      <c r="J167" s="31">
        <f>J166+I166*dt</f>
        <v>23.206245479153203</v>
      </c>
      <c r="K167" s="31">
        <f>K166+J166*dt</f>
        <v>1850.8684982465584</v>
      </c>
      <c r="L167" s="25">
        <f>SQRT(G167^2+J167^2)</f>
        <v>27.508727450800308</v>
      </c>
      <c r="M167" s="28">
        <f>$S$16*(N167/$S$19)^(-1*(1+$S$21/($S$18*$U$20)))</f>
        <v>1.0215186050647653</v>
      </c>
      <c r="N167" s="33">
        <f>$N$17+$U$20*K167</f>
        <v>275.96935476139737</v>
      </c>
    </row>
    <row r="168" spans="1:14" x14ac:dyDescent="0.2">
      <c r="A168" s="1">
        <f>A167+$P$17</f>
        <v>15.099999999999962</v>
      </c>
      <c r="B168" s="1">
        <v>0</v>
      </c>
      <c r="C168" s="1">
        <v>0</v>
      </c>
      <c r="D168" s="1">
        <f>$C$3+$C$2</f>
        <v>4.99597556561086</v>
      </c>
      <c r="E168" s="1">
        <f>D168+C168/1000</f>
        <v>4.99597556561086</v>
      </c>
      <c r="F168" s="25">
        <f>(B168-0.5*M168*L168^2*$C$9*$C$11)*COS($E$4)/E168</f>
        <v>-3.0784386282289324E-2</v>
      </c>
      <c r="G168" s="31">
        <f>G167+F167*dt</f>
        <v>14.768323144875593</v>
      </c>
      <c r="H168" s="31">
        <f>H167+G168*dt</f>
        <v>258.76027146192479</v>
      </c>
      <c r="I168" s="25">
        <f>(B168-0.5*M168*L168^2*$C$9*$C$11)*SIN($E$4)/E168-$C$8</f>
        <v>-10.158867145314977</v>
      </c>
      <c r="J168" s="31">
        <f>J167+I167*dt</f>
        <v>22.18805597000862</v>
      </c>
      <c r="K168" s="31">
        <f>K167+J167*dt</f>
        <v>1853.1891227944736</v>
      </c>
      <c r="L168" s="25">
        <f>SQRT(G168^2+J168^2)</f>
        <v>26.653577550484723</v>
      </c>
      <c r="M168" s="28">
        <f>$S$16*(N168/$S$19)^(-1*(1+$S$21/($S$18*$U$20)))</f>
        <v>1.0212809362006656</v>
      </c>
      <c r="N168" s="33">
        <f>$N$17+$U$20*K168</f>
        <v>275.95427070183592</v>
      </c>
    </row>
    <row r="169" spans="1:14" x14ac:dyDescent="0.2">
      <c r="A169" s="1">
        <f>A168+$P$17</f>
        <v>15.199999999999962</v>
      </c>
      <c r="B169" s="1">
        <v>0</v>
      </c>
      <c r="C169" s="1">
        <v>0</v>
      </c>
      <c r="D169" s="1">
        <f>$C$3+$C$2</f>
        <v>4.99597556561086</v>
      </c>
      <c r="E169" s="1">
        <f>D169+C169/1000</f>
        <v>4.99597556561086</v>
      </c>
      <c r="F169" s="25">
        <f>(B169-0.5*M169*L169^2*$C$9*$C$11)*COS($E$4)/E169</f>
        <v>-2.8865241741244049E-2</v>
      </c>
      <c r="G169" s="31">
        <f>G168+F168*dt</f>
        <v>14.765244706247364</v>
      </c>
      <c r="H169" s="31">
        <f>H168+G169*dt</f>
        <v>260.23679593254951</v>
      </c>
      <c r="I169" s="25">
        <f>(B169-0.5*M169*L169^2*$C$9*$C$11)*SIN($E$4)/E169-$C$8</f>
        <v>-10.136931222834271</v>
      </c>
      <c r="J169" s="31">
        <f>J168+I168*dt</f>
        <v>21.172169255477122</v>
      </c>
      <c r="K169" s="31">
        <f>K168+J168*dt</f>
        <v>1855.4079283914746</v>
      </c>
      <c r="L169" s="25">
        <f>SQRT(G169^2+J169^2)</f>
        <v>25.812268443860887</v>
      </c>
      <c r="M169" s="28">
        <f>$S$16*(N169/$S$19)^(-1*(1+$S$21/($S$18*$U$20)))</f>
        <v>1.0210537347823101</v>
      </c>
      <c r="N169" s="33">
        <f>$N$17+$U$20*K169</f>
        <v>275.93984846545544</v>
      </c>
    </row>
    <row r="170" spans="1:14" x14ac:dyDescent="0.2">
      <c r="A170" s="1">
        <f>A169+$P$17</f>
        <v>15.299999999999962</v>
      </c>
      <c r="B170" s="1">
        <v>0</v>
      </c>
      <c r="C170" s="1">
        <v>0</v>
      </c>
      <c r="D170" s="1">
        <f>$C$3+$C$2</f>
        <v>4.99597556561086</v>
      </c>
      <c r="E170" s="1">
        <f>D170+C170/1000</f>
        <v>4.99597556561086</v>
      </c>
      <c r="F170" s="25">
        <f>(B170-0.5*M170*L170^2*$C$9*$C$11)*COS($E$4)/E170</f>
        <v>-2.7040703304993044E-2</v>
      </c>
      <c r="G170" s="31">
        <f>G169+F169*dt</f>
        <v>14.762358182073239</v>
      </c>
      <c r="H170" s="31">
        <f>H169+G170*dt</f>
        <v>261.71303175075684</v>
      </c>
      <c r="I170" s="25">
        <f>(B170-0.5*M170*L170^2*$C$9*$C$11)*SIN($E$4)/E170-$C$8</f>
        <v>-10.116076653079523</v>
      </c>
      <c r="J170" s="31">
        <f>J169+I169*dt</f>
        <v>20.158476133193695</v>
      </c>
      <c r="K170" s="31">
        <f>K169+J169*dt</f>
        <v>1857.5251453170222</v>
      </c>
      <c r="L170" s="25">
        <f>SQRT(G170^2+J170^2)</f>
        <v>24.985823562739821</v>
      </c>
      <c r="M170" s="28">
        <f>$S$16*(N170/$S$19)^(-1*(1+$S$21/($S$18*$U$20)))</f>
        <v>1.0208369719063806</v>
      </c>
      <c r="N170" s="33">
        <f>$N$17+$U$20*K170</f>
        <v>275.92608655543938</v>
      </c>
    </row>
    <row r="171" spans="1:14" x14ac:dyDescent="0.2">
      <c r="A171" s="1">
        <f>A170+$P$17</f>
        <v>15.399999999999961</v>
      </c>
      <c r="B171" s="1">
        <v>0</v>
      </c>
      <c r="C171" s="1">
        <v>0</v>
      </c>
      <c r="D171" s="1">
        <f>$C$3+$C$2</f>
        <v>4.99597556561086</v>
      </c>
      <c r="E171" s="1">
        <f>D171+C171/1000</f>
        <v>4.99597556561086</v>
      </c>
      <c r="F171" s="25">
        <f>(B171-0.5*M171*L171^2*$C$9*$C$11)*COS($E$4)/E171</f>
        <v>-2.5309885626496931E-2</v>
      </c>
      <c r="G171" s="31">
        <f>G170+F170*dt</f>
        <v>14.759654111742739</v>
      </c>
      <c r="H171" s="31">
        <f>H170+G171*dt</f>
        <v>263.18899716193113</v>
      </c>
      <c r="I171" s="25">
        <f>(B171-0.5*M171*L171^2*$C$9*$C$11)*SIN($E$4)/E171-$C$8</f>
        <v>-10.096293316487769</v>
      </c>
      <c r="J171" s="31">
        <f>J170+I170*dt</f>
        <v>19.146868467885742</v>
      </c>
      <c r="K171" s="31">
        <f>K170+J170*dt</f>
        <v>1859.5409929303416</v>
      </c>
      <c r="L171" s="25">
        <f>SQRT(G171^2+J171^2)</f>
        <v>24.175399926884388</v>
      </c>
      <c r="M171" s="28">
        <f>$S$16*(N171/$S$19)^(-1*(1+$S$21/($S$18*$U$20)))</f>
        <v>1.0206306200474204</v>
      </c>
      <c r="N171" s="33">
        <f>$N$17+$U$20*K171</f>
        <v>275.91298354595278</v>
      </c>
    </row>
    <row r="172" spans="1:14" x14ac:dyDescent="0.2">
      <c r="A172" s="1">
        <f>A171+$P$17</f>
        <v>15.499999999999961</v>
      </c>
      <c r="B172" s="1">
        <v>0</v>
      </c>
      <c r="C172" s="1">
        <v>0</v>
      </c>
      <c r="D172" s="1">
        <f>$C$3+$C$2</f>
        <v>4.99597556561086</v>
      </c>
      <c r="E172" s="1">
        <f>D172+C172/1000</f>
        <v>4.99597556561086</v>
      </c>
      <c r="F172" s="25">
        <f>(B172-0.5*M172*L172^2*$C$9*$C$11)*COS($E$4)/E172</f>
        <v>-2.3671950673015623E-2</v>
      </c>
      <c r="G172" s="31">
        <f>G171+F171*dt</f>
        <v>14.757123123180088</v>
      </c>
      <c r="H172" s="31">
        <f>H171+G172*dt</f>
        <v>264.66470947424915</v>
      </c>
      <c r="I172" s="25">
        <f>(B172-0.5*M172*L172^2*$C$9*$C$11)*SIN($E$4)/E172-$C$8</f>
        <v>-10.077571634300956</v>
      </c>
      <c r="J172" s="31">
        <f>J171+I171*dt</f>
        <v>18.137239136236964</v>
      </c>
      <c r="K172" s="31">
        <f>K171+J171*dt</f>
        <v>1861.4556797771302</v>
      </c>
      <c r="L172" s="25">
        <f>SQRT(G172^2+J172^2)</f>
        <v>23.38230370082773</v>
      </c>
      <c r="M172" s="28">
        <f>$S$16*(N172/$S$19)^(-1*(1+$S$21/($S$18*$U$20)))</f>
        <v>1.0204346530441168</v>
      </c>
      <c r="N172" s="33">
        <f>$N$17+$U$20*K172</f>
        <v>275.90053808144864</v>
      </c>
    </row>
    <row r="173" spans="1:14" x14ac:dyDescent="0.2">
      <c r="A173" s="1">
        <f>A172+$P$17</f>
        <v>15.599999999999961</v>
      </c>
      <c r="B173" s="1">
        <v>0</v>
      </c>
      <c r="C173" s="1">
        <v>0</v>
      </c>
      <c r="D173" s="1">
        <f>$C$3+$C$2</f>
        <v>4.99597556561086</v>
      </c>
      <c r="E173" s="1">
        <f>D173+C173/1000</f>
        <v>4.99597556561086</v>
      </c>
      <c r="F173" s="25">
        <f>(B173-0.5*M173*L173^2*$C$9*$C$11)*COS($E$4)/E173</f>
        <v>-2.2126106855719786E-2</v>
      </c>
      <c r="G173" s="31">
        <f>G172+F172*dt</f>
        <v>14.754755928112786</v>
      </c>
      <c r="H173" s="31">
        <f>H172+G173*dt</f>
        <v>266.14018506706043</v>
      </c>
      <c r="I173" s="25">
        <f>(B173-0.5*M173*L173^2*$C$9*$C$11)*SIN($E$4)/E173-$C$8</f>
        <v>-10.059902558617363</v>
      </c>
      <c r="J173" s="31">
        <f>J172+I172*dt</f>
        <v>17.129481972806868</v>
      </c>
      <c r="K173" s="31">
        <f>K172+J172*dt</f>
        <v>1863.269403690754</v>
      </c>
      <c r="L173" s="25">
        <f>SQRT(G173^2+J173^2)</f>
        <v>22.608006881520868</v>
      </c>
      <c r="M173" s="28">
        <f>$S$16*(N173/$S$19)^(-1*(1+$S$21/($S$18*$U$20)))</f>
        <v>1.0202490460862965</v>
      </c>
      <c r="N173" s="33">
        <f>$N$17+$U$20*K173</f>
        <v>275.88874887601008</v>
      </c>
    </row>
    <row r="174" spans="1:14" x14ac:dyDescent="0.2">
      <c r="A174" s="1">
        <f>A173+$P$17</f>
        <v>15.69999999999996</v>
      </c>
      <c r="B174" s="1">
        <v>0</v>
      </c>
      <c r="C174" s="1">
        <v>0</v>
      </c>
      <c r="D174" s="1">
        <f>$C$3+$C$2</f>
        <v>4.99597556561086</v>
      </c>
      <c r="E174" s="1">
        <f>D174+C174/1000</f>
        <v>4.99597556561086</v>
      </c>
      <c r="F174" s="25">
        <f>(B174-0.5*M174*L174^2*$C$9*$C$11)*COS($E$4)/E174</f>
        <v>-2.0671608210889422E-2</v>
      </c>
      <c r="G174" s="31">
        <f>G173+F173*dt</f>
        <v>14.752543317427214</v>
      </c>
      <c r="H174" s="31">
        <f>H173+G174*dt</f>
        <v>267.61543939880318</v>
      </c>
      <c r="I174" s="25">
        <f>(B174-0.5*M174*L174^2*$C$9*$C$11)*SIN($E$4)/E174-$C$8</f>
        <v>-10.043277563032657</v>
      </c>
      <c r="J174" s="31">
        <f>J173+I173*dt</f>
        <v>16.123491716945132</v>
      </c>
      <c r="K174" s="31">
        <f>K173+J173*dt</f>
        <v>1864.9823518880346</v>
      </c>
      <c r="L174" s="25">
        <f>SQRT(G174^2+J174^2)</f>
        <v>21.854164808543121</v>
      </c>
      <c r="M174" s="28">
        <f>$S$16*(N174/$S$19)^(-1*(1+$S$21/($S$18*$U$20)))</f>
        <v>1.0200737757026235</v>
      </c>
      <c r="N174" s="33">
        <f>$N$17+$U$20*K174</f>
        <v>275.87761471272779</v>
      </c>
    </row>
    <row r="175" spans="1:14" x14ac:dyDescent="0.2">
      <c r="A175" s="1">
        <f>A174+$P$17</f>
        <v>15.79999999999996</v>
      </c>
      <c r="B175" s="1">
        <v>0</v>
      </c>
      <c r="C175" s="1">
        <v>0</v>
      </c>
      <c r="D175" s="1">
        <f>$C$3+$C$2</f>
        <v>4.99597556561086</v>
      </c>
      <c r="E175" s="1">
        <f>D175+C175/1000</f>
        <v>4.99597556561086</v>
      </c>
      <c r="F175" s="25">
        <f>(B175-0.5*M175*L175^2*$C$9*$C$11)*COS($E$4)/E175</f>
        <v>-1.9307753631219862E-2</v>
      </c>
      <c r="G175" s="31">
        <f>G174+F174*dt</f>
        <v>14.750476156606126</v>
      </c>
      <c r="H175" s="31">
        <f>H174+G175*dt</f>
        <v>269.0904870144638</v>
      </c>
      <c r="I175" s="25">
        <f>(B175-0.5*M175*L175^2*$C$9*$C$11)*SIN($E$4)/E175-$C$8</f>
        <v>-10.027688633853673</v>
      </c>
      <c r="J175" s="31">
        <f>J174+I174*dt</f>
        <v>15.119163960641867</v>
      </c>
      <c r="K175" s="31">
        <f>K174+J174*dt</f>
        <v>1866.594701059729</v>
      </c>
      <c r="L175" s="25">
        <f>SQRT(G175^2+J175^2)</f>
        <v>21.122633967272588</v>
      </c>
      <c r="M175" s="28">
        <f>$S$16*(N175/$S$19)^(-1*(1+$S$21/($S$18*$U$20)))</f>
        <v>1.0199088197489856</v>
      </c>
      <c r="N175" s="33">
        <f>$N$17+$U$20*K175</f>
        <v>275.86713444311175</v>
      </c>
    </row>
    <row r="176" spans="1:14" x14ac:dyDescent="0.2">
      <c r="A176" s="1">
        <f>A175+$P$17</f>
        <v>15.899999999999959</v>
      </c>
      <c r="B176" s="1">
        <v>0</v>
      </c>
      <c r="C176" s="1">
        <v>0</v>
      </c>
      <c r="D176" s="1">
        <f>$C$3+$C$2</f>
        <v>4.99597556561086</v>
      </c>
      <c r="E176" s="1">
        <f>D176+C176/1000</f>
        <v>4.99597556561086</v>
      </c>
      <c r="F176" s="25">
        <f>(B176-0.5*M176*L176^2*$C$9*$C$11)*COS($E$4)/E176</f>
        <v>-1.8033886145852558E-2</v>
      </c>
      <c r="G176" s="31">
        <f>G175+F175*dt</f>
        <v>14.748545381243003</v>
      </c>
      <c r="H176" s="31">
        <f>H175+G176*dt</f>
        <v>270.56534155258811</v>
      </c>
      <c r="I176" s="25">
        <f>(B176-0.5*M176*L176^2*$C$9*$C$11)*SIN($E$4)/E176-$C$8</f>
        <v>-10.013128261869138</v>
      </c>
      <c r="J176" s="31">
        <f>J175+I175*dt</f>
        <v>14.1163950972565</v>
      </c>
      <c r="K176" s="31">
        <f>K175+J175*dt</f>
        <v>1868.1066174557932</v>
      </c>
      <c r="L176" s="25">
        <f>SQRT(G176^2+J176^2)</f>
        <v>20.415489252144599</v>
      </c>
      <c r="M176" s="28">
        <f>$S$16*(N176/$S$19)^(-1*(1+$S$21/($S$18*$U$20)))</f>
        <v>1.0197541573975597</v>
      </c>
      <c r="N176" s="33">
        <f>$N$17+$U$20*K176</f>
        <v>275.85730698653737</v>
      </c>
    </row>
    <row r="177" spans="1:14" x14ac:dyDescent="0.2">
      <c r="A177" s="1">
        <f>A176+$P$17</f>
        <v>15.999999999999959</v>
      </c>
      <c r="B177" s="1">
        <v>0</v>
      </c>
      <c r="C177" s="1">
        <v>0</v>
      </c>
      <c r="D177" s="1">
        <f>$C$3+$C$2</f>
        <v>4.99597556561086</v>
      </c>
      <c r="E177" s="1">
        <f>D177+C177/1000</f>
        <v>4.99597556561086</v>
      </c>
      <c r="F177" s="25">
        <f>(B177-0.5*M177*L177^2*$C$9*$C$11)*COS($E$4)/E177</f>
        <v>-1.6849392247842366E-2</v>
      </c>
      <c r="G177" s="31">
        <f>G176+F176*dt</f>
        <v>14.746741992628419</v>
      </c>
      <c r="H177" s="31">
        <f>H176+G177*dt</f>
        <v>272.04001575185094</v>
      </c>
      <c r="I177" s="25">
        <f>(B177-0.5*M177*L177^2*$C$9*$C$11)*SIN($E$4)/E177-$C$8</f>
        <v>-9.99958943466258</v>
      </c>
      <c r="J177" s="31">
        <f>J176+I176*dt</f>
        <v>13.115082271069587</v>
      </c>
      <c r="K177" s="31">
        <f>K176+J176*dt</f>
        <v>1869.5182569655187</v>
      </c>
      <c r="L177" s="25">
        <f>SQRT(G177^2+J177^2)</f>
        <v>19.735039457119772</v>
      </c>
      <c r="M177" s="28">
        <f>$S$16*(N177/$S$19)^(-1*(1+$S$21/($S$18*$U$20)))</f>
        <v>1.0196097691265344</v>
      </c>
      <c r="N177" s="33">
        <f>$N$17+$U$20*K177</f>
        <v>275.84813132972414</v>
      </c>
    </row>
    <row r="178" spans="1:14" x14ac:dyDescent="0.2">
      <c r="A178" s="1">
        <f>A177+$P$17</f>
        <v>16.099999999999959</v>
      </c>
      <c r="B178" s="1">
        <v>0</v>
      </c>
      <c r="C178" s="1">
        <v>0</v>
      </c>
      <c r="D178" s="1">
        <f>$C$3+$C$2</f>
        <v>4.99597556561086</v>
      </c>
      <c r="E178" s="1">
        <f>D178+C178/1000</f>
        <v>4.99597556561086</v>
      </c>
      <c r="F178" s="25">
        <f>(B178-0.5*M178*L178^2*$C$9*$C$11)*COS($E$4)/E178</f>
        <v>-1.5753701267862977E-2</v>
      </c>
      <c r="G178" s="31">
        <f>G177+F177*dt</f>
        <v>14.745057053403634</v>
      </c>
      <c r="H178" s="31">
        <f>H177+G178*dt</f>
        <v>273.51452145719134</v>
      </c>
      <c r="I178" s="25">
        <f>(B178-0.5*M178*L178^2*$C$9*$C$11)*SIN($E$4)/E178-$C$8</f>
        <v>-9.9870656294537525</v>
      </c>
      <c r="J178" s="31">
        <f>J177+I177*dt</f>
        <v>12.11512332760333</v>
      </c>
      <c r="K178" s="31">
        <f>K177+J177*dt</f>
        <v>1870.8297651926257</v>
      </c>
      <c r="L178" s="25">
        <f>SQRT(G178^2+J178^2)</f>
        <v>19.083839256060784</v>
      </c>
      <c r="M178" s="28">
        <f>$S$16*(N178/$S$19)^(-1*(1+$S$21/($S$18*$U$20)))</f>
        <v>1.0194756367104956</v>
      </c>
      <c r="N178" s="33">
        <f>$N$17+$U$20*K178</f>
        <v>275.83960652624796</v>
      </c>
    </row>
    <row r="179" spans="1:14" x14ac:dyDescent="0.2">
      <c r="A179" s="36">
        <f>A178+$P$17</f>
        <v>16.19999999999996</v>
      </c>
      <c r="B179" s="36">
        <v>0</v>
      </c>
      <c r="C179" s="36">
        <v>0</v>
      </c>
      <c r="D179" s="36">
        <f>$C$3+$C$2</f>
        <v>4.99597556561086</v>
      </c>
      <c r="E179" s="36">
        <f>D179+C179/1000</f>
        <v>4.99597556561086</v>
      </c>
      <c r="F179" s="37">
        <f>(B179-0.5*M179*L179^2*$C$9*$C$11)*COS($E$4)/E179</f>
        <v>-1.4746284793039331E-2</v>
      </c>
      <c r="G179" s="38">
        <f>G178+F178*dt</f>
        <v>14.743481683276848</v>
      </c>
      <c r="H179" s="38">
        <f>H178+G179*dt</f>
        <v>274.98886962551904</v>
      </c>
      <c r="I179" s="37">
        <f>(B179-0.5*M179*L179^2*$C$9*$C$11)*SIN($E$4)/E179-$C$8</f>
        <v>-9.9755508064558533</v>
      </c>
      <c r="J179" s="38">
        <f>J178+I178*dt</f>
        <v>11.116416764657954</v>
      </c>
      <c r="K179" s="38">
        <f>K178+J178*dt</f>
        <v>1872.041277525386</v>
      </c>
      <c r="L179" s="37">
        <f>SQRT(G179^2+J179^2)</f>
        <v>18.464695335441856</v>
      </c>
      <c r="M179" s="28">
        <f>$S$16*(N179/$S$19)^(-1*(1+$S$21/($S$18*$U$20)))</f>
        <v>1.0193517432114436</v>
      </c>
      <c r="N179" s="33">
        <f>$N$17+$U$20*K179</f>
        <v>275.831731696085</v>
      </c>
    </row>
    <row r="180" spans="1:14" x14ac:dyDescent="0.2">
      <c r="A180" s="1">
        <f>A179+$P$17</f>
        <v>16.299999999999962</v>
      </c>
      <c r="B180" s="1">
        <v>0</v>
      </c>
      <c r="C180" s="1">
        <v>0</v>
      </c>
      <c r="D180" s="1">
        <f>$C$3+$C$2</f>
        <v>4.99597556561086</v>
      </c>
      <c r="E180" s="1">
        <f>D180+C180/1000</f>
        <v>4.99597556561086</v>
      </c>
      <c r="F180" s="25">
        <f>(B180-0.5*M180*L180^2*$C$9*$C$11)*COS($E$4)/E180</f>
        <v>-1.3826656129879676E-2</v>
      </c>
      <c r="G180" s="31">
        <f>G179+F179*dt</f>
        <v>14.742007054797543</v>
      </c>
      <c r="H180" s="31">
        <f>H179+G180*dt</f>
        <v>276.46307033099879</v>
      </c>
      <c r="I180" s="25">
        <f>(B180-0.5*M180*L180^2*$C$9*$C$11)*SIN($E$4)/E180-$C$8</f>
        <v>-9.9650394027368208</v>
      </c>
      <c r="J180" s="31">
        <f>J179+I179*dt</f>
        <v>10.118861684012369</v>
      </c>
      <c r="K180" s="31">
        <f>K179+J179*dt</f>
        <v>1873.1529192018518</v>
      </c>
      <c r="L180" s="25">
        <f>SQRT(G180^2+J180^2)</f>
        <v>17.880663684099485</v>
      </c>
      <c r="M180" s="28">
        <f>$S$16*(N180/$S$19)^(-1*(1+$S$21/($S$18*$U$20)))</f>
        <v>1.0192380729704589</v>
      </c>
      <c r="N180" s="33">
        <f>$N$17+$U$20*K180</f>
        <v>275.82450602518799</v>
      </c>
    </row>
    <row r="181" spans="1:14" x14ac:dyDescent="0.2">
      <c r="A181" s="1">
        <f>A180+$P$17</f>
        <v>16.399999999999963</v>
      </c>
      <c r="B181" s="1">
        <v>0</v>
      </c>
      <c r="C181" s="1">
        <v>0</v>
      </c>
      <c r="D181" s="1">
        <f>$C$3+$C$2</f>
        <v>4.99597556561086</v>
      </c>
      <c r="E181" s="1">
        <f>D181+C181/1000</f>
        <v>4.99597556561086</v>
      </c>
      <c r="F181" s="25">
        <f>(B181-0.5*M181*L181^2*$C$9*$C$11)*COS($E$4)/E181</f>
        <v>-1.2994369810360881E-2</v>
      </c>
      <c r="G181" s="31">
        <f>G180+F180*dt</f>
        <v>14.740624389184555</v>
      </c>
      <c r="H181" s="31">
        <f>H180+G181*dt</f>
        <v>277.93713276991724</v>
      </c>
      <c r="I181" s="25">
        <f>(B181-0.5*M181*L181^2*$C$9*$C$11)*SIN($E$4)/E181-$C$8</f>
        <v>-9.9555263265738478</v>
      </c>
      <c r="J181" s="31">
        <f>J180+I180*dt</f>
        <v>9.1223577437386876</v>
      </c>
      <c r="K181" s="31">
        <f>K180+J180*dt</f>
        <v>1874.1648053702529</v>
      </c>
      <c r="L181" s="25">
        <f>SQRT(G181^2+J181^2)</f>
        <v>17.335034415534679</v>
      </c>
      <c r="M181" s="28">
        <f>$S$16*(N181/$S$19)^(-1*(1+$S$21/($S$18*$U$20)))</f>
        <v>1.0191346115999782</v>
      </c>
      <c r="N181" s="33">
        <f>$N$17+$U$20*K181</f>
        <v>275.81792876509337</v>
      </c>
    </row>
    <row r="182" spans="1:14" x14ac:dyDescent="0.2">
      <c r="A182" s="1">
        <f>A181+$P$17</f>
        <v>16.499999999999964</v>
      </c>
      <c r="B182" s="1">
        <v>0</v>
      </c>
      <c r="C182" s="1">
        <v>0</v>
      </c>
      <c r="D182" s="1">
        <f>$C$3+$C$2</f>
        <v>4.99597556561086</v>
      </c>
      <c r="E182" s="1">
        <f>D182+C182/1000</f>
        <v>4.99597556561086</v>
      </c>
      <c r="F182" s="25">
        <f>(B182-0.5*M182*L182^2*$C$9*$C$11)*COS($E$4)/E182</f>
        <v>-1.2249021140299583E-2</v>
      </c>
      <c r="G182" s="31">
        <f>G181+F181*dt</f>
        <v>14.739324952203519</v>
      </c>
      <c r="H182" s="31">
        <f>H181+G182*dt</f>
        <v>279.41106526513761</v>
      </c>
      <c r="I182" s="25">
        <f>(B182-0.5*M182*L182^2*$C$9*$C$11)*SIN($E$4)/E182-$C$8</f>
        <v>-9.9470069522912539</v>
      </c>
      <c r="J182" s="31">
        <f>J181+I181*dt</f>
        <v>8.1268051110813033</v>
      </c>
      <c r="K182" s="31">
        <f>K181+J181*dt</f>
        <v>1875.0770411446267</v>
      </c>
      <c r="L182" s="25">
        <f>SQRT(G182^2+J182^2)</f>
        <v>16.831300049614303</v>
      </c>
      <c r="M182" s="28">
        <f>$S$16*(N182/$S$19)^(-1*(1+$S$21/($S$18*$U$20)))</f>
        <v>1.0190413459767009</v>
      </c>
      <c r="N182" s="33">
        <f>$N$17+$U$20*K182</f>
        <v>275.81199923255991</v>
      </c>
    </row>
    <row r="183" spans="1:14" x14ac:dyDescent="0.2">
      <c r="A183" s="1">
        <f>A182+$P$17</f>
        <v>16.599999999999966</v>
      </c>
      <c r="B183" s="1">
        <v>0</v>
      </c>
      <c r="C183" s="1">
        <v>0</v>
      </c>
      <c r="D183" s="1">
        <f>$C$3+$C$2</f>
        <v>4.99597556561086</v>
      </c>
      <c r="E183" s="1">
        <f>D183+C183/1000</f>
        <v>4.99597556561086</v>
      </c>
      <c r="F183" s="25">
        <f>(B183-0.5*M183*L183^2*$C$9*$C$11)*COS($E$4)/E183</f>
        <v>-1.1590245789217399E-2</v>
      </c>
      <c r="G183" s="31">
        <f>G182+F182*dt</f>
        <v>14.738100050089489</v>
      </c>
      <c r="H183" s="31">
        <f>H182+G183*dt</f>
        <v>280.88487527014655</v>
      </c>
      <c r="I183" s="25">
        <f>(B183-0.5*M183*L183^2*$C$9*$C$11)*SIN($E$4)/E183-$C$8</f>
        <v>-9.9394771155726147</v>
      </c>
      <c r="J183" s="31">
        <f>J182+I182*dt</f>
        <v>7.1321044158521776</v>
      </c>
      <c r="K183" s="31">
        <f>K182+J182*dt</f>
        <v>1875.8897216557348</v>
      </c>
      <c r="L183" s="25">
        <f>SQRT(G183^2+J183^2)</f>
        <v>16.373103141587606</v>
      </c>
      <c r="M183" s="28">
        <f>$S$16*(N183/$S$19)^(-1*(1+$S$21/($S$18*$U$20)))</f>
        <v>1.0189582642350967</v>
      </c>
      <c r="N183" s="33">
        <f>$N$17+$U$20*K183</f>
        <v>275.80671680923774</v>
      </c>
    </row>
    <row r="184" spans="1:14" x14ac:dyDescent="0.2">
      <c r="A184" s="1">
        <f>A183+$P$17</f>
        <v>16.699999999999967</v>
      </c>
      <c r="B184" s="1">
        <v>0</v>
      </c>
      <c r="C184" s="1">
        <v>0</v>
      </c>
      <c r="D184" s="1">
        <f>$C$3+$C$2</f>
        <v>4.99597556561086</v>
      </c>
      <c r="E184" s="1">
        <f>D184+C184/1000</f>
        <v>4.99597556561086</v>
      </c>
      <c r="F184" s="25">
        <f>(B184-0.5*M184*L184^2*$C$9*$C$11)*COS($E$4)/E184</f>
        <v>-1.1017719420982865E-2</v>
      </c>
      <c r="G184" s="31">
        <f>G183+F183*dt</f>
        <v>14.736941025510568</v>
      </c>
      <c r="H184" s="31">
        <f>H183+G184*dt</f>
        <v>282.35856937269762</v>
      </c>
      <c r="I184" s="25">
        <f>(B184-0.5*M184*L184^2*$C$9*$C$11)*SIN($E$4)/E184-$C$8</f>
        <v>-9.9329331092389843</v>
      </c>
      <c r="J184" s="31">
        <f>J183+I183*dt</f>
        <v>6.1381567042949161</v>
      </c>
      <c r="K184" s="31">
        <f>K183+J183*dt</f>
        <v>1876.60293209732</v>
      </c>
      <c r="L184" s="25">
        <f>SQRT(G184^2+J184^2)</f>
        <v>15.964159812400309</v>
      </c>
      <c r="M184" s="28">
        <f>$S$16*(N184/$S$19)^(-1*(1+$S$21/($S$18*$U$20)))</f>
        <v>1.0188853557615163</v>
      </c>
      <c r="N184" s="33">
        <f>$N$17+$U$20*K184</f>
        <v>275.80208094136742</v>
      </c>
    </row>
    <row r="185" spans="1:14" x14ac:dyDescent="0.2">
      <c r="A185" s="1">
        <f>A184+$P$17</f>
        <v>16.799999999999969</v>
      </c>
      <c r="B185" s="1">
        <v>0</v>
      </c>
      <c r="C185" s="1">
        <v>0</v>
      </c>
      <c r="D185" s="1">
        <f>$C$3+$C$2</f>
        <v>4.99597556561086</v>
      </c>
      <c r="E185" s="1">
        <f>D185+C185/1000</f>
        <v>4.99597556561086</v>
      </c>
      <c r="F185" s="25">
        <f>(B185-0.5*M185*L185^2*$C$9*$C$11)*COS($E$4)/E185</f>
        <v>-1.0531157364584919E-2</v>
      </c>
      <c r="G185" s="31">
        <f>G184+F184*dt</f>
        <v>14.73583925356847</v>
      </c>
      <c r="H185" s="31">
        <f>H184+G185*dt</f>
        <v>283.83215329805444</v>
      </c>
      <c r="I185" s="25">
        <f>(B185-0.5*M185*L185^2*$C$9*$C$11)*SIN($E$4)/E185-$C$8</f>
        <v>-9.927371679485816</v>
      </c>
      <c r="J185" s="31">
        <f>J184+I184*dt</f>
        <v>5.1448633933710175</v>
      </c>
      <c r="K185" s="31">
        <f>K184+J184*dt</f>
        <v>1877.2167477677494</v>
      </c>
      <c r="L185" s="25">
        <f>SQRT(G185^2+J185^2)</f>
        <v>15.608157413463593</v>
      </c>
      <c r="M185" s="28">
        <f>$S$16*(N185/$S$19)^(-1*(1+$S$21/($S$18*$U$20)))</f>
        <v>1.0188226111889076</v>
      </c>
      <c r="N185" s="33">
        <f>$N$17+$U$20*K185</f>
        <v>275.79809113950961</v>
      </c>
    </row>
    <row r="186" spans="1:14" x14ac:dyDescent="0.2">
      <c r="A186" s="1">
        <f>A185+$P$17</f>
        <v>16.89999999999997</v>
      </c>
      <c r="B186" s="1">
        <v>0</v>
      </c>
      <c r="C186" s="1">
        <v>0</v>
      </c>
      <c r="D186" s="1">
        <f>$C$3+$C$2</f>
        <v>4.99597556561086</v>
      </c>
      <c r="E186" s="1">
        <f>D186+C186/1000</f>
        <v>4.99597556561086</v>
      </c>
      <c r="F186" s="25">
        <f>(B186-0.5*M186*L186^2*$C$9*$C$11)*COS($E$4)/E186</f>
        <v>-1.0130314324462736E-2</v>
      </c>
      <c r="G186" s="31">
        <f>G185+F185*dt</f>
        <v>14.73478613783201</v>
      </c>
      <c r="H186" s="31">
        <f>H185+G186*dt</f>
        <v>285.30563191183762</v>
      </c>
      <c r="I186" s="25">
        <f>(B186-0.5*M186*L186^2*$C$9*$C$11)*SIN($E$4)/E186-$C$8</f>
        <v>-9.9227900225720216</v>
      </c>
      <c r="J186" s="31">
        <f>J185+I185*dt</f>
        <v>4.1521262254224354</v>
      </c>
      <c r="K186" s="31">
        <f>K185+J185*dt</f>
        <v>1877.7312341070865</v>
      </c>
      <c r="L186" s="25">
        <f>SQRT(G186^2+J186^2)</f>
        <v>15.308627460340366</v>
      </c>
      <c r="M186" s="28">
        <f>$S$16*(N186/$S$19)^(-1*(1+$S$21/($S$18*$U$20)))</f>
        <v>1.0187700223921152</v>
      </c>
      <c r="N186" s="33">
        <f>$N$17+$U$20*K186</f>
        <v>275.79474697830392</v>
      </c>
    </row>
    <row r="187" spans="1:14" x14ac:dyDescent="0.2">
      <c r="A187" s="1">
        <f>A186+$P$17</f>
        <v>16.999999999999972</v>
      </c>
      <c r="B187" s="1">
        <v>0</v>
      </c>
      <c r="C187" s="1">
        <v>0</v>
      </c>
      <c r="D187" s="1">
        <f>$C$3+$C$2</f>
        <v>4.99597556561086</v>
      </c>
      <c r="E187" s="1">
        <f>D187+C187/1000</f>
        <v>4.99597556561086</v>
      </c>
      <c r="F187" s="25">
        <f>(B187-0.5*M187*L187^2*$C$9*$C$11)*COS($E$4)/E187</f>
        <v>-9.8149841298860781E-3</v>
      </c>
      <c r="G187" s="31">
        <f>G186+F186*dt</f>
        <v>14.733773106399564</v>
      </c>
      <c r="H187" s="31">
        <f>H186+G187*dt</f>
        <v>286.77900922247755</v>
      </c>
      <c r="I187" s="25">
        <f>(B187-0.5*M187*L187^2*$C$9*$C$11)*SIN($E$4)/E187-$C$8</f>
        <v>-9.9191857819553704</v>
      </c>
      <c r="J187" s="31">
        <f>J186+I186*dt</f>
        <v>3.159847223165233</v>
      </c>
      <c r="K187" s="31">
        <f>K186+J186*dt</f>
        <v>1878.1464467296287</v>
      </c>
      <c r="L187" s="25">
        <f>SQRT(G187^2+J187^2)</f>
        <v>15.068799037236117</v>
      </c>
      <c r="M187" s="28">
        <f>$S$16*(N187/$S$19)^(-1*(1+$S$21/($S$18*$U$20)))</f>
        <v>1.018727582483768</v>
      </c>
      <c r="N187" s="33">
        <f>$N$17+$U$20*K187</f>
        <v>275.79204809625742</v>
      </c>
    </row>
    <row r="188" spans="1:14" x14ac:dyDescent="0.2">
      <c r="A188" s="1">
        <f>A187+$P$17</f>
        <v>17.099999999999973</v>
      </c>
      <c r="B188" s="1">
        <v>0</v>
      </c>
      <c r="C188" s="1">
        <v>0</v>
      </c>
      <c r="D188" s="1">
        <f>$C$3+$C$2</f>
        <v>4.99597556561086</v>
      </c>
      <c r="E188" s="1">
        <f>D188+C188/1000</f>
        <v>4.99597556561086</v>
      </c>
      <c r="F188" s="25">
        <f>(B188-0.5*M188*L188^2*$C$9*$C$11)*COS($E$4)/E188</f>
        <v>-9.5849995229474634E-3</v>
      </c>
      <c r="G188" s="31">
        <f>G187+F187*dt</f>
        <v>14.732791607986575</v>
      </c>
      <c r="H188" s="31">
        <f>H187+G188*dt</f>
        <v>288.25228838327621</v>
      </c>
      <c r="I188" s="25">
        <f>(B188-0.5*M188*L188^2*$C$9*$C$11)*SIN($E$4)/E188-$C$8</f>
        <v>-9.9165570458692329</v>
      </c>
      <c r="J188" s="31">
        <f>J187+I187*dt</f>
        <v>2.1679286449696962</v>
      </c>
      <c r="K188" s="31">
        <f>K187+J187*dt</f>
        <v>1878.4624314519451</v>
      </c>
      <c r="L188" s="25">
        <f>SQRT(G188^2+J188^2)</f>
        <v>14.891442615611149</v>
      </c>
      <c r="M188" s="28">
        <f>$S$16*(N188/$S$19)^(-1*(1+$S$21/($S$18*$U$20)))</f>
        <v>1.0186952858107494</v>
      </c>
      <c r="N188" s="33">
        <f>$N$17+$U$20*K188</f>
        <v>275.78999419556237</v>
      </c>
    </row>
    <row r="189" spans="1:14" x14ac:dyDescent="0.2">
      <c r="A189" s="1">
        <f>A188+$P$17</f>
        <v>17.199999999999974</v>
      </c>
      <c r="B189" s="1">
        <v>0</v>
      </c>
      <c r="C189" s="1">
        <v>0</v>
      </c>
      <c r="D189" s="1">
        <f>$C$3+$C$2</f>
        <v>4.99597556561086</v>
      </c>
      <c r="E189" s="1">
        <f>D189+C189/1000</f>
        <v>4.99597556561086</v>
      </c>
      <c r="F189" s="25">
        <f>(B189-0.5*M189*L189^2*$C$9*$C$11)*COS($E$4)/E189</f>
        <v>-9.4402319847940435E-3</v>
      </c>
      <c r="G189" s="31">
        <f>G188+F188*dt</f>
        <v>14.73183310803428</v>
      </c>
      <c r="H189" s="31">
        <f>H188+G189*dt</f>
        <v>289.72547169407966</v>
      </c>
      <c r="I189" s="25">
        <f>(B189-0.5*M189*L189^2*$C$9*$C$11)*SIN($E$4)/E189-$C$8</f>
        <v>-9.9149023453363974</v>
      </c>
      <c r="J189" s="31">
        <f>J188+I188*dt</f>
        <v>1.176272940382773</v>
      </c>
      <c r="K189" s="31">
        <f>K188+J188*dt</f>
        <v>1878.6792243164421</v>
      </c>
      <c r="L189" s="25">
        <f>SQRT(G189^2+J189^2)</f>
        <v>14.778718643821991</v>
      </c>
      <c r="M189" s="28">
        <f>$S$16*(N189/$S$19)^(-1*(1+$S$21/($S$18*$U$20)))</f>
        <v>1.0186731279512498</v>
      </c>
      <c r="N189" s="33">
        <f>$N$17+$U$20*K189</f>
        <v>275.78858504194312</v>
      </c>
    </row>
    <row r="190" spans="1:14" x14ac:dyDescent="0.2">
      <c r="A190" s="1">
        <f>A189+$P$17</f>
        <v>17.299999999999976</v>
      </c>
      <c r="B190" s="1">
        <v>0</v>
      </c>
      <c r="C190" s="1">
        <v>0</v>
      </c>
      <c r="D190" s="1">
        <f>$C$3+$C$2</f>
        <v>4.99597556561086</v>
      </c>
      <c r="E190" s="1">
        <f>D190+C190/1000</f>
        <v>4.99597556561086</v>
      </c>
      <c r="F190" s="25">
        <f>(B190-0.5*M190*L190^2*$C$9*$C$11)*COS($E$4)/E190</f>
        <v>-9.3805915997921853E-3</v>
      </c>
      <c r="G190" s="31">
        <f>G189+F189*dt</f>
        <v>14.7308890848358</v>
      </c>
      <c r="H190" s="31">
        <f>H189+G190*dt</f>
        <v>291.19856060256325</v>
      </c>
      <c r="I190" s="25">
        <f>(B190-0.5*M190*L190^2*$C$9*$C$11)*SIN($E$4)/E190-$C$8</f>
        <v>-9.9142206526164696</v>
      </c>
      <c r="J190" s="31">
        <f>J189+I189*dt</f>
        <v>0.18478270584913314</v>
      </c>
      <c r="K190" s="31">
        <f>K189+J189*dt</f>
        <v>1878.7968516104804</v>
      </c>
      <c r="L190" s="25">
        <f>SQRT(G190^2+J190^2)</f>
        <v>14.732047986553514</v>
      </c>
      <c r="M190" s="28">
        <f>$S$16*(N190/$S$19)^(-1*(1+$S$21/($S$18*$U$20)))</f>
        <v>1.0186611057123904</v>
      </c>
      <c r="N190" s="33">
        <f>$N$17+$U$20*K190</f>
        <v>275.78782046453188</v>
      </c>
    </row>
    <row r="191" spans="1:14" x14ac:dyDescent="0.2">
      <c r="A191" s="1">
        <f>A190+$P$17</f>
        <v>17.399999999999977</v>
      </c>
      <c r="B191" s="1">
        <v>0</v>
      </c>
      <c r="C191" s="1">
        <v>0</v>
      </c>
      <c r="D191" s="1">
        <f>$C$3+$C$2</f>
        <v>4.99597556561086</v>
      </c>
      <c r="E191" s="1">
        <f>D191+C191/1000</f>
        <v>4.99597556561086</v>
      </c>
      <c r="F191" s="25">
        <f>(B191-0.5*M191*L191^2*$C$9*$C$11)*COS($E$4)/E191</f>
        <v>-9.4060269573823466E-3</v>
      </c>
      <c r="G191" s="31">
        <f>G190+F190*dt</f>
        <v>14.72995102567582</v>
      </c>
      <c r="H191" s="31">
        <f>H190+G191*dt</f>
        <v>292.67155570513086</v>
      </c>
      <c r="I191" s="25">
        <f>(B191-0.5*M191*L191^2*$C$9*$C$11)*SIN($E$4)/E191-$C$8</f>
        <v>-9.914511380084063</v>
      </c>
      <c r="J191" s="31">
        <f>J190+I190*dt</f>
        <v>-0.80663935941251386</v>
      </c>
      <c r="K191" s="31">
        <f>K190+J190*dt</f>
        <v>1878.8153298810653</v>
      </c>
      <c r="L191" s="25">
        <f>SQRT(G191^2+J191^2)</f>
        <v>14.75202102340427</v>
      </c>
      <c r="M191" s="28">
        <f>$S$16*(N191/$S$19)^(-1*(1+$S$21/($S$18*$U$20)))</f>
        <v>1.018659217128419</v>
      </c>
      <c r="N191" s="33">
        <f>$N$17+$U$20*K191</f>
        <v>275.7877003557731</v>
      </c>
    </row>
    <row r="192" spans="1:14" x14ac:dyDescent="0.2">
      <c r="A192" s="1">
        <f>A191+$P$17</f>
        <v>17.499999999999979</v>
      </c>
      <c r="B192" s="1">
        <v>0</v>
      </c>
      <c r="C192" s="1">
        <v>0</v>
      </c>
      <c r="D192" s="1">
        <f>$C$3+$C$2</f>
        <v>4.99597556561086</v>
      </c>
      <c r="E192" s="1">
        <f>D192+C192/1000</f>
        <v>4.99597556561086</v>
      </c>
      <c r="F192" s="25">
        <f>(B192-0.5*M192*L192^2*$C$9*$C$11)*COS($E$4)/E192</f>
        <v>-9.5165250914458419E-3</v>
      </c>
      <c r="G192" s="31">
        <f>G191+F191*dt</f>
        <v>14.729010422980082</v>
      </c>
      <c r="H192" s="31">
        <f>H191+G192*dt</f>
        <v>294.14445674742888</v>
      </c>
      <c r="I192" s="25">
        <f>(B192-0.5*M192*L192^2*$C$9*$C$11)*SIN($E$4)/E192-$C$8</f>
        <v>-9.9157743795357671</v>
      </c>
      <c r="J192" s="31">
        <f>J191+I191*dt</f>
        <v>-1.7980904974209202</v>
      </c>
      <c r="K192" s="31">
        <f>K191+J191*dt</f>
        <v>1878.7346659451241</v>
      </c>
      <c r="L192" s="25">
        <f>SQRT(G192^2+J192^2)</f>
        <v>14.838358314758789</v>
      </c>
      <c r="M192" s="28">
        <f>$S$16*(N192/$S$19)^(-1*(1+$S$21/($S$18*$U$20)))</f>
        <v>1.0186674614594797</v>
      </c>
      <c r="N192" s="33">
        <f>$N$17+$U$20*K192</f>
        <v>275.78822467135672</v>
      </c>
    </row>
    <row r="193" spans="1:14" x14ac:dyDescent="0.2">
      <c r="A193" s="1">
        <f>A192+$P$17</f>
        <v>17.59999999999998</v>
      </c>
      <c r="B193" s="1">
        <v>0</v>
      </c>
      <c r="C193" s="1">
        <v>0</v>
      </c>
      <c r="D193" s="1">
        <f>$C$3+$C$2</f>
        <v>4.99597556561086</v>
      </c>
      <c r="E193" s="1">
        <f>D193+C193/1000</f>
        <v>4.99597556561086</v>
      </c>
      <c r="F193" s="25">
        <f>(B193-0.5*M193*L193^2*$C$9*$C$11)*COS($E$4)/E193</f>
        <v>-9.7121114570681583E-3</v>
      </c>
      <c r="G193" s="31">
        <f>G192+F192*dt</f>
        <v>14.728058770470938</v>
      </c>
      <c r="H193" s="31">
        <f>H192+G193*dt</f>
        <v>295.61726262447598</v>
      </c>
      <c r="I193" s="25">
        <f>(B193-0.5*M193*L193^2*$C$9*$C$11)*SIN($E$4)/E193-$C$8</f>
        <v>-9.918009941924538</v>
      </c>
      <c r="J193" s="31">
        <f>J192+I192*dt</f>
        <v>-2.7896679353744971</v>
      </c>
      <c r="K193" s="31">
        <f>K192+J192*dt</f>
        <v>1878.554856895382</v>
      </c>
      <c r="L193" s="25">
        <f>SQRT(G193^2+J193^2)</f>
        <v>14.989928696831834</v>
      </c>
      <c r="M193" s="28">
        <f>$S$16*(N193/$S$19)^(-1*(1+$S$21/($S$18*$U$20)))</f>
        <v>1.0186858391909521</v>
      </c>
      <c r="N193" s="33">
        <f>$N$17+$U$20*K193</f>
        <v>275.78939343018004</v>
      </c>
    </row>
    <row r="194" spans="1:14" x14ac:dyDescent="0.2">
      <c r="A194" s="1">
        <f>A193+$P$17</f>
        <v>17.699999999999982</v>
      </c>
      <c r="B194" s="1">
        <v>0</v>
      </c>
      <c r="C194" s="1">
        <v>0</v>
      </c>
      <c r="D194" s="1">
        <f>$C$3+$C$2</f>
        <v>4.99597556561086</v>
      </c>
      <c r="E194" s="1">
        <f>D194+C194/1000</f>
        <v>4.99597556561086</v>
      </c>
      <c r="F194" s="25">
        <f>(B194-0.5*M194*L194^2*$C$9*$C$11)*COS($E$4)/E194</f>
        <v>-9.9928499446467495E-3</v>
      </c>
      <c r="G194" s="31">
        <f>G193+F193*dt</f>
        <v>14.727087559325231</v>
      </c>
      <c r="H194" s="31">
        <f>H193+G194*dt</f>
        <v>297.08997138040849</v>
      </c>
      <c r="I194" s="25">
        <f>(B194-0.5*M194*L194^2*$C$9*$C$11)*SIN($E$4)/E194-$C$8</f>
        <v>-9.9212187975209591</v>
      </c>
      <c r="J194" s="31">
        <f>J193+I193*dt</f>
        <v>-3.7814689295669508</v>
      </c>
      <c r="K194" s="31">
        <f>K193+J193*dt</f>
        <v>1878.2758901018447</v>
      </c>
      <c r="L194" s="25">
        <f>SQRT(G194^2+J194^2)</f>
        <v>15.204822105020243</v>
      </c>
      <c r="M194" s="28">
        <f>$S$16*(N194/$S$19)^(-1*(1+$S$21/($S$18*$U$20)))</f>
        <v>1.018714352033357</v>
      </c>
      <c r="N194" s="33">
        <f>$N$17+$U$20*K194</f>
        <v>275.79120671433799</v>
      </c>
    </row>
    <row r="195" spans="1:14" x14ac:dyDescent="0.2">
      <c r="A195" s="1">
        <f>A194+$P$17</f>
        <v>17.799999999999983</v>
      </c>
      <c r="B195" s="1">
        <v>0</v>
      </c>
      <c r="C195" s="1">
        <v>0</v>
      </c>
      <c r="D195" s="1">
        <f>$C$3+$C$2</f>
        <v>4.99597556561086</v>
      </c>
      <c r="E195" s="1">
        <f>D195+C195/1000</f>
        <v>4.99597556561086</v>
      </c>
      <c r="F195" s="25">
        <f>(B195-0.5*M195*L195^2*$C$9*$C$11)*COS($E$4)/E195</f>
        <v>-1.035884293135403E-2</v>
      </c>
      <c r="G195" s="31">
        <f>G194+F194*dt</f>
        <v>14.726088274330765</v>
      </c>
      <c r="H195" s="31">
        <f>H194+G195*dt</f>
        <v>298.56258020784156</v>
      </c>
      <c r="I195" s="25">
        <f>(B195-0.5*M195*L195^2*$C$9*$C$11)*SIN($E$4)/E195-$C$8</f>
        <v>-9.9254021165014663</v>
      </c>
      <c r="J195" s="31">
        <f>J194+I194*dt</f>
        <v>-4.7735908093190469</v>
      </c>
      <c r="K195" s="31">
        <f>K194+J194*dt</f>
        <v>1877.897743208888</v>
      </c>
      <c r="L195" s="25">
        <f>SQRT(G195^2+J195^2)</f>
        <v>15.480466565262086</v>
      </c>
      <c r="M195" s="28">
        <f>$S$16*(N195/$S$19)^(-1*(1+$S$21/($S$18*$U$20)))</f>
        <v>1.0187530029228336</v>
      </c>
      <c r="N195" s="33">
        <f>$N$17+$U$20*K195</f>
        <v>275.79366466914223</v>
      </c>
    </row>
    <row r="196" spans="1:14" x14ac:dyDescent="0.2">
      <c r="A196" s="1">
        <f>A195+$P$17</f>
        <v>17.899999999999984</v>
      </c>
      <c r="B196" s="1">
        <v>0</v>
      </c>
      <c r="C196" s="1">
        <v>0</v>
      </c>
      <c r="D196" s="1">
        <f>$C$3+$C$2</f>
        <v>4.99597556561086</v>
      </c>
      <c r="E196" s="1">
        <f>D196+C196/1000</f>
        <v>4.99597556561086</v>
      </c>
      <c r="F196" s="25">
        <f>(B196-0.5*M196*L196^2*$C$9*$C$11)*COS($E$4)/E196</f>
        <v>-1.0810231370029063E-2</v>
      </c>
      <c r="G196" s="31">
        <f>G195+F195*dt</f>
        <v>14.72505239003763</v>
      </c>
      <c r="H196" s="31">
        <f>H195+G196*dt</f>
        <v>300.0350854468453</v>
      </c>
      <c r="I196" s="25">
        <f>(B196-0.5*M196*L196^2*$C$9*$C$11)*SIN($E$4)/E196-$C$8</f>
        <v>-9.9305615099643845</v>
      </c>
      <c r="J196" s="31">
        <f>J195+I195*dt</f>
        <v>-5.7661310209691941</v>
      </c>
      <c r="K196" s="31">
        <f>K195+J195*dt</f>
        <v>1877.4203841279561</v>
      </c>
      <c r="L196" s="25">
        <f>SQRT(G196^2+J196^2)</f>
        <v>15.813773580026247</v>
      </c>
      <c r="M196" s="28">
        <f>$S$16*(N196/$S$19)^(-1*(1+$S$21/($S$18*$U$20)))</f>
        <v>1.0188017960221789</v>
      </c>
      <c r="N196" s="33">
        <f>$N$17+$U$20*K196</f>
        <v>275.79676750316827</v>
      </c>
    </row>
    <row r="197" spans="1:14" x14ac:dyDescent="0.2">
      <c r="A197" s="1">
        <f>A196+$P$17</f>
        <v>17.999999999999986</v>
      </c>
      <c r="B197" s="1">
        <v>0</v>
      </c>
      <c r="C197" s="1">
        <v>0</v>
      </c>
      <c r="D197" s="1">
        <f>$C$3+$C$2</f>
        <v>4.99597556561086</v>
      </c>
      <c r="E197" s="1">
        <f>D197+C197/1000</f>
        <v>4.99597556561086</v>
      </c>
      <c r="F197" s="25">
        <f>(B197-0.5*M197*L197^2*$C$9*$C$11)*COS($E$4)/E197</f>
        <v>-1.1347194915634759E-2</v>
      </c>
      <c r="G197" s="31">
        <f>G196+F196*dt</f>
        <v>14.723971366900628</v>
      </c>
      <c r="H197" s="31">
        <f>H196+G197*dt</f>
        <v>301.50748258353536</v>
      </c>
      <c r="I197" s="25">
        <f>(B197-0.5*M197*L197^2*$C$9*$C$11)*SIN($E$4)/E197-$C$8</f>
        <v>-9.9366990313753334</v>
      </c>
      <c r="J197" s="31">
        <f>J196+I196*dt</f>
        <v>-6.7591871719656327</v>
      </c>
      <c r="K197" s="31">
        <f>K196+J196*dt</f>
        <v>1876.8437710258593</v>
      </c>
      <c r="L197" s="25">
        <f>SQRT(G197^2+J197^2)</f>
        <v>16.201294517382685</v>
      </c>
      <c r="M197" s="28">
        <f>$S$16*(N197/$S$19)^(-1*(1+$S$21/($S$18*$U$20)))</f>
        <v>1.0188607367224687</v>
      </c>
      <c r="N197" s="33">
        <f>$N$17+$U$20*K197</f>
        <v>275.80051548833194</v>
      </c>
    </row>
    <row r="198" spans="1:14" x14ac:dyDescent="0.2">
      <c r="A198" s="1">
        <f>A197+$P$17</f>
        <v>18.099999999999987</v>
      </c>
      <c r="B198" s="1">
        <v>0</v>
      </c>
      <c r="C198" s="1">
        <v>0</v>
      </c>
      <c r="D198" s="1">
        <f>$C$3+$C$2</f>
        <v>4.99597556561086</v>
      </c>
      <c r="E198" s="1">
        <f>D198+C198/1000</f>
        <v>4.99597556561086</v>
      </c>
      <c r="F198" s="25">
        <f>(B198-0.5*M198*L198^2*$C$9*$C$11)*COS($E$4)/E198</f>
        <v>-1.1969952089480302E-2</v>
      </c>
      <c r="G198" s="31">
        <f>G197+F197*dt</f>
        <v>14.722836647409064</v>
      </c>
      <c r="H198" s="31">
        <f>H197+G198*dt</f>
        <v>302.97976624827629</v>
      </c>
      <c r="I198" s="25">
        <f>(B198-0.5*M198*L198^2*$C$9*$C$11)*SIN($E$4)/E198-$C$8</f>
        <v>-9.9438171784443075</v>
      </c>
      <c r="J198" s="31">
        <f>J197+I197*dt</f>
        <v>-7.752857075103166</v>
      </c>
      <c r="K198" s="31">
        <f>K197+J197*dt</f>
        <v>1876.1678523086628</v>
      </c>
      <c r="L198" s="25">
        <f>SQRT(G198^2+J198^2)</f>
        <v>16.639372337118626</v>
      </c>
      <c r="M198" s="28">
        <f>$S$16*(N198/$S$19)^(-1*(1+$S$21/($S$18*$U$20)))</f>
        <v>1.0189298316452329</v>
      </c>
      <c r="N198" s="33">
        <f>$N$17+$U$20*K198</f>
        <v>275.80490895999367</v>
      </c>
    </row>
    <row r="199" spans="1:14" x14ac:dyDescent="0.2">
      <c r="A199" s="1">
        <f>A198+$P$17</f>
        <v>18.199999999999989</v>
      </c>
      <c r="B199" s="1">
        <v>0</v>
      </c>
      <c r="C199" s="1">
        <v>0</v>
      </c>
      <c r="D199" s="1">
        <f>$C$3+$C$2</f>
        <v>4.99597556561086</v>
      </c>
      <c r="E199" s="1">
        <f>D199+C199/1000</f>
        <v>4.99597556561086</v>
      </c>
      <c r="F199" s="25">
        <f>(B199-0.5*M199*L199^2*$C$9*$C$11)*COS($E$4)/E199</f>
        <v>-1.2678760481472965E-2</v>
      </c>
      <c r="G199" s="31">
        <f>G198+F198*dt</f>
        <v>14.721639652200116</v>
      </c>
      <c r="H199" s="31">
        <f>H198+G199*dt</f>
        <v>304.45193021349633</v>
      </c>
      <c r="I199" s="25">
        <f>(B199-0.5*M199*L199^2*$C$9*$C$11)*SIN($E$4)/E199-$C$8</f>
        <v>-9.9519188954374194</v>
      </c>
      <c r="J199" s="31">
        <f>J198+I198*dt</f>
        <v>-8.7472387929475968</v>
      </c>
      <c r="K199" s="31">
        <f>K198+J198*dt</f>
        <v>1875.3925666011523</v>
      </c>
      <c r="L199" s="25">
        <f>SQRT(G199^2+J199^2)</f>
        <v>17.124276935102344</v>
      </c>
      <c r="M199" s="28">
        <f>$S$16*(N199/$S$19)^(-1*(1+$S$21/($S$18*$U$20)))</f>
        <v>1.0190090886452232</v>
      </c>
      <c r="N199" s="33">
        <f>$N$17+$U$20*K199</f>
        <v>275.80994831709251</v>
      </c>
    </row>
    <row r="200" spans="1:14" x14ac:dyDescent="0.2">
      <c r="A200" s="1">
        <f>A199+$P$17</f>
        <v>18.29999999999999</v>
      </c>
      <c r="B200" s="1">
        <v>0</v>
      </c>
      <c r="C200" s="1">
        <v>0</v>
      </c>
      <c r="D200" s="1">
        <f>$C$3+$C$2</f>
        <v>4.99597556561086</v>
      </c>
      <c r="E200" s="1">
        <f>D200+C200/1000</f>
        <v>4.99597556561086</v>
      </c>
      <c r="F200" s="25">
        <f>(B200-0.5*M200*L200^2*$C$9*$C$11)*COS($E$4)/E200</f>
        <v>-1.3473916990727322E-2</v>
      </c>
      <c r="G200" s="31">
        <f>G199+F199*dt</f>
        <v>14.720371776151968</v>
      </c>
      <c r="H200" s="31">
        <f>H199+G200*dt</f>
        <v>305.92396739111155</v>
      </c>
      <c r="I200" s="25">
        <f>(B200-0.5*M200*L200^2*$C$9*$C$11)*SIN($E$4)/E200-$C$8</f>
        <v>-9.9610075759270789</v>
      </c>
      <c r="J200" s="31">
        <f>J199+I199*dt</f>
        <v>-9.7424306824913387</v>
      </c>
      <c r="K200" s="31">
        <f>K199+J199*dt</f>
        <v>1874.5178427218575</v>
      </c>
      <c r="L200" s="25">
        <f>SQRT(G200^2+J200^2)</f>
        <v>17.652317151900487</v>
      </c>
      <c r="M200" s="28">
        <f>$S$16*(N200/$S$19)^(-1*(1+$S$21/($S$18*$U$20)))</f>
        <v>1.019098516813739</v>
      </c>
      <c r="N200" s="33">
        <f>$N$17+$U$20*K200</f>
        <v>275.8156340223079</v>
      </c>
    </row>
    <row r="201" spans="1:14" x14ac:dyDescent="0.2">
      <c r="A201" s="1">
        <f>A200+$P$17</f>
        <v>18.399999999999991</v>
      </c>
      <c r="B201" s="1">
        <v>0</v>
      </c>
      <c r="C201" s="1">
        <v>0</v>
      </c>
      <c r="D201" s="1">
        <f>$C$3+$C$2</f>
        <v>4.99597556561086</v>
      </c>
      <c r="E201" s="1">
        <f>D201+C201/1000</f>
        <v>4.99597556561086</v>
      </c>
      <c r="F201" s="25">
        <f>(B201-0.5*M201*L201^2*$C$9*$C$11)*COS($E$4)/E201</f>
        <v>-1.4355758104925835E-2</v>
      </c>
      <c r="G201" s="31">
        <f>G200+F200*dt</f>
        <v>14.719024384452895</v>
      </c>
      <c r="H201" s="31">
        <f>H200+G201*dt</f>
        <v>307.39586982955683</v>
      </c>
      <c r="I201" s="25">
        <f>(B201-0.5*M201*L201^2*$C$9*$C$11)*SIN($E$4)/E201-$C$8</f>
        <v>-9.9710870659850936</v>
      </c>
      <c r="J201" s="31">
        <f>J200+I200*dt</f>
        <v>-10.738531440084046</v>
      </c>
      <c r="K201" s="31">
        <f>K200+J200*dt</f>
        <v>1873.5435996536085</v>
      </c>
      <c r="L201" s="25">
        <f>SQRT(G201^2+J201^2)</f>
        <v>18.219926902152832</v>
      </c>
      <c r="M201" s="28">
        <f>$S$16*(N201/$S$19)^(-1*(1+$S$21/($S$18*$U$20)))</f>
        <v>1.0191981264825434</v>
      </c>
      <c r="N201" s="33">
        <f>$N$17+$U$20*K201</f>
        <v>275.82196660225156</v>
      </c>
    </row>
    <row r="202" spans="1:14" x14ac:dyDescent="0.2">
      <c r="A202" s="1">
        <f>A201+$P$17</f>
        <v>18.499999999999993</v>
      </c>
      <c r="B202" s="1">
        <v>0</v>
      </c>
      <c r="C202" s="1">
        <v>0</v>
      </c>
      <c r="D202" s="1">
        <f>$C$3+$C$2</f>
        <v>4.99597556561086</v>
      </c>
      <c r="E202" s="1">
        <f>D202+C202/1000</f>
        <v>4.99597556561086</v>
      </c>
      <c r="F202" s="25">
        <f>(B202-0.5*M202*L202^2*$C$9*$C$11)*COS($E$4)/E202</f>
        <v>-1.5324660218890554E-2</v>
      </c>
      <c r="G202" s="31">
        <f>G201+F201*dt</f>
        <v>14.717588808642402</v>
      </c>
      <c r="H202" s="31">
        <f>H201+G202*dt</f>
        <v>308.86762871042106</v>
      </c>
      <c r="I202" s="25">
        <f>(B202-0.5*M202*L202^2*$C$9*$C$11)*SIN($E$4)/E202-$C$8</f>
        <v>-9.9821616678239664</v>
      </c>
      <c r="J202" s="31">
        <f>J201+I201*dt</f>
        <v>-11.735640146682556</v>
      </c>
      <c r="K202" s="31">
        <f>K201+J201*dt</f>
        <v>1872.4697465096001</v>
      </c>
      <c r="L202" s="25">
        <f>SQRT(G202^2+J202^2)</f>
        <v>18.82372625153435</v>
      </c>
      <c r="M202" s="28">
        <f>$S$16*(N202/$S$19)^(-1*(1+$S$21/($S$18*$U$20)))</f>
        <v>1.019307929228354</v>
      </c>
      <c r="N202" s="33">
        <f>$N$17+$U$20*K202</f>
        <v>275.82894664768759</v>
      </c>
    </row>
    <row r="203" spans="1:14" x14ac:dyDescent="0.2">
      <c r="A203" s="1">
        <f>A202+$P$17</f>
        <v>18.599999999999994</v>
      </c>
      <c r="B203" s="1">
        <v>0</v>
      </c>
      <c r="C203" s="1">
        <v>0</v>
      </c>
      <c r="D203" s="1">
        <f>$C$3+$C$2</f>
        <v>4.99597556561086</v>
      </c>
      <c r="E203" s="1">
        <f>D203+C203/1000</f>
        <v>4.99597556561086</v>
      </c>
      <c r="F203" s="25">
        <f>(B203-0.5*M203*L203^2*$C$9*$C$11)*COS($E$4)/E203</f>
        <v>-1.6381039992893736E-2</v>
      </c>
      <c r="G203" s="31">
        <f>G202+F202*dt</f>
        <v>14.716056342620513</v>
      </c>
      <c r="H203" s="31">
        <f>H202+G203*dt</f>
        <v>310.33923434468312</v>
      </c>
      <c r="I203" s="25">
        <f>(B203-0.5*M203*L203^2*$C$9*$C$11)*SIN($E$4)/E203-$C$8</f>
        <v>-9.994236143892401</v>
      </c>
      <c r="J203" s="31">
        <f>J202+I202*dt</f>
        <v>-12.733856313464953</v>
      </c>
      <c r="K203" s="31">
        <f>K202+J202*dt</f>
        <v>1871.2961824949318</v>
      </c>
      <c r="L203" s="25">
        <f>SQRT(G203^2+J203^2)</f>
        <v>19.460560395095325</v>
      </c>
      <c r="M203" s="28">
        <f>$S$16*(N203/$S$19)^(-1*(1+$S$21/($S$18*$U$20)))</f>
        <v>1.0194279378779303</v>
      </c>
      <c r="N203" s="33">
        <f>$N$17+$U$20*K203</f>
        <v>275.83657481378293</v>
      </c>
    </row>
    <row r="204" spans="1:14" x14ac:dyDescent="0.2">
      <c r="A204" s="1">
        <f>A203+$P$17</f>
        <v>18.699999999999996</v>
      </c>
      <c r="B204" s="1">
        <v>0</v>
      </c>
      <c r="C204" s="1">
        <v>0</v>
      </c>
      <c r="D204" s="1">
        <f>$C$3+$C$2</f>
        <v>4.99597556561086</v>
      </c>
      <c r="E204" s="1">
        <f>D204+C204/1000</f>
        <v>4.99597556561086</v>
      </c>
      <c r="F204" s="25">
        <f>(B204-0.5*M204*L204^2*$C$9*$C$11)*COS($E$4)/E204</f>
        <v>-1.7525354751303387E-2</v>
      </c>
      <c r="G204" s="31">
        <f>G203+F203*dt</f>
        <v>14.714418238621224</v>
      </c>
      <c r="H204" s="31">
        <f>H203+G204*dt</f>
        <v>311.81067616854523</v>
      </c>
      <c r="I204" s="25">
        <f>(B204-0.5*M204*L204^2*$C$9*$C$11)*SIN($E$4)/E204-$C$8</f>
        <v>-10.007315721431846</v>
      </c>
      <c r="J204" s="31">
        <f>J203+I203*dt</f>
        <v>-13.733279927854193</v>
      </c>
      <c r="K204" s="31">
        <f>K203+J203*dt</f>
        <v>1870.0227968635854</v>
      </c>
      <c r="L204" s="25">
        <f>SQRT(G204^2+J204^2)</f>
        <v>20.127520504967119</v>
      </c>
      <c r="M204" s="28">
        <f>$S$16*(N204/$S$19)^(-1*(1+$S$21/($S$18*$U$20)))</f>
        <v>1.0195581665137419</v>
      </c>
      <c r="N204" s="33">
        <f>$N$17+$U$20*K204</f>
        <v>275.84485182038668</v>
      </c>
    </row>
    <row r="205" spans="1:14" x14ac:dyDescent="0.2">
      <c r="A205" s="1">
        <f>A204+$P$17</f>
        <v>18.799999999999997</v>
      </c>
      <c r="B205" s="1">
        <v>0</v>
      </c>
      <c r="C205" s="1">
        <v>0</v>
      </c>
      <c r="D205" s="1">
        <f>$C$3+$C$2</f>
        <v>4.99597556561086</v>
      </c>
      <c r="E205" s="1">
        <f>D205+C205/1000</f>
        <v>4.99597556561086</v>
      </c>
      <c r="F205" s="25">
        <f>(B205-0.5*M205*L205^2*$C$9*$C$11)*COS($E$4)/E205</f>
        <v>-1.8758102922230738E-2</v>
      </c>
      <c r="G205" s="31">
        <f>G204+F204*dt</f>
        <v>14.712665703146094</v>
      </c>
      <c r="H205" s="31">
        <f>H204+G205*dt</f>
        <v>313.28194273885981</v>
      </c>
      <c r="I205" s="25">
        <f>(B205-0.5*M205*L205^2*$C$9*$C$11)*SIN($E$4)/E205-$C$8</f>
        <v>-10.021406097501679</v>
      </c>
      <c r="J205" s="31">
        <f>J204+I204*dt</f>
        <v>-14.734011499997377</v>
      </c>
      <c r="K205" s="31">
        <f>K204+J204*dt</f>
        <v>1868.6494688708001</v>
      </c>
      <c r="L205" s="25">
        <f>SQRT(G205^2+J205^2)</f>
        <v>20.821950604460341</v>
      </c>
      <c r="M205" s="28">
        <f>$S$16*(N205/$S$19)^(-1*(1+$S$21/($S$18*$U$20)))</f>
        <v>1.0196986304802411</v>
      </c>
      <c r="N205" s="33">
        <f>$N$17+$U$20*K205</f>
        <v>275.85377845233978</v>
      </c>
    </row>
    <row r="206" spans="1:14" x14ac:dyDescent="0.2">
      <c r="A206" s="1">
        <f>A205+$P$17</f>
        <v>18.899999999999999</v>
      </c>
      <c r="B206" s="1">
        <v>0</v>
      </c>
      <c r="C206" s="1">
        <v>0</v>
      </c>
      <c r="D206" s="1">
        <f>$C$3+$C$2</f>
        <v>4.99597556561086</v>
      </c>
      <c r="E206" s="1">
        <f>D206+C206/1000</f>
        <v>4.99597556561086</v>
      </c>
      <c r="F206" s="25">
        <f>(B206-0.5*M206*L206^2*$C$9*$C$11)*COS($E$4)/E206</f>
        <v>-2.0079824518918397E-2</v>
      </c>
      <c r="G206" s="31">
        <f>G205+F205*dt</f>
        <v>14.710789892853871</v>
      </c>
      <c r="H206" s="31">
        <f>H205+G206*dt</f>
        <v>314.7530217281452</v>
      </c>
      <c r="I206" s="25">
        <f>(B206-0.5*M206*L206^2*$C$9*$C$11)*SIN($E$4)/E206-$C$8</f>
        <v>-10.036513444481507</v>
      </c>
      <c r="J206" s="31">
        <f>J205+I205*dt</f>
        <v>-15.736152109747545</v>
      </c>
      <c r="K206" s="31">
        <f>K205+J205*dt</f>
        <v>1867.1760677208003</v>
      </c>
      <c r="L206" s="25">
        <f>SQRT(G206^2+J206^2)</f>
        <v>21.541444299136575</v>
      </c>
      <c r="M206" s="28">
        <f>$S$16*(N206/$S$19)^(-1*(1+$S$21/($S$18*$U$20)))</f>
        <v>1.019849346390737</v>
      </c>
      <c r="N206" s="33">
        <f>$N$17+$U$20*K206</f>
        <v>275.86335555981481</v>
      </c>
    </row>
    <row r="207" spans="1:14" x14ac:dyDescent="0.2">
      <c r="A207" s="1">
        <f>A206+$P$17</f>
        <v>19</v>
      </c>
      <c r="B207" s="1">
        <v>0</v>
      </c>
      <c r="C207" s="1">
        <v>0</v>
      </c>
      <c r="D207" s="1">
        <f>$C$3+$C$2</f>
        <v>4.99597556561086</v>
      </c>
      <c r="E207" s="1">
        <f>D207+C207/1000</f>
        <v>4.99597556561086</v>
      </c>
      <c r="F207" s="25">
        <f>(B207-0.5*M207*L207^2*$C$9*$C$11)*COS($E$4)/E207</f>
        <v>-2.1491101663681986E-2</v>
      </c>
      <c r="G207" s="31">
        <f>G206+F206*dt</f>
        <v>14.70878191040198</v>
      </c>
      <c r="H207" s="31">
        <f>H206+G207*dt</f>
        <v>316.22389991918538</v>
      </c>
      <c r="I207" s="25">
        <f>(B207-0.5*M207*L207^2*$C$9*$C$11)*SIN($E$4)/E207-$C$8</f>
        <v>-10.052644416059847</v>
      </c>
      <c r="J207" s="31">
        <f>J206+I206*dt</f>
        <v>-16.739803454195695</v>
      </c>
      <c r="K207" s="31">
        <f>K206+J206*dt</f>
        <v>1865.6024525098255</v>
      </c>
      <c r="L207" s="25">
        <f>SQRT(G207^2+J207^2)</f>
        <v>22.283834611055401</v>
      </c>
      <c r="M207" s="28">
        <f>$S$16*(N207/$S$19)^(-1*(1+$S$21/($S$18*$U$20)))</f>
        <v>1.0200103321348792</v>
      </c>
      <c r="N207" s="33">
        <f>$N$17+$U$20*K207</f>
        <v>275.87358405868611</v>
      </c>
    </row>
    <row r="208" spans="1:14" x14ac:dyDescent="0.2">
      <c r="A208" s="1">
        <f>A207+$P$17</f>
        <v>19.100000000000001</v>
      </c>
      <c r="B208" s="1">
        <v>0</v>
      </c>
      <c r="C208" s="1">
        <v>0</v>
      </c>
      <c r="D208" s="1">
        <f>$C$3+$C$2</f>
        <v>4.99597556561086</v>
      </c>
      <c r="E208" s="1">
        <f>D208+C208/1000</f>
        <v>4.99597556561086</v>
      </c>
      <c r="F208" s="25">
        <f>(B208-0.5*M208*L208^2*$C$9*$C$11)*COS($E$4)/E208</f>
        <v>-2.2992559155294377E-2</v>
      </c>
      <c r="G208" s="31">
        <f>G207+F207*dt</f>
        <v>14.706632800235612</v>
      </c>
      <c r="H208" s="31">
        <f>H207+G208*dt</f>
        <v>317.69456319920897</v>
      </c>
      <c r="I208" s="25">
        <f>(B208-0.5*M208*L208^2*$C$9*$C$11)*SIN($E$4)/E208-$C$8</f>
        <v>-10.06980615371935</v>
      </c>
      <c r="J208" s="31">
        <f>J207+I207*dt</f>
        <v>-17.745067895801679</v>
      </c>
      <c r="K208" s="31">
        <f>K207+J207*dt</f>
        <v>1863.928472164406</v>
      </c>
      <c r="L208" s="25">
        <f>SQRT(G208^2+J208^2)</f>
        <v>23.047179500918922</v>
      </c>
      <c r="M208" s="28">
        <f>$S$16*(N208/$S$19)^(-1*(1+$S$21/($S$18*$U$20)))</f>
        <v>1.0201816068867617</v>
      </c>
      <c r="N208" s="33">
        <f>$N$17+$U$20*K208</f>
        <v>275.88446493093136</v>
      </c>
    </row>
    <row r="209" spans="1:14" x14ac:dyDescent="0.2">
      <c r="A209" s="1">
        <f>A208+$P$17</f>
        <v>19.200000000000003</v>
      </c>
      <c r="B209" s="1">
        <v>0</v>
      </c>
      <c r="C209" s="1">
        <v>0</v>
      </c>
      <c r="D209" s="1">
        <f>$C$3+$C$2</f>
        <v>4.99597556561086</v>
      </c>
      <c r="E209" s="1">
        <f>D209+C209/1000</f>
        <v>4.99597556561086</v>
      </c>
      <c r="F209" s="25">
        <f>(B209-0.5*M209*L209^2*$C$9*$C$11)*COS($E$4)/E209</f>
        <v>-2.4584865080779849E-2</v>
      </c>
      <c r="G209" s="31">
        <f>G208+F208*dt</f>
        <v>14.704333544320082</v>
      </c>
      <c r="H209" s="31">
        <f>H208+G209*dt</f>
        <v>319.164996553641</v>
      </c>
      <c r="I209" s="25">
        <f>(B209-0.5*M209*L209^2*$C$9*$C$11)*SIN($E$4)/E209-$C$8</f>
        <v>-10.088006293729645</v>
      </c>
      <c r="J209" s="31">
        <f>J208+I208*dt</f>
        <v>-18.752048511173612</v>
      </c>
      <c r="K209" s="31">
        <f>K208+J208*dt</f>
        <v>1862.1539653748259</v>
      </c>
      <c r="L209" s="25">
        <f>SQRT(G209^2+J209^2)</f>
        <v>23.829745033214795</v>
      </c>
      <c r="M209" s="28">
        <f>$S$16*(N209/$S$19)^(-1*(1+$S$21/($S$18*$U$20)))</f>
        <v>1.0203631911136462</v>
      </c>
      <c r="N209" s="33">
        <f>$N$17+$U$20*K209</f>
        <v>275.89599922506363</v>
      </c>
    </row>
    <row r="210" spans="1:14" x14ac:dyDescent="0.2">
      <c r="A210" s="1">
        <f>A209+$P$17</f>
        <v>19.300000000000004</v>
      </c>
      <c r="B210" s="1">
        <v>0</v>
      </c>
      <c r="C210" s="1">
        <v>0</v>
      </c>
      <c r="D210" s="1">
        <f>$C$3+$C$2</f>
        <v>4.99597556561086</v>
      </c>
      <c r="E210" s="1">
        <f>D210+C210/1000</f>
        <v>4.99597556561086</v>
      </c>
      <c r="F210" s="25">
        <f>(B210-0.5*M210*L210^2*$C$9*$C$11)*COS($E$4)/E210</f>
        <v>-2.6268731472666999E-2</v>
      </c>
      <c r="G210" s="31">
        <f>G209+F209*dt</f>
        <v>14.701875057812005</v>
      </c>
      <c r="H210" s="31">
        <f>H209+G210*dt</f>
        <v>320.63518405942222</v>
      </c>
      <c r="I210" s="25">
        <f>(B210-0.5*M210*L210^2*$C$9*$C$11)*SIN($E$4)/E210-$C$8</f>
        <v>-10.107252974659778</v>
      </c>
      <c r="J210" s="31">
        <f>J209+I209*dt</f>
        <v>-19.760849140546576</v>
      </c>
      <c r="K210" s="31">
        <f>K209+J209*dt</f>
        <v>1860.2787605237086</v>
      </c>
      <c r="L210" s="25">
        <f>SQRT(G210^2+J210^2)</f>
        <v>24.629987595834372</v>
      </c>
      <c r="M210" s="28">
        <f>$S$16*(N210/$S$19)^(-1*(1+$S$21/($S$18*$U$20)))</f>
        <v>1.0205551065853298</v>
      </c>
      <c r="N210" s="33">
        <f>$N$17+$U$20*K210</f>
        <v>275.90818805659592</v>
      </c>
    </row>
    <row r="211" spans="1:14" x14ac:dyDescent="0.2">
      <c r="A211" s="1">
        <f>A210+$P$17</f>
        <v>19.400000000000006</v>
      </c>
      <c r="B211" s="1">
        <v>0</v>
      </c>
      <c r="C211" s="1">
        <v>0</v>
      </c>
      <c r="D211" s="1">
        <f>$C$3+$C$2</f>
        <v>4.99597556561086</v>
      </c>
      <c r="E211" s="1">
        <f>D211+C211/1000</f>
        <v>4.99597556561086</v>
      </c>
      <c r="F211" s="25">
        <f>(B211-0.5*M211*L211^2*$C$9*$C$11)*COS($E$4)/E211</f>
        <v>-2.8044915012832291E-2</v>
      </c>
      <c r="G211" s="31">
        <f>G210+F210*dt</f>
        <v>14.699248184664739</v>
      </c>
      <c r="H211" s="31">
        <f>H210+G211*dt</f>
        <v>322.10510887788871</v>
      </c>
      <c r="I211" s="25">
        <f>(B211-0.5*M211*L211^2*$C$9*$C$11)*SIN($E$4)/E211-$C$8</f>
        <v>-10.12755484542317</v>
      </c>
      <c r="J211" s="31">
        <f>J210+I210*dt</f>
        <v>-20.771574438012554</v>
      </c>
      <c r="K211" s="31">
        <f>K210+J210*dt</f>
        <v>1858.302675609654</v>
      </c>
      <c r="L211" s="25">
        <f>SQRT(G211^2+J211^2)</f>
        <v>25.446536145972129</v>
      </c>
      <c r="M211" s="28">
        <f>$S$16*(N211/$S$19)^(-1*(1+$S$21/($S$18*$U$20)))</f>
        <v>1.0207573763841458</v>
      </c>
      <c r="N211" s="33">
        <f>$N$17+$U$20*K211</f>
        <v>275.92103260853725</v>
      </c>
    </row>
    <row r="212" spans="1:14" x14ac:dyDescent="0.2">
      <c r="A212" s="1">
        <f>A211+$P$17</f>
        <v>19.500000000000007</v>
      </c>
      <c r="B212" s="1">
        <v>0</v>
      </c>
      <c r="C212" s="1">
        <v>0</v>
      </c>
      <c r="D212" s="1">
        <f>$C$3+$C$2</f>
        <v>4.99597556561086</v>
      </c>
      <c r="E212" s="1">
        <f>D212+C212/1000</f>
        <v>4.99597556561086</v>
      </c>
      <c r="F212" s="25">
        <f>(B212-0.5*M212*L212^2*$C$9*$C$11)*COS($E$4)/E212</f>
        <v>-2.9914217784153933E-2</v>
      </c>
      <c r="G212" s="31">
        <f>G211+F211*dt</f>
        <v>14.696443693163456</v>
      </c>
      <c r="H212" s="31">
        <f>H211+G212*dt</f>
        <v>323.57475324720508</v>
      </c>
      <c r="I212" s="25">
        <f>(B212-0.5*M212*L212^2*$C$9*$C$11)*SIN($E$4)/E212-$C$8</f>
        <v>-10.148921073869074</v>
      </c>
      <c r="J212" s="31">
        <f>J211+I211*dt</f>
        <v>-21.784329922554871</v>
      </c>
      <c r="K212" s="31">
        <f>K211+J211*dt</f>
        <v>1856.2255181658527</v>
      </c>
      <c r="L212" s="25">
        <f>SQRT(G212^2+J212^2)</f>
        <v>26.278175115503043</v>
      </c>
      <c r="M212" s="28">
        <f>$S$16*(N212/$S$19)^(-1*(1+$S$21/($S$18*$U$20)))</f>
        <v>1.0209700249156288</v>
      </c>
      <c r="N212" s="33">
        <f>$N$17+$U$20*K212</f>
        <v>275.93453413192196</v>
      </c>
    </row>
    <row r="213" spans="1:14" x14ac:dyDescent="0.2">
      <c r="A213" s="1">
        <f>A212+$P$17</f>
        <v>19.600000000000009</v>
      </c>
      <c r="B213" s="1">
        <v>0</v>
      </c>
      <c r="C213" s="1">
        <v>0</v>
      </c>
      <c r="D213" s="1">
        <f>$C$3+$C$2</f>
        <v>4.99597556561086</v>
      </c>
      <c r="E213" s="1">
        <f>D213+C213/1000</f>
        <v>4.99597556561086</v>
      </c>
      <c r="F213" s="25">
        <f>(B213-0.5*M213*L213^2*$C$9*$C$11)*COS($E$4)/E213</f>
        <v>-3.1877488071284821E-2</v>
      </c>
      <c r="G213" s="31">
        <f>G212+F212*dt</f>
        <v>14.693452271385041</v>
      </c>
      <c r="H213" s="31">
        <f>H212+G213*dt</f>
        <v>325.04409847434357</v>
      </c>
      <c r="I213" s="25">
        <f>(B213-0.5*M213*L213^2*$C$9*$C$11)*SIN($E$4)/E213-$C$8</f>
        <v>-10.171361355935437</v>
      </c>
      <c r="J213" s="31">
        <f>J212+I212*dt</f>
        <v>-22.799222029941777</v>
      </c>
      <c r="K213" s="31">
        <f>K212+J212*dt</f>
        <v>1854.0470851735972</v>
      </c>
      <c r="L213" s="25">
        <f>SQRT(G213^2+J213^2)</f>
        <v>27.123828358512608</v>
      </c>
      <c r="M213" s="28">
        <f>$S$16*(N213/$S$19)^(-1*(1+$S$21/($S$18*$U$20)))</f>
        <v>1.0211930779198337</v>
      </c>
      <c r="N213" s="33">
        <f>$N$17+$U$20*K213</f>
        <v>275.94869394637163</v>
      </c>
    </row>
    <row r="214" spans="1:14" x14ac:dyDescent="0.2">
      <c r="A214" s="1">
        <f>A213+$P$17</f>
        <v>19.70000000000001</v>
      </c>
      <c r="B214" s="1">
        <v>0</v>
      </c>
      <c r="C214" s="1">
        <v>0</v>
      </c>
      <c r="D214" s="1">
        <f>$C$3+$C$2</f>
        <v>4.99597556561086</v>
      </c>
      <c r="E214" s="1">
        <f>D214+C214/1000</f>
        <v>4.99597556561086</v>
      </c>
      <c r="F214" s="25">
        <f>(B214-0.5*M214*L214^2*$C$9*$C$11)*COS($E$4)/E214</f>
        <v>-3.3935621211948021E-2</v>
      </c>
      <c r="G214" s="31">
        <f>G213+F213*dt</f>
        <v>14.690264522577912</v>
      </c>
      <c r="H214" s="31">
        <f>H213+G214*dt</f>
        <v>326.51312492660134</v>
      </c>
      <c r="I214" s="25">
        <f>(B214-0.5*M214*L214^2*$C$9*$C$11)*SIN($E$4)/E214-$C$8</f>
        <v>-10.194885925379264</v>
      </c>
      <c r="J214" s="31">
        <f>J213+I213*dt</f>
        <v>-23.81635816553532</v>
      </c>
      <c r="K214" s="31">
        <f>K213+J213*dt</f>
        <v>1851.7671629706031</v>
      </c>
      <c r="L214" s="25">
        <f>SQRT(G214^2+J214^2)</f>
        <v>27.982544344865641</v>
      </c>
      <c r="M214" s="28">
        <f>$S$16*(N214/$S$19)^(-1*(1+$S$21/($S$18*$U$20)))</f>
        <v>1.0214265624833403</v>
      </c>
      <c r="N214" s="33">
        <f>$N$17+$U$20*K214</f>
        <v>275.96351344069109</v>
      </c>
    </row>
    <row r="215" spans="1:14" x14ac:dyDescent="0.2">
      <c r="A215" s="1">
        <f>A214+$P$17</f>
        <v>19.800000000000011</v>
      </c>
      <c r="B215" s="1">
        <v>0</v>
      </c>
      <c r="C215" s="1">
        <v>0</v>
      </c>
      <c r="D215" s="1">
        <f>$C$3+$C$2</f>
        <v>4.99597556561086</v>
      </c>
      <c r="E215" s="1">
        <f>D215+C215/1000</f>
        <v>4.99597556561086</v>
      </c>
      <c r="F215" s="25">
        <f>(B215-0.5*M215*L215^2*$C$9*$C$11)*COS($E$4)/E215</f>
        <v>-3.608956050025483E-2</v>
      </c>
      <c r="G215" s="31">
        <f>G214+F214*dt</f>
        <v>14.686870960456718</v>
      </c>
      <c r="H215" s="31">
        <f>H214+G215*dt</f>
        <v>327.98181202264703</v>
      </c>
      <c r="I215" s="25">
        <f>(B215-0.5*M215*L215^2*$C$9*$C$11)*SIN($E$4)/E215-$C$8</f>
        <v>-10.219505564101583</v>
      </c>
      <c r="J215" s="31">
        <f>J214+I214*dt</f>
        <v>-24.835846758073245</v>
      </c>
      <c r="K215" s="31">
        <f>K214+J214*dt</f>
        <v>1849.3855271540494</v>
      </c>
      <c r="L215" s="25">
        <f>SQRT(G215^2+J215^2)</f>
        <v>28.853482680598614</v>
      </c>
      <c r="M215" s="28">
        <f>$S$16*(N215/$S$19)^(-1*(1+$S$21/($S$18*$U$20)))</f>
        <v>1.0216705070519401</v>
      </c>
      <c r="N215" s="33">
        <f>$N$17+$U$20*K215</f>
        <v>275.97899407349865</v>
      </c>
    </row>
    <row r="216" spans="1:14" x14ac:dyDescent="0.2">
      <c r="A216" s="1">
        <f>A215+$P$17</f>
        <v>19.900000000000013</v>
      </c>
      <c r="B216" s="1">
        <v>0</v>
      </c>
      <c r="C216" s="1">
        <v>0</v>
      </c>
      <c r="D216" s="1">
        <f>$C$3+$C$2</f>
        <v>4.99597556561086</v>
      </c>
      <c r="E216" s="1">
        <f>D216+C216/1000</f>
        <v>4.99597556561086</v>
      </c>
      <c r="F216" s="25">
        <f>(B216-0.5*M216*L216^2*$C$9*$C$11)*COS($E$4)/E216</f>
        <v>-3.8340298143647623E-2</v>
      </c>
      <c r="G216" s="31">
        <f>G215+F215*dt</f>
        <v>14.683262004406693</v>
      </c>
      <c r="H216" s="31">
        <f>H215+G216*dt</f>
        <v>329.45013822308772</v>
      </c>
      <c r="I216" s="25">
        <f>(B216-0.5*M216*L216^2*$C$9*$C$11)*SIN($E$4)/E216-$C$8</f>
        <v>-10.245231613085357</v>
      </c>
      <c r="J216" s="31">
        <f>J215+I215*dt</f>
        <v>-25.857797314483403</v>
      </c>
      <c r="K216" s="31">
        <f>K215+J215*dt</f>
        <v>1846.9019424782421</v>
      </c>
      <c r="L216" s="25">
        <f>SQRT(G216^2+J216^2)</f>
        <v>29.73590195448859</v>
      </c>
      <c r="M216" s="28">
        <f>$S$16*(N216/$S$19)^(-1*(1+$S$21/($S$18*$U$20)))</f>
        <v>1.0219249414440321</v>
      </c>
      <c r="N216" s="33">
        <f>$N$17+$U$20*K216</f>
        <v>275.99513737389145</v>
      </c>
    </row>
    <row r="217" spans="1:14" x14ac:dyDescent="0.2">
      <c r="A217" s="1">
        <f>A216+$P$17</f>
        <v>20.000000000000014</v>
      </c>
      <c r="B217" s="1">
        <v>0</v>
      </c>
      <c r="C217" s="1">
        <v>0</v>
      </c>
      <c r="D217" s="1">
        <f>$C$3+$C$2</f>
        <v>4.99597556561086</v>
      </c>
      <c r="E217" s="1">
        <f>D217+C217/1000</f>
        <v>4.99597556561086</v>
      </c>
      <c r="F217" s="31"/>
      <c r="G217" s="31"/>
      <c r="H217" s="31"/>
      <c r="I217" s="31"/>
      <c r="J217" s="31"/>
      <c r="K217" s="31"/>
      <c r="L217" s="31"/>
    </row>
    <row r="218" spans="1:14" x14ac:dyDescent="0.2">
      <c r="A218" s="1">
        <f>A217+$P$17</f>
        <v>20.100000000000016</v>
      </c>
      <c r="B218" s="1">
        <v>0</v>
      </c>
      <c r="C218" s="1">
        <v>0</v>
      </c>
      <c r="D218" s="1">
        <f>$C$3+$C$2</f>
        <v>4.99597556561086</v>
      </c>
      <c r="E218" s="1">
        <f>D218+C218/1000</f>
        <v>4.99597556561086</v>
      </c>
      <c r="F218" s="31"/>
      <c r="G218" s="31"/>
      <c r="H218" s="31"/>
      <c r="I218" s="31"/>
      <c r="J218" s="31"/>
      <c r="K218" s="31"/>
      <c r="L218" s="31"/>
    </row>
    <row r="219" spans="1:14" x14ac:dyDescent="0.2">
      <c r="A219" s="1">
        <f>A218+$P$17</f>
        <v>20.200000000000017</v>
      </c>
      <c r="B219" s="1">
        <v>0</v>
      </c>
      <c r="C219" s="1">
        <v>0</v>
      </c>
      <c r="D219" s="1">
        <f>$C$3+$C$2</f>
        <v>4.99597556561086</v>
      </c>
      <c r="E219" s="1">
        <f>D219+C219/1000</f>
        <v>4.99597556561086</v>
      </c>
      <c r="F219" s="31"/>
      <c r="G219" s="31"/>
      <c r="H219" s="31"/>
      <c r="I219" s="31"/>
      <c r="J219" s="31"/>
      <c r="K219" s="31"/>
      <c r="L219" s="31"/>
    </row>
    <row r="220" spans="1:14" x14ac:dyDescent="0.2">
      <c r="A220" s="1">
        <f>A219+$P$17</f>
        <v>20.300000000000018</v>
      </c>
      <c r="B220" s="1">
        <v>0</v>
      </c>
      <c r="C220" s="1">
        <v>0</v>
      </c>
      <c r="D220" s="1">
        <f>$C$3+$C$2</f>
        <v>4.99597556561086</v>
      </c>
      <c r="E220" s="1">
        <f>D220+C220/1000</f>
        <v>4.99597556561086</v>
      </c>
      <c r="F220" s="31"/>
      <c r="G220" s="31"/>
      <c r="H220" s="31"/>
      <c r="I220" s="31"/>
      <c r="J220" s="31"/>
      <c r="K220" s="31"/>
      <c r="L220" s="31"/>
    </row>
    <row r="221" spans="1:14" x14ac:dyDescent="0.2">
      <c r="A221" s="1">
        <f>A220+$P$17</f>
        <v>20.40000000000002</v>
      </c>
      <c r="B221" s="1">
        <v>0</v>
      </c>
      <c r="C221" s="1">
        <v>0</v>
      </c>
      <c r="D221" s="1">
        <f>$C$3+$C$2</f>
        <v>4.99597556561086</v>
      </c>
      <c r="E221" s="1">
        <f>D221+C221/1000</f>
        <v>4.99597556561086</v>
      </c>
      <c r="F221" s="31"/>
      <c r="G221" s="31"/>
      <c r="H221" s="31"/>
      <c r="I221" s="31"/>
      <c r="J221" s="31"/>
      <c r="K221" s="31"/>
      <c r="L221" s="31"/>
    </row>
    <row r="222" spans="1:14" x14ac:dyDescent="0.2">
      <c r="A222" s="1">
        <f>A221+$P$17</f>
        <v>20.500000000000021</v>
      </c>
      <c r="B222" s="1">
        <v>0</v>
      </c>
      <c r="C222" s="1">
        <v>0</v>
      </c>
      <c r="D222" s="1">
        <f>$C$3+$C$2</f>
        <v>4.99597556561086</v>
      </c>
      <c r="E222" s="1">
        <f>D222+C222/1000</f>
        <v>4.99597556561086</v>
      </c>
      <c r="F222" s="31"/>
      <c r="G222" s="31"/>
      <c r="H222" s="31"/>
      <c r="I222" s="31"/>
      <c r="J222" s="31"/>
      <c r="K222" s="31"/>
      <c r="L222" s="31"/>
    </row>
    <row r="223" spans="1:14" x14ac:dyDescent="0.2">
      <c r="A223" s="1">
        <f>A222+$P$17</f>
        <v>20.600000000000023</v>
      </c>
      <c r="B223" s="1">
        <v>0</v>
      </c>
      <c r="C223" s="1">
        <v>0</v>
      </c>
      <c r="D223" s="1">
        <f>$C$3+$C$2</f>
        <v>4.99597556561086</v>
      </c>
      <c r="E223" s="1">
        <f>D223+C223/1000</f>
        <v>4.99597556561086</v>
      </c>
      <c r="F223" s="31"/>
      <c r="G223" s="31"/>
      <c r="H223" s="31"/>
      <c r="I223" s="31"/>
      <c r="J223" s="31"/>
      <c r="K223" s="31"/>
      <c r="L223" s="31"/>
    </row>
    <row r="224" spans="1:14" x14ac:dyDescent="0.2">
      <c r="A224" s="1">
        <f>A223+$P$17</f>
        <v>20.700000000000024</v>
      </c>
      <c r="B224" s="1">
        <v>0</v>
      </c>
      <c r="C224" s="1">
        <v>0</v>
      </c>
      <c r="D224" s="1">
        <f>$C$3+$C$2</f>
        <v>4.99597556561086</v>
      </c>
      <c r="E224" s="1">
        <f>D224+C224/1000</f>
        <v>4.99597556561086</v>
      </c>
      <c r="F224" s="31"/>
      <c r="G224" s="31"/>
      <c r="H224" s="31"/>
      <c r="I224" s="31"/>
      <c r="J224" s="31"/>
      <c r="K224" s="31"/>
      <c r="L224" s="31"/>
    </row>
    <row r="225" spans="1:12" x14ac:dyDescent="0.2">
      <c r="A225" s="1">
        <f>A224+$P$17</f>
        <v>20.800000000000026</v>
      </c>
      <c r="B225" s="1">
        <v>0</v>
      </c>
      <c r="C225" s="1">
        <v>0</v>
      </c>
      <c r="D225" s="1">
        <f>$C$3+$C$2</f>
        <v>4.99597556561086</v>
      </c>
      <c r="E225" s="1">
        <f>D225+C225/1000</f>
        <v>4.99597556561086</v>
      </c>
      <c r="F225" s="31"/>
      <c r="G225" s="31"/>
      <c r="H225" s="31"/>
      <c r="I225" s="31"/>
      <c r="J225" s="31"/>
      <c r="K225" s="31"/>
      <c r="L225" s="31"/>
    </row>
    <row r="226" spans="1:12" x14ac:dyDescent="0.2">
      <c r="A226" s="1">
        <f>A225+$P$17</f>
        <v>20.900000000000027</v>
      </c>
      <c r="B226" s="1">
        <v>0</v>
      </c>
      <c r="C226" s="1">
        <v>0</v>
      </c>
      <c r="D226" s="1">
        <f>$C$3+$C$2</f>
        <v>4.99597556561086</v>
      </c>
      <c r="E226" s="1">
        <f>D226+C226/1000</f>
        <v>4.99597556561086</v>
      </c>
      <c r="F226" s="31"/>
      <c r="G226" s="31"/>
      <c r="H226" s="31"/>
      <c r="I226" s="31"/>
      <c r="J226" s="31"/>
      <c r="K226" s="31"/>
      <c r="L226" s="31"/>
    </row>
    <row r="227" spans="1:12" x14ac:dyDescent="0.2">
      <c r="A227" s="1">
        <f>A226+$P$17</f>
        <v>21.000000000000028</v>
      </c>
      <c r="B227" s="1">
        <v>0</v>
      </c>
      <c r="C227" s="1">
        <v>0</v>
      </c>
      <c r="D227" s="1">
        <f>$C$3+$C$2</f>
        <v>4.99597556561086</v>
      </c>
      <c r="E227" s="1">
        <f>D227+C227/1000</f>
        <v>4.99597556561086</v>
      </c>
      <c r="F227" s="31"/>
      <c r="G227" s="31"/>
      <c r="H227" s="31"/>
      <c r="I227" s="31"/>
      <c r="J227" s="31"/>
      <c r="K227" s="31"/>
      <c r="L227" s="31"/>
    </row>
    <row r="228" spans="1:12" x14ac:dyDescent="0.2">
      <c r="A228" s="1">
        <f>A227+$P$17</f>
        <v>21.10000000000003</v>
      </c>
      <c r="B228" s="1">
        <v>0</v>
      </c>
      <c r="C228" s="1">
        <v>0</v>
      </c>
      <c r="D228" s="1">
        <f>$C$3+$C$2</f>
        <v>4.99597556561086</v>
      </c>
      <c r="E228" s="1">
        <f>D228+C228/1000</f>
        <v>4.99597556561086</v>
      </c>
      <c r="F228" s="31"/>
      <c r="G228" s="31"/>
      <c r="H228" s="31"/>
      <c r="I228" s="31"/>
      <c r="J228" s="31"/>
      <c r="K228" s="31"/>
      <c r="L228" s="31"/>
    </row>
    <row r="229" spans="1:12" x14ac:dyDescent="0.2">
      <c r="A229" s="1">
        <f>A228+$P$17</f>
        <v>21.200000000000031</v>
      </c>
      <c r="B229" s="1">
        <v>0</v>
      </c>
      <c r="C229" s="1">
        <v>0</v>
      </c>
      <c r="D229" s="1">
        <f>$C$3+$C$2</f>
        <v>4.99597556561086</v>
      </c>
      <c r="E229" s="1">
        <f>D229+C229/1000</f>
        <v>4.99597556561086</v>
      </c>
      <c r="F229" s="31"/>
      <c r="G229" s="31"/>
      <c r="H229" s="31"/>
      <c r="I229" s="31"/>
      <c r="J229" s="31"/>
      <c r="K229" s="31"/>
      <c r="L229" s="31"/>
    </row>
    <row r="230" spans="1:12" x14ac:dyDescent="0.2">
      <c r="A230" s="1">
        <f>A229+$P$17</f>
        <v>21.300000000000033</v>
      </c>
      <c r="B230" s="1">
        <v>0</v>
      </c>
      <c r="C230" s="1">
        <v>0</v>
      </c>
      <c r="D230" s="1">
        <f>$C$3+$C$2</f>
        <v>4.99597556561086</v>
      </c>
      <c r="E230" s="1">
        <f>D230+C230/1000</f>
        <v>4.99597556561086</v>
      </c>
      <c r="F230" s="31"/>
      <c r="G230" s="31"/>
      <c r="H230" s="31"/>
      <c r="I230" s="31"/>
      <c r="J230" s="31"/>
      <c r="K230" s="31"/>
      <c r="L230" s="31"/>
    </row>
    <row r="231" spans="1:12" x14ac:dyDescent="0.2">
      <c r="A231" s="1">
        <f>A230+$P$17</f>
        <v>21.400000000000034</v>
      </c>
      <c r="B231" s="1">
        <v>0</v>
      </c>
      <c r="C231" s="1">
        <v>0</v>
      </c>
      <c r="D231" s="1">
        <f>$C$3+$C$2</f>
        <v>4.99597556561086</v>
      </c>
      <c r="E231" s="1">
        <f>D231+C231/1000</f>
        <v>4.99597556561086</v>
      </c>
      <c r="F231" s="31"/>
      <c r="G231" s="31"/>
      <c r="H231" s="31"/>
      <c r="I231" s="31"/>
      <c r="J231" s="31"/>
      <c r="K231" s="31"/>
      <c r="L231" s="31"/>
    </row>
    <row r="232" spans="1:12" x14ac:dyDescent="0.2">
      <c r="A232" s="1">
        <f>A231+$P$17</f>
        <v>21.500000000000036</v>
      </c>
      <c r="B232" s="1">
        <v>0</v>
      </c>
      <c r="C232" s="1">
        <v>0</v>
      </c>
      <c r="D232" s="1">
        <f>$C$3+$C$2</f>
        <v>4.99597556561086</v>
      </c>
      <c r="E232" s="1">
        <f>D232+C232/1000</f>
        <v>4.99597556561086</v>
      </c>
      <c r="F232" s="31"/>
      <c r="G232" s="31"/>
      <c r="H232" s="31"/>
      <c r="I232" s="31"/>
      <c r="J232" s="31"/>
      <c r="K232" s="31"/>
      <c r="L232" s="31"/>
    </row>
    <row r="233" spans="1:12" x14ac:dyDescent="0.2">
      <c r="A233" s="1">
        <f>A232+$P$17</f>
        <v>21.600000000000037</v>
      </c>
      <c r="B233" s="1">
        <v>0</v>
      </c>
      <c r="C233" s="1">
        <v>0</v>
      </c>
      <c r="D233" s="1">
        <f>$C$3+$C$2</f>
        <v>4.99597556561086</v>
      </c>
      <c r="E233" s="1">
        <f>D233+C233/1000</f>
        <v>4.99597556561086</v>
      </c>
      <c r="F233" s="31"/>
      <c r="G233" s="31"/>
      <c r="H233" s="31"/>
      <c r="I233" s="31"/>
      <c r="J233" s="31"/>
      <c r="K233" s="31"/>
      <c r="L233" s="31"/>
    </row>
    <row r="234" spans="1:12" x14ac:dyDescent="0.2">
      <c r="A234" s="1">
        <f>A233+$P$17</f>
        <v>21.700000000000038</v>
      </c>
      <c r="B234" s="1">
        <v>0</v>
      </c>
      <c r="C234" s="1">
        <v>0</v>
      </c>
      <c r="D234" s="1">
        <f>$C$3+$C$2</f>
        <v>4.99597556561086</v>
      </c>
      <c r="E234" s="1">
        <f>D234+C234/1000</f>
        <v>4.99597556561086</v>
      </c>
      <c r="F234" s="31"/>
      <c r="G234" s="31"/>
      <c r="H234" s="31"/>
      <c r="I234" s="31"/>
      <c r="J234" s="31"/>
      <c r="K234" s="31"/>
      <c r="L234" s="31"/>
    </row>
    <row r="235" spans="1:12" x14ac:dyDescent="0.2">
      <c r="A235" s="1">
        <f>A234+$P$17</f>
        <v>21.80000000000004</v>
      </c>
      <c r="B235" s="1">
        <v>0</v>
      </c>
      <c r="C235" s="1">
        <v>0</v>
      </c>
      <c r="D235" s="1">
        <f>$C$3+$C$2</f>
        <v>4.99597556561086</v>
      </c>
      <c r="E235" s="1">
        <f>D235+C235/1000</f>
        <v>4.99597556561086</v>
      </c>
      <c r="F235" s="31"/>
      <c r="G235" s="31"/>
      <c r="H235" s="31"/>
      <c r="I235" s="31"/>
      <c r="J235" s="31"/>
      <c r="K235" s="31"/>
      <c r="L235" s="31"/>
    </row>
    <row r="236" spans="1:12" x14ac:dyDescent="0.2">
      <c r="A236" s="1">
        <f>A235+$P$17</f>
        <v>21.900000000000041</v>
      </c>
      <c r="B236" s="1">
        <v>0</v>
      </c>
      <c r="C236" s="1">
        <v>0</v>
      </c>
      <c r="D236" s="1">
        <f>$C$3+$C$2</f>
        <v>4.99597556561086</v>
      </c>
      <c r="E236" s="1">
        <f>D236+C236/1000</f>
        <v>4.99597556561086</v>
      </c>
      <c r="F236" s="31"/>
      <c r="G236" s="31"/>
      <c r="H236" s="31"/>
      <c r="I236" s="31"/>
      <c r="J236" s="31"/>
      <c r="K236" s="31"/>
      <c r="L236" s="31"/>
    </row>
    <row r="237" spans="1:12" x14ac:dyDescent="0.2">
      <c r="A237" s="1">
        <f>A236+$P$17</f>
        <v>22.000000000000043</v>
      </c>
      <c r="B237" s="1">
        <v>0</v>
      </c>
      <c r="C237" s="1">
        <v>0</v>
      </c>
      <c r="D237" s="1">
        <f>$C$3+$C$2</f>
        <v>4.99597556561086</v>
      </c>
      <c r="E237" s="1">
        <f>D237+C237/1000</f>
        <v>4.99597556561086</v>
      </c>
      <c r="F237" s="31"/>
      <c r="G237" s="31"/>
      <c r="H237" s="31"/>
      <c r="I237" s="31"/>
      <c r="J237" s="31"/>
      <c r="K237" s="31"/>
      <c r="L237" s="31"/>
    </row>
    <row r="238" spans="1:12" x14ac:dyDescent="0.2">
      <c r="A238" s="1">
        <f>A237+$P$17</f>
        <v>22.100000000000044</v>
      </c>
      <c r="B238" s="1">
        <v>0</v>
      </c>
      <c r="C238" s="1">
        <v>0</v>
      </c>
      <c r="D238" s="1">
        <f>$C$3+$C$2</f>
        <v>4.99597556561086</v>
      </c>
      <c r="E238" s="1">
        <f>D238+C238/1000</f>
        <v>4.99597556561086</v>
      </c>
      <c r="F238" s="31"/>
      <c r="G238" s="31"/>
      <c r="H238" s="31"/>
      <c r="I238" s="31"/>
      <c r="J238" s="31"/>
      <c r="K238" s="31"/>
      <c r="L238" s="31"/>
    </row>
    <row r="239" spans="1:12" x14ac:dyDescent="0.2">
      <c r="A239" s="1">
        <f>A238+$P$17</f>
        <v>22.200000000000045</v>
      </c>
      <c r="B239" s="1">
        <v>0</v>
      </c>
      <c r="C239" s="1">
        <v>0</v>
      </c>
      <c r="D239" s="1">
        <f>$C$3+$C$2</f>
        <v>4.99597556561086</v>
      </c>
      <c r="E239" s="1">
        <f>D239+C239/1000</f>
        <v>4.99597556561086</v>
      </c>
      <c r="F239" s="31"/>
      <c r="G239" s="31"/>
      <c r="H239" s="31"/>
      <c r="I239" s="31"/>
      <c r="J239" s="31"/>
      <c r="K239" s="31"/>
      <c r="L239" s="31"/>
    </row>
    <row r="240" spans="1:12" x14ac:dyDescent="0.2">
      <c r="A240" s="1">
        <f>A239+$P$17</f>
        <v>22.300000000000047</v>
      </c>
      <c r="B240" s="1">
        <v>0</v>
      </c>
      <c r="C240" s="1">
        <v>0</v>
      </c>
      <c r="D240" s="1">
        <f>$C$3+$C$2</f>
        <v>4.99597556561086</v>
      </c>
      <c r="E240" s="1">
        <f>D240+C240/1000</f>
        <v>4.99597556561086</v>
      </c>
      <c r="F240" s="31"/>
      <c r="G240" s="31"/>
      <c r="H240" s="31"/>
      <c r="I240" s="31"/>
      <c r="J240" s="31"/>
      <c r="K240" s="31"/>
      <c r="L240" s="31"/>
    </row>
    <row r="241" spans="1:12" x14ac:dyDescent="0.2">
      <c r="A241" s="1">
        <f>A240+$P$17</f>
        <v>22.400000000000048</v>
      </c>
      <c r="B241" s="1">
        <v>0</v>
      </c>
      <c r="C241" s="1">
        <v>0</v>
      </c>
      <c r="D241" s="1">
        <f>$C$3+$C$2</f>
        <v>4.99597556561086</v>
      </c>
      <c r="E241" s="1">
        <f>D241+C241/1000</f>
        <v>4.99597556561086</v>
      </c>
      <c r="F241" s="31"/>
      <c r="G241" s="31"/>
      <c r="H241" s="31"/>
      <c r="I241" s="31"/>
      <c r="J241" s="31"/>
      <c r="K241" s="31"/>
      <c r="L241" s="31"/>
    </row>
    <row r="242" spans="1:12" x14ac:dyDescent="0.2">
      <c r="A242" s="1">
        <f>A241+$P$17</f>
        <v>22.50000000000005</v>
      </c>
      <c r="B242" s="1">
        <v>0</v>
      </c>
      <c r="C242" s="1">
        <v>0</v>
      </c>
      <c r="D242" s="1">
        <f>$C$3+$C$2</f>
        <v>4.99597556561086</v>
      </c>
      <c r="E242" s="1">
        <f>D242+C242/1000</f>
        <v>4.99597556561086</v>
      </c>
      <c r="F242" s="31"/>
      <c r="G242" s="31"/>
      <c r="H242" s="31"/>
      <c r="I242" s="31"/>
      <c r="J242" s="31"/>
      <c r="K242" s="31"/>
      <c r="L242" s="31"/>
    </row>
    <row r="243" spans="1:12" x14ac:dyDescent="0.2">
      <c r="A243" s="1">
        <f>A242+$P$17</f>
        <v>22.600000000000051</v>
      </c>
      <c r="B243" s="1">
        <v>0</v>
      </c>
      <c r="C243" s="1">
        <v>0</v>
      </c>
      <c r="D243" s="1">
        <f>$C$3+$C$2</f>
        <v>4.99597556561086</v>
      </c>
      <c r="E243" s="1">
        <f>D243+C243/1000</f>
        <v>4.99597556561086</v>
      </c>
      <c r="F243" s="31"/>
      <c r="G243" s="31"/>
      <c r="H243" s="31"/>
      <c r="I243" s="31"/>
      <c r="J243" s="31"/>
      <c r="K243" s="31"/>
      <c r="L243" s="31"/>
    </row>
    <row r="244" spans="1:12" x14ac:dyDescent="0.2">
      <c r="A244" s="1">
        <f>A243+$P$17</f>
        <v>22.700000000000053</v>
      </c>
      <c r="B244" s="1">
        <v>0</v>
      </c>
      <c r="C244" s="1">
        <v>0</v>
      </c>
      <c r="D244" s="1">
        <f>$C$3+$C$2</f>
        <v>4.99597556561086</v>
      </c>
      <c r="E244" s="1">
        <f>D244+C244/1000</f>
        <v>4.99597556561086</v>
      </c>
      <c r="F244" s="31"/>
      <c r="G244" s="31"/>
      <c r="H244" s="31"/>
      <c r="I244" s="31"/>
      <c r="J244" s="31"/>
      <c r="K244" s="31"/>
      <c r="L244" s="31"/>
    </row>
    <row r="245" spans="1:12" x14ac:dyDescent="0.2">
      <c r="A245" s="1">
        <f>A244+$P$17</f>
        <v>22.800000000000054</v>
      </c>
      <c r="B245" s="1">
        <v>0</v>
      </c>
      <c r="C245" s="1">
        <v>0</v>
      </c>
      <c r="D245" s="1">
        <f>$C$3+$C$2</f>
        <v>4.99597556561086</v>
      </c>
      <c r="E245" s="1">
        <f>D245+C245/1000</f>
        <v>4.99597556561086</v>
      </c>
      <c r="F245" s="31"/>
      <c r="G245" s="31"/>
      <c r="H245" s="31"/>
      <c r="I245" s="31"/>
      <c r="J245" s="31"/>
      <c r="K245" s="31"/>
      <c r="L245" s="31"/>
    </row>
    <row r="246" spans="1:12" x14ac:dyDescent="0.2">
      <c r="A246" s="1">
        <f>A245+$P$17</f>
        <v>22.900000000000055</v>
      </c>
      <c r="B246" s="1">
        <v>0</v>
      </c>
      <c r="C246" s="1">
        <v>0</v>
      </c>
      <c r="D246" s="1">
        <f>$C$3+$C$2</f>
        <v>4.99597556561086</v>
      </c>
      <c r="E246" s="1">
        <f>D246+C246/1000</f>
        <v>4.99597556561086</v>
      </c>
      <c r="F246" s="31"/>
      <c r="G246" s="31"/>
      <c r="H246" s="31"/>
      <c r="I246" s="31"/>
      <c r="J246" s="31"/>
      <c r="K246" s="31"/>
      <c r="L246" s="31"/>
    </row>
    <row r="247" spans="1:12" x14ac:dyDescent="0.2">
      <c r="A247" s="1">
        <f>A246+$P$17</f>
        <v>23.000000000000057</v>
      </c>
      <c r="B247" s="1">
        <v>0</v>
      </c>
      <c r="C247" s="1">
        <v>0</v>
      </c>
      <c r="D247" s="1">
        <f>$C$3+$C$2</f>
        <v>4.99597556561086</v>
      </c>
      <c r="E247" s="1">
        <f>D247+C247/1000</f>
        <v>4.99597556561086</v>
      </c>
      <c r="F247" s="31"/>
      <c r="G247" s="31"/>
      <c r="H247" s="31"/>
      <c r="I247" s="31"/>
      <c r="J247" s="31"/>
      <c r="K247" s="31"/>
      <c r="L247" s="31"/>
    </row>
    <row r="248" spans="1:12" x14ac:dyDescent="0.2">
      <c r="A248" s="1">
        <f>A247+$P$17</f>
        <v>23.100000000000058</v>
      </c>
      <c r="B248" s="1">
        <v>0</v>
      </c>
      <c r="C248" s="1">
        <v>0</v>
      </c>
      <c r="D248" s="1">
        <f>$C$3+$C$2</f>
        <v>4.99597556561086</v>
      </c>
      <c r="E248" s="1">
        <f>D248+C248/1000</f>
        <v>4.99597556561086</v>
      </c>
      <c r="F248" s="31"/>
      <c r="G248" s="31"/>
      <c r="H248" s="31"/>
      <c r="I248" s="31"/>
      <c r="J248" s="31"/>
      <c r="K248" s="31"/>
      <c r="L248" s="31"/>
    </row>
    <row r="249" spans="1:12" x14ac:dyDescent="0.2">
      <c r="A249" s="1">
        <f>A248+$P$17</f>
        <v>23.20000000000006</v>
      </c>
      <c r="B249" s="1">
        <v>0</v>
      </c>
      <c r="C249" s="1">
        <v>0</v>
      </c>
      <c r="D249" s="1">
        <f>$C$3+$C$2</f>
        <v>4.99597556561086</v>
      </c>
      <c r="E249" s="1">
        <f>D249+C249/1000</f>
        <v>4.99597556561086</v>
      </c>
      <c r="F249" s="31"/>
      <c r="G249" s="31"/>
      <c r="H249" s="31"/>
      <c r="I249" s="31"/>
      <c r="J249" s="31"/>
      <c r="K249" s="31"/>
      <c r="L249" s="31"/>
    </row>
    <row r="250" spans="1:12" x14ac:dyDescent="0.2">
      <c r="A250" s="1">
        <f>A249+$P$17</f>
        <v>23.300000000000061</v>
      </c>
      <c r="B250" s="1">
        <v>0</v>
      </c>
      <c r="C250" s="1">
        <v>0</v>
      </c>
      <c r="D250" s="1">
        <f>$C$3+$C$2</f>
        <v>4.99597556561086</v>
      </c>
      <c r="E250" s="1">
        <f>D250+C250/1000</f>
        <v>4.99597556561086</v>
      </c>
      <c r="F250" s="31"/>
      <c r="G250" s="31"/>
      <c r="H250" s="31"/>
      <c r="I250" s="31"/>
      <c r="J250" s="31"/>
      <c r="K250" s="31"/>
      <c r="L250" s="31"/>
    </row>
    <row r="251" spans="1:12" x14ac:dyDescent="0.2">
      <c r="A251" s="1">
        <f>A250+$P$17</f>
        <v>23.400000000000063</v>
      </c>
      <c r="B251" s="1">
        <v>0</v>
      </c>
      <c r="C251" s="1">
        <v>0</v>
      </c>
      <c r="D251" s="1">
        <f>$C$3+$C$2</f>
        <v>4.99597556561086</v>
      </c>
      <c r="E251" s="1">
        <f>D251+C251/1000</f>
        <v>4.99597556561086</v>
      </c>
      <c r="F251" s="31"/>
      <c r="G251" s="31"/>
      <c r="H251" s="31"/>
      <c r="I251" s="31"/>
      <c r="J251" s="31"/>
      <c r="K251" s="31"/>
      <c r="L251" s="31"/>
    </row>
    <row r="252" spans="1:12" x14ac:dyDescent="0.2">
      <c r="A252" s="1">
        <f>A251+$P$17</f>
        <v>23.500000000000064</v>
      </c>
      <c r="B252" s="1">
        <v>0</v>
      </c>
      <c r="C252" s="1">
        <v>0</v>
      </c>
      <c r="D252" s="1">
        <f>$C$3+$C$2</f>
        <v>4.99597556561086</v>
      </c>
      <c r="E252" s="1">
        <f>D252+C252/1000</f>
        <v>4.99597556561086</v>
      </c>
      <c r="F252" s="31"/>
      <c r="G252" s="31"/>
      <c r="H252" s="31"/>
      <c r="I252" s="31"/>
      <c r="J252" s="31"/>
      <c r="K252" s="31"/>
      <c r="L252" s="31"/>
    </row>
    <row r="253" spans="1:12" x14ac:dyDescent="0.2">
      <c r="A253" s="1">
        <f>A252+$P$17</f>
        <v>23.600000000000065</v>
      </c>
      <c r="B253" s="1">
        <v>0</v>
      </c>
      <c r="C253" s="1">
        <v>0</v>
      </c>
      <c r="D253" s="1">
        <f>$C$3+$C$2</f>
        <v>4.99597556561086</v>
      </c>
      <c r="E253" s="1">
        <f>D253+C253/1000</f>
        <v>4.99597556561086</v>
      </c>
      <c r="F253" s="31"/>
      <c r="G253" s="31"/>
      <c r="H253" s="31"/>
      <c r="I253" s="31"/>
      <c r="J253" s="31"/>
      <c r="K253" s="31"/>
      <c r="L253" s="31"/>
    </row>
    <row r="254" spans="1:12" x14ac:dyDescent="0.2">
      <c r="A254" s="1">
        <f>A253+$P$17</f>
        <v>23.700000000000067</v>
      </c>
      <c r="B254" s="1">
        <v>0</v>
      </c>
      <c r="C254" s="1">
        <v>0</v>
      </c>
      <c r="D254" s="1">
        <f>$C$3+$C$2</f>
        <v>4.99597556561086</v>
      </c>
      <c r="E254" s="1">
        <f>D254+C254/1000</f>
        <v>4.99597556561086</v>
      </c>
      <c r="F254" s="31"/>
      <c r="G254" s="31"/>
      <c r="H254" s="31"/>
      <c r="I254" s="31"/>
      <c r="J254" s="31"/>
      <c r="K254" s="31"/>
      <c r="L254" s="31"/>
    </row>
    <row r="255" spans="1:12" x14ac:dyDescent="0.2">
      <c r="A255" s="1">
        <f>A254+$P$17</f>
        <v>23.800000000000068</v>
      </c>
      <c r="B255" s="1">
        <v>0</v>
      </c>
      <c r="C255" s="1">
        <v>0</v>
      </c>
      <c r="D255" s="1">
        <f>$C$3+$C$2</f>
        <v>4.99597556561086</v>
      </c>
      <c r="E255" s="1">
        <f>D255+C255/1000</f>
        <v>4.99597556561086</v>
      </c>
      <c r="F255" s="31"/>
      <c r="G255" s="31"/>
      <c r="H255" s="31"/>
      <c r="I255" s="31"/>
      <c r="J255" s="31"/>
      <c r="K255" s="31"/>
      <c r="L255" s="31"/>
    </row>
    <row r="256" spans="1:12" x14ac:dyDescent="0.2">
      <c r="A256" s="1">
        <f>A255+$P$17</f>
        <v>23.90000000000007</v>
      </c>
      <c r="B256" s="1">
        <v>0</v>
      </c>
      <c r="C256" s="1">
        <v>0</v>
      </c>
      <c r="D256" s="1">
        <f>$C$3+$C$2</f>
        <v>4.99597556561086</v>
      </c>
      <c r="E256" s="1">
        <f>D256+C256/1000</f>
        <v>4.99597556561086</v>
      </c>
      <c r="F256" s="31"/>
      <c r="G256" s="31"/>
      <c r="H256" s="31"/>
      <c r="I256" s="31"/>
      <c r="J256" s="31"/>
      <c r="K256" s="31"/>
      <c r="L256" s="31"/>
    </row>
    <row r="257" spans="1:12" x14ac:dyDescent="0.2">
      <c r="A257" s="1">
        <f>A256+$P$17</f>
        <v>24.000000000000071</v>
      </c>
      <c r="B257" s="1">
        <v>0</v>
      </c>
      <c r="C257" s="1">
        <v>0</v>
      </c>
      <c r="D257" s="1">
        <f>$C$3+$C$2</f>
        <v>4.99597556561086</v>
      </c>
      <c r="E257" s="1">
        <f>D257+C257/1000</f>
        <v>4.99597556561086</v>
      </c>
      <c r="F257" s="31"/>
      <c r="G257" s="31"/>
      <c r="H257" s="31"/>
      <c r="I257" s="31"/>
      <c r="J257" s="31"/>
      <c r="K257" s="31"/>
      <c r="L257" s="31"/>
    </row>
    <row r="258" spans="1:12" x14ac:dyDescent="0.2">
      <c r="A258" s="1">
        <f>A257+$P$17</f>
        <v>24.100000000000072</v>
      </c>
      <c r="B258" s="1">
        <v>0</v>
      </c>
      <c r="C258" s="1">
        <v>0</v>
      </c>
      <c r="D258" s="1">
        <f>$C$3+$C$2</f>
        <v>4.99597556561086</v>
      </c>
      <c r="E258" s="1">
        <f>D258+C258/1000</f>
        <v>4.99597556561086</v>
      </c>
      <c r="F258" s="31"/>
      <c r="G258" s="31"/>
      <c r="H258" s="31"/>
      <c r="I258" s="31"/>
      <c r="J258" s="31"/>
      <c r="K258" s="31"/>
      <c r="L258" s="31"/>
    </row>
    <row r="259" spans="1:12" x14ac:dyDescent="0.2">
      <c r="A259" s="1">
        <f>A258+$P$17</f>
        <v>24.200000000000074</v>
      </c>
      <c r="B259" s="1">
        <v>0</v>
      </c>
      <c r="C259" s="1">
        <v>0</v>
      </c>
      <c r="D259" s="1">
        <f>$C$3+$C$2</f>
        <v>4.99597556561086</v>
      </c>
      <c r="E259" s="1">
        <f>D259+C259/1000</f>
        <v>4.99597556561086</v>
      </c>
      <c r="F259" s="31"/>
      <c r="G259" s="31"/>
      <c r="H259" s="31"/>
      <c r="I259" s="31"/>
      <c r="J259" s="31"/>
      <c r="K259" s="31"/>
      <c r="L259" s="31"/>
    </row>
    <row r="260" spans="1:12" x14ac:dyDescent="0.2">
      <c r="A260" s="1">
        <f>A259+$P$17</f>
        <v>24.300000000000075</v>
      </c>
      <c r="B260" s="1">
        <v>0</v>
      </c>
      <c r="C260" s="1">
        <v>0</v>
      </c>
      <c r="D260" s="1">
        <f>$C$3+$C$2</f>
        <v>4.99597556561086</v>
      </c>
      <c r="E260" s="1">
        <f>D260+C260/1000</f>
        <v>4.99597556561086</v>
      </c>
      <c r="F260" s="31"/>
      <c r="G260" s="31"/>
      <c r="H260" s="31"/>
      <c r="I260" s="31"/>
      <c r="J260" s="31"/>
      <c r="K260" s="31"/>
      <c r="L260" s="31"/>
    </row>
    <row r="261" spans="1:12" x14ac:dyDescent="0.2">
      <c r="A261" s="1">
        <f>A260+$P$17</f>
        <v>24.400000000000077</v>
      </c>
      <c r="B261" s="1">
        <v>0</v>
      </c>
      <c r="C261" s="1">
        <v>0</v>
      </c>
      <c r="D261" s="1">
        <f>$C$3+$C$2</f>
        <v>4.99597556561086</v>
      </c>
      <c r="E261" s="1">
        <f>D261+C261/1000</f>
        <v>4.99597556561086</v>
      </c>
      <c r="F261" s="31"/>
      <c r="G261" s="31"/>
      <c r="H261" s="31"/>
      <c r="I261" s="31"/>
      <c r="J261" s="31"/>
      <c r="K261" s="31"/>
      <c r="L261" s="31"/>
    </row>
    <row r="262" spans="1:12" x14ac:dyDescent="0.2">
      <c r="A262" s="1">
        <f>A261+$P$17</f>
        <v>24.500000000000078</v>
      </c>
      <c r="B262" s="1">
        <v>0</v>
      </c>
      <c r="C262" s="1">
        <v>0</v>
      </c>
      <c r="D262" s="1">
        <f>$C$3+$C$2</f>
        <v>4.99597556561086</v>
      </c>
      <c r="E262" s="1">
        <f>D262+C262/1000</f>
        <v>4.99597556561086</v>
      </c>
      <c r="F262" s="31"/>
      <c r="G262" s="31"/>
      <c r="H262" s="31"/>
      <c r="I262" s="31"/>
      <c r="J262" s="31"/>
      <c r="K262" s="31"/>
      <c r="L262" s="31"/>
    </row>
    <row r="263" spans="1:12" x14ac:dyDescent="0.2">
      <c r="A263" s="1">
        <f>A262+$P$17</f>
        <v>24.60000000000008</v>
      </c>
      <c r="B263" s="1">
        <v>0</v>
      </c>
      <c r="C263" s="1">
        <v>0</v>
      </c>
      <c r="D263" s="1">
        <f>$C$3+$C$2</f>
        <v>4.99597556561086</v>
      </c>
      <c r="E263" s="1">
        <f>D263+C263/1000</f>
        <v>4.99597556561086</v>
      </c>
      <c r="F263" s="31"/>
      <c r="G263" s="31"/>
      <c r="H263" s="31"/>
      <c r="I263" s="31"/>
      <c r="J263" s="31"/>
      <c r="K263" s="31"/>
      <c r="L263" s="31"/>
    </row>
    <row r="264" spans="1:12" x14ac:dyDescent="0.2">
      <c r="A264" s="1">
        <f>A263+$P$17</f>
        <v>24.700000000000081</v>
      </c>
      <c r="B264" s="1">
        <v>0</v>
      </c>
      <c r="C264" s="1">
        <v>0</v>
      </c>
      <c r="D264" s="1">
        <f>$C$3+$C$2</f>
        <v>4.99597556561086</v>
      </c>
      <c r="E264" s="1">
        <f>D264+C264/1000</f>
        <v>4.99597556561086</v>
      </c>
      <c r="F264" s="31"/>
      <c r="G264" s="31"/>
      <c r="H264" s="31"/>
      <c r="I264" s="31"/>
      <c r="J264" s="31"/>
      <c r="K264" s="31"/>
      <c r="L264" s="31"/>
    </row>
    <row r="265" spans="1:12" x14ac:dyDescent="0.2">
      <c r="A265" s="1">
        <f>A264+$P$17</f>
        <v>24.800000000000082</v>
      </c>
      <c r="B265" s="1">
        <v>0</v>
      </c>
      <c r="C265" s="1">
        <v>0</v>
      </c>
      <c r="D265" s="1">
        <f>$C$3+$C$2</f>
        <v>4.99597556561086</v>
      </c>
      <c r="E265" s="1">
        <f>D265+C265/1000</f>
        <v>4.99597556561086</v>
      </c>
      <c r="F265" s="31"/>
      <c r="G265" s="31"/>
      <c r="H265" s="31"/>
      <c r="I265" s="31"/>
      <c r="J265" s="31"/>
      <c r="K265" s="31"/>
      <c r="L265" s="31"/>
    </row>
    <row r="266" spans="1:12" x14ac:dyDescent="0.2">
      <c r="A266" s="1">
        <f>A265+$P$17</f>
        <v>24.900000000000084</v>
      </c>
      <c r="B266" s="1">
        <v>0</v>
      </c>
      <c r="C266" s="1">
        <v>0</v>
      </c>
      <c r="D266" s="1">
        <f>$C$3+$C$2</f>
        <v>4.99597556561086</v>
      </c>
      <c r="E266" s="1">
        <f>D266+C266/1000</f>
        <v>4.99597556561086</v>
      </c>
      <c r="F266" s="31"/>
      <c r="G266" s="31"/>
      <c r="H266" s="31"/>
      <c r="I266" s="31"/>
      <c r="J266" s="31"/>
      <c r="K266" s="31"/>
      <c r="L266" s="31"/>
    </row>
    <row r="267" spans="1:12" x14ac:dyDescent="0.2">
      <c r="A267" s="1">
        <f>A266+$P$17</f>
        <v>25.000000000000085</v>
      </c>
      <c r="B267" s="1">
        <v>0</v>
      </c>
      <c r="C267" s="1">
        <v>0</v>
      </c>
      <c r="D267" s="1">
        <f>$C$3+$C$2</f>
        <v>4.99597556561086</v>
      </c>
      <c r="E267" s="1">
        <f>D267+C267/1000</f>
        <v>4.99597556561086</v>
      </c>
      <c r="F267" s="31"/>
      <c r="G267" s="31"/>
      <c r="H267" s="31"/>
      <c r="I267" s="31"/>
      <c r="J267" s="31"/>
      <c r="K267" s="31"/>
      <c r="L267" s="31"/>
    </row>
    <row r="268" spans="1:12" x14ac:dyDescent="0.2">
      <c r="A268" s="1">
        <f>A267+$P$17</f>
        <v>25.100000000000087</v>
      </c>
      <c r="B268" s="1">
        <v>0</v>
      </c>
      <c r="C268" s="1">
        <v>0</v>
      </c>
      <c r="D268" s="1">
        <f>$C$3+$C$2</f>
        <v>4.99597556561086</v>
      </c>
      <c r="E268" s="1">
        <f>D268+C268/1000</f>
        <v>4.99597556561086</v>
      </c>
      <c r="F268" s="31"/>
      <c r="G268" s="31"/>
      <c r="H268" s="31"/>
      <c r="I268" s="31"/>
      <c r="J268" s="31"/>
      <c r="K268" s="31"/>
      <c r="L268" s="31"/>
    </row>
    <row r="269" spans="1:12" x14ac:dyDescent="0.2">
      <c r="A269" s="1">
        <f>A268+$P$17</f>
        <v>25.200000000000088</v>
      </c>
      <c r="B269" s="1">
        <v>0</v>
      </c>
      <c r="C269" s="1">
        <v>0</v>
      </c>
      <c r="D269" s="1">
        <f>$C$3+$C$2</f>
        <v>4.99597556561086</v>
      </c>
      <c r="E269" s="1">
        <f>D269+C269/1000</f>
        <v>4.99597556561086</v>
      </c>
      <c r="F269" s="31"/>
      <c r="G269" s="31"/>
      <c r="H269" s="31"/>
      <c r="I269" s="31"/>
      <c r="J269" s="31"/>
      <c r="K269" s="31"/>
      <c r="L269" s="31"/>
    </row>
    <row r="270" spans="1:12" x14ac:dyDescent="0.2">
      <c r="A270" s="1">
        <f>A269+$P$17</f>
        <v>25.30000000000009</v>
      </c>
      <c r="B270" s="1">
        <v>0</v>
      </c>
      <c r="C270" s="1">
        <v>0</v>
      </c>
      <c r="D270" s="1">
        <f>$C$3+$C$2</f>
        <v>4.99597556561086</v>
      </c>
      <c r="E270" s="1">
        <f>D270+C270/1000</f>
        <v>4.99597556561086</v>
      </c>
      <c r="F270" s="31"/>
      <c r="G270" s="31"/>
      <c r="H270" s="31"/>
      <c r="I270" s="31"/>
      <c r="J270" s="31"/>
      <c r="K270" s="31"/>
      <c r="L270" s="31"/>
    </row>
    <row r="271" spans="1:12" x14ac:dyDescent="0.2">
      <c r="A271" s="1">
        <f>A270+$P$17</f>
        <v>25.400000000000091</v>
      </c>
      <c r="B271" s="1">
        <v>0</v>
      </c>
      <c r="C271" s="1">
        <v>0</v>
      </c>
      <c r="D271" s="1">
        <f>$C$3+$C$2</f>
        <v>4.99597556561086</v>
      </c>
      <c r="E271" s="1">
        <f>D271+C271/1000</f>
        <v>4.99597556561086</v>
      </c>
      <c r="F271" s="31"/>
      <c r="G271" s="31"/>
      <c r="H271" s="31"/>
      <c r="I271" s="31"/>
      <c r="J271" s="31"/>
      <c r="K271" s="31"/>
      <c r="L271" s="31"/>
    </row>
    <row r="272" spans="1:12" x14ac:dyDescent="0.2">
      <c r="A272" s="1">
        <f>A271+$P$17</f>
        <v>25.500000000000092</v>
      </c>
      <c r="B272" s="1">
        <v>0</v>
      </c>
      <c r="C272" s="1">
        <v>0</v>
      </c>
      <c r="D272" s="1">
        <f>$C$3+$C$2</f>
        <v>4.99597556561086</v>
      </c>
      <c r="E272" s="1">
        <f>D272+C272/1000</f>
        <v>4.99597556561086</v>
      </c>
      <c r="F272" s="31"/>
      <c r="G272" s="31"/>
      <c r="H272" s="31"/>
      <c r="I272" s="31"/>
      <c r="J272" s="31"/>
      <c r="K272" s="31"/>
      <c r="L272" s="31"/>
    </row>
    <row r="273" spans="1:12" x14ac:dyDescent="0.2">
      <c r="A273" s="1">
        <f>A272+$P$17</f>
        <v>25.600000000000094</v>
      </c>
      <c r="B273" s="1">
        <v>0</v>
      </c>
      <c r="C273" s="1">
        <v>0</v>
      </c>
      <c r="D273" s="1">
        <f>$C$3+$C$2</f>
        <v>4.99597556561086</v>
      </c>
      <c r="E273" s="1">
        <f>D273+C273/1000</f>
        <v>4.99597556561086</v>
      </c>
      <c r="F273" s="31"/>
      <c r="G273" s="31"/>
      <c r="H273" s="31"/>
      <c r="I273" s="31"/>
      <c r="J273" s="31"/>
      <c r="K273" s="31"/>
      <c r="L273" s="31"/>
    </row>
    <row r="274" spans="1:12" x14ac:dyDescent="0.2">
      <c r="A274" s="1">
        <f>A273+$P$17</f>
        <v>25.700000000000095</v>
      </c>
      <c r="B274" s="1">
        <v>0</v>
      </c>
      <c r="C274" s="1">
        <v>0</v>
      </c>
      <c r="D274" s="1">
        <f>$C$3+$C$2</f>
        <v>4.99597556561086</v>
      </c>
      <c r="E274" s="1">
        <f>D274+C274/1000</f>
        <v>4.99597556561086</v>
      </c>
      <c r="F274" s="31"/>
      <c r="G274" s="31"/>
      <c r="H274" s="31"/>
      <c r="I274" s="31"/>
      <c r="J274" s="31"/>
      <c r="K274" s="31"/>
      <c r="L274" s="31"/>
    </row>
    <row r="275" spans="1:12" x14ac:dyDescent="0.2">
      <c r="A275" s="1">
        <f>A274+$P$17</f>
        <v>25.800000000000097</v>
      </c>
      <c r="B275" s="1">
        <v>0</v>
      </c>
      <c r="C275" s="1">
        <v>0</v>
      </c>
      <c r="D275" s="1">
        <f>$C$3+$C$2</f>
        <v>4.99597556561086</v>
      </c>
      <c r="E275" s="1">
        <f>D275+C275/1000</f>
        <v>4.99597556561086</v>
      </c>
      <c r="F275" s="31"/>
      <c r="G275" s="31"/>
      <c r="H275" s="31"/>
      <c r="I275" s="31"/>
      <c r="J275" s="31"/>
      <c r="K275" s="31"/>
      <c r="L275" s="31"/>
    </row>
    <row r="276" spans="1:12" x14ac:dyDescent="0.2">
      <c r="A276" s="1">
        <f>A275+$P$17</f>
        <v>25.900000000000098</v>
      </c>
      <c r="B276" s="1">
        <v>0</v>
      </c>
      <c r="C276" s="1">
        <v>0</v>
      </c>
      <c r="D276" s="1">
        <f>$C$3+$C$2</f>
        <v>4.99597556561086</v>
      </c>
      <c r="E276" s="1">
        <f>D276+C276/1000</f>
        <v>4.99597556561086</v>
      </c>
      <c r="F276" s="31"/>
      <c r="G276" s="31"/>
      <c r="H276" s="31"/>
      <c r="I276" s="31"/>
      <c r="J276" s="31"/>
      <c r="K276" s="31"/>
      <c r="L276" s="31"/>
    </row>
    <row r="277" spans="1:12" x14ac:dyDescent="0.2">
      <c r="A277" s="1">
        <f>A276+$P$17</f>
        <v>26.000000000000099</v>
      </c>
      <c r="B277" s="1">
        <v>0</v>
      </c>
      <c r="C277" s="1">
        <v>0</v>
      </c>
      <c r="D277" s="1">
        <f>$C$3+$C$2</f>
        <v>4.99597556561086</v>
      </c>
      <c r="E277" s="1">
        <f>D277+C277/1000</f>
        <v>4.99597556561086</v>
      </c>
      <c r="F277" s="31"/>
      <c r="G277" s="31"/>
      <c r="H277" s="31"/>
      <c r="I277" s="31"/>
      <c r="J277" s="31"/>
      <c r="K277" s="31"/>
      <c r="L277" s="31"/>
    </row>
    <row r="278" spans="1:12" x14ac:dyDescent="0.2">
      <c r="A278" s="1">
        <f>A277+$P$17</f>
        <v>26.100000000000101</v>
      </c>
      <c r="B278" s="1">
        <v>0</v>
      </c>
      <c r="C278" s="1">
        <v>0</v>
      </c>
      <c r="D278" s="1">
        <f>$C$3+$C$2</f>
        <v>4.99597556561086</v>
      </c>
      <c r="E278" s="1">
        <f>D278+C278/1000</f>
        <v>4.99597556561086</v>
      </c>
    </row>
    <row r="279" spans="1:12" x14ac:dyDescent="0.2">
      <c r="A279" s="1">
        <f>A278+$P$17</f>
        <v>26.200000000000102</v>
      </c>
      <c r="B279" s="1">
        <v>0</v>
      </c>
      <c r="C279" s="1">
        <v>0</v>
      </c>
      <c r="D279" s="1">
        <f>$C$3+$C$2</f>
        <v>4.99597556561086</v>
      </c>
      <c r="E279" s="1">
        <f>D279+C279/1000</f>
        <v>4.99597556561086</v>
      </c>
    </row>
    <row r="280" spans="1:12" x14ac:dyDescent="0.2">
      <c r="A280" s="1">
        <f>A279+$P$17</f>
        <v>26.300000000000104</v>
      </c>
      <c r="B280" s="1">
        <v>0</v>
      </c>
      <c r="C280" s="1">
        <v>0</v>
      </c>
      <c r="D280" s="1">
        <f>$C$3+$C$2</f>
        <v>4.99597556561086</v>
      </c>
      <c r="E280" s="1">
        <f>D280+C280/1000</f>
        <v>4.99597556561086</v>
      </c>
    </row>
    <row r="281" spans="1:12" x14ac:dyDescent="0.2">
      <c r="A281" s="1">
        <f>A280+$P$17</f>
        <v>26.400000000000105</v>
      </c>
      <c r="B281" s="1">
        <v>0</v>
      </c>
      <c r="C281" s="1">
        <v>0</v>
      </c>
      <c r="D281" s="1">
        <f>$C$3+$C$2</f>
        <v>4.99597556561086</v>
      </c>
      <c r="E281" s="1">
        <f>D281+C281/1000</f>
        <v>4.99597556561086</v>
      </c>
    </row>
    <row r="282" spans="1:12" x14ac:dyDescent="0.2">
      <c r="A282" s="1">
        <f>A281+$P$17</f>
        <v>26.500000000000107</v>
      </c>
      <c r="B282" s="1">
        <v>0</v>
      </c>
      <c r="C282" s="1">
        <v>0</v>
      </c>
      <c r="D282" s="1">
        <f>$C$3+$C$2</f>
        <v>4.99597556561086</v>
      </c>
      <c r="E282" s="1">
        <f>D282+C282/1000</f>
        <v>4.99597556561086</v>
      </c>
    </row>
    <row r="283" spans="1:12" x14ac:dyDescent="0.2">
      <c r="A283" s="1">
        <f>A282+$P$17</f>
        <v>26.600000000000108</v>
      </c>
      <c r="B283" s="1">
        <v>0</v>
      </c>
      <c r="C283" s="1">
        <v>0</v>
      </c>
      <c r="D283" s="1">
        <f>$C$3+$C$2</f>
        <v>4.99597556561086</v>
      </c>
      <c r="E283" s="1">
        <f>D283+C283/1000</f>
        <v>4.99597556561086</v>
      </c>
    </row>
    <row r="284" spans="1:12" x14ac:dyDescent="0.2">
      <c r="A284" s="1">
        <f>A283+$P$17</f>
        <v>26.700000000000109</v>
      </c>
      <c r="B284" s="1">
        <v>0</v>
      </c>
      <c r="C284" s="1">
        <v>0</v>
      </c>
      <c r="D284" s="1">
        <f>$C$3+$C$2</f>
        <v>4.99597556561086</v>
      </c>
      <c r="E284" s="1">
        <f>D284+C284/1000</f>
        <v>4.99597556561086</v>
      </c>
    </row>
    <row r="285" spans="1:12" x14ac:dyDescent="0.2">
      <c r="A285" s="1">
        <f>A284+$P$17</f>
        <v>26.800000000000111</v>
      </c>
      <c r="B285" s="1">
        <v>0</v>
      </c>
      <c r="C285" s="1">
        <v>0</v>
      </c>
      <c r="D285" s="1">
        <f>$C$3+$C$2</f>
        <v>4.99597556561086</v>
      </c>
      <c r="E285" s="1">
        <f>D285+C285/1000</f>
        <v>4.99597556561086</v>
      </c>
    </row>
    <row r="286" spans="1:12" x14ac:dyDescent="0.2">
      <c r="A286" s="1">
        <f>A285+$P$17</f>
        <v>26.900000000000112</v>
      </c>
      <c r="B286" s="1">
        <v>0</v>
      </c>
      <c r="C286" s="1">
        <v>0</v>
      </c>
      <c r="D286" s="1">
        <f>$C$3+$C$2</f>
        <v>4.99597556561086</v>
      </c>
      <c r="E286" s="1">
        <f>D286+C286/1000</f>
        <v>4.99597556561086</v>
      </c>
    </row>
    <row r="287" spans="1:12" x14ac:dyDescent="0.2">
      <c r="A287" s="1">
        <f>A286+$P$17</f>
        <v>27.000000000000114</v>
      </c>
      <c r="B287" s="1">
        <v>0</v>
      </c>
      <c r="C287" s="1">
        <v>0</v>
      </c>
      <c r="D287" s="1">
        <f>$C$3+$C$2</f>
        <v>4.99597556561086</v>
      </c>
      <c r="E287" s="1">
        <f>D287+C287/1000</f>
        <v>4.99597556561086</v>
      </c>
    </row>
    <row r="288" spans="1:12" x14ac:dyDescent="0.2">
      <c r="A288" s="1">
        <f>A287+$P$17</f>
        <v>27.100000000000115</v>
      </c>
      <c r="B288" s="1">
        <v>0</v>
      </c>
      <c r="C288" s="1">
        <v>0</v>
      </c>
      <c r="D288" s="1">
        <f>$C$3+$C$2</f>
        <v>4.99597556561086</v>
      </c>
      <c r="E288" s="1">
        <f>D288+C288/1000</f>
        <v>4.99597556561086</v>
      </c>
    </row>
    <row r="289" spans="1:5" x14ac:dyDescent="0.2">
      <c r="A289" s="1">
        <f>A288+$P$17</f>
        <v>27.200000000000117</v>
      </c>
      <c r="B289" s="1">
        <v>0</v>
      </c>
      <c r="C289" s="1">
        <v>0</v>
      </c>
      <c r="D289" s="1">
        <f>$C$3+$C$2</f>
        <v>4.99597556561086</v>
      </c>
      <c r="E289" s="1">
        <f>D289+C289/1000</f>
        <v>4.99597556561086</v>
      </c>
    </row>
    <row r="290" spans="1:5" x14ac:dyDescent="0.2">
      <c r="A290" s="1">
        <f>A289+$P$17</f>
        <v>27.300000000000118</v>
      </c>
      <c r="B290" s="1">
        <v>0</v>
      </c>
      <c r="C290" s="1">
        <v>0</v>
      </c>
      <c r="D290" s="1">
        <f>$C$3+$C$2</f>
        <v>4.99597556561086</v>
      </c>
      <c r="E290" s="1">
        <f>D290+C290/1000</f>
        <v>4.99597556561086</v>
      </c>
    </row>
    <row r="291" spans="1:5" x14ac:dyDescent="0.2">
      <c r="A291" s="1">
        <f>A290+$P$17</f>
        <v>27.400000000000119</v>
      </c>
      <c r="B291" s="1">
        <v>0</v>
      </c>
      <c r="C291" s="1">
        <v>0</v>
      </c>
      <c r="D291" s="1">
        <f>$C$3+$C$2</f>
        <v>4.99597556561086</v>
      </c>
      <c r="E291" s="1">
        <f>D291+C291/1000</f>
        <v>4.99597556561086</v>
      </c>
    </row>
    <row r="292" spans="1:5" x14ac:dyDescent="0.2">
      <c r="A292" s="1">
        <f>A291+$P$17</f>
        <v>27.500000000000121</v>
      </c>
      <c r="B292" s="1">
        <v>0</v>
      </c>
      <c r="C292" s="1">
        <v>0</v>
      </c>
      <c r="D292" s="1">
        <f>$C$3+$C$2</f>
        <v>4.99597556561086</v>
      </c>
      <c r="E292" s="1">
        <f>D292+C292/1000</f>
        <v>4.99597556561086</v>
      </c>
    </row>
    <row r="293" spans="1:5" x14ac:dyDescent="0.2">
      <c r="A293" s="1">
        <f>A292+$P$17</f>
        <v>27.600000000000122</v>
      </c>
      <c r="B293" s="1">
        <v>0</v>
      </c>
      <c r="C293" s="1">
        <v>0</v>
      </c>
      <c r="D293" s="1">
        <f>$C$3+$C$2</f>
        <v>4.99597556561086</v>
      </c>
      <c r="E293" s="1">
        <f>D293+C293/1000</f>
        <v>4.99597556561086</v>
      </c>
    </row>
    <row r="294" spans="1:5" x14ac:dyDescent="0.2">
      <c r="A294" s="1">
        <f>A293+$P$17</f>
        <v>27.700000000000124</v>
      </c>
      <c r="B294" s="1">
        <v>0</v>
      </c>
      <c r="C294" s="1">
        <v>0</v>
      </c>
      <c r="D294" s="1">
        <f>$C$3+$C$2</f>
        <v>4.99597556561086</v>
      </c>
      <c r="E294" s="1">
        <f>D294+C294/1000</f>
        <v>4.99597556561086</v>
      </c>
    </row>
    <row r="295" spans="1:5" x14ac:dyDescent="0.2">
      <c r="A295" s="1">
        <f>A294+$P$17</f>
        <v>27.800000000000125</v>
      </c>
      <c r="B295" s="1">
        <v>0</v>
      </c>
      <c r="C295" s="1">
        <v>0</v>
      </c>
      <c r="D295" s="1">
        <f>$C$3+$C$2</f>
        <v>4.99597556561086</v>
      </c>
      <c r="E295" s="1">
        <f>D295+C295/1000</f>
        <v>4.99597556561086</v>
      </c>
    </row>
    <row r="296" spans="1:5" x14ac:dyDescent="0.2">
      <c r="A296" s="1">
        <f>A295+$P$17</f>
        <v>27.900000000000126</v>
      </c>
      <c r="B296" s="1">
        <v>0</v>
      </c>
      <c r="C296" s="1">
        <v>0</v>
      </c>
      <c r="D296" s="1">
        <f>$C$3+$C$2</f>
        <v>4.99597556561086</v>
      </c>
      <c r="E296" s="1">
        <f>D296+C296/1000</f>
        <v>4.99597556561086</v>
      </c>
    </row>
    <row r="297" spans="1:5" x14ac:dyDescent="0.2">
      <c r="A297" s="1">
        <f>A296+$P$17</f>
        <v>28.000000000000128</v>
      </c>
      <c r="B297" s="1">
        <v>0</v>
      </c>
      <c r="C297" s="1">
        <v>0</v>
      </c>
      <c r="D297" s="1">
        <f>$C$3+$C$2</f>
        <v>4.99597556561086</v>
      </c>
      <c r="E297" s="1">
        <f>D297+C297/1000</f>
        <v>4.99597556561086</v>
      </c>
    </row>
    <row r="298" spans="1:5" x14ac:dyDescent="0.2">
      <c r="A298" s="1">
        <f>A297+$P$17</f>
        <v>28.100000000000129</v>
      </c>
      <c r="B298" s="1">
        <v>0</v>
      </c>
      <c r="C298" s="1">
        <v>0</v>
      </c>
      <c r="D298" s="1">
        <f>$C$3+$C$2</f>
        <v>4.99597556561086</v>
      </c>
      <c r="E298" s="1">
        <f>D298+C298/1000</f>
        <v>4.99597556561086</v>
      </c>
    </row>
    <row r="299" spans="1:5" x14ac:dyDescent="0.2">
      <c r="A299" s="1">
        <f>A298+$P$17</f>
        <v>28.200000000000131</v>
      </c>
      <c r="B299" s="1">
        <v>0</v>
      </c>
      <c r="C299" s="1">
        <v>0</v>
      </c>
      <c r="D299" s="1">
        <f>$C$3+$C$2</f>
        <v>4.99597556561086</v>
      </c>
      <c r="E299" s="1">
        <f>D299+C299/1000</f>
        <v>4.99597556561086</v>
      </c>
    </row>
    <row r="300" spans="1:5" x14ac:dyDescent="0.2">
      <c r="A300" s="1">
        <f>A299+$P$17</f>
        <v>28.300000000000132</v>
      </c>
      <c r="B300" s="1">
        <v>0</v>
      </c>
      <c r="C300" s="1">
        <v>0</v>
      </c>
      <c r="D300" s="1">
        <f>$C$3+$C$2</f>
        <v>4.99597556561086</v>
      </c>
      <c r="E300" s="1">
        <f>D300+C300/1000</f>
        <v>4.99597556561086</v>
      </c>
    </row>
    <row r="301" spans="1:5" x14ac:dyDescent="0.2">
      <c r="A301" s="1">
        <f>A300+$P$17</f>
        <v>28.400000000000134</v>
      </c>
      <c r="B301" s="1">
        <v>0</v>
      </c>
      <c r="C301" s="1">
        <v>0</v>
      </c>
      <c r="D301" s="1">
        <f>$C$3+$C$2</f>
        <v>4.99597556561086</v>
      </c>
      <c r="E301" s="1">
        <f>D301+C301/1000</f>
        <v>4.99597556561086</v>
      </c>
    </row>
    <row r="302" spans="1:5" x14ac:dyDescent="0.2">
      <c r="A302" s="1">
        <f>A301+$P$17</f>
        <v>28.500000000000135</v>
      </c>
      <c r="B302" s="1">
        <v>0</v>
      </c>
      <c r="C302" s="1">
        <v>0</v>
      </c>
      <c r="D302" s="1">
        <f>$C$3+$C$2</f>
        <v>4.99597556561086</v>
      </c>
      <c r="E302" s="1">
        <f>D302+C302/1000</f>
        <v>4.99597556561086</v>
      </c>
    </row>
    <row r="303" spans="1:5" x14ac:dyDescent="0.2">
      <c r="A303" s="1">
        <f>A302+$P$17</f>
        <v>28.600000000000136</v>
      </c>
      <c r="B303" s="1">
        <v>0</v>
      </c>
      <c r="C303" s="1">
        <v>0</v>
      </c>
      <c r="D303" s="1">
        <f>$C$3+$C$2</f>
        <v>4.99597556561086</v>
      </c>
      <c r="E303" s="1">
        <f>D303+C303/1000</f>
        <v>4.99597556561086</v>
      </c>
    </row>
    <row r="304" spans="1:5" x14ac:dyDescent="0.2">
      <c r="A304" s="1">
        <f>A303+$P$17</f>
        <v>28.700000000000138</v>
      </c>
      <c r="B304" s="1">
        <v>0</v>
      </c>
      <c r="C304" s="1">
        <v>0</v>
      </c>
      <c r="D304" s="1">
        <f>$C$3+$C$2</f>
        <v>4.99597556561086</v>
      </c>
      <c r="E304" s="1">
        <f>D304+C304/1000</f>
        <v>4.99597556561086</v>
      </c>
    </row>
    <row r="305" spans="1:5" x14ac:dyDescent="0.2">
      <c r="A305" s="1">
        <f>A304+$P$17</f>
        <v>28.800000000000139</v>
      </c>
      <c r="B305" s="1">
        <v>0</v>
      </c>
      <c r="C305" s="1">
        <v>0</v>
      </c>
      <c r="D305" s="1">
        <f>$C$3+$C$2</f>
        <v>4.99597556561086</v>
      </c>
      <c r="E305" s="1">
        <f>D305+C305/1000</f>
        <v>4.99597556561086</v>
      </c>
    </row>
    <row r="306" spans="1:5" x14ac:dyDescent="0.2">
      <c r="A306" s="1">
        <f>A305+$P$17</f>
        <v>28.900000000000141</v>
      </c>
      <c r="B306" s="1">
        <v>0</v>
      </c>
      <c r="C306" s="1">
        <v>0</v>
      </c>
      <c r="D306" s="1">
        <f>$C$3+$C$2</f>
        <v>4.99597556561086</v>
      </c>
      <c r="E306" s="1">
        <f>D306+C306/1000</f>
        <v>4.99597556561086</v>
      </c>
    </row>
    <row r="307" spans="1:5" x14ac:dyDescent="0.2">
      <c r="A307" s="1">
        <f>A306+$P$17</f>
        <v>29.000000000000142</v>
      </c>
      <c r="B307" s="1">
        <v>0</v>
      </c>
      <c r="C307" s="1">
        <v>0</v>
      </c>
      <c r="D307" s="1">
        <f>$C$3+$C$2</f>
        <v>4.99597556561086</v>
      </c>
      <c r="E307" s="1">
        <f>D307+C307/1000</f>
        <v>4.99597556561086</v>
      </c>
    </row>
    <row r="308" spans="1:5" x14ac:dyDescent="0.2">
      <c r="A308" s="1">
        <f>A307+$P$17</f>
        <v>29.100000000000144</v>
      </c>
      <c r="B308" s="1">
        <v>0</v>
      </c>
      <c r="C308" s="1">
        <v>0</v>
      </c>
      <c r="D308" s="1">
        <f>$C$3+$C$2</f>
        <v>4.99597556561086</v>
      </c>
      <c r="E308" s="1">
        <f>D308+C308/1000</f>
        <v>4.99597556561086</v>
      </c>
    </row>
    <row r="309" spans="1:5" x14ac:dyDescent="0.2">
      <c r="A309" s="1">
        <f>A308+$P$17</f>
        <v>29.200000000000145</v>
      </c>
      <c r="B309" s="1">
        <v>0</v>
      </c>
      <c r="C309" s="1">
        <v>0</v>
      </c>
      <c r="D309" s="1">
        <f>$C$3+$C$2</f>
        <v>4.99597556561086</v>
      </c>
      <c r="E309" s="1">
        <f>D309+C309/1000</f>
        <v>4.99597556561086</v>
      </c>
    </row>
    <row r="310" spans="1:5" x14ac:dyDescent="0.2">
      <c r="A310" s="1">
        <f>A309+$P$17</f>
        <v>29.300000000000146</v>
      </c>
      <c r="B310" s="1">
        <v>0</v>
      </c>
      <c r="C310" s="1">
        <v>0</v>
      </c>
      <c r="D310" s="1">
        <f>$C$3+$C$2</f>
        <v>4.99597556561086</v>
      </c>
      <c r="E310" s="1">
        <f>D310+C310/1000</f>
        <v>4.99597556561086</v>
      </c>
    </row>
    <row r="311" spans="1:5" x14ac:dyDescent="0.2">
      <c r="A311" s="1">
        <f>A310+$P$17</f>
        <v>29.400000000000148</v>
      </c>
      <c r="B311" s="1">
        <v>0</v>
      </c>
      <c r="C311" s="1">
        <v>0</v>
      </c>
      <c r="D311" s="1">
        <f>$C$3+$C$2</f>
        <v>4.99597556561086</v>
      </c>
      <c r="E311" s="1">
        <f>D311+C311/1000</f>
        <v>4.99597556561086</v>
      </c>
    </row>
    <row r="312" spans="1:5" x14ac:dyDescent="0.2">
      <c r="A312" s="1">
        <f>A311+$P$17</f>
        <v>29.500000000000149</v>
      </c>
      <c r="B312" s="1">
        <v>0</v>
      </c>
      <c r="C312" s="1">
        <v>0</v>
      </c>
      <c r="D312" s="1">
        <f>$C$3+$C$2</f>
        <v>4.99597556561086</v>
      </c>
      <c r="E312" s="1">
        <f>D312+C312/1000</f>
        <v>4.99597556561086</v>
      </c>
    </row>
    <row r="313" spans="1:5" x14ac:dyDescent="0.2">
      <c r="A313" s="1">
        <f>A312+$P$17</f>
        <v>29.600000000000151</v>
      </c>
      <c r="B313" s="1">
        <v>0</v>
      </c>
      <c r="C313" s="1">
        <v>0</v>
      </c>
      <c r="D313" s="1">
        <f>$C$3+$C$2</f>
        <v>4.99597556561086</v>
      </c>
      <c r="E313" s="1">
        <f>D313+C313/1000</f>
        <v>4.99597556561086</v>
      </c>
    </row>
    <row r="314" spans="1:5" x14ac:dyDescent="0.2">
      <c r="A314" s="1">
        <f>A313+$P$17</f>
        <v>29.700000000000152</v>
      </c>
      <c r="B314" s="1">
        <v>0</v>
      </c>
      <c r="C314" s="1">
        <v>0</v>
      </c>
      <c r="D314" s="1">
        <f>$C$3+$C$2</f>
        <v>4.99597556561086</v>
      </c>
      <c r="E314" s="1">
        <f>D314+C314/1000</f>
        <v>4.99597556561086</v>
      </c>
    </row>
    <row r="315" spans="1:5" x14ac:dyDescent="0.2">
      <c r="A315" s="1">
        <f>A314+$P$17</f>
        <v>29.800000000000153</v>
      </c>
      <c r="B315" s="1">
        <v>0</v>
      </c>
      <c r="C315" s="1">
        <v>0</v>
      </c>
      <c r="D315" s="1">
        <f>$C$3+$C$2</f>
        <v>4.99597556561086</v>
      </c>
      <c r="E315" s="1">
        <f>D315+C315/1000</f>
        <v>4.99597556561086</v>
      </c>
    </row>
    <row r="316" spans="1:5" x14ac:dyDescent="0.2">
      <c r="A316" s="1">
        <f>A315+$P$17</f>
        <v>29.900000000000155</v>
      </c>
      <c r="B316" s="1">
        <v>0</v>
      </c>
      <c r="C316" s="1">
        <v>0</v>
      </c>
      <c r="D316" s="1">
        <f>$C$3+$C$2</f>
        <v>4.99597556561086</v>
      </c>
      <c r="E316" s="1">
        <f>D316+C316/1000</f>
        <v>4.99597556561086</v>
      </c>
    </row>
    <row r="317" spans="1:5" x14ac:dyDescent="0.2">
      <c r="A317" s="1">
        <f>A316+$P$17</f>
        <v>30.000000000000156</v>
      </c>
      <c r="B317" s="1">
        <v>0</v>
      </c>
      <c r="C317" s="1">
        <v>0</v>
      </c>
      <c r="D317" s="1">
        <f>$C$3+$C$2</f>
        <v>4.99597556561086</v>
      </c>
      <c r="E317" s="1">
        <f>D317+C317/1000</f>
        <v>4.99597556561086</v>
      </c>
    </row>
    <row r="318" spans="1:5" x14ac:dyDescent="0.2">
      <c r="A318" s="1">
        <f>A317+$P$17</f>
        <v>30.100000000000158</v>
      </c>
      <c r="B318" s="1">
        <v>0</v>
      </c>
      <c r="C318" s="1">
        <v>0</v>
      </c>
      <c r="D318" s="1">
        <f>$C$3+$C$2</f>
        <v>4.99597556561086</v>
      </c>
      <c r="E318" s="1">
        <f>D318+C318/1000</f>
        <v>4.99597556561086</v>
      </c>
    </row>
    <row r="319" spans="1:5" x14ac:dyDescent="0.2">
      <c r="A319" s="1">
        <f>A318+$P$17</f>
        <v>30.200000000000159</v>
      </c>
      <c r="B319" s="1">
        <v>0</v>
      </c>
      <c r="C319" s="1">
        <v>0</v>
      </c>
      <c r="D319" s="1">
        <f>$C$3+$C$2</f>
        <v>4.99597556561086</v>
      </c>
      <c r="E319" s="1">
        <f>D319+C319/1000</f>
        <v>4.99597556561086</v>
      </c>
    </row>
    <row r="320" spans="1:5" x14ac:dyDescent="0.2">
      <c r="A320" s="1">
        <f>A319+$P$17</f>
        <v>30.300000000000161</v>
      </c>
      <c r="B320" s="1">
        <v>0</v>
      </c>
      <c r="C320" s="1">
        <v>0</v>
      </c>
      <c r="D320" s="1">
        <f>$C$3+$C$2</f>
        <v>4.99597556561086</v>
      </c>
      <c r="E320" s="1">
        <f>D320+C320/1000</f>
        <v>4.99597556561086</v>
      </c>
    </row>
    <row r="321" spans="1:5" x14ac:dyDescent="0.2">
      <c r="A321" s="1">
        <f>A320+$P$17</f>
        <v>30.400000000000162</v>
      </c>
      <c r="B321" s="1">
        <v>0</v>
      </c>
      <c r="C321" s="1">
        <v>0</v>
      </c>
      <c r="D321" s="1">
        <f>$C$3+$C$2</f>
        <v>4.99597556561086</v>
      </c>
      <c r="E321" s="1">
        <f>D321+C321/1000</f>
        <v>4.99597556561086</v>
      </c>
    </row>
    <row r="322" spans="1:5" x14ac:dyDescent="0.2">
      <c r="A322" s="1">
        <f>A321+$P$17</f>
        <v>30.500000000000163</v>
      </c>
      <c r="B322" s="1">
        <v>0</v>
      </c>
      <c r="C322" s="1">
        <v>0</v>
      </c>
      <c r="D322" s="1">
        <f>$C$3+$C$2</f>
        <v>4.99597556561086</v>
      </c>
      <c r="E322" s="1">
        <f>D322+C322/1000</f>
        <v>4.99597556561086</v>
      </c>
    </row>
    <row r="323" spans="1:5" x14ac:dyDescent="0.2">
      <c r="A323" s="1">
        <f>A322+$P$17</f>
        <v>30.600000000000165</v>
      </c>
      <c r="B323" s="1">
        <v>0</v>
      </c>
      <c r="C323" s="1">
        <v>0</v>
      </c>
      <c r="D323" s="1">
        <f>$C$3+$C$2</f>
        <v>4.99597556561086</v>
      </c>
      <c r="E323" s="1">
        <f>D323+C323/1000</f>
        <v>4.99597556561086</v>
      </c>
    </row>
    <row r="324" spans="1:5" x14ac:dyDescent="0.2">
      <c r="A324" s="1">
        <f>A323+$P$17</f>
        <v>30.700000000000166</v>
      </c>
      <c r="B324" s="1">
        <v>0</v>
      </c>
      <c r="C324" s="1">
        <v>0</v>
      </c>
      <c r="D324" s="1">
        <f>$C$3+$C$2</f>
        <v>4.99597556561086</v>
      </c>
      <c r="E324" s="1">
        <f>D324+C324/1000</f>
        <v>4.99597556561086</v>
      </c>
    </row>
    <row r="325" spans="1:5" x14ac:dyDescent="0.2">
      <c r="A325" s="1">
        <f>A324+$P$17</f>
        <v>30.800000000000168</v>
      </c>
      <c r="B325" s="1">
        <v>0</v>
      </c>
      <c r="C325" s="1">
        <v>0</v>
      </c>
      <c r="D325" s="1">
        <f>$C$3+$C$2</f>
        <v>4.99597556561086</v>
      </c>
      <c r="E325" s="1">
        <f>D325+C325/1000</f>
        <v>4.99597556561086</v>
      </c>
    </row>
    <row r="326" spans="1:5" x14ac:dyDescent="0.2">
      <c r="A326" s="1">
        <f>A325+$P$17</f>
        <v>30.900000000000169</v>
      </c>
      <c r="B326" s="1">
        <v>0</v>
      </c>
      <c r="C326" s="1">
        <v>0</v>
      </c>
      <c r="D326" s="1">
        <f>$C$3+$C$2</f>
        <v>4.99597556561086</v>
      </c>
      <c r="E326" s="1">
        <f>D326+C326/1000</f>
        <v>4.99597556561086</v>
      </c>
    </row>
    <row r="327" spans="1:5" x14ac:dyDescent="0.2">
      <c r="A327" s="1">
        <f>A326+$P$17</f>
        <v>31.000000000000171</v>
      </c>
      <c r="B327" s="1">
        <v>0</v>
      </c>
      <c r="C327" s="1">
        <v>0</v>
      </c>
      <c r="D327" s="1">
        <f>$C$3+$C$2</f>
        <v>4.99597556561086</v>
      </c>
      <c r="E327" s="1">
        <f>D327+C327/1000</f>
        <v>4.99597556561086</v>
      </c>
    </row>
    <row r="328" spans="1:5" x14ac:dyDescent="0.2">
      <c r="A328" s="1">
        <f>A327+$P$17</f>
        <v>31.100000000000172</v>
      </c>
      <c r="B328" s="1">
        <v>0</v>
      </c>
      <c r="C328" s="1">
        <v>0</v>
      </c>
      <c r="D328" s="1">
        <f>$C$3+$C$2</f>
        <v>4.99597556561086</v>
      </c>
      <c r="E328" s="1">
        <f>D328+C328/1000</f>
        <v>4.99597556561086</v>
      </c>
    </row>
    <row r="329" spans="1:5" x14ac:dyDescent="0.2">
      <c r="A329" s="1">
        <f>A328+$P$17</f>
        <v>31.200000000000173</v>
      </c>
      <c r="B329" s="1">
        <v>0</v>
      </c>
      <c r="C329" s="1">
        <v>0</v>
      </c>
      <c r="D329" s="1">
        <f>$C$3+$C$2</f>
        <v>4.99597556561086</v>
      </c>
      <c r="E329" s="1">
        <f>D329+C329/1000</f>
        <v>4.99597556561086</v>
      </c>
    </row>
    <row r="330" spans="1:5" x14ac:dyDescent="0.2">
      <c r="A330" s="1">
        <f>A329+$P$17</f>
        <v>31.300000000000175</v>
      </c>
      <c r="B330" s="1">
        <v>0</v>
      </c>
      <c r="C330" s="1">
        <v>0</v>
      </c>
      <c r="D330" s="1">
        <f>$C$3+$C$2</f>
        <v>4.99597556561086</v>
      </c>
      <c r="E330" s="1">
        <f>D330+C330/1000</f>
        <v>4.99597556561086</v>
      </c>
    </row>
    <row r="331" spans="1:5" x14ac:dyDescent="0.2">
      <c r="A331" s="1">
        <f>A330+$P$17</f>
        <v>31.400000000000176</v>
      </c>
      <c r="B331" s="1">
        <v>0</v>
      </c>
      <c r="C331" s="1">
        <v>0</v>
      </c>
      <c r="D331" s="1">
        <f>$C$3+$C$2</f>
        <v>4.99597556561086</v>
      </c>
      <c r="E331" s="1">
        <f>D331+C331/1000</f>
        <v>4.99597556561086</v>
      </c>
    </row>
    <row r="332" spans="1:5" x14ac:dyDescent="0.2">
      <c r="A332" s="1">
        <f>A331+$P$17</f>
        <v>31.500000000000178</v>
      </c>
      <c r="B332" s="1">
        <v>0</v>
      </c>
      <c r="C332" s="1">
        <v>0</v>
      </c>
      <c r="D332" s="1">
        <f>$C$3+$C$2</f>
        <v>4.99597556561086</v>
      </c>
      <c r="E332" s="1">
        <f>D332+C332/1000</f>
        <v>4.99597556561086</v>
      </c>
    </row>
    <row r="333" spans="1:5" x14ac:dyDescent="0.2">
      <c r="A333" s="1">
        <f>A332+$P$17</f>
        <v>31.600000000000179</v>
      </c>
      <c r="B333" s="1">
        <v>0</v>
      </c>
      <c r="C333" s="1">
        <v>0</v>
      </c>
      <c r="D333" s="1">
        <f>$C$3+$C$2</f>
        <v>4.99597556561086</v>
      </c>
      <c r="E333" s="1">
        <f>D333+C333/1000</f>
        <v>4.99597556561086</v>
      </c>
    </row>
    <row r="334" spans="1:5" x14ac:dyDescent="0.2">
      <c r="A334" s="1">
        <f>A333+$P$17</f>
        <v>31.70000000000018</v>
      </c>
      <c r="B334" s="1">
        <v>0</v>
      </c>
      <c r="C334" s="1">
        <v>0</v>
      </c>
      <c r="D334" s="1">
        <f>$C$3+$C$2</f>
        <v>4.99597556561086</v>
      </c>
      <c r="E334" s="1">
        <f>D334+C334/1000</f>
        <v>4.99597556561086</v>
      </c>
    </row>
    <row r="335" spans="1:5" x14ac:dyDescent="0.2">
      <c r="A335" s="1">
        <f>A334+$P$17</f>
        <v>31.800000000000182</v>
      </c>
      <c r="B335" s="1">
        <v>0</v>
      </c>
      <c r="C335" s="1">
        <v>0</v>
      </c>
      <c r="D335" s="1">
        <f>$C$3+$C$2</f>
        <v>4.99597556561086</v>
      </c>
      <c r="E335" s="1">
        <f>D335+C335/1000</f>
        <v>4.99597556561086</v>
      </c>
    </row>
    <row r="336" spans="1:5" x14ac:dyDescent="0.2">
      <c r="A336" s="1">
        <f>A335+$P$17</f>
        <v>31.900000000000183</v>
      </c>
      <c r="B336" s="1">
        <v>0</v>
      </c>
      <c r="C336" s="1">
        <v>0</v>
      </c>
      <c r="D336" s="1">
        <f>$C$3+$C$2</f>
        <v>4.99597556561086</v>
      </c>
      <c r="E336" s="1">
        <f>D336+C336/1000</f>
        <v>4.99597556561086</v>
      </c>
    </row>
    <row r="337" spans="1:5" x14ac:dyDescent="0.2">
      <c r="A337" s="1">
        <f>A336+$P$17</f>
        <v>32.000000000000185</v>
      </c>
      <c r="B337" s="1">
        <v>0</v>
      </c>
      <c r="C337" s="1">
        <v>0</v>
      </c>
      <c r="D337" s="1">
        <f>$C$3+$C$2</f>
        <v>4.99597556561086</v>
      </c>
      <c r="E337" s="1">
        <f>D337+C337/1000</f>
        <v>4.99597556561086</v>
      </c>
    </row>
    <row r="338" spans="1:5" x14ac:dyDescent="0.2">
      <c r="A338" s="1">
        <f>A337+$P$17</f>
        <v>32.100000000000186</v>
      </c>
      <c r="B338" s="1">
        <v>0</v>
      </c>
      <c r="C338" s="1">
        <v>0</v>
      </c>
      <c r="D338" s="1">
        <f>$C$3+$C$2</f>
        <v>4.99597556561086</v>
      </c>
      <c r="E338" s="1">
        <f>D338+C338/1000</f>
        <v>4.99597556561086</v>
      </c>
    </row>
    <row r="339" spans="1:5" x14ac:dyDescent="0.2">
      <c r="A339" s="1">
        <f>A338+$P$17</f>
        <v>32.200000000000188</v>
      </c>
      <c r="B339" s="1">
        <v>0</v>
      </c>
      <c r="C339" s="1">
        <v>0</v>
      </c>
      <c r="D339" s="1">
        <f>$C$3+$C$2</f>
        <v>4.99597556561086</v>
      </c>
      <c r="E339" s="1">
        <f>D339+C339/1000</f>
        <v>4.99597556561086</v>
      </c>
    </row>
    <row r="340" spans="1:5" x14ac:dyDescent="0.2">
      <c r="A340" s="1">
        <f>A339+$P$17</f>
        <v>32.300000000000189</v>
      </c>
      <c r="B340" s="1">
        <v>0</v>
      </c>
      <c r="C340" s="1">
        <v>0</v>
      </c>
      <c r="D340" s="1">
        <f>$C$3+$C$2</f>
        <v>4.99597556561086</v>
      </c>
      <c r="E340" s="1">
        <f>D340+C340/1000</f>
        <v>4.99597556561086</v>
      </c>
    </row>
    <row r="341" spans="1:5" x14ac:dyDescent="0.2">
      <c r="A341" s="1">
        <f>A340+$P$17</f>
        <v>32.40000000000019</v>
      </c>
      <c r="B341" s="1">
        <v>0</v>
      </c>
      <c r="C341" s="1">
        <v>0</v>
      </c>
      <c r="D341" s="1">
        <f>$C$3+$C$2</f>
        <v>4.99597556561086</v>
      </c>
      <c r="E341" s="1">
        <f>D341+C341/1000</f>
        <v>4.99597556561086</v>
      </c>
    </row>
    <row r="342" spans="1:5" x14ac:dyDescent="0.2">
      <c r="A342" s="1">
        <f>A341+$P$17</f>
        <v>32.500000000000192</v>
      </c>
      <c r="B342" s="1">
        <v>0</v>
      </c>
      <c r="C342" s="1">
        <v>0</v>
      </c>
      <c r="D342" s="1">
        <f>$C$3+$C$2</f>
        <v>4.99597556561086</v>
      </c>
      <c r="E342" s="1">
        <f>D342+C342/1000</f>
        <v>4.99597556561086</v>
      </c>
    </row>
    <row r="343" spans="1:5" x14ac:dyDescent="0.2">
      <c r="A343" s="1">
        <f>A342+$P$17</f>
        <v>32.600000000000193</v>
      </c>
      <c r="B343" s="1">
        <v>0</v>
      </c>
      <c r="C343" s="1">
        <v>0</v>
      </c>
      <c r="D343" s="1">
        <f>$C$3+$C$2</f>
        <v>4.99597556561086</v>
      </c>
      <c r="E343" s="1">
        <f>D343+C343/1000</f>
        <v>4.99597556561086</v>
      </c>
    </row>
    <row r="344" spans="1:5" x14ac:dyDescent="0.2">
      <c r="A344" s="1">
        <f>A343+$P$17</f>
        <v>32.700000000000195</v>
      </c>
      <c r="B344" s="1">
        <v>0</v>
      </c>
      <c r="C344" s="1">
        <v>0</v>
      </c>
      <c r="D344" s="1">
        <f>$C$3+$C$2</f>
        <v>4.99597556561086</v>
      </c>
      <c r="E344" s="1">
        <f>D344+C344/1000</f>
        <v>4.99597556561086</v>
      </c>
    </row>
    <row r="345" spans="1:5" x14ac:dyDescent="0.2">
      <c r="A345" s="1">
        <f>A344+$P$17</f>
        <v>32.800000000000196</v>
      </c>
      <c r="B345" s="1">
        <v>0</v>
      </c>
      <c r="C345" s="1">
        <v>0</v>
      </c>
      <c r="D345" s="1">
        <f>$C$3+$C$2</f>
        <v>4.99597556561086</v>
      </c>
      <c r="E345" s="1">
        <f>D345+C345/1000</f>
        <v>4.99597556561086</v>
      </c>
    </row>
    <row r="346" spans="1:5" x14ac:dyDescent="0.2">
      <c r="A346" s="1">
        <f>A345+$P$17</f>
        <v>32.900000000000198</v>
      </c>
      <c r="B346" s="1">
        <v>0</v>
      </c>
      <c r="C346" s="1">
        <v>0</v>
      </c>
      <c r="D346" s="1">
        <f>$C$3+$C$2</f>
        <v>4.99597556561086</v>
      </c>
      <c r="E346" s="1">
        <f>D346+C346/1000</f>
        <v>4.99597556561086</v>
      </c>
    </row>
    <row r="347" spans="1:5" x14ac:dyDescent="0.2">
      <c r="A347" s="1">
        <f>A346+$P$17</f>
        <v>33.000000000000199</v>
      </c>
      <c r="B347" s="1">
        <v>0</v>
      </c>
      <c r="C347" s="1">
        <v>0</v>
      </c>
      <c r="D347" s="1">
        <f>$C$3+$C$2</f>
        <v>4.99597556561086</v>
      </c>
      <c r="E347" s="1">
        <f>D347+C347/1000</f>
        <v>4.99597556561086</v>
      </c>
    </row>
    <row r="348" spans="1:5" x14ac:dyDescent="0.2">
      <c r="A348" s="1">
        <f>A347+$P$17</f>
        <v>33.1000000000002</v>
      </c>
      <c r="B348" s="1">
        <v>0</v>
      </c>
      <c r="C348" s="1">
        <v>0</v>
      </c>
      <c r="D348" s="1">
        <f>$C$3+$C$2</f>
        <v>4.99597556561086</v>
      </c>
      <c r="E348" s="1">
        <f>D348+C348/1000</f>
        <v>4.99597556561086</v>
      </c>
    </row>
    <row r="349" spans="1:5" x14ac:dyDescent="0.2">
      <c r="A349" s="1">
        <f>A348+$P$17</f>
        <v>33.200000000000202</v>
      </c>
      <c r="B349" s="1">
        <v>0</v>
      </c>
      <c r="C349" s="1">
        <v>0</v>
      </c>
      <c r="D349" s="1">
        <f>$C$3+$C$2</f>
        <v>4.99597556561086</v>
      </c>
      <c r="E349" s="1">
        <f>D349+C349/1000</f>
        <v>4.99597556561086</v>
      </c>
    </row>
    <row r="350" spans="1:5" x14ac:dyDescent="0.2">
      <c r="A350" s="1">
        <f>A349+$P$17</f>
        <v>33.300000000000203</v>
      </c>
      <c r="B350" s="1">
        <v>0</v>
      </c>
      <c r="C350" s="1">
        <v>0</v>
      </c>
      <c r="D350" s="1">
        <f>$C$3+$C$2</f>
        <v>4.99597556561086</v>
      </c>
      <c r="E350" s="1">
        <f>D350+C350/1000</f>
        <v>4.99597556561086</v>
      </c>
    </row>
    <row r="351" spans="1:5" x14ac:dyDescent="0.2">
      <c r="A351" s="1">
        <f>A350+$P$17</f>
        <v>33.400000000000205</v>
      </c>
      <c r="B351" s="1">
        <v>0</v>
      </c>
      <c r="C351" s="1">
        <v>0</v>
      </c>
      <c r="D351" s="1">
        <f>$C$3+$C$2</f>
        <v>4.99597556561086</v>
      </c>
      <c r="E351" s="1">
        <f>D351+C351/1000</f>
        <v>4.99597556561086</v>
      </c>
    </row>
    <row r="352" spans="1:5" x14ac:dyDescent="0.2">
      <c r="A352" s="1">
        <f>A351+$P$17</f>
        <v>33.500000000000206</v>
      </c>
      <c r="B352" s="1">
        <v>0</v>
      </c>
      <c r="C352" s="1">
        <v>0</v>
      </c>
      <c r="D352" s="1">
        <f>$C$3+$C$2</f>
        <v>4.99597556561086</v>
      </c>
      <c r="E352" s="1">
        <f>D352+C352/1000</f>
        <v>4.99597556561086</v>
      </c>
    </row>
    <row r="353" spans="1:5" x14ac:dyDescent="0.2">
      <c r="A353" s="1">
        <f>A352+$P$17</f>
        <v>33.600000000000207</v>
      </c>
      <c r="B353" s="1">
        <v>0</v>
      </c>
      <c r="C353" s="1">
        <v>0</v>
      </c>
      <c r="D353" s="1">
        <f>$C$3+$C$2</f>
        <v>4.99597556561086</v>
      </c>
      <c r="E353" s="1">
        <f>D353+C353/1000</f>
        <v>4.99597556561086</v>
      </c>
    </row>
    <row r="354" spans="1:5" x14ac:dyDescent="0.2">
      <c r="A354" s="1">
        <f>A353+$P$17</f>
        <v>33.700000000000209</v>
      </c>
      <c r="B354" s="1">
        <v>0</v>
      </c>
      <c r="C354" s="1">
        <v>0</v>
      </c>
      <c r="D354" s="1">
        <f>$C$3+$C$2</f>
        <v>4.99597556561086</v>
      </c>
      <c r="E354" s="1">
        <f>D354+C354/1000</f>
        <v>4.99597556561086</v>
      </c>
    </row>
    <row r="355" spans="1:5" x14ac:dyDescent="0.2">
      <c r="A355" s="1">
        <f>A354+$P$17</f>
        <v>33.80000000000021</v>
      </c>
      <c r="B355" s="1">
        <v>0</v>
      </c>
      <c r="C355" s="1">
        <v>0</v>
      </c>
      <c r="D355" s="1">
        <f>$C$3+$C$2</f>
        <v>4.99597556561086</v>
      </c>
      <c r="E355" s="1">
        <f>D355+C355/1000</f>
        <v>4.99597556561086</v>
      </c>
    </row>
    <row r="356" spans="1:5" x14ac:dyDescent="0.2">
      <c r="A356" s="1">
        <f>A355+$P$17</f>
        <v>33.900000000000212</v>
      </c>
      <c r="B356" s="1">
        <v>0</v>
      </c>
      <c r="C356" s="1">
        <v>0</v>
      </c>
      <c r="D356" s="1">
        <f>$C$3+$C$2</f>
        <v>4.99597556561086</v>
      </c>
      <c r="E356" s="1">
        <f>D356+C356/1000</f>
        <v>4.99597556561086</v>
      </c>
    </row>
    <row r="357" spans="1:5" x14ac:dyDescent="0.2">
      <c r="A357" s="1">
        <f>A356+$P$17</f>
        <v>34.000000000000213</v>
      </c>
      <c r="B357" s="1">
        <v>0</v>
      </c>
      <c r="C357" s="1">
        <v>0</v>
      </c>
      <c r="D357" s="1">
        <f>$C$3+$C$2</f>
        <v>4.99597556561086</v>
      </c>
      <c r="E357" s="1">
        <f>D357+C357/1000</f>
        <v>4.99597556561086</v>
      </c>
    </row>
    <row r="358" spans="1:5" x14ac:dyDescent="0.2">
      <c r="A358" s="1">
        <f>A357+$P$17</f>
        <v>34.100000000000215</v>
      </c>
      <c r="B358" s="1">
        <v>0</v>
      </c>
      <c r="C358" s="1">
        <v>0</v>
      </c>
      <c r="D358" s="1">
        <f>$C$3+$C$2</f>
        <v>4.99597556561086</v>
      </c>
      <c r="E358" s="1">
        <f>D358+C358/1000</f>
        <v>4.99597556561086</v>
      </c>
    </row>
    <row r="359" spans="1:5" x14ac:dyDescent="0.2">
      <c r="A359" s="1">
        <f>A358+$P$17</f>
        <v>34.200000000000216</v>
      </c>
      <c r="B359" s="1">
        <v>0</v>
      </c>
      <c r="C359" s="1">
        <v>0</v>
      </c>
      <c r="D359" s="1">
        <f>$C$3+$C$2</f>
        <v>4.99597556561086</v>
      </c>
      <c r="E359" s="1">
        <f>D359+C359/1000</f>
        <v>4.99597556561086</v>
      </c>
    </row>
    <row r="360" spans="1:5" x14ac:dyDescent="0.2">
      <c r="A360" s="1">
        <f>A359+$P$17</f>
        <v>34.300000000000217</v>
      </c>
      <c r="B360" s="1">
        <v>0</v>
      </c>
      <c r="C360" s="1">
        <v>0</v>
      </c>
      <c r="D360" s="1">
        <f>$C$3+$C$2</f>
        <v>4.99597556561086</v>
      </c>
      <c r="E360" s="1">
        <f>D360+C360/1000</f>
        <v>4.99597556561086</v>
      </c>
    </row>
    <row r="361" spans="1:5" x14ac:dyDescent="0.2">
      <c r="A361" s="1">
        <f>A360+$P$17</f>
        <v>34.400000000000219</v>
      </c>
      <c r="B361" s="1">
        <v>0</v>
      </c>
      <c r="C361" s="1">
        <v>0</v>
      </c>
      <c r="D361" s="1">
        <f>$C$3+$C$2</f>
        <v>4.99597556561086</v>
      </c>
      <c r="E361" s="1">
        <f>D361+C361/1000</f>
        <v>4.99597556561086</v>
      </c>
    </row>
    <row r="362" spans="1:5" x14ac:dyDescent="0.2">
      <c r="A362" s="1">
        <f>A361+$P$17</f>
        <v>34.50000000000022</v>
      </c>
      <c r="B362" s="1">
        <v>0</v>
      </c>
      <c r="C362" s="1">
        <v>0</v>
      </c>
      <c r="D362" s="1">
        <f>$C$3+$C$2</f>
        <v>4.99597556561086</v>
      </c>
      <c r="E362" s="1">
        <f>D362+C362/1000</f>
        <v>4.99597556561086</v>
      </c>
    </row>
    <row r="363" spans="1:5" x14ac:dyDescent="0.2">
      <c r="A363" s="1">
        <f>A362+$P$17</f>
        <v>34.600000000000222</v>
      </c>
      <c r="B363" s="1">
        <v>0</v>
      </c>
      <c r="C363" s="1">
        <v>0</v>
      </c>
      <c r="D363" s="1">
        <f>$C$3+$C$2</f>
        <v>4.99597556561086</v>
      </c>
      <c r="E363" s="1">
        <f>D363+C363/1000</f>
        <v>4.99597556561086</v>
      </c>
    </row>
    <row r="364" spans="1:5" x14ac:dyDescent="0.2">
      <c r="A364" s="1">
        <f>A363+$P$17</f>
        <v>34.700000000000223</v>
      </c>
      <c r="B364" s="1">
        <v>0</v>
      </c>
      <c r="C364" s="1">
        <v>0</v>
      </c>
      <c r="D364" s="1">
        <f>$C$3+$C$2</f>
        <v>4.99597556561086</v>
      </c>
      <c r="E364" s="1">
        <f>D364+C364/1000</f>
        <v>4.99597556561086</v>
      </c>
    </row>
    <row r="365" spans="1:5" x14ac:dyDescent="0.2">
      <c r="A365" s="1">
        <f>A364+$P$17</f>
        <v>34.800000000000225</v>
      </c>
      <c r="B365" s="1">
        <v>0</v>
      </c>
      <c r="C365" s="1">
        <v>0</v>
      </c>
      <c r="D365" s="1">
        <f>$C$3+$C$2</f>
        <v>4.99597556561086</v>
      </c>
      <c r="E365" s="1">
        <f>D365+C365/1000</f>
        <v>4.99597556561086</v>
      </c>
    </row>
    <row r="366" spans="1:5" x14ac:dyDescent="0.2">
      <c r="A366" s="1">
        <f>A365+$P$17</f>
        <v>34.900000000000226</v>
      </c>
      <c r="B366" s="1">
        <v>0</v>
      </c>
      <c r="C366" s="1">
        <v>0</v>
      </c>
      <c r="D366" s="1">
        <f>$C$3+$C$2</f>
        <v>4.99597556561086</v>
      </c>
      <c r="E366" s="1">
        <f>D366+C366/1000</f>
        <v>4.99597556561086</v>
      </c>
    </row>
    <row r="367" spans="1:5" x14ac:dyDescent="0.2">
      <c r="A367" s="1">
        <f>A366+$P$17</f>
        <v>35.000000000000227</v>
      </c>
      <c r="B367" s="1">
        <v>0</v>
      </c>
      <c r="C367" s="1">
        <v>0</v>
      </c>
      <c r="D367" s="1">
        <f>$C$3+$C$2</f>
        <v>4.99597556561086</v>
      </c>
      <c r="E367" s="1">
        <f>D367+C367/1000</f>
        <v>4.99597556561086</v>
      </c>
    </row>
    <row r="368" spans="1:5" x14ac:dyDescent="0.2">
      <c r="A368" s="1">
        <f>A367+$P$17</f>
        <v>35.100000000000229</v>
      </c>
      <c r="B368" s="1">
        <v>0</v>
      </c>
      <c r="C368" s="1">
        <v>0</v>
      </c>
      <c r="D368" s="1">
        <f>$C$3+$C$2</f>
        <v>4.99597556561086</v>
      </c>
      <c r="E368" s="1">
        <f>D368+C368/1000</f>
        <v>4.99597556561086</v>
      </c>
    </row>
    <row r="369" spans="1:5" x14ac:dyDescent="0.2">
      <c r="A369" s="1">
        <f>A368+$P$17</f>
        <v>35.20000000000023</v>
      </c>
      <c r="B369" s="1">
        <v>0</v>
      </c>
      <c r="C369" s="1">
        <v>0</v>
      </c>
      <c r="D369" s="1">
        <f>$C$3+$C$2</f>
        <v>4.99597556561086</v>
      </c>
      <c r="E369" s="1">
        <f>D369+C369/1000</f>
        <v>4.99597556561086</v>
      </c>
    </row>
    <row r="370" spans="1:5" x14ac:dyDescent="0.2">
      <c r="A370" s="1">
        <f>A369+$P$17</f>
        <v>35.300000000000232</v>
      </c>
      <c r="B370" s="1">
        <v>0</v>
      </c>
      <c r="C370" s="1">
        <v>0</v>
      </c>
      <c r="D370" s="1">
        <f>$C$3+$C$2</f>
        <v>4.99597556561086</v>
      </c>
      <c r="E370" s="1">
        <f>D370+C370/1000</f>
        <v>4.99597556561086</v>
      </c>
    </row>
    <row r="371" spans="1:5" x14ac:dyDescent="0.2">
      <c r="A371" s="1">
        <f>A370+$P$17</f>
        <v>35.400000000000233</v>
      </c>
      <c r="B371" s="1">
        <v>0</v>
      </c>
      <c r="C371" s="1">
        <v>0</v>
      </c>
      <c r="D371" s="1">
        <f>$C$3+$C$2</f>
        <v>4.99597556561086</v>
      </c>
      <c r="E371" s="1">
        <f>D371+C371/1000</f>
        <v>4.99597556561086</v>
      </c>
    </row>
    <row r="372" spans="1:5" x14ac:dyDescent="0.2">
      <c r="A372" s="1">
        <f>A371+$P$17</f>
        <v>35.500000000000234</v>
      </c>
      <c r="B372" s="1">
        <v>0</v>
      </c>
      <c r="C372" s="1">
        <v>0</v>
      </c>
      <c r="D372" s="1">
        <f>$C$3+$C$2</f>
        <v>4.99597556561086</v>
      </c>
      <c r="E372" s="1">
        <f>D372+C372/1000</f>
        <v>4.99597556561086</v>
      </c>
    </row>
    <row r="373" spans="1:5" x14ac:dyDescent="0.2">
      <c r="A373" s="1">
        <f>A372+$P$17</f>
        <v>35.600000000000236</v>
      </c>
      <c r="B373" s="1">
        <v>0</v>
      </c>
      <c r="C373" s="1">
        <v>0</v>
      </c>
      <c r="D373" s="1">
        <f>$C$3+$C$2</f>
        <v>4.99597556561086</v>
      </c>
      <c r="E373" s="1">
        <f>D373+C373/1000</f>
        <v>4.99597556561086</v>
      </c>
    </row>
    <row r="374" spans="1:5" x14ac:dyDescent="0.2">
      <c r="A374" s="1">
        <f>A373+$P$17</f>
        <v>35.700000000000237</v>
      </c>
      <c r="B374" s="1">
        <v>0</v>
      </c>
      <c r="C374" s="1">
        <v>0</v>
      </c>
      <c r="D374" s="1">
        <f>$C$3+$C$2</f>
        <v>4.99597556561086</v>
      </c>
      <c r="E374" s="1">
        <f>D374+C374/1000</f>
        <v>4.99597556561086</v>
      </c>
    </row>
    <row r="375" spans="1:5" x14ac:dyDescent="0.2">
      <c r="A375" s="1">
        <f>A374+$P$17</f>
        <v>35.800000000000239</v>
      </c>
      <c r="B375" s="1">
        <v>0</v>
      </c>
      <c r="C375" s="1">
        <v>0</v>
      </c>
      <c r="D375" s="1">
        <f>$C$3+$C$2</f>
        <v>4.99597556561086</v>
      </c>
      <c r="E375" s="1">
        <f>D375+C375/1000</f>
        <v>4.99597556561086</v>
      </c>
    </row>
    <row r="376" spans="1:5" x14ac:dyDescent="0.2">
      <c r="A376" s="1">
        <f>A375+$P$17</f>
        <v>35.90000000000024</v>
      </c>
      <c r="B376" s="1">
        <v>0</v>
      </c>
      <c r="C376" s="1">
        <v>0</v>
      </c>
      <c r="D376" s="1">
        <f>$C$3+$C$2</f>
        <v>4.99597556561086</v>
      </c>
      <c r="E376" s="1">
        <f>D376+C376/1000</f>
        <v>4.99597556561086</v>
      </c>
    </row>
    <row r="377" spans="1:5" x14ac:dyDescent="0.2">
      <c r="A377" s="1">
        <f>A376+$P$17</f>
        <v>36.000000000000242</v>
      </c>
      <c r="B377" s="1">
        <v>0</v>
      </c>
      <c r="C377" s="1">
        <v>0</v>
      </c>
      <c r="D377" s="1">
        <f>$C$3+$C$2</f>
        <v>4.99597556561086</v>
      </c>
      <c r="E377" s="1">
        <f>D377+C377/1000</f>
        <v>4.99597556561086</v>
      </c>
    </row>
    <row r="378" spans="1:5" x14ac:dyDescent="0.2">
      <c r="A378" s="1">
        <f>A377+$P$17</f>
        <v>36.100000000000243</v>
      </c>
      <c r="B378" s="1">
        <v>0</v>
      </c>
      <c r="C378" s="1">
        <v>0</v>
      </c>
      <c r="D378" s="1">
        <f>$C$3+$C$2</f>
        <v>4.99597556561086</v>
      </c>
      <c r="E378" s="1">
        <f>D378+C378/1000</f>
        <v>4.99597556561086</v>
      </c>
    </row>
    <row r="379" spans="1:5" x14ac:dyDescent="0.2">
      <c r="A379" s="1">
        <f>A378+$P$17</f>
        <v>36.200000000000244</v>
      </c>
      <c r="B379" s="1">
        <v>0</v>
      </c>
      <c r="C379" s="1">
        <v>0</v>
      </c>
      <c r="D379" s="1">
        <f>$C$3+$C$2</f>
        <v>4.99597556561086</v>
      </c>
      <c r="E379" s="1">
        <f>D379+C379/1000</f>
        <v>4.99597556561086</v>
      </c>
    </row>
    <row r="380" spans="1:5" x14ac:dyDescent="0.2">
      <c r="A380" s="1">
        <f>A379+$P$17</f>
        <v>36.300000000000246</v>
      </c>
      <c r="B380" s="1">
        <v>0</v>
      </c>
      <c r="C380" s="1">
        <v>0</v>
      </c>
      <c r="D380" s="1">
        <f>$C$3+$C$2</f>
        <v>4.99597556561086</v>
      </c>
      <c r="E380" s="1">
        <f>D380+C380/1000</f>
        <v>4.99597556561086</v>
      </c>
    </row>
    <row r="381" spans="1:5" x14ac:dyDescent="0.2">
      <c r="A381" s="1">
        <f>A380+$P$17</f>
        <v>36.400000000000247</v>
      </c>
      <c r="B381" s="1">
        <v>0</v>
      </c>
      <c r="C381" s="1">
        <v>0</v>
      </c>
      <c r="D381" s="1">
        <f>$C$3+$C$2</f>
        <v>4.99597556561086</v>
      </c>
      <c r="E381" s="1">
        <f>D381+C381/1000</f>
        <v>4.99597556561086</v>
      </c>
    </row>
    <row r="382" spans="1:5" x14ac:dyDescent="0.2">
      <c r="A382" s="1">
        <f>A381+$P$17</f>
        <v>36.500000000000249</v>
      </c>
      <c r="B382" s="1">
        <v>0</v>
      </c>
      <c r="C382" s="1">
        <v>0</v>
      </c>
      <c r="D382" s="1">
        <f>$C$3+$C$2</f>
        <v>4.99597556561086</v>
      </c>
      <c r="E382" s="1">
        <f>D382+C382/1000</f>
        <v>4.99597556561086</v>
      </c>
    </row>
    <row r="383" spans="1:5" x14ac:dyDescent="0.2">
      <c r="A383" s="1">
        <f>A382+$P$17</f>
        <v>36.60000000000025</v>
      </c>
      <c r="B383" s="1">
        <v>0</v>
      </c>
      <c r="C383" s="1">
        <v>0</v>
      </c>
      <c r="D383" s="1">
        <f>$C$3+$C$2</f>
        <v>4.99597556561086</v>
      </c>
      <c r="E383" s="1">
        <f>D383+C383/1000</f>
        <v>4.99597556561086</v>
      </c>
    </row>
    <row r="384" spans="1:5" x14ac:dyDescent="0.2">
      <c r="A384" s="1">
        <f>A383+$P$17</f>
        <v>36.700000000000252</v>
      </c>
      <c r="B384" s="1">
        <v>0</v>
      </c>
      <c r="C384" s="1">
        <v>0</v>
      </c>
      <c r="D384" s="1">
        <f>$C$3+$C$2</f>
        <v>4.99597556561086</v>
      </c>
      <c r="E384" s="1">
        <f>D384+C384/1000</f>
        <v>4.99597556561086</v>
      </c>
    </row>
    <row r="385" spans="1:5" x14ac:dyDescent="0.2">
      <c r="A385" s="1">
        <f>A384+$P$17</f>
        <v>36.800000000000253</v>
      </c>
      <c r="B385" s="1">
        <v>0</v>
      </c>
      <c r="C385" s="1">
        <v>0</v>
      </c>
      <c r="D385" s="1">
        <f>$C$3+$C$2</f>
        <v>4.99597556561086</v>
      </c>
      <c r="E385" s="1">
        <f>D385+C385/1000</f>
        <v>4.99597556561086</v>
      </c>
    </row>
    <row r="386" spans="1:5" x14ac:dyDescent="0.2">
      <c r="A386" s="1">
        <f>A385+$P$17</f>
        <v>36.900000000000254</v>
      </c>
      <c r="B386" s="1">
        <v>0</v>
      </c>
      <c r="C386" s="1">
        <v>0</v>
      </c>
      <c r="D386" s="1">
        <f>$C$3+$C$2</f>
        <v>4.99597556561086</v>
      </c>
      <c r="E386" s="1">
        <f>D386+C386/1000</f>
        <v>4.99597556561086</v>
      </c>
    </row>
    <row r="387" spans="1:5" x14ac:dyDescent="0.2">
      <c r="A387" s="1">
        <f>A386+$P$17</f>
        <v>37.000000000000256</v>
      </c>
      <c r="B387" s="1">
        <v>0</v>
      </c>
      <c r="C387" s="1">
        <v>0</v>
      </c>
      <c r="D387" s="1">
        <f>$C$3+$C$2</f>
        <v>4.99597556561086</v>
      </c>
      <c r="E387" s="1">
        <f>D387+C387/1000</f>
        <v>4.99597556561086</v>
      </c>
    </row>
    <row r="388" spans="1:5" x14ac:dyDescent="0.2">
      <c r="A388" s="1">
        <f>A387+$P$17</f>
        <v>37.100000000000257</v>
      </c>
      <c r="B388" s="1">
        <v>0</v>
      </c>
      <c r="C388" s="1">
        <v>0</v>
      </c>
      <c r="D388" s="1">
        <f>$C$3+$C$2</f>
        <v>4.99597556561086</v>
      </c>
      <c r="E388" s="1">
        <f>D388+C388/1000</f>
        <v>4.99597556561086</v>
      </c>
    </row>
    <row r="389" spans="1:5" x14ac:dyDescent="0.2">
      <c r="A389" s="1">
        <f>A388+$P$17</f>
        <v>37.200000000000259</v>
      </c>
      <c r="B389" s="1">
        <v>0</v>
      </c>
      <c r="C389" s="1">
        <v>0</v>
      </c>
      <c r="D389" s="1">
        <f>$C$3+$C$2</f>
        <v>4.99597556561086</v>
      </c>
      <c r="E389" s="1">
        <f>D389+C389/1000</f>
        <v>4.99597556561086</v>
      </c>
    </row>
    <row r="390" spans="1:5" x14ac:dyDescent="0.2">
      <c r="A390" s="1">
        <f>A389+$P$17</f>
        <v>37.30000000000026</v>
      </c>
      <c r="B390" s="1">
        <v>0</v>
      </c>
      <c r="C390" s="1">
        <v>0</v>
      </c>
      <c r="D390" s="1">
        <f>$C$3+$C$2</f>
        <v>4.99597556561086</v>
      </c>
      <c r="E390" s="1">
        <f>D390+C390/1000</f>
        <v>4.99597556561086</v>
      </c>
    </row>
    <row r="391" spans="1:5" x14ac:dyDescent="0.2">
      <c r="A391" s="1">
        <f>A390+$P$17</f>
        <v>37.400000000000261</v>
      </c>
      <c r="B391" s="1">
        <v>0</v>
      </c>
      <c r="C391" s="1">
        <v>0</v>
      </c>
      <c r="D391" s="1">
        <f>$C$3+$C$2</f>
        <v>4.99597556561086</v>
      </c>
      <c r="E391" s="1">
        <f>D391+C391/1000</f>
        <v>4.99597556561086</v>
      </c>
    </row>
    <row r="392" spans="1:5" x14ac:dyDescent="0.2">
      <c r="A392" s="1">
        <f>A391+$P$17</f>
        <v>37.500000000000263</v>
      </c>
      <c r="B392" s="1">
        <v>0</v>
      </c>
      <c r="C392" s="1">
        <v>0</v>
      </c>
      <c r="D392" s="1">
        <f>$C$3+$C$2</f>
        <v>4.99597556561086</v>
      </c>
      <c r="E392" s="1">
        <f>D392+C392/1000</f>
        <v>4.99597556561086</v>
      </c>
    </row>
    <row r="393" spans="1:5" x14ac:dyDescent="0.2">
      <c r="A393" s="1">
        <f>A392+$P$17</f>
        <v>37.600000000000264</v>
      </c>
      <c r="B393" s="1">
        <v>0</v>
      </c>
      <c r="C393" s="1">
        <v>0</v>
      </c>
      <c r="D393" s="1">
        <f>$C$3+$C$2</f>
        <v>4.99597556561086</v>
      </c>
      <c r="E393" s="1">
        <f>D393+C393/1000</f>
        <v>4.99597556561086</v>
      </c>
    </row>
    <row r="394" spans="1:5" x14ac:dyDescent="0.2">
      <c r="A394" s="1">
        <f>A393+$P$17</f>
        <v>37.700000000000266</v>
      </c>
      <c r="B394" s="1">
        <v>0</v>
      </c>
      <c r="C394" s="1">
        <v>0</v>
      </c>
      <c r="D394" s="1">
        <f>$C$3+$C$2</f>
        <v>4.99597556561086</v>
      </c>
      <c r="E394" s="1">
        <f>D394+C394/1000</f>
        <v>4.99597556561086</v>
      </c>
    </row>
    <row r="395" spans="1:5" x14ac:dyDescent="0.2">
      <c r="A395" s="1">
        <f>A394+$P$17</f>
        <v>37.800000000000267</v>
      </c>
      <c r="B395" s="1">
        <v>0</v>
      </c>
      <c r="C395" s="1">
        <v>0</v>
      </c>
      <c r="D395" s="1">
        <f>$C$3+$C$2</f>
        <v>4.99597556561086</v>
      </c>
      <c r="E395" s="1">
        <f>D395+C395/1000</f>
        <v>4.99597556561086</v>
      </c>
    </row>
    <row r="396" spans="1:5" x14ac:dyDescent="0.2">
      <c r="A396" s="1">
        <f>A395+$P$17</f>
        <v>37.900000000000269</v>
      </c>
      <c r="B396" s="1">
        <v>0</v>
      </c>
      <c r="C396" s="1">
        <v>0</v>
      </c>
      <c r="D396" s="1">
        <f>$C$3+$C$2</f>
        <v>4.99597556561086</v>
      </c>
      <c r="E396" s="1">
        <f>D396+C396/1000</f>
        <v>4.99597556561086</v>
      </c>
    </row>
    <row r="397" spans="1:5" x14ac:dyDescent="0.2">
      <c r="A397" s="1">
        <f>A396+$P$17</f>
        <v>38.00000000000027</v>
      </c>
      <c r="B397" s="1">
        <v>0</v>
      </c>
      <c r="C397" s="1">
        <v>0</v>
      </c>
      <c r="D397" s="1">
        <f>$C$3+$C$2</f>
        <v>4.99597556561086</v>
      </c>
      <c r="E397" s="1">
        <f>D397+C397/1000</f>
        <v>4.99597556561086</v>
      </c>
    </row>
    <row r="398" spans="1:5" x14ac:dyDescent="0.2">
      <c r="A398" s="1">
        <f>A397+$P$17</f>
        <v>38.100000000000271</v>
      </c>
      <c r="B398" s="1">
        <v>0</v>
      </c>
      <c r="C398" s="1">
        <v>0</v>
      </c>
      <c r="D398" s="1">
        <f>$C$3+$C$2</f>
        <v>4.99597556561086</v>
      </c>
      <c r="E398" s="1">
        <f>D398+C398/1000</f>
        <v>4.99597556561086</v>
      </c>
    </row>
    <row r="399" spans="1:5" x14ac:dyDescent="0.2">
      <c r="A399" s="1">
        <f>A398+$P$17</f>
        <v>38.200000000000273</v>
      </c>
      <c r="B399" s="1">
        <v>0</v>
      </c>
      <c r="C399" s="1">
        <v>0</v>
      </c>
      <c r="D399" s="1">
        <f>$C$3+$C$2</f>
        <v>4.99597556561086</v>
      </c>
      <c r="E399" s="1">
        <f>D399+C399/1000</f>
        <v>4.99597556561086</v>
      </c>
    </row>
    <row r="400" spans="1:5" x14ac:dyDescent="0.2">
      <c r="A400" s="1">
        <f>A399+$P$17</f>
        <v>38.300000000000274</v>
      </c>
      <c r="B400" s="1">
        <v>0</v>
      </c>
      <c r="C400" s="1">
        <v>0</v>
      </c>
      <c r="D400" s="1">
        <f>$C$3+$C$2</f>
        <v>4.99597556561086</v>
      </c>
      <c r="E400" s="1">
        <f>D400+C400/1000</f>
        <v>4.99597556561086</v>
      </c>
    </row>
    <row r="401" spans="1:5" x14ac:dyDescent="0.2">
      <c r="A401" s="1">
        <f>A400+$P$17</f>
        <v>38.400000000000276</v>
      </c>
      <c r="B401" s="1">
        <v>0</v>
      </c>
      <c r="C401" s="1">
        <v>0</v>
      </c>
      <c r="D401" s="1">
        <f>$C$3+$C$2</f>
        <v>4.99597556561086</v>
      </c>
      <c r="E401" s="1">
        <f>D401+C401/1000</f>
        <v>4.99597556561086</v>
      </c>
    </row>
    <row r="402" spans="1:5" x14ac:dyDescent="0.2">
      <c r="A402" s="1">
        <f>A401+$P$17</f>
        <v>38.500000000000277</v>
      </c>
      <c r="B402" s="1">
        <v>0</v>
      </c>
      <c r="C402" s="1">
        <v>0</v>
      </c>
      <c r="D402" s="1">
        <f>$C$3+$C$2</f>
        <v>4.99597556561086</v>
      </c>
      <c r="E402" s="1">
        <f>D402+C402/1000</f>
        <v>4.99597556561086</v>
      </c>
    </row>
    <row r="403" spans="1:5" x14ac:dyDescent="0.2">
      <c r="A403" s="1">
        <f>A402+$P$17</f>
        <v>38.600000000000279</v>
      </c>
      <c r="B403" s="1">
        <v>0</v>
      </c>
      <c r="C403" s="1">
        <v>0</v>
      </c>
      <c r="D403" s="1">
        <f>$C$3+$C$2</f>
        <v>4.99597556561086</v>
      </c>
      <c r="E403" s="1">
        <f>D403+C403/1000</f>
        <v>4.99597556561086</v>
      </c>
    </row>
    <row r="404" spans="1:5" x14ac:dyDescent="0.2">
      <c r="A404" s="1">
        <f>A403+$P$17</f>
        <v>38.70000000000028</v>
      </c>
      <c r="B404" s="1">
        <v>0</v>
      </c>
      <c r="C404" s="1">
        <v>0</v>
      </c>
      <c r="D404" s="1">
        <f>$C$3+$C$2</f>
        <v>4.99597556561086</v>
      </c>
      <c r="E404" s="1">
        <f>D404+C404/1000</f>
        <v>4.99597556561086</v>
      </c>
    </row>
    <row r="405" spans="1:5" x14ac:dyDescent="0.2">
      <c r="A405" s="1">
        <f>A404+$P$17</f>
        <v>38.800000000000281</v>
      </c>
      <c r="B405" s="1">
        <v>0</v>
      </c>
      <c r="C405" s="1">
        <v>0</v>
      </c>
      <c r="D405" s="1">
        <f>$C$3+$C$2</f>
        <v>4.99597556561086</v>
      </c>
      <c r="E405" s="1">
        <f>D405+C405/1000</f>
        <v>4.99597556561086</v>
      </c>
    </row>
    <row r="406" spans="1:5" x14ac:dyDescent="0.2">
      <c r="A406" s="1">
        <f>A405+$P$17</f>
        <v>38.900000000000283</v>
      </c>
      <c r="B406" s="1">
        <v>0</v>
      </c>
      <c r="C406" s="1">
        <v>0</v>
      </c>
      <c r="D406" s="1">
        <f>$C$3+$C$2</f>
        <v>4.99597556561086</v>
      </c>
      <c r="E406" s="1">
        <f>D406+C406/1000</f>
        <v>4.99597556561086</v>
      </c>
    </row>
    <row r="407" spans="1:5" x14ac:dyDescent="0.2">
      <c r="A407" s="1">
        <f>A406+$P$17</f>
        <v>39.000000000000284</v>
      </c>
      <c r="B407" s="1">
        <v>0</v>
      </c>
      <c r="C407" s="1">
        <v>0</v>
      </c>
      <c r="D407" s="1">
        <f>$C$3+$C$2</f>
        <v>4.99597556561086</v>
      </c>
      <c r="E407" s="1">
        <f>D407+C407/1000</f>
        <v>4.99597556561086</v>
      </c>
    </row>
    <row r="408" spans="1:5" x14ac:dyDescent="0.2">
      <c r="A408" s="1">
        <f>A407+$P$17</f>
        <v>39.100000000000286</v>
      </c>
      <c r="B408" s="1">
        <v>0</v>
      </c>
      <c r="C408" s="1">
        <v>0</v>
      </c>
      <c r="D408" s="1">
        <f>$C$3+$C$2</f>
        <v>4.99597556561086</v>
      </c>
      <c r="E408" s="1">
        <f>D408+C408/1000</f>
        <v>4.99597556561086</v>
      </c>
    </row>
    <row r="409" spans="1:5" x14ac:dyDescent="0.2">
      <c r="A409" s="1">
        <f>A408+$P$17</f>
        <v>39.200000000000287</v>
      </c>
      <c r="B409" s="1">
        <v>0</v>
      </c>
      <c r="C409" s="1">
        <v>0</v>
      </c>
      <c r="D409" s="1">
        <f>$C$3+$C$2</f>
        <v>4.99597556561086</v>
      </c>
      <c r="E409" s="1">
        <f>D409+C409/1000</f>
        <v>4.99597556561086</v>
      </c>
    </row>
    <row r="410" spans="1:5" x14ac:dyDescent="0.2">
      <c r="A410" s="1">
        <f>A409+$P$17</f>
        <v>39.300000000000288</v>
      </c>
      <c r="B410" s="1">
        <v>0</v>
      </c>
      <c r="C410" s="1">
        <v>0</v>
      </c>
      <c r="D410" s="1">
        <f>$C$3+$C$2</f>
        <v>4.99597556561086</v>
      </c>
      <c r="E410" s="1">
        <f>D410+C410/1000</f>
        <v>4.99597556561086</v>
      </c>
    </row>
    <row r="411" spans="1:5" x14ac:dyDescent="0.2">
      <c r="A411" s="1">
        <f>A410+$P$17</f>
        <v>39.40000000000029</v>
      </c>
      <c r="B411" s="1">
        <v>0</v>
      </c>
      <c r="C411" s="1">
        <v>0</v>
      </c>
      <c r="D411" s="1">
        <f>$C$3+$C$2</f>
        <v>4.99597556561086</v>
      </c>
      <c r="E411" s="1">
        <f>D411+C411/1000</f>
        <v>4.99597556561086</v>
      </c>
    </row>
    <row r="412" spans="1:5" x14ac:dyDescent="0.2">
      <c r="A412" s="1">
        <f>A411+$P$17</f>
        <v>39.500000000000291</v>
      </c>
      <c r="B412" s="1">
        <v>0</v>
      </c>
      <c r="C412" s="1">
        <v>0</v>
      </c>
      <c r="D412" s="1">
        <f>$C$3+$C$2</f>
        <v>4.99597556561086</v>
      </c>
      <c r="E412" s="1">
        <f>D412+C412/1000</f>
        <v>4.99597556561086</v>
      </c>
    </row>
    <row r="413" spans="1:5" x14ac:dyDescent="0.2">
      <c r="A413" s="1">
        <f>A412+$P$17</f>
        <v>39.600000000000293</v>
      </c>
      <c r="B413" s="1">
        <v>0</v>
      </c>
      <c r="C413" s="1">
        <v>0</v>
      </c>
      <c r="D413" s="1">
        <f>$C$3+$C$2</f>
        <v>4.99597556561086</v>
      </c>
      <c r="E413" s="1">
        <f>D413+C413/1000</f>
        <v>4.99597556561086</v>
      </c>
    </row>
    <row r="414" spans="1:5" x14ac:dyDescent="0.2">
      <c r="A414" s="1">
        <f>A413+$P$17</f>
        <v>39.700000000000294</v>
      </c>
      <c r="B414" s="1">
        <v>0</v>
      </c>
      <c r="C414" s="1">
        <v>0</v>
      </c>
      <c r="D414" s="1">
        <f>$C$3+$C$2</f>
        <v>4.99597556561086</v>
      </c>
      <c r="E414" s="1">
        <f>D414+C414/1000</f>
        <v>4.99597556561086</v>
      </c>
    </row>
    <row r="415" spans="1:5" x14ac:dyDescent="0.2">
      <c r="A415" s="1">
        <f>A414+$P$17</f>
        <v>39.800000000000296</v>
      </c>
      <c r="B415" s="1">
        <v>0</v>
      </c>
      <c r="C415" s="1">
        <v>0</v>
      </c>
      <c r="D415" s="1">
        <f>$C$3+$C$2</f>
        <v>4.99597556561086</v>
      </c>
      <c r="E415" s="1">
        <f>D415+C415/1000</f>
        <v>4.99597556561086</v>
      </c>
    </row>
    <row r="416" spans="1:5" x14ac:dyDescent="0.2">
      <c r="A416" s="1">
        <f>A415+$P$17</f>
        <v>39.900000000000297</v>
      </c>
      <c r="B416" s="1">
        <v>0</v>
      </c>
      <c r="C416" s="1">
        <v>0</v>
      </c>
      <c r="D416" s="1">
        <f>$C$3+$C$2</f>
        <v>4.99597556561086</v>
      </c>
      <c r="E416" s="1">
        <f>D416+C416/1000</f>
        <v>4.99597556561086</v>
      </c>
    </row>
    <row r="417" spans="1:5" x14ac:dyDescent="0.2">
      <c r="A417" s="1">
        <f>A416+$P$17</f>
        <v>40.000000000000298</v>
      </c>
      <c r="B417" s="1">
        <v>0</v>
      </c>
      <c r="C417" s="1">
        <v>0</v>
      </c>
      <c r="D417" s="1">
        <f>$C$3+$C$2</f>
        <v>4.99597556561086</v>
      </c>
      <c r="E417" s="1">
        <f>D417+C417/1000</f>
        <v>4.99597556561086</v>
      </c>
    </row>
    <row r="418" spans="1:5" x14ac:dyDescent="0.2">
      <c r="A418" s="1">
        <f>A417+$P$17</f>
        <v>40.1000000000003</v>
      </c>
      <c r="B418" s="1">
        <v>0</v>
      </c>
      <c r="C418" s="1">
        <v>0</v>
      </c>
      <c r="D418" s="1">
        <f>$C$3+$C$2</f>
        <v>4.99597556561086</v>
      </c>
      <c r="E418" s="1">
        <f>D418+C418/1000</f>
        <v>4.99597556561086</v>
      </c>
    </row>
    <row r="419" spans="1:5" x14ac:dyDescent="0.2">
      <c r="A419" s="1">
        <f>A418+$P$17</f>
        <v>40.200000000000301</v>
      </c>
      <c r="B419" s="1">
        <v>0</v>
      </c>
      <c r="C419" s="1">
        <v>0</v>
      </c>
      <c r="D419" s="1">
        <f>$C$3+$C$2</f>
        <v>4.99597556561086</v>
      </c>
      <c r="E419" s="1">
        <f>D419+C419/1000</f>
        <v>4.99597556561086</v>
      </c>
    </row>
    <row r="420" spans="1:5" x14ac:dyDescent="0.2">
      <c r="A420" s="1">
        <f>A419+$P$17</f>
        <v>40.300000000000303</v>
      </c>
      <c r="B420" s="1">
        <v>0</v>
      </c>
      <c r="C420" s="1">
        <v>0</v>
      </c>
      <c r="D420" s="1">
        <f>$C$3+$C$2</f>
        <v>4.99597556561086</v>
      </c>
      <c r="E420" s="1">
        <f>D420+C420/1000</f>
        <v>4.99597556561086</v>
      </c>
    </row>
    <row r="421" spans="1:5" x14ac:dyDescent="0.2">
      <c r="A421" s="1">
        <f>A420+$P$17</f>
        <v>40.400000000000304</v>
      </c>
      <c r="B421" s="1">
        <v>0</v>
      </c>
      <c r="C421" s="1">
        <v>0</v>
      </c>
      <c r="D421" s="1">
        <f>$C$3+$C$2</f>
        <v>4.99597556561086</v>
      </c>
      <c r="E421" s="1">
        <f>D421+C421/1000</f>
        <v>4.99597556561086</v>
      </c>
    </row>
    <row r="422" spans="1:5" x14ac:dyDescent="0.2">
      <c r="A422" s="1">
        <f>A421+$P$17</f>
        <v>40.500000000000306</v>
      </c>
      <c r="B422" s="1">
        <v>0</v>
      </c>
      <c r="C422" s="1">
        <v>0</v>
      </c>
      <c r="D422" s="1">
        <f>$C$3+$C$2</f>
        <v>4.99597556561086</v>
      </c>
      <c r="E422" s="1">
        <f>D422+C422/1000</f>
        <v>4.99597556561086</v>
      </c>
    </row>
    <row r="423" spans="1:5" x14ac:dyDescent="0.2">
      <c r="A423" s="1">
        <f>A422+$P$17</f>
        <v>40.600000000000307</v>
      </c>
      <c r="B423" s="1">
        <v>0</v>
      </c>
      <c r="C423" s="1">
        <v>0</v>
      </c>
      <c r="D423" s="1">
        <f>$C$3+$C$2</f>
        <v>4.99597556561086</v>
      </c>
      <c r="E423" s="1">
        <f>D423+C423/1000</f>
        <v>4.99597556561086</v>
      </c>
    </row>
    <row r="424" spans="1:5" x14ac:dyDescent="0.2">
      <c r="A424" s="1">
        <f>A423+$P$17</f>
        <v>40.700000000000308</v>
      </c>
      <c r="B424" s="1">
        <v>0</v>
      </c>
      <c r="C424" s="1">
        <v>0</v>
      </c>
      <c r="D424" s="1">
        <f>$C$3+$C$2</f>
        <v>4.99597556561086</v>
      </c>
      <c r="E424" s="1">
        <f>D424+C424/1000</f>
        <v>4.99597556561086</v>
      </c>
    </row>
    <row r="425" spans="1:5" x14ac:dyDescent="0.2">
      <c r="A425" s="1">
        <f>A424+$P$17</f>
        <v>40.80000000000031</v>
      </c>
      <c r="B425" s="1">
        <v>0</v>
      </c>
      <c r="C425" s="1">
        <v>0</v>
      </c>
      <c r="D425" s="1">
        <f>$C$3+$C$2</f>
        <v>4.99597556561086</v>
      </c>
      <c r="E425" s="1">
        <f>D425+C425/1000</f>
        <v>4.99597556561086</v>
      </c>
    </row>
    <row r="426" spans="1:5" x14ac:dyDescent="0.2">
      <c r="A426" s="1">
        <f>A425+$P$17</f>
        <v>40.900000000000311</v>
      </c>
      <c r="B426" s="1">
        <v>0</v>
      </c>
      <c r="C426" s="1">
        <v>0</v>
      </c>
      <c r="D426" s="1">
        <f>$C$3+$C$2</f>
        <v>4.99597556561086</v>
      </c>
      <c r="E426" s="1">
        <f>D426+C426/1000</f>
        <v>4.99597556561086</v>
      </c>
    </row>
    <row r="427" spans="1:5" x14ac:dyDescent="0.2">
      <c r="A427" s="1">
        <f>A426+$P$17</f>
        <v>41.000000000000313</v>
      </c>
      <c r="B427" s="1">
        <v>0</v>
      </c>
      <c r="C427" s="1">
        <v>0</v>
      </c>
      <c r="D427" s="1">
        <f>$C$3+$C$2</f>
        <v>4.99597556561086</v>
      </c>
      <c r="E427" s="1">
        <f>D427+C427/1000</f>
        <v>4.99597556561086</v>
      </c>
    </row>
    <row r="428" spans="1:5" x14ac:dyDescent="0.2">
      <c r="A428" s="1">
        <f>A427+$P$17</f>
        <v>41.100000000000314</v>
      </c>
      <c r="B428" s="1">
        <v>0</v>
      </c>
      <c r="C428" s="1">
        <v>0</v>
      </c>
      <c r="D428" s="1">
        <f>$C$3+$C$2</f>
        <v>4.99597556561086</v>
      </c>
      <c r="E428" s="1">
        <f>D428+C428/1000</f>
        <v>4.99597556561086</v>
      </c>
    </row>
    <row r="429" spans="1:5" x14ac:dyDescent="0.2">
      <c r="A429" s="1">
        <f>A428+$P$17</f>
        <v>41.200000000000315</v>
      </c>
      <c r="B429" s="1">
        <v>0</v>
      </c>
      <c r="C429" s="1">
        <v>0</v>
      </c>
      <c r="D429" s="1">
        <f>$C$3+$C$2</f>
        <v>4.99597556561086</v>
      </c>
      <c r="E429" s="1">
        <f>D429+C429/1000</f>
        <v>4.99597556561086</v>
      </c>
    </row>
    <row r="430" spans="1:5" x14ac:dyDescent="0.2">
      <c r="A430" s="1">
        <f>A429+$P$17</f>
        <v>41.300000000000317</v>
      </c>
      <c r="B430" s="1">
        <v>0</v>
      </c>
      <c r="C430" s="1">
        <v>0</v>
      </c>
      <c r="D430" s="1">
        <f>$C$3+$C$2</f>
        <v>4.99597556561086</v>
      </c>
      <c r="E430" s="1">
        <f>D430+C430/1000</f>
        <v>4.99597556561086</v>
      </c>
    </row>
    <row r="431" spans="1:5" x14ac:dyDescent="0.2">
      <c r="A431" s="1">
        <f>A430+$P$17</f>
        <v>41.400000000000318</v>
      </c>
      <c r="B431" s="1">
        <v>0</v>
      </c>
      <c r="C431" s="1">
        <v>0</v>
      </c>
      <c r="D431" s="1">
        <f>$C$3+$C$2</f>
        <v>4.99597556561086</v>
      </c>
      <c r="E431" s="1">
        <f>D431+C431/1000</f>
        <v>4.99597556561086</v>
      </c>
    </row>
    <row r="432" spans="1:5" x14ac:dyDescent="0.2">
      <c r="A432" s="1">
        <f>A431+$P$17</f>
        <v>41.50000000000032</v>
      </c>
      <c r="B432" s="1">
        <v>0</v>
      </c>
      <c r="C432" s="1">
        <v>0</v>
      </c>
      <c r="D432" s="1">
        <f>$C$3+$C$2</f>
        <v>4.99597556561086</v>
      </c>
      <c r="E432" s="1">
        <f>D432+C432/1000</f>
        <v>4.99597556561086</v>
      </c>
    </row>
    <row r="433" spans="1:5" x14ac:dyDescent="0.2">
      <c r="A433" s="1">
        <f>A432+$P$17</f>
        <v>41.600000000000321</v>
      </c>
      <c r="B433" s="1">
        <v>0</v>
      </c>
      <c r="C433" s="1">
        <v>0</v>
      </c>
      <c r="D433" s="1">
        <f>$C$3+$C$2</f>
        <v>4.99597556561086</v>
      </c>
      <c r="E433" s="1">
        <f>D433+C433/1000</f>
        <v>4.99597556561086</v>
      </c>
    </row>
    <row r="434" spans="1:5" x14ac:dyDescent="0.2">
      <c r="A434" s="1">
        <f>A433+$P$17</f>
        <v>41.700000000000323</v>
      </c>
      <c r="B434" s="1">
        <v>0</v>
      </c>
      <c r="C434" s="1">
        <v>0</v>
      </c>
      <c r="D434" s="1">
        <f>$C$3+$C$2</f>
        <v>4.99597556561086</v>
      </c>
      <c r="E434" s="1">
        <f>D434+C434/1000</f>
        <v>4.99597556561086</v>
      </c>
    </row>
    <row r="435" spans="1:5" x14ac:dyDescent="0.2">
      <c r="A435" s="1">
        <f>A434+$P$17</f>
        <v>41.800000000000324</v>
      </c>
      <c r="B435" s="1">
        <v>0</v>
      </c>
      <c r="C435" s="1">
        <v>0</v>
      </c>
      <c r="D435" s="1">
        <f>$C$3+$C$2</f>
        <v>4.99597556561086</v>
      </c>
      <c r="E435" s="1">
        <f>D435+C435/1000</f>
        <v>4.99597556561086</v>
      </c>
    </row>
    <row r="436" spans="1:5" x14ac:dyDescent="0.2">
      <c r="A436" s="1">
        <f>A435+$P$17</f>
        <v>41.900000000000325</v>
      </c>
      <c r="B436" s="1">
        <v>0</v>
      </c>
      <c r="C436" s="1">
        <v>0</v>
      </c>
      <c r="D436" s="1">
        <f>$C$3+$C$2</f>
        <v>4.99597556561086</v>
      </c>
      <c r="E436" s="1">
        <f>D436+C436/1000</f>
        <v>4.99597556561086</v>
      </c>
    </row>
    <row r="437" spans="1:5" x14ac:dyDescent="0.2">
      <c r="A437" s="1">
        <f>A436+$P$17</f>
        <v>42.000000000000327</v>
      </c>
      <c r="B437" s="1">
        <v>0</v>
      </c>
      <c r="C437" s="1">
        <v>0</v>
      </c>
      <c r="D437" s="1">
        <f>$C$3+$C$2</f>
        <v>4.99597556561086</v>
      </c>
      <c r="E437" s="1">
        <f>D437+C437/1000</f>
        <v>4.99597556561086</v>
      </c>
    </row>
    <row r="438" spans="1:5" x14ac:dyDescent="0.2">
      <c r="A438" s="1">
        <f>A437+$P$17</f>
        <v>42.100000000000328</v>
      </c>
      <c r="B438" s="1">
        <v>0</v>
      </c>
      <c r="C438" s="1">
        <v>0</v>
      </c>
      <c r="D438" s="1">
        <f>$C$3+$C$2</f>
        <v>4.99597556561086</v>
      </c>
      <c r="E438" s="1">
        <f>D438+C438/1000</f>
        <v>4.99597556561086</v>
      </c>
    </row>
    <row r="439" spans="1:5" x14ac:dyDescent="0.2">
      <c r="A439" s="1">
        <f>A438+$P$17</f>
        <v>42.20000000000033</v>
      </c>
      <c r="B439" s="1">
        <v>0</v>
      </c>
      <c r="C439" s="1">
        <v>0</v>
      </c>
      <c r="D439" s="1">
        <f>$C$3+$C$2</f>
        <v>4.99597556561086</v>
      </c>
      <c r="E439" s="1">
        <f>D439+C439/1000</f>
        <v>4.99597556561086</v>
      </c>
    </row>
    <row r="440" spans="1:5" x14ac:dyDescent="0.2">
      <c r="A440" s="1">
        <f>A439+$P$17</f>
        <v>42.300000000000331</v>
      </c>
      <c r="B440" s="1">
        <v>0</v>
      </c>
      <c r="C440" s="1">
        <v>0</v>
      </c>
      <c r="D440" s="1">
        <f>$C$3+$C$2</f>
        <v>4.99597556561086</v>
      </c>
      <c r="E440" s="1">
        <f>D440+C440/1000</f>
        <v>4.99597556561086</v>
      </c>
    </row>
    <row r="441" spans="1:5" x14ac:dyDescent="0.2">
      <c r="A441" s="1">
        <f>A440+$P$17</f>
        <v>42.400000000000333</v>
      </c>
      <c r="B441" s="1">
        <v>0</v>
      </c>
      <c r="C441" s="1">
        <v>0</v>
      </c>
      <c r="D441" s="1">
        <f>$C$3+$C$2</f>
        <v>4.99597556561086</v>
      </c>
      <c r="E441" s="1">
        <f>D441+C441/1000</f>
        <v>4.99597556561086</v>
      </c>
    </row>
    <row r="442" spans="1:5" x14ac:dyDescent="0.2">
      <c r="A442" s="1">
        <f>A441+$P$17</f>
        <v>42.500000000000334</v>
      </c>
      <c r="B442" s="1">
        <v>0</v>
      </c>
      <c r="C442" s="1">
        <v>0</v>
      </c>
      <c r="D442" s="1">
        <f>$C$3+$C$2</f>
        <v>4.99597556561086</v>
      </c>
      <c r="E442" s="1">
        <f>D442+C442/1000</f>
        <v>4.99597556561086</v>
      </c>
    </row>
    <row r="443" spans="1:5" x14ac:dyDescent="0.2">
      <c r="A443" s="1">
        <f>A442+$P$17</f>
        <v>42.600000000000335</v>
      </c>
      <c r="B443" s="1">
        <v>0</v>
      </c>
      <c r="C443" s="1">
        <v>0</v>
      </c>
      <c r="D443" s="1">
        <f>$C$3+$C$2</f>
        <v>4.99597556561086</v>
      </c>
      <c r="E443" s="1">
        <f>D443+C443/1000</f>
        <v>4.99597556561086</v>
      </c>
    </row>
    <row r="444" spans="1:5" x14ac:dyDescent="0.2">
      <c r="A444" s="1">
        <f>A443+$P$17</f>
        <v>42.700000000000337</v>
      </c>
      <c r="B444" s="1">
        <v>0</v>
      </c>
      <c r="C444" s="1">
        <v>0</v>
      </c>
      <c r="D444" s="1">
        <f>$C$3+$C$2</f>
        <v>4.99597556561086</v>
      </c>
      <c r="E444" s="1">
        <f>D444+C444/1000</f>
        <v>4.99597556561086</v>
      </c>
    </row>
    <row r="445" spans="1:5" x14ac:dyDescent="0.2">
      <c r="A445" s="1">
        <f>A444+$P$17</f>
        <v>42.800000000000338</v>
      </c>
      <c r="B445" s="1">
        <v>0</v>
      </c>
      <c r="C445" s="1">
        <v>0</v>
      </c>
      <c r="D445" s="1">
        <f>$C$3+$C$2</f>
        <v>4.99597556561086</v>
      </c>
      <c r="E445" s="1">
        <f>D445+C445/1000</f>
        <v>4.99597556561086</v>
      </c>
    </row>
    <row r="446" spans="1:5" x14ac:dyDescent="0.2">
      <c r="A446" s="1">
        <f>A445+$P$17</f>
        <v>42.90000000000034</v>
      </c>
      <c r="B446" s="1">
        <v>0</v>
      </c>
      <c r="C446" s="1">
        <v>0</v>
      </c>
      <c r="D446" s="1">
        <f>$C$3+$C$2</f>
        <v>4.99597556561086</v>
      </c>
      <c r="E446" s="1">
        <f>D446+C446/1000</f>
        <v>4.99597556561086</v>
      </c>
    </row>
    <row r="447" spans="1:5" x14ac:dyDescent="0.2">
      <c r="A447" s="1">
        <f>A446+$P$17</f>
        <v>43.000000000000341</v>
      </c>
      <c r="B447" s="1">
        <v>0</v>
      </c>
      <c r="C447" s="1">
        <v>0</v>
      </c>
      <c r="D447" s="1">
        <f>$C$3+$C$2</f>
        <v>4.99597556561086</v>
      </c>
      <c r="E447" s="1">
        <f>D447+C447/1000</f>
        <v>4.99597556561086</v>
      </c>
    </row>
    <row r="448" spans="1:5" x14ac:dyDescent="0.2">
      <c r="A448" s="1">
        <f>A447+$P$17</f>
        <v>43.100000000000342</v>
      </c>
      <c r="B448" s="1">
        <v>0</v>
      </c>
      <c r="C448" s="1">
        <v>0</v>
      </c>
      <c r="D448" s="1">
        <f>$C$3+$C$2</f>
        <v>4.99597556561086</v>
      </c>
      <c r="E448" s="1">
        <f>D448+C448/1000</f>
        <v>4.99597556561086</v>
      </c>
    </row>
    <row r="449" spans="1:5" x14ac:dyDescent="0.2">
      <c r="A449" s="1">
        <f>A448+$P$17</f>
        <v>43.200000000000344</v>
      </c>
      <c r="B449" s="1">
        <v>0</v>
      </c>
      <c r="C449" s="1">
        <v>0</v>
      </c>
      <c r="D449" s="1">
        <f>$C$3+$C$2</f>
        <v>4.99597556561086</v>
      </c>
      <c r="E449" s="1">
        <f>D449+C449/1000</f>
        <v>4.99597556561086</v>
      </c>
    </row>
    <row r="450" spans="1:5" x14ac:dyDescent="0.2">
      <c r="A450" s="1">
        <f>A449+$P$17</f>
        <v>43.300000000000345</v>
      </c>
      <c r="B450" s="1">
        <v>0</v>
      </c>
      <c r="C450" s="1">
        <v>0</v>
      </c>
      <c r="D450" s="1">
        <f>$C$3+$C$2</f>
        <v>4.99597556561086</v>
      </c>
      <c r="E450" s="1">
        <f>D450+C450/1000</f>
        <v>4.99597556561086</v>
      </c>
    </row>
    <row r="451" spans="1:5" x14ac:dyDescent="0.2">
      <c r="A451" s="1">
        <f>A450+$P$17</f>
        <v>43.400000000000347</v>
      </c>
      <c r="B451" s="1">
        <v>0</v>
      </c>
      <c r="C451" s="1">
        <v>0</v>
      </c>
      <c r="D451" s="1">
        <f>$C$3+$C$2</f>
        <v>4.99597556561086</v>
      </c>
      <c r="E451" s="1">
        <f>D451+C451/1000</f>
        <v>4.99597556561086</v>
      </c>
    </row>
    <row r="452" spans="1:5" x14ac:dyDescent="0.2">
      <c r="A452" s="1">
        <f>A451+$P$17</f>
        <v>43.500000000000348</v>
      </c>
      <c r="B452" s="1">
        <v>0</v>
      </c>
      <c r="C452" s="1">
        <v>0</v>
      </c>
      <c r="D452" s="1">
        <f>$C$3+$C$2</f>
        <v>4.99597556561086</v>
      </c>
      <c r="E452" s="1">
        <f>D452+C452/1000</f>
        <v>4.99597556561086</v>
      </c>
    </row>
    <row r="453" spans="1:5" x14ac:dyDescent="0.2">
      <c r="A453" s="1">
        <f>A452+$P$17</f>
        <v>43.60000000000035</v>
      </c>
      <c r="B453" s="1">
        <v>0</v>
      </c>
      <c r="C453" s="1">
        <v>0</v>
      </c>
      <c r="D453" s="1">
        <f>$C$3+$C$2</f>
        <v>4.99597556561086</v>
      </c>
      <c r="E453" s="1">
        <f>D453+C453/1000</f>
        <v>4.99597556561086</v>
      </c>
    </row>
    <row r="454" spans="1:5" x14ac:dyDescent="0.2">
      <c r="A454" s="1">
        <f>A453+$P$17</f>
        <v>43.700000000000351</v>
      </c>
      <c r="B454" s="1">
        <v>0</v>
      </c>
      <c r="C454" s="1">
        <v>0</v>
      </c>
      <c r="D454" s="1">
        <f>$C$3+$C$2</f>
        <v>4.99597556561086</v>
      </c>
      <c r="E454" s="1">
        <f>D454+C454/1000</f>
        <v>4.99597556561086</v>
      </c>
    </row>
    <row r="455" spans="1:5" x14ac:dyDescent="0.2">
      <c r="A455" s="1">
        <f>A454+$P$17</f>
        <v>43.800000000000352</v>
      </c>
      <c r="B455" s="1">
        <v>0</v>
      </c>
      <c r="C455" s="1">
        <v>0</v>
      </c>
      <c r="D455" s="1">
        <f>$C$3+$C$2</f>
        <v>4.99597556561086</v>
      </c>
      <c r="E455" s="1">
        <f>D455+C455/1000</f>
        <v>4.99597556561086</v>
      </c>
    </row>
    <row r="456" spans="1:5" x14ac:dyDescent="0.2">
      <c r="A456" s="1">
        <f>A455+$P$17</f>
        <v>43.900000000000354</v>
      </c>
      <c r="B456" s="1">
        <v>0</v>
      </c>
      <c r="C456" s="1">
        <v>0</v>
      </c>
      <c r="D456" s="1">
        <f>$C$3+$C$2</f>
        <v>4.99597556561086</v>
      </c>
      <c r="E456" s="1">
        <f>D456+C456/1000</f>
        <v>4.99597556561086</v>
      </c>
    </row>
    <row r="457" spans="1:5" x14ac:dyDescent="0.2">
      <c r="A457" s="1">
        <f>A456+$P$17</f>
        <v>44.000000000000355</v>
      </c>
      <c r="B457" s="1">
        <v>0</v>
      </c>
      <c r="C457" s="1">
        <v>0</v>
      </c>
      <c r="D457" s="1">
        <f>$C$3+$C$2</f>
        <v>4.99597556561086</v>
      </c>
      <c r="E457" s="1">
        <f>D457+C457/1000</f>
        <v>4.99597556561086</v>
      </c>
    </row>
    <row r="458" spans="1:5" x14ac:dyDescent="0.2">
      <c r="A458" s="1">
        <f>A457+$P$17</f>
        <v>44.100000000000357</v>
      </c>
      <c r="B458" s="1">
        <v>0</v>
      </c>
      <c r="C458" s="1">
        <v>0</v>
      </c>
      <c r="D458" s="1">
        <f>$C$3+$C$2</f>
        <v>4.99597556561086</v>
      </c>
      <c r="E458" s="1">
        <f>D458+C458/1000</f>
        <v>4.99597556561086</v>
      </c>
    </row>
    <row r="459" spans="1:5" x14ac:dyDescent="0.2">
      <c r="A459" s="1">
        <f>A458+$P$17</f>
        <v>44.200000000000358</v>
      </c>
      <c r="B459" s="1">
        <v>0</v>
      </c>
      <c r="C459" s="1">
        <v>0</v>
      </c>
      <c r="D459" s="1">
        <f>$C$3+$C$2</f>
        <v>4.99597556561086</v>
      </c>
      <c r="E459" s="1">
        <f>D459+C459/1000</f>
        <v>4.99597556561086</v>
      </c>
    </row>
    <row r="460" spans="1:5" x14ac:dyDescent="0.2">
      <c r="A460" s="1">
        <f>A459+$P$17</f>
        <v>44.30000000000036</v>
      </c>
      <c r="B460" s="1">
        <v>0</v>
      </c>
      <c r="C460" s="1">
        <v>0</v>
      </c>
      <c r="D460" s="1">
        <f>$C$3+$C$2</f>
        <v>4.99597556561086</v>
      </c>
      <c r="E460" s="1">
        <f>D460+C460/1000</f>
        <v>4.99597556561086</v>
      </c>
    </row>
    <row r="461" spans="1:5" x14ac:dyDescent="0.2">
      <c r="A461" s="1">
        <f>A460+$P$17</f>
        <v>44.400000000000361</v>
      </c>
      <c r="B461" s="1">
        <v>0</v>
      </c>
      <c r="C461" s="1">
        <v>0</v>
      </c>
      <c r="D461" s="1">
        <f>$C$3+$C$2</f>
        <v>4.99597556561086</v>
      </c>
      <c r="E461" s="1">
        <f>D461+C461/1000</f>
        <v>4.99597556561086</v>
      </c>
    </row>
    <row r="462" spans="1:5" x14ac:dyDescent="0.2">
      <c r="A462" s="1">
        <f>A461+$P$17</f>
        <v>44.500000000000362</v>
      </c>
      <c r="B462" s="1">
        <v>0</v>
      </c>
      <c r="C462" s="1">
        <v>0</v>
      </c>
      <c r="D462" s="1">
        <f>$C$3+$C$2</f>
        <v>4.99597556561086</v>
      </c>
      <c r="E462" s="1">
        <f>D462+C462/1000</f>
        <v>4.99597556561086</v>
      </c>
    </row>
    <row r="463" spans="1:5" x14ac:dyDescent="0.2">
      <c r="A463" s="1">
        <f>A462+$P$17</f>
        <v>44.600000000000364</v>
      </c>
      <c r="B463" s="1">
        <v>0</v>
      </c>
      <c r="C463" s="1">
        <v>0</v>
      </c>
      <c r="D463" s="1">
        <f>$C$3+$C$2</f>
        <v>4.99597556561086</v>
      </c>
      <c r="E463" s="1">
        <f>D463+C463/1000</f>
        <v>4.99597556561086</v>
      </c>
    </row>
    <row r="464" spans="1:5" x14ac:dyDescent="0.2">
      <c r="A464" s="1">
        <f>A463+$P$17</f>
        <v>44.700000000000365</v>
      </c>
      <c r="B464" s="1">
        <v>0</v>
      </c>
      <c r="C464" s="1">
        <v>0</v>
      </c>
      <c r="D464" s="1">
        <f>$C$3+$C$2</f>
        <v>4.99597556561086</v>
      </c>
      <c r="E464" s="1">
        <f>D464+C464/1000</f>
        <v>4.99597556561086</v>
      </c>
    </row>
    <row r="465" spans="1:5" x14ac:dyDescent="0.2">
      <c r="A465" s="1">
        <f>A464+$P$17</f>
        <v>44.800000000000367</v>
      </c>
      <c r="B465" s="1">
        <v>0</v>
      </c>
      <c r="C465" s="1">
        <v>0</v>
      </c>
      <c r="D465" s="1">
        <f>$C$3+$C$2</f>
        <v>4.99597556561086</v>
      </c>
      <c r="E465" s="1">
        <f>D465+C465/1000</f>
        <v>4.99597556561086</v>
      </c>
    </row>
    <row r="466" spans="1:5" x14ac:dyDescent="0.2">
      <c r="A466" s="1">
        <f>A465+$P$17</f>
        <v>44.900000000000368</v>
      </c>
      <c r="B466" s="1">
        <v>0</v>
      </c>
      <c r="C466" s="1">
        <v>0</v>
      </c>
      <c r="D466" s="1">
        <f>$C$3+$C$2</f>
        <v>4.99597556561086</v>
      </c>
      <c r="E466" s="1">
        <f>D466+C466/1000</f>
        <v>4.99597556561086</v>
      </c>
    </row>
    <row r="467" spans="1:5" x14ac:dyDescent="0.2">
      <c r="A467" s="1">
        <f>A466+$P$17</f>
        <v>45.000000000000369</v>
      </c>
      <c r="B467" s="1">
        <v>0</v>
      </c>
      <c r="C467" s="1">
        <v>0</v>
      </c>
      <c r="D467" s="1">
        <f>$C$3+$C$2</f>
        <v>4.99597556561086</v>
      </c>
      <c r="E467" s="1">
        <f>D467+C467/1000</f>
        <v>4.99597556561086</v>
      </c>
    </row>
    <row r="468" spans="1:5" x14ac:dyDescent="0.2">
      <c r="A468" s="1">
        <f>A467+$P$17</f>
        <v>45.100000000000371</v>
      </c>
      <c r="B468" s="1">
        <v>0</v>
      </c>
      <c r="C468" s="1">
        <v>0</v>
      </c>
      <c r="D468" s="1">
        <f>$C$3+$C$2</f>
        <v>4.99597556561086</v>
      </c>
      <c r="E468" s="1">
        <f>D468+C468/1000</f>
        <v>4.99597556561086</v>
      </c>
    </row>
    <row r="469" spans="1:5" x14ac:dyDescent="0.2">
      <c r="A469" s="1">
        <f>A468+$P$17</f>
        <v>45.200000000000372</v>
      </c>
      <c r="B469" s="1">
        <v>0</v>
      </c>
      <c r="C469" s="1">
        <v>0</v>
      </c>
      <c r="D469" s="1">
        <f>$C$3+$C$2</f>
        <v>4.99597556561086</v>
      </c>
      <c r="E469" s="1">
        <f>D469+C469/1000</f>
        <v>4.99597556561086</v>
      </c>
    </row>
    <row r="470" spans="1:5" x14ac:dyDescent="0.2">
      <c r="A470" s="1">
        <f>A469+$P$17</f>
        <v>45.300000000000374</v>
      </c>
      <c r="B470" s="1">
        <v>0</v>
      </c>
      <c r="C470" s="1">
        <v>0</v>
      </c>
      <c r="D470" s="1">
        <f>$C$3+$C$2</f>
        <v>4.99597556561086</v>
      </c>
      <c r="E470" s="1">
        <f>D470+C470/1000</f>
        <v>4.99597556561086</v>
      </c>
    </row>
    <row r="471" spans="1:5" x14ac:dyDescent="0.2">
      <c r="A471" s="1">
        <f>A470+$P$17</f>
        <v>45.400000000000375</v>
      </c>
      <c r="B471" s="1">
        <v>0</v>
      </c>
      <c r="C471" s="1">
        <v>0</v>
      </c>
      <c r="D471" s="1">
        <f>$C$3+$C$2</f>
        <v>4.99597556561086</v>
      </c>
      <c r="E471" s="1">
        <f>D471+C471/1000</f>
        <v>4.99597556561086</v>
      </c>
    </row>
    <row r="472" spans="1:5" x14ac:dyDescent="0.2">
      <c r="A472" s="1">
        <f>A471+$P$17</f>
        <v>45.500000000000377</v>
      </c>
      <c r="B472" s="1">
        <v>0</v>
      </c>
      <c r="C472" s="1">
        <v>0</v>
      </c>
      <c r="D472" s="1">
        <f>$C$3+$C$2</f>
        <v>4.99597556561086</v>
      </c>
      <c r="E472" s="1">
        <f>D472+C472/1000</f>
        <v>4.99597556561086</v>
      </c>
    </row>
    <row r="473" spans="1:5" x14ac:dyDescent="0.2">
      <c r="A473" s="1">
        <f>A472+$P$17</f>
        <v>45.600000000000378</v>
      </c>
      <c r="B473" s="1">
        <v>0</v>
      </c>
      <c r="C473" s="1">
        <v>0</v>
      </c>
      <c r="D473" s="1">
        <f>$C$3+$C$2</f>
        <v>4.99597556561086</v>
      </c>
      <c r="E473" s="1">
        <f>D473+C473/1000</f>
        <v>4.99597556561086</v>
      </c>
    </row>
    <row r="474" spans="1:5" x14ac:dyDescent="0.2">
      <c r="A474" s="1">
        <f>A473+$P$17</f>
        <v>45.700000000000379</v>
      </c>
      <c r="B474" s="1">
        <v>0</v>
      </c>
      <c r="C474" s="1">
        <v>0</v>
      </c>
      <c r="D474" s="1">
        <f>$C$3+$C$2</f>
        <v>4.99597556561086</v>
      </c>
      <c r="E474" s="1">
        <f>D474+C474/1000</f>
        <v>4.99597556561086</v>
      </c>
    </row>
    <row r="475" spans="1:5" x14ac:dyDescent="0.2">
      <c r="A475" s="1">
        <f>A474+$P$17</f>
        <v>45.800000000000381</v>
      </c>
      <c r="B475" s="1">
        <v>0</v>
      </c>
      <c r="C475" s="1">
        <v>0</v>
      </c>
      <c r="D475" s="1">
        <f>$C$3+$C$2</f>
        <v>4.99597556561086</v>
      </c>
      <c r="E475" s="1">
        <f>D475+C475/1000</f>
        <v>4.99597556561086</v>
      </c>
    </row>
    <row r="476" spans="1:5" x14ac:dyDescent="0.2">
      <c r="A476" s="1">
        <f>A475+$P$17</f>
        <v>45.900000000000382</v>
      </c>
      <c r="B476" s="1">
        <v>0</v>
      </c>
      <c r="C476" s="1">
        <v>0</v>
      </c>
      <c r="D476" s="1">
        <f>$C$3+$C$2</f>
        <v>4.99597556561086</v>
      </c>
      <c r="E476" s="1">
        <f>D476+C476/1000</f>
        <v>4.99597556561086</v>
      </c>
    </row>
    <row r="477" spans="1:5" x14ac:dyDescent="0.2">
      <c r="A477" s="1">
        <f>A476+$P$17</f>
        <v>46.000000000000384</v>
      </c>
      <c r="B477" s="1">
        <v>0</v>
      </c>
      <c r="C477" s="1">
        <v>0</v>
      </c>
      <c r="D477" s="1">
        <f>$C$3+$C$2</f>
        <v>4.99597556561086</v>
      </c>
      <c r="E477" s="1">
        <f>D477+C477/1000</f>
        <v>4.99597556561086</v>
      </c>
    </row>
    <row r="478" spans="1:5" x14ac:dyDescent="0.2">
      <c r="A478" s="1">
        <f>A477+$P$17</f>
        <v>46.100000000000385</v>
      </c>
      <c r="B478" s="1">
        <v>0</v>
      </c>
      <c r="C478" s="1">
        <v>0</v>
      </c>
      <c r="D478" s="1">
        <f>$C$3+$C$2</f>
        <v>4.99597556561086</v>
      </c>
      <c r="E478" s="1">
        <f>D478+C478/1000</f>
        <v>4.99597556561086</v>
      </c>
    </row>
    <row r="479" spans="1:5" x14ac:dyDescent="0.2">
      <c r="A479" s="1">
        <f>A478+$P$17</f>
        <v>46.200000000000387</v>
      </c>
      <c r="B479" s="1">
        <v>0</v>
      </c>
      <c r="C479" s="1">
        <v>0</v>
      </c>
      <c r="D479" s="1">
        <f>$C$3+$C$2</f>
        <v>4.99597556561086</v>
      </c>
      <c r="E479" s="1">
        <f>D479+C479/1000</f>
        <v>4.99597556561086</v>
      </c>
    </row>
    <row r="480" spans="1:5" x14ac:dyDescent="0.2">
      <c r="A480" s="1">
        <f>A479+$P$17</f>
        <v>46.300000000000388</v>
      </c>
      <c r="B480" s="1">
        <v>0</v>
      </c>
      <c r="C480" s="1">
        <v>0</v>
      </c>
      <c r="D480" s="1">
        <f>$C$3+$C$2</f>
        <v>4.99597556561086</v>
      </c>
      <c r="E480" s="1">
        <f>D480+C480/1000</f>
        <v>4.99597556561086</v>
      </c>
    </row>
    <row r="481" spans="1:5" x14ac:dyDescent="0.2">
      <c r="A481" s="1">
        <f>A480+$P$17</f>
        <v>46.400000000000389</v>
      </c>
      <c r="B481" s="1">
        <v>0</v>
      </c>
      <c r="C481" s="1">
        <v>0</v>
      </c>
      <c r="D481" s="1">
        <f>$C$3+$C$2</f>
        <v>4.99597556561086</v>
      </c>
      <c r="E481" s="1">
        <f>D481+C481/1000</f>
        <v>4.99597556561086</v>
      </c>
    </row>
    <row r="482" spans="1:5" x14ac:dyDescent="0.2">
      <c r="A482" s="1">
        <f>A481+$P$17</f>
        <v>46.500000000000391</v>
      </c>
      <c r="B482" s="1">
        <v>0</v>
      </c>
      <c r="C482" s="1">
        <v>0</v>
      </c>
      <c r="D482" s="1">
        <f>$C$3+$C$2</f>
        <v>4.99597556561086</v>
      </c>
      <c r="E482" s="1">
        <f>D482+C482/1000</f>
        <v>4.99597556561086</v>
      </c>
    </row>
    <row r="483" spans="1:5" x14ac:dyDescent="0.2">
      <c r="A483" s="1">
        <f>A482+$P$17</f>
        <v>46.600000000000392</v>
      </c>
      <c r="B483" s="1">
        <v>0</v>
      </c>
      <c r="C483" s="1">
        <v>0</v>
      </c>
      <c r="D483" s="1">
        <f>$C$3+$C$2</f>
        <v>4.99597556561086</v>
      </c>
      <c r="E483" s="1">
        <f>D483+C483/1000</f>
        <v>4.99597556561086</v>
      </c>
    </row>
    <row r="484" spans="1:5" x14ac:dyDescent="0.2">
      <c r="A484" s="1">
        <f>A483+$P$17</f>
        <v>46.700000000000394</v>
      </c>
      <c r="B484" s="1">
        <v>0</v>
      </c>
      <c r="C484" s="1">
        <v>0</v>
      </c>
      <c r="D484" s="1">
        <f>$C$3+$C$2</f>
        <v>4.99597556561086</v>
      </c>
      <c r="E484" s="1">
        <f>D484+C484/1000</f>
        <v>4.99597556561086</v>
      </c>
    </row>
    <row r="485" spans="1:5" x14ac:dyDescent="0.2">
      <c r="A485" s="1">
        <f>A484+$P$17</f>
        <v>46.800000000000395</v>
      </c>
      <c r="B485" s="1">
        <v>0</v>
      </c>
      <c r="C485" s="1">
        <v>0</v>
      </c>
      <c r="D485" s="1">
        <f>$C$3+$C$2</f>
        <v>4.99597556561086</v>
      </c>
      <c r="E485" s="1">
        <f>D485+C485/1000</f>
        <v>4.99597556561086</v>
      </c>
    </row>
    <row r="486" spans="1:5" x14ac:dyDescent="0.2">
      <c r="A486" s="1">
        <f>A485+$P$17</f>
        <v>46.900000000000396</v>
      </c>
      <c r="B486" s="1">
        <v>0</v>
      </c>
      <c r="C486" s="1">
        <v>0</v>
      </c>
      <c r="D486" s="1">
        <f>$C$3+$C$2</f>
        <v>4.99597556561086</v>
      </c>
      <c r="E486" s="1">
        <f>D486+C486/1000</f>
        <v>4.99597556561086</v>
      </c>
    </row>
    <row r="487" spans="1:5" x14ac:dyDescent="0.2">
      <c r="A487" s="1">
        <f>A486+$P$17</f>
        <v>47.000000000000398</v>
      </c>
      <c r="B487" s="1">
        <v>0</v>
      </c>
      <c r="C487" s="1">
        <v>0</v>
      </c>
      <c r="D487" s="1">
        <f>$C$3+$C$2</f>
        <v>4.99597556561086</v>
      </c>
      <c r="E487" s="1">
        <f>D487+C487/1000</f>
        <v>4.99597556561086</v>
      </c>
    </row>
    <row r="488" spans="1:5" x14ac:dyDescent="0.2">
      <c r="A488" s="1">
        <f>A487+$P$17</f>
        <v>47.100000000000399</v>
      </c>
      <c r="B488" s="1">
        <v>0</v>
      </c>
      <c r="C488" s="1">
        <v>0</v>
      </c>
      <c r="D488" s="1">
        <f>$C$3+$C$2</f>
        <v>4.99597556561086</v>
      </c>
      <c r="E488" s="1">
        <f>D488+C488/1000</f>
        <v>4.99597556561086</v>
      </c>
    </row>
    <row r="489" spans="1:5" x14ac:dyDescent="0.2">
      <c r="A489" s="1">
        <f>A488+$P$17</f>
        <v>47.200000000000401</v>
      </c>
      <c r="B489" s="1">
        <v>0</v>
      </c>
      <c r="C489" s="1">
        <v>0</v>
      </c>
      <c r="D489" s="1">
        <f>$C$3+$C$2</f>
        <v>4.99597556561086</v>
      </c>
      <c r="E489" s="1">
        <f>D489+C489/1000</f>
        <v>4.99597556561086</v>
      </c>
    </row>
    <row r="490" spans="1:5" x14ac:dyDescent="0.2">
      <c r="A490" s="1">
        <f>A489+$P$17</f>
        <v>47.300000000000402</v>
      </c>
      <c r="B490" s="1">
        <v>0</v>
      </c>
      <c r="C490" s="1">
        <v>0</v>
      </c>
      <c r="D490" s="1">
        <f>$C$3+$C$2</f>
        <v>4.99597556561086</v>
      </c>
      <c r="E490" s="1">
        <f>D490+C490/1000</f>
        <v>4.99597556561086</v>
      </c>
    </row>
    <row r="491" spans="1:5" x14ac:dyDescent="0.2">
      <c r="A491" s="1">
        <f>A490+$P$17</f>
        <v>47.400000000000404</v>
      </c>
      <c r="B491" s="1">
        <v>0</v>
      </c>
      <c r="C491" s="1">
        <v>0</v>
      </c>
      <c r="D491" s="1">
        <f>$C$3+$C$2</f>
        <v>4.99597556561086</v>
      </c>
      <c r="E491" s="1">
        <f>D491+C491/1000</f>
        <v>4.99597556561086</v>
      </c>
    </row>
    <row r="492" spans="1:5" x14ac:dyDescent="0.2">
      <c r="A492" s="1">
        <f>A491+$P$17</f>
        <v>47.500000000000405</v>
      </c>
      <c r="B492" s="1">
        <v>0</v>
      </c>
      <c r="C492" s="1">
        <v>0</v>
      </c>
      <c r="D492" s="1">
        <f>$C$3+$C$2</f>
        <v>4.99597556561086</v>
      </c>
      <c r="E492" s="1">
        <f>D492+C492/1000</f>
        <v>4.99597556561086</v>
      </c>
    </row>
    <row r="493" spans="1:5" x14ac:dyDescent="0.2">
      <c r="A493" s="1">
        <f>A492+$P$17</f>
        <v>47.600000000000406</v>
      </c>
      <c r="B493" s="1">
        <v>0</v>
      </c>
      <c r="C493" s="1">
        <v>0</v>
      </c>
      <c r="D493" s="1">
        <f>$C$3+$C$2</f>
        <v>4.99597556561086</v>
      </c>
      <c r="E493" s="1">
        <f>D493+C493/1000</f>
        <v>4.99597556561086</v>
      </c>
    </row>
    <row r="494" spans="1:5" x14ac:dyDescent="0.2">
      <c r="A494" s="1">
        <f>A493+$P$17</f>
        <v>47.700000000000408</v>
      </c>
      <c r="B494" s="1">
        <v>0</v>
      </c>
      <c r="C494" s="1">
        <v>0</v>
      </c>
      <c r="D494" s="1">
        <f>$C$3+$C$2</f>
        <v>4.99597556561086</v>
      </c>
      <c r="E494" s="1">
        <f>D494+C494/1000</f>
        <v>4.99597556561086</v>
      </c>
    </row>
    <row r="495" spans="1:5" x14ac:dyDescent="0.2">
      <c r="A495" s="1">
        <f>A494+$P$17</f>
        <v>47.800000000000409</v>
      </c>
      <c r="B495" s="1">
        <v>0</v>
      </c>
      <c r="C495" s="1">
        <v>0</v>
      </c>
      <c r="D495" s="1">
        <f>$C$3+$C$2</f>
        <v>4.99597556561086</v>
      </c>
      <c r="E495" s="1">
        <f>D495+C495/1000</f>
        <v>4.99597556561086</v>
      </c>
    </row>
    <row r="496" spans="1:5" x14ac:dyDescent="0.2">
      <c r="A496" s="1">
        <f>A495+$P$17</f>
        <v>47.900000000000411</v>
      </c>
      <c r="B496" s="1">
        <v>0</v>
      </c>
      <c r="C496" s="1">
        <v>0</v>
      </c>
      <c r="D496" s="1">
        <f>$C$3+$C$2</f>
        <v>4.99597556561086</v>
      </c>
      <c r="E496" s="1">
        <f>D496+C496/1000</f>
        <v>4.99597556561086</v>
      </c>
    </row>
    <row r="497" spans="1:5" x14ac:dyDescent="0.2">
      <c r="A497" s="1">
        <f>A496+$P$17</f>
        <v>48.000000000000412</v>
      </c>
      <c r="B497" s="1">
        <v>0</v>
      </c>
      <c r="C497" s="1">
        <v>0</v>
      </c>
      <c r="D497" s="1">
        <f>$C$3+$C$2</f>
        <v>4.99597556561086</v>
      </c>
      <c r="E497" s="1">
        <f>D497+C497/1000</f>
        <v>4.99597556561086</v>
      </c>
    </row>
    <row r="498" spans="1:5" x14ac:dyDescent="0.2">
      <c r="A498" s="1">
        <f>A497+$P$17</f>
        <v>48.100000000000414</v>
      </c>
      <c r="B498" s="1">
        <v>0</v>
      </c>
      <c r="C498" s="1">
        <v>0</v>
      </c>
      <c r="D498" s="1">
        <f>$C$3+$C$2</f>
        <v>4.99597556561086</v>
      </c>
      <c r="E498" s="1">
        <f>D498+C498/1000</f>
        <v>4.99597556561086</v>
      </c>
    </row>
    <row r="499" spans="1:5" x14ac:dyDescent="0.2">
      <c r="A499" s="1">
        <f>A498+$P$17</f>
        <v>48.200000000000415</v>
      </c>
      <c r="B499" s="1">
        <v>0</v>
      </c>
      <c r="C499" s="1">
        <v>0</v>
      </c>
      <c r="D499" s="1">
        <f>$C$3+$C$2</f>
        <v>4.99597556561086</v>
      </c>
      <c r="E499" s="1">
        <f>D499+C499/1000</f>
        <v>4.99597556561086</v>
      </c>
    </row>
    <row r="500" spans="1:5" x14ac:dyDescent="0.2">
      <c r="A500" s="1">
        <f>A499+$P$17</f>
        <v>48.300000000000416</v>
      </c>
      <c r="B500" s="1">
        <v>0</v>
      </c>
      <c r="C500" s="1">
        <v>0</v>
      </c>
      <c r="D500" s="1">
        <f>$C$3+$C$2</f>
        <v>4.99597556561086</v>
      </c>
      <c r="E500" s="1">
        <f>D500+C500/1000</f>
        <v>4.99597556561086</v>
      </c>
    </row>
    <row r="501" spans="1:5" x14ac:dyDescent="0.2">
      <c r="A501" s="1">
        <f>A500+$P$17</f>
        <v>48.400000000000418</v>
      </c>
      <c r="B501" s="1">
        <v>0</v>
      </c>
      <c r="C501" s="1">
        <v>0</v>
      </c>
      <c r="D501" s="1">
        <f>$C$3+$C$2</f>
        <v>4.99597556561086</v>
      </c>
      <c r="E501" s="1">
        <f>D501+C501/1000</f>
        <v>4.99597556561086</v>
      </c>
    </row>
  </sheetData>
  <mergeCells count="1">
    <mergeCell ref="U16:W16"/>
  </mergeCells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10</xdr:col>
                <xdr:colOff>600075</xdr:colOff>
                <xdr:row>2</xdr:row>
                <xdr:rowOff>47625</xdr:rowOff>
              </from>
              <to>
                <xdr:col>13</xdr:col>
                <xdr:colOff>409575</xdr:colOff>
                <xdr:row>6</xdr:row>
                <xdr:rowOff>19050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11</xdr:col>
                <xdr:colOff>28575</xdr:colOff>
                <xdr:row>7</xdr:row>
                <xdr:rowOff>9525</xdr:rowOff>
              </from>
              <to>
                <xdr:col>13</xdr:col>
                <xdr:colOff>276225</xdr:colOff>
                <xdr:row>10</xdr:row>
                <xdr:rowOff>142875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Trajectory</vt:lpstr>
      <vt:lpstr>Trajectory (2)</vt:lpstr>
      <vt:lpstr>Vert launch to altitude Dalhke</vt:lpstr>
      <vt:lpstr>'Trajectory (2)'!dt</vt:lpstr>
      <vt:lpstr>'Vert launch to altitude Dalhke'!dt</vt:lpstr>
      <vt:lpstr>dt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dheater</dc:creator>
  <cp:lastModifiedBy>dheater</cp:lastModifiedBy>
  <dcterms:created xsi:type="dcterms:W3CDTF">2013-06-21T15:20:00Z</dcterms:created>
  <dcterms:modified xsi:type="dcterms:W3CDTF">2013-06-21T20:02:34Z</dcterms:modified>
</cp:coreProperties>
</file>