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<sst xmlns="http://schemas.openxmlformats.org/spreadsheetml/2006/main" count="16" uniqueCount="16">
  <si>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Congruent</t>
  </si>
  <si>
    <t>Incongruent</t>
  </si>
  <si>
    <t>Difference (Incongruent - Congruent)</t>
  </si>
  <si>
    <t>square of differences</t>
  </si>
  <si>
    <t>n</t>
  </si>
  <si>
    <t>df</t>
  </si>
  <si>
    <t>mean</t>
  </si>
  <si>
    <t>stdev</t>
  </si>
  <si>
    <t>variance</t>
  </si>
  <si>
    <t>median</t>
  </si>
  <si>
    <t xml:space="preserve"> </t>
  </si>
  <si>
    <t xml:space="preserve">Sum of squared differences </t>
  </si>
  <si>
    <t>Variance of Differences</t>
  </si>
  <si>
    <t>sd</t>
  </si>
  <si>
    <t>sem</t>
  </si>
  <si>
    <t xml:space="preserve">t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</si>
</sst>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Helvetica Neue"/>
    </font>
    <font>
      <color rgb="FF000000"/>
      <name val="Helvetica Neue"/>
    </font>
    <font>
      <b/>
      <name val="Arial"/>
    </font>
    <font/>
    <font>
      <name val="Arial"/>
    </font>
    <font>
      <sz val="11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2" fillId="2" fontId="1" numFmtId="0" xfId="0" applyAlignment="1" applyBorder="1" applyFont="1">
      <alignment readingOrder="0" vertical="top"/>
    </xf>
    <xf borderId="3" fillId="3" fontId="1" numFmtId="0" xfId="0" applyAlignment="1" applyBorder="1" applyFill="1" applyFont="1">
      <alignment horizontal="right" readingOrder="0" vertical="top"/>
    </xf>
    <xf borderId="3" fillId="0" fontId="2" numFmtId="0" xfId="0" applyAlignment="1" applyBorder="1" applyFont="1">
      <alignment horizontal="right" readingOrder="0" vertical="top"/>
    </xf>
    <xf borderId="2" fillId="0" fontId="2" numFmtId="0" xfId="0" applyAlignment="1" applyBorder="1" applyFont="1">
      <alignment horizontal="right" vertical="top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2" fillId="0" fontId="1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14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12.079</v>
      </c>
      <c r="B2" s="5">
        <v>19.278</v>
      </c>
      <c r="C2" s="6">
        <f t="shared" ref="C2:C25" si="2">B2-A2</f>
        <v>7.199</v>
      </c>
      <c r="D2" s="6">
        <f t="shared" ref="D2:D25" si="3">(C2 - $C$26)^2</f>
        <v>0.5864368767</v>
      </c>
      <c r="F2" s="7" t="s">
        <v>4</v>
      </c>
      <c r="G2" s="8">
        <f t="shared" ref="G2:H2" si="1">COUNT(A2:A25)</f>
        <v>24</v>
      </c>
      <c r="H2" s="8">
        <f t="shared" si="1"/>
        <v>24</v>
      </c>
    </row>
    <row r="3">
      <c r="A3" s="4">
        <v>16.791</v>
      </c>
      <c r="B3" s="5">
        <v>18.741</v>
      </c>
      <c r="C3" s="6">
        <f t="shared" si="2"/>
        <v>1.95</v>
      </c>
      <c r="D3" s="6">
        <f t="shared" si="3"/>
        <v>36.17771879</v>
      </c>
      <c r="F3" s="7" t="s">
        <v>5</v>
      </c>
      <c r="G3" s="8">
        <f t="shared" ref="G3:H3" si="4">G2-1</f>
        <v>23</v>
      </c>
      <c r="H3" s="8">
        <f t="shared" si="4"/>
        <v>23</v>
      </c>
    </row>
    <row r="4">
      <c r="A4" s="4">
        <v>9.564</v>
      </c>
      <c r="B4" s="5">
        <v>21.214</v>
      </c>
      <c r="C4" s="6">
        <f t="shared" si="2"/>
        <v>11.65</v>
      </c>
      <c r="D4" s="6">
        <f t="shared" si="3"/>
        <v>13.58076046</v>
      </c>
      <c r="F4" s="7" t="s">
        <v>6</v>
      </c>
      <c r="G4" s="9">
        <f t="shared" ref="G4:H4" si="5">AVERAGE(A2:A25)</f>
        <v>14.051125</v>
      </c>
      <c r="H4" s="9">
        <f t="shared" si="5"/>
        <v>22.01591667</v>
      </c>
    </row>
    <row r="5">
      <c r="A5" s="4">
        <v>8.63</v>
      </c>
      <c r="B5" s="5">
        <v>15.687</v>
      </c>
      <c r="C5" s="6">
        <f t="shared" si="2"/>
        <v>7.057</v>
      </c>
      <c r="D5" s="6">
        <f t="shared" si="3"/>
        <v>0.8240857101</v>
      </c>
      <c r="F5" s="7" t="s">
        <v>7</v>
      </c>
      <c r="G5" s="9">
        <f t="shared" ref="G5:H5" si="6">STDEV(A2:A25)</f>
        <v>3.559357958</v>
      </c>
      <c r="H5">
        <f t="shared" si="6"/>
        <v>4.797057122</v>
      </c>
    </row>
    <row r="6">
      <c r="A6" s="4">
        <v>14.669</v>
      </c>
      <c r="B6" s="5">
        <v>22.803</v>
      </c>
      <c r="C6" s="6">
        <f t="shared" si="2"/>
        <v>8.134</v>
      </c>
      <c r="D6" s="6">
        <f t="shared" si="3"/>
        <v>0.02863146007</v>
      </c>
      <c r="F6" s="7" t="s">
        <v>8</v>
      </c>
      <c r="G6" s="9">
        <f t="shared" ref="G6:H6" si="7">G5*G5</f>
        <v>12.66902907</v>
      </c>
      <c r="H6" s="9">
        <f t="shared" si="7"/>
        <v>23.01175704</v>
      </c>
    </row>
    <row r="7">
      <c r="A7" s="4">
        <v>12.238</v>
      </c>
      <c r="B7" s="5">
        <v>20.878</v>
      </c>
      <c r="C7" s="6">
        <f t="shared" si="2"/>
        <v>8.64</v>
      </c>
      <c r="D7" s="6">
        <f t="shared" si="3"/>
        <v>0.4559062934</v>
      </c>
      <c r="F7" s="7" t="s">
        <v>9</v>
      </c>
      <c r="G7" s="9">
        <f t="shared" ref="G7:H7" si="8">MEDIAN(A2:A25)</f>
        <v>14.3565</v>
      </c>
      <c r="H7" s="9">
        <f t="shared" si="8"/>
        <v>21.0175</v>
      </c>
    </row>
    <row r="8">
      <c r="A8" s="4">
        <v>14.692</v>
      </c>
      <c r="B8" s="5">
        <v>24.572</v>
      </c>
      <c r="C8" s="6">
        <f t="shared" si="2"/>
        <v>9.88</v>
      </c>
      <c r="D8" s="6">
        <f t="shared" si="3"/>
        <v>3.66802296</v>
      </c>
      <c r="F8" s="7"/>
      <c r="G8" s="9"/>
      <c r="H8" s="10"/>
    </row>
    <row r="9">
      <c r="A9" s="4">
        <v>8.987</v>
      </c>
      <c r="B9" s="5">
        <v>17.394</v>
      </c>
      <c r="C9" s="6">
        <f t="shared" si="2"/>
        <v>8.407</v>
      </c>
      <c r="D9" s="6">
        <f t="shared" si="3"/>
        <v>0.1955482101</v>
      </c>
      <c r="F9" s="7"/>
      <c r="G9" s="9"/>
      <c r="H9" s="9"/>
    </row>
    <row r="10">
      <c r="A10" s="4">
        <v>9.401</v>
      </c>
      <c r="B10" s="5">
        <v>20.762</v>
      </c>
      <c r="C10" s="6">
        <f t="shared" si="2"/>
        <v>11.361</v>
      </c>
      <c r="D10" s="6">
        <f t="shared" si="3"/>
        <v>11.53423104</v>
      </c>
      <c r="F10" s="7"/>
      <c r="G10" s="11"/>
      <c r="H10" s="8"/>
    </row>
    <row r="11">
      <c r="A11" s="4">
        <v>14.48</v>
      </c>
      <c r="B11" s="5">
        <v>26.282</v>
      </c>
      <c r="C11" s="6">
        <f t="shared" si="2"/>
        <v>11.802</v>
      </c>
      <c r="D11" s="6">
        <f t="shared" si="3"/>
        <v>14.72416779</v>
      </c>
      <c r="F11" s="12"/>
      <c r="G11" s="9"/>
    </row>
    <row r="12">
      <c r="A12" s="4">
        <v>22.328</v>
      </c>
      <c r="B12" s="5">
        <v>24.524</v>
      </c>
      <c r="C12" s="6">
        <f t="shared" si="2"/>
        <v>2.196</v>
      </c>
      <c r="D12" s="6">
        <f t="shared" si="3"/>
        <v>33.27895729</v>
      </c>
      <c r="F12" s="7"/>
    </row>
    <row r="13">
      <c r="A13" s="4">
        <v>15.298</v>
      </c>
      <c r="B13" s="5">
        <v>18.644</v>
      </c>
      <c r="C13" s="6">
        <f t="shared" si="2"/>
        <v>3.346</v>
      </c>
      <c r="D13" s="6">
        <f t="shared" si="3"/>
        <v>21.33323646</v>
      </c>
      <c r="F13" s="11" t="s">
        <v>10</v>
      </c>
      <c r="G13" s="11"/>
    </row>
    <row r="14">
      <c r="A14" s="4">
        <v>15.073</v>
      </c>
      <c r="B14" s="5">
        <v>17.51</v>
      </c>
      <c r="C14" s="6">
        <f t="shared" si="2"/>
        <v>2.437</v>
      </c>
      <c r="D14" s="6">
        <f t="shared" si="3"/>
        <v>30.55648071</v>
      </c>
      <c r="F14" s="9"/>
      <c r="G14" s="9"/>
    </row>
    <row r="15">
      <c r="A15" s="4">
        <v>16.929</v>
      </c>
      <c r="B15" s="5">
        <v>20.33</v>
      </c>
      <c r="C15" s="6">
        <f t="shared" si="2"/>
        <v>3.401</v>
      </c>
      <c r="D15" s="6">
        <f t="shared" si="3"/>
        <v>20.82819438</v>
      </c>
      <c r="F15" s="11"/>
      <c r="G15" s="11"/>
    </row>
    <row r="16">
      <c r="A16" s="4">
        <v>18.2</v>
      </c>
      <c r="B16" s="5">
        <v>35.255</v>
      </c>
      <c r="C16" s="6">
        <f t="shared" si="2"/>
        <v>17.055</v>
      </c>
      <c r="D16" s="6">
        <f t="shared" si="3"/>
        <v>82.63188754</v>
      </c>
      <c r="F16" s="9"/>
      <c r="G16" s="9"/>
    </row>
    <row r="17">
      <c r="A17" s="4">
        <v>12.13</v>
      </c>
      <c r="B17" s="5">
        <v>22.158</v>
      </c>
      <c r="C17" s="6">
        <f t="shared" si="2"/>
        <v>10.028</v>
      </c>
      <c r="D17" s="6">
        <f t="shared" si="3"/>
        <v>4.256828627</v>
      </c>
      <c r="F17" s="9"/>
      <c r="G17" s="9"/>
    </row>
    <row r="18">
      <c r="A18" s="4">
        <v>18.495</v>
      </c>
      <c r="B18" s="5">
        <v>25.139</v>
      </c>
      <c r="C18" s="6">
        <f t="shared" si="2"/>
        <v>6.644</v>
      </c>
      <c r="D18" s="6">
        <f t="shared" si="3"/>
        <v>1.744490627</v>
      </c>
      <c r="F18" s="11" t="s">
        <v>11</v>
      </c>
      <c r="G18" s="10">
        <f>SUM(D2:D25)</f>
        <v>544.33044</v>
      </c>
    </row>
    <row r="19">
      <c r="A19" s="4">
        <v>10.639</v>
      </c>
      <c r="B19" s="5">
        <v>20.429</v>
      </c>
      <c r="C19" s="6">
        <f t="shared" si="2"/>
        <v>9.79</v>
      </c>
      <c r="D19" s="6">
        <f t="shared" si="3"/>
        <v>3.33138546</v>
      </c>
      <c r="F19" s="11" t="s">
        <v>12</v>
      </c>
      <c r="G19" s="9">
        <f>(G18/G3)</f>
        <v>23.66654087</v>
      </c>
    </row>
    <row r="20">
      <c r="A20" s="4">
        <v>11.344</v>
      </c>
      <c r="B20" s="5">
        <v>17.425</v>
      </c>
      <c r="C20" s="6">
        <f t="shared" si="2"/>
        <v>6.081</v>
      </c>
      <c r="D20" s="6">
        <f t="shared" si="3"/>
        <v>3.548671043</v>
      </c>
      <c r="F20" s="11" t="s">
        <v>13</v>
      </c>
      <c r="G20" s="9">
        <f>SQRT(G19)</f>
        <v>4.86482691</v>
      </c>
    </row>
    <row r="21">
      <c r="A21" s="4">
        <v>12.369</v>
      </c>
      <c r="B21" s="5">
        <v>34.288</v>
      </c>
      <c r="C21" s="6">
        <f t="shared" si="2"/>
        <v>21.919</v>
      </c>
      <c r="D21" s="6">
        <f t="shared" si="3"/>
        <v>194.7199302</v>
      </c>
      <c r="F21" s="11" t="s">
        <v>14</v>
      </c>
      <c r="G21" s="9">
        <f>G20/sqrt(24)</f>
        <v>0.9930286348</v>
      </c>
    </row>
    <row r="22">
      <c r="A22" s="4">
        <v>12.944</v>
      </c>
      <c r="B22" s="5">
        <v>23.894</v>
      </c>
      <c r="C22" s="6">
        <f t="shared" si="2"/>
        <v>10.95</v>
      </c>
      <c r="D22" s="6">
        <f t="shared" si="3"/>
        <v>8.911468793</v>
      </c>
      <c r="F22" s="9"/>
      <c r="G22" s="9"/>
    </row>
    <row r="23">
      <c r="A23" s="4">
        <v>14.233</v>
      </c>
      <c r="B23" s="5">
        <v>17.96</v>
      </c>
      <c r="C23" s="6">
        <f t="shared" si="2"/>
        <v>3.727</v>
      </c>
      <c r="D23" s="6">
        <f t="shared" si="3"/>
        <v>17.95887821</v>
      </c>
      <c r="E23" s="8"/>
      <c r="F23" s="11" t="s">
        <v>15</v>
      </c>
      <c r="G23" s="11">
        <f>(C26/G21)</f>
        <v>8.020706944</v>
      </c>
    </row>
    <row r="24">
      <c r="A24" s="4">
        <v>19.71</v>
      </c>
      <c r="B24" s="5">
        <v>22.058</v>
      </c>
      <c r="C24" s="6">
        <f t="shared" si="2"/>
        <v>2.348</v>
      </c>
      <c r="D24" s="6">
        <f t="shared" si="3"/>
        <v>31.54834863</v>
      </c>
      <c r="F24" s="9"/>
      <c r="G24" s="9"/>
    </row>
    <row r="25">
      <c r="A25" s="4">
        <v>16.004</v>
      </c>
      <c r="B25" s="5">
        <v>21.157</v>
      </c>
      <c r="C25" s="6">
        <f t="shared" si="2"/>
        <v>5.153</v>
      </c>
      <c r="D25" s="6">
        <f t="shared" si="3"/>
        <v>7.906172377</v>
      </c>
      <c r="F25" s="9"/>
      <c r="G25" s="9"/>
    </row>
    <row r="26">
      <c r="A26" s="13">
        <f t="shared" ref="A26:C26" si="9">AVERAGE(A2:A25)</f>
        <v>14.051125</v>
      </c>
      <c r="B26" s="13">
        <f t="shared" si="9"/>
        <v>22.01591667</v>
      </c>
      <c r="C26" s="13">
        <f t="shared" si="9"/>
        <v>7.964791667</v>
      </c>
      <c r="D26" s="13">
        <f>SUM(D2:D25)</f>
        <v>544.33044</v>
      </c>
      <c r="F26" s="9"/>
      <c r="G26" s="9"/>
    </row>
  </sheetData>
  <mergeCells count="1">
    <mergeCell ref="F12:H12"/>
  </mergeCells>
  <drawing r:id="rId1"/>
</worksheet>
</file>