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defaultThemeVersion="124226"/>
  <xr:revisionPtr revIDLastSave="0" documentId="8_{7D7B6105-5871-41D9-8F42-EA68857D5A30}" xr6:coauthVersionLast="47" xr6:coauthVersionMax="47" xr10:uidLastSave="{00000000-0000-0000-0000-000000000000}"/>
  <bookViews>
    <workbookView xWindow="-108" yWindow="-108" windowWidth="23256" windowHeight="12456" activeTab="1" xr2:uid="{00000000-000D-0000-FFFF-FFFF00000000}"/>
  </bookViews>
  <sheets>
    <sheet name="Sheet1" sheetId="22" r:id="rId1"/>
    <sheet name="Dashboard" sheetId="23" r:id="rId2"/>
    <sheet name="Orders" sheetId="9" r:id="rId3"/>
    <sheet name="Returns" sheetId="11" r:id="rId4"/>
    <sheet name="Users" sheetId="4" r:id="rId5"/>
    <sheet name="Questions" sheetId="12" r:id="rId6"/>
  </sheets>
  <definedNames>
    <definedName name="_xlnm._FilterDatabase" localSheetId="2" hidden="1">Orders!$A$1:$Y$1953</definedName>
    <definedName name="_xlcn.WorksheetConnection_Dataset_ProjectExcel1.xlsxreturn1" hidden="1">return[]</definedName>
    <definedName name="_xlcn.WorksheetConnection_Dataset_ProjectExcel1.xlsxuser1" hidden="1">user[]</definedName>
    <definedName name="Sales">#REF!</definedName>
    <definedName name="Slicer_Customer_Segment">#N/A</definedName>
    <definedName name="Slicer_Months__Order_Date">#N/A</definedName>
    <definedName name="Slicer_Order_Priority">#N/A</definedName>
    <definedName name="Slicer_Region">#N/A</definedName>
    <definedName name="Slicer_Ship_Mod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 name="user" connection="WorksheetConnection_Dataset_Project (Excel) (1).xlsx!user"/>
          <x15:modelTable id="return" name="return" connection="WorksheetConnection_Dataset_Project (Excel) (1).xlsx!retur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953" i="9" l="1"/>
  <c r="Z1953" i="9"/>
  <c r="AA1952" i="9"/>
  <c r="Z1952" i="9"/>
  <c r="AA1951" i="9"/>
  <c r="Z1951" i="9"/>
  <c r="AA1950" i="9"/>
  <c r="Z1950" i="9"/>
  <c r="AA1949" i="9"/>
  <c r="Z1949" i="9"/>
  <c r="AA1948" i="9"/>
  <c r="Z1948" i="9"/>
  <c r="AA1947" i="9"/>
  <c r="Z1947" i="9"/>
  <c r="AA1946" i="9"/>
  <c r="Z1946" i="9"/>
  <c r="AA1945" i="9"/>
  <c r="Z1945" i="9"/>
  <c r="AA1944" i="9"/>
  <c r="Z1944" i="9"/>
  <c r="AA1943" i="9"/>
  <c r="Z1943" i="9"/>
  <c r="AA1942" i="9"/>
  <c r="Z1942" i="9"/>
  <c r="AA1941" i="9"/>
  <c r="Z1941" i="9"/>
  <c r="AA1940" i="9"/>
  <c r="Z1940" i="9"/>
  <c r="AA1939" i="9"/>
  <c r="Z1939" i="9"/>
  <c r="AA1938" i="9"/>
  <c r="Z1938" i="9"/>
  <c r="AA1937" i="9"/>
  <c r="Z1937" i="9"/>
  <c r="AA1936" i="9"/>
  <c r="Z1936" i="9"/>
  <c r="AA1935" i="9"/>
  <c r="Z1935" i="9"/>
  <c r="AA1934" i="9"/>
  <c r="Z1934" i="9"/>
  <c r="AA1933" i="9"/>
  <c r="Z1933" i="9"/>
  <c r="AA1932" i="9"/>
  <c r="Z1932" i="9"/>
  <c r="AA1931" i="9"/>
  <c r="Z1931" i="9"/>
  <c r="AA1930" i="9"/>
  <c r="Z1930" i="9"/>
  <c r="AA1929" i="9"/>
  <c r="Z1929" i="9"/>
  <c r="AA1928" i="9"/>
  <c r="Z1928" i="9"/>
  <c r="AA1927" i="9"/>
  <c r="Z1927" i="9"/>
  <c r="AA1926" i="9"/>
  <c r="Z1926" i="9"/>
  <c r="AA1925" i="9"/>
  <c r="Z1925" i="9"/>
  <c r="AA1924" i="9"/>
  <c r="Z1924" i="9"/>
  <c r="AA1923" i="9"/>
  <c r="Z1923" i="9"/>
  <c r="AA1922" i="9"/>
  <c r="Z1922" i="9"/>
  <c r="AA1921" i="9"/>
  <c r="Z1921" i="9"/>
  <c r="AA1920" i="9"/>
  <c r="Z1920" i="9"/>
  <c r="AA1919" i="9"/>
  <c r="Z1919" i="9"/>
  <c r="AA1918" i="9"/>
  <c r="Z1918" i="9"/>
  <c r="AA1917" i="9"/>
  <c r="Z1917" i="9"/>
  <c r="AA1916" i="9"/>
  <c r="Z1916" i="9"/>
  <c r="AA1915" i="9"/>
  <c r="Z1915" i="9"/>
  <c r="AA1914" i="9"/>
  <c r="Z1914" i="9"/>
  <c r="AA1913" i="9"/>
  <c r="Z1913" i="9"/>
  <c r="AA1912" i="9"/>
  <c r="Z1912" i="9"/>
  <c r="AA1911" i="9"/>
  <c r="Z1911" i="9"/>
  <c r="AA1910" i="9"/>
  <c r="Z1910" i="9"/>
  <c r="AA1909" i="9"/>
  <c r="Z1909" i="9"/>
  <c r="AA1908" i="9"/>
  <c r="Z1908" i="9"/>
  <c r="AA1907" i="9"/>
  <c r="Z1907" i="9"/>
  <c r="AA1906" i="9"/>
  <c r="Z1906" i="9"/>
  <c r="AA1905" i="9"/>
  <c r="Z1905" i="9"/>
  <c r="AA1904" i="9"/>
  <c r="Z1904" i="9"/>
  <c r="AA1903" i="9"/>
  <c r="Z1903" i="9"/>
  <c r="AA1902" i="9"/>
  <c r="Z1902" i="9"/>
  <c r="AA1901" i="9"/>
  <c r="Z1901" i="9"/>
  <c r="AA1900" i="9"/>
  <c r="Z1900" i="9"/>
  <c r="AA1899" i="9"/>
  <c r="Z1899" i="9"/>
  <c r="AA1898" i="9"/>
  <c r="Z1898" i="9"/>
  <c r="AA1897" i="9"/>
  <c r="Z1897" i="9"/>
  <c r="AA1896" i="9"/>
  <c r="Z1896" i="9"/>
  <c r="AA1895" i="9"/>
  <c r="Z1895" i="9"/>
  <c r="AA1894" i="9"/>
  <c r="Z1894" i="9"/>
  <c r="AA1893" i="9"/>
  <c r="Z1893" i="9"/>
  <c r="AA1892" i="9"/>
  <c r="Z1892" i="9"/>
  <c r="AA1891" i="9"/>
  <c r="Z1891" i="9"/>
  <c r="AA1890" i="9"/>
  <c r="Z1890" i="9"/>
  <c r="AA1889" i="9"/>
  <c r="Z1889" i="9"/>
  <c r="AA1888" i="9"/>
  <c r="Z1888" i="9"/>
  <c r="AA1887" i="9"/>
  <c r="Z1887" i="9"/>
  <c r="AA1886" i="9"/>
  <c r="Z1886" i="9"/>
  <c r="AA1885" i="9"/>
  <c r="Z1885" i="9"/>
  <c r="AA1884" i="9"/>
  <c r="Z1884" i="9"/>
  <c r="AA1883" i="9"/>
  <c r="Z1883" i="9"/>
  <c r="AA1882" i="9"/>
  <c r="Z1882" i="9"/>
  <c r="AA1881" i="9"/>
  <c r="Z1881" i="9"/>
  <c r="AA1880" i="9"/>
  <c r="Z1880" i="9"/>
  <c r="AA1879" i="9"/>
  <c r="Z1879" i="9"/>
  <c r="AA1878" i="9"/>
  <c r="Z1878" i="9"/>
  <c r="AA1877" i="9"/>
  <c r="Z1877" i="9"/>
  <c r="AA1876" i="9"/>
  <c r="Z1876" i="9"/>
  <c r="AA1875" i="9"/>
  <c r="Z1875" i="9"/>
  <c r="AA1874" i="9"/>
  <c r="Z1874" i="9"/>
  <c r="AA1873" i="9"/>
  <c r="Z1873" i="9"/>
  <c r="AA1872" i="9"/>
  <c r="Z1872" i="9"/>
  <c r="AA1871" i="9"/>
  <c r="Z1871" i="9"/>
  <c r="AA1870" i="9"/>
  <c r="Z1870" i="9"/>
  <c r="AA1869" i="9"/>
  <c r="Z1869" i="9"/>
  <c r="AA1868" i="9"/>
  <c r="Z1868" i="9"/>
  <c r="AA1867" i="9"/>
  <c r="Z1867" i="9"/>
  <c r="AA1866" i="9"/>
  <c r="Z1866" i="9"/>
  <c r="AA1865" i="9"/>
  <c r="Z1865" i="9"/>
  <c r="AA1864" i="9"/>
  <c r="Z1864" i="9"/>
  <c r="AA1863" i="9"/>
  <c r="Z1863" i="9"/>
  <c r="AA1862" i="9"/>
  <c r="Z1862" i="9"/>
  <c r="AA1861" i="9"/>
  <c r="Z1861" i="9"/>
  <c r="AA1860" i="9"/>
  <c r="Z1860" i="9"/>
  <c r="AA1859" i="9"/>
  <c r="Z1859" i="9"/>
  <c r="AA1858" i="9"/>
  <c r="Z1858" i="9"/>
  <c r="AA1857" i="9"/>
  <c r="Z1857" i="9"/>
  <c r="AA1856" i="9"/>
  <c r="Z1856" i="9"/>
  <c r="AA1855" i="9"/>
  <c r="Z1855" i="9"/>
  <c r="AA1854" i="9"/>
  <c r="Z1854" i="9"/>
  <c r="AA1853" i="9"/>
  <c r="Z1853" i="9"/>
  <c r="AA1852" i="9"/>
  <c r="Z1852" i="9"/>
  <c r="AA1851" i="9"/>
  <c r="Z1851" i="9"/>
  <c r="AA1850" i="9"/>
  <c r="Z1850" i="9"/>
  <c r="AA1849" i="9"/>
  <c r="Z1849" i="9"/>
  <c r="AA1848" i="9"/>
  <c r="Z1848" i="9"/>
  <c r="AA1847" i="9"/>
  <c r="Z1847" i="9"/>
  <c r="AA1846" i="9"/>
  <c r="Z1846" i="9"/>
  <c r="AA1845" i="9"/>
  <c r="Z1845" i="9"/>
  <c r="AA1844" i="9"/>
  <c r="Z1844" i="9"/>
  <c r="AA1843" i="9"/>
  <c r="Z1843" i="9"/>
  <c r="AA1842" i="9"/>
  <c r="Z1842" i="9"/>
  <c r="AA1841" i="9"/>
  <c r="Z1841" i="9"/>
  <c r="AA1840" i="9"/>
  <c r="Z1840" i="9"/>
  <c r="AA1839" i="9"/>
  <c r="Z1839" i="9"/>
  <c r="AA1838" i="9"/>
  <c r="Z1838" i="9"/>
  <c r="AA1837" i="9"/>
  <c r="Z1837" i="9"/>
  <c r="AA1836" i="9"/>
  <c r="Z1836" i="9"/>
  <c r="AA1835" i="9"/>
  <c r="Z1835" i="9"/>
  <c r="AA1834" i="9"/>
  <c r="Z1834" i="9"/>
  <c r="AA1833" i="9"/>
  <c r="Z1833" i="9"/>
  <c r="AA1832" i="9"/>
  <c r="Z1832" i="9"/>
  <c r="AA1831" i="9"/>
  <c r="Z1831" i="9"/>
  <c r="AA1830" i="9"/>
  <c r="Z1830" i="9"/>
  <c r="AA1829" i="9"/>
  <c r="Z1829" i="9"/>
  <c r="AA1828" i="9"/>
  <c r="Z1828" i="9"/>
  <c r="AA1827" i="9"/>
  <c r="Z1827" i="9"/>
  <c r="AA1826" i="9"/>
  <c r="Z1826" i="9"/>
  <c r="AA1825" i="9"/>
  <c r="Z1825" i="9"/>
  <c r="AA1824" i="9"/>
  <c r="Z1824" i="9"/>
  <c r="AA1823" i="9"/>
  <c r="Z1823" i="9"/>
  <c r="AA1822" i="9"/>
  <c r="Z1822" i="9"/>
  <c r="AA1821" i="9"/>
  <c r="Z1821" i="9"/>
  <c r="AA1820" i="9"/>
  <c r="Z1820" i="9"/>
  <c r="AA1819" i="9"/>
  <c r="Z1819" i="9"/>
  <c r="AA1818" i="9"/>
  <c r="Z1818" i="9"/>
  <c r="AA1817" i="9"/>
  <c r="Z1817" i="9"/>
  <c r="AA1816" i="9"/>
  <c r="Z1816" i="9"/>
  <c r="AA1815" i="9"/>
  <c r="Z1815" i="9"/>
  <c r="AA1814" i="9"/>
  <c r="Z1814" i="9"/>
  <c r="AA1813" i="9"/>
  <c r="Z1813" i="9"/>
  <c r="AA1812" i="9"/>
  <c r="Z1812" i="9"/>
  <c r="AA1811" i="9"/>
  <c r="Z1811" i="9"/>
  <c r="AA1810" i="9"/>
  <c r="Z1810" i="9"/>
  <c r="AA1809" i="9"/>
  <c r="Z1809" i="9"/>
  <c r="AA1808" i="9"/>
  <c r="Z1808" i="9"/>
  <c r="AA1807" i="9"/>
  <c r="Z1807" i="9"/>
  <c r="AA1806" i="9"/>
  <c r="Z1806" i="9"/>
  <c r="AA1805" i="9"/>
  <c r="Z1805" i="9"/>
  <c r="AA1804" i="9"/>
  <c r="Z1804" i="9"/>
  <c r="AA1803" i="9"/>
  <c r="Z1803" i="9"/>
  <c r="AA1802" i="9"/>
  <c r="Z1802" i="9"/>
  <c r="AA1801" i="9"/>
  <c r="Z1801" i="9"/>
  <c r="AA1800" i="9"/>
  <c r="Z1800" i="9"/>
  <c r="AA1799" i="9"/>
  <c r="Z1799" i="9"/>
  <c r="AA1798" i="9"/>
  <c r="Z1798" i="9"/>
  <c r="AA1797" i="9"/>
  <c r="Z1797" i="9"/>
  <c r="AA1796" i="9"/>
  <c r="Z1796" i="9"/>
  <c r="AA1795" i="9"/>
  <c r="Z1795" i="9"/>
  <c r="AA1794" i="9"/>
  <c r="Z1794" i="9"/>
  <c r="AA1793" i="9"/>
  <c r="Z1793" i="9"/>
  <c r="AA1792" i="9"/>
  <c r="Z1792" i="9"/>
  <c r="AA1791" i="9"/>
  <c r="Z1791" i="9"/>
  <c r="AA1790" i="9"/>
  <c r="Z1790" i="9"/>
  <c r="AA1789" i="9"/>
  <c r="Z1789" i="9"/>
  <c r="AA1788" i="9"/>
  <c r="Z1788" i="9"/>
  <c r="AA1787" i="9"/>
  <c r="Z1787" i="9"/>
  <c r="AA1786" i="9"/>
  <c r="Z1786" i="9"/>
  <c r="AA1785" i="9"/>
  <c r="Z1785" i="9"/>
  <c r="AA1784" i="9"/>
  <c r="Z1784" i="9"/>
  <c r="AA1783" i="9"/>
  <c r="Z1783" i="9"/>
  <c r="AA1782" i="9"/>
  <c r="Z1782" i="9"/>
  <c r="AA1781" i="9"/>
  <c r="Z1781" i="9"/>
  <c r="AA1780" i="9"/>
  <c r="Z1780" i="9"/>
  <c r="AA1779" i="9"/>
  <c r="Z1779" i="9"/>
  <c r="AA1778" i="9"/>
  <c r="Z1778" i="9"/>
  <c r="AA1777" i="9"/>
  <c r="Z1777" i="9"/>
  <c r="AA1776" i="9"/>
  <c r="Z1776" i="9"/>
  <c r="AA1775" i="9"/>
  <c r="Z1775" i="9"/>
  <c r="AA1774" i="9"/>
  <c r="Z1774" i="9"/>
  <c r="AA1773" i="9"/>
  <c r="Z1773" i="9"/>
  <c r="AA1772" i="9"/>
  <c r="Z1772" i="9"/>
  <c r="AA1771" i="9"/>
  <c r="Z1771" i="9"/>
  <c r="AA1770" i="9"/>
  <c r="Z1770" i="9"/>
  <c r="AA1769" i="9"/>
  <c r="Z1769" i="9"/>
  <c r="AA1768" i="9"/>
  <c r="Z1768" i="9"/>
  <c r="AA1767" i="9"/>
  <c r="Z1767" i="9"/>
  <c r="AA1766" i="9"/>
  <c r="Z1766" i="9"/>
  <c r="AA1765" i="9"/>
  <c r="Z1765" i="9"/>
  <c r="AA1764" i="9"/>
  <c r="Z1764" i="9"/>
  <c r="AA1763" i="9"/>
  <c r="Z1763" i="9"/>
  <c r="AA1762" i="9"/>
  <c r="Z1762" i="9"/>
  <c r="AA1761" i="9"/>
  <c r="Z1761" i="9"/>
  <c r="AA1760" i="9"/>
  <c r="Z1760" i="9"/>
  <c r="AA1759" i="9"/>
  <c r="Z1759" i="9"/>
  <c r="AA1758" i="9"/>
  <c r="Z1758" i="9"/>
  <c r="AA1757" i="9"/>
  <c r="Z1757" i="9"/>
  <c r="AA1756" i="9"/>
  <c r="Z1756" i="9"/>
  <c r="AA1755" i="9"/>
  <c r="Z1755" i="9"/>
  <c r="AA1754" i="9"/>
  <c r="Z1754" i="9"/>
  <c r="AA1753" i="9"/>
  <c r="Z1753" i="9"/>
  <c r="AA1752" i="9"/>
  <c r="Z1752" i="9"/>
  <c r="AA1751" i="9"/>
  <c r="Z1751" i="9"/>
  <c r="AA1750" i="9"/>
  <c r="Z1750" i="9"/>
  <c r="AA1749" i="9"/>
  <c r="Z1749" i="9"/>
  <c r="AA1748" i="9"/>
  <c r="Z1748" i="9"/>
  <c r="AA1747" i="9"/>
  <c r="Z1747" i="9"/>
  <c r="AA1746" i="9"/>
  <c r="Z1746" i="9"/>
  <c r="AA1745" i="9"/>
  <c r="Z1745" i="9"/>
  <c r="AA1744" i="9"/>
  <c r="Z1744" i="9"/>
  <c r="AA1743" i="9"/>
  <c r="Z1743" i="9"/>
  <c r="AA1742" i="9"/>
  <c r="Z1742" i="9"/>
  <c r="AA1741" i="9"/>
  <c r="Z1741" i="9"/>
  <c r="AA1740" i="9"/>
  <c r="Z1740" i="9"/>
  <c r="AA1739" i="9"/>
  <c r="Z1739" i="9"/>
  <c r="AA1738" i="9"/>
  <c r="Z1738" i="9"/>
  <c r="AA1737" i="9"/>
  <c r="Z1737" i="9"/>
  <c r="AA1736" i="9"/>
  <c r="Z1736" i="9"/>
  <c r="AA1735" i="9"/>
  <c r="Z1735" i="9"/>
  <c r="AA1734" i="9"/>
  <c r="Z1734" i="9"/>
  <c r="AA1733" i="9"/>
  <c r="Z1733" i="9"/>
  <c r="AA1732" i="9"/>
  <c r="Z1732" i="9"/>
  <c r="AA1731" i="9"/>
  <c r="Z1731" i="9"/>
  <c r="AA1730" i="9"/>
  <c r="Z1730" i="9"/>
  <c r="AA1729" i="9"/>
  <c r="Z1729" i="9"/>
  <c r="AA1728" i="9"/>
  <c r="Z1728" i="9"/>
  <c r="AA1727" i="9"/>
  <c r="Z1727" i="9"/>
  <c r="AA1726" i="9"/>
  <c r="Z1726" i="9"/>
  <c r="AA1725" i="9"/>
  <c r="Z1725" i="9"/>
  <c r="AA1724" i="9"/>
  <c r="Z1724" i="9"/>
  <c r="AA1723" i="9"/>
  <c r="Z1723" i="9"/>
  <c r="AA1722" i="9"/>
  <c r="Z1722" i="9"/>
  <c r="AA1721" i="9"/>
  <c r="Z1721" i="9"/>
  <c r="AA1720" i="9"/>
  <c r="Z1720" i="9"/>
  <c r="AA1719" i="9"/>
  <c r="Z1719" i="9"/>
  <c r="AA1718" i="9"/>
  <c r="Z1718" i="9"/>
  <c r="AA1717" i="9"/>
  <c r="Z1717" i="9"/>
  <c r="AA1716" i="9"/>
  <c r="Z1716" i="9"/>
  <c r="AA1715" i="9"/>
  <c r="Z1715" i="9"/>
  <c r="AA1714" i="9"/>
  <c r="Z1714" i="9"/>
  <c r="AA1713" i="9"/>
  <c r="Z1713" i="9"/>
  <c r="AA1712" i="9"/>
  <c r="Z1712" i="9"/>
  <c r="AA1711" i="9"/>
  <c r="Z1711" i="9"/>
  <c r="AA1710" i="9"/>
  <c r="Z1710" i="9"/>
  <c r="AA1709" i="9"/>
  <c r="Z1709" i="9"/>
  <c r="AA1708" i="9"/>
  <c r="Z1708" i="9"/>
  <c r="AA1707" i="9"/>
  <c r="Z1707" i="9"/>
  <c r="AA1706" i="9"/>
  <c r="Z1706" i="9"/>
  <c r="AA1705" i="9"/>
  <c r="Z1705" i="9"/>
  <c r="AA1704" i="9"/>
  <c r="Z1704" i="9"/>
  <c r="AA1703" i="9"/>
  <c r="Z1703" i="9"/>
  <c r="AA1702" i="9"/>
  <c r="Z1702" i="9"/>
  <c r="AA1701" i="9"/>
  <c r="Z1701" i="9"/>
  <c r="AA1700" i="9"/>
  <c r="Z1700" i="9"/>
  <c r="AA1699" i="9"/>
  <c r="Z1699" i="9"/>
  <c r="AA1698" i="9"/>
  <c r="Z1698" i="9"/>
  <c r="AA1697" i="9"/>
  <c r="Z1697" i="9"/>
  <c r="AA1696" i="9"/>
  <c r="Z1696" i="9"/>
  <c r="AA1695" i="9"/>
  <c r="Z1695" i="9"/>
  <c r="AA1694" i="9"/>
  <c r="Z1694" i="9"/>
  <c r="AA1693" i="9"/>
  <c r="Z1693" i="9"/>
  <c r="AA1692" i="9"/>
  <c r="Z1692" i="9"/>
  <c r="AA1691" i="9"/>
  <c r="Z1691" i="9"/>
  <c r="AA1690" i="9"/>
  <c r="Z1690" i="9"/>
  <c r="AA1689" i="9"/>
  <c r="Z1689" i="9"/>
  <c r="AA1688" i="9"/>
  <c r="Z1688" i="9"/>
  <c r="AA1687" i="9"/>
  <c r="Z1687" i="9"/>
  <c r="AA1686" i="9"/>
  <c r="Z1686" i="9"/>
  <c r="AA1685" i="9"/>
  <c r="Z1685" i="9"/>
  <c r="AA1684" i="9"/>
  <c r="Z1684" i="9"/>
  <c r="AA1683" i="9"/>
  <c r="Z1683" i="9"/>
  <c r="AA1682" i="9"/>
  <c r="Z1682" i="9"/>
  <c r="AA1681" i="9"/>
  <c r="Z1681" i="9"/>
  <c r="AA1680" i="9"/>
  <c r="Z1680" i="9"/>
  <c r="AA1679" i="9"/>
  <c r="Z1679" i="9"/>
  <c r="AA1678" i="9"/>
  <c r="Z1678" i="9"/>
  <c r="AA1677" i="9"/>
  <c r="Z1677" i="9"/>
  <c r="AA1676" i="9"/>
  <c r="Z1676" i="9"/>
  <c r="AA1675" i="9"/>
  <c r="Z1675" i="9"/>
  <c r="AA1674" i="9"/>
  <c r="Z1674" i="9"/>
  <c r="AA1673" i="9"/>
  <c r="Z1673" i="9"/>
  <c r="AA1672" i="9"/>
  <c r="Z1672" i="9"/>
  <c r="AA1671" i="9"/>
  <c r="Z1671" i="9"/>
  <c r="AA1670" i="9"/>
  <c r="Z1670" i="9"/>
  <c r="AA1669" i="9"/>
  <c r="Z1669" i="9"/>
  <c r="AA1668" i="9"/>
  <c r="Z1668" i="9"/>
  <c r="AA1667" i="9"/>
  <c r="Z1667" i="9"/>
  <c r="AA1666" i="9"/>
  <c r="Z1666" i="9"/>
  <c r="AA1665" i="9"/>
  <c r="Z1665" i="9"/>
  <c r="AA1664" i="9"/>
  <c r="Z1664" i="9"/>
  <c r="AA1663" i="9"/>
  <c r="Z1663" i="9"/>
  <c r="AA1662" i="9"/>
  <c r="Z1662" i="9"/>
  <c r="AA1661" i="9"/>
  <c r="Z1661" i="9"/>
  <c r="AA1660" i="9"/>
  <c r="Z1660" i="9"/>
  <c r="AA1659" i="9"/>
  <c r="Z1659" i="9"/>
  <c r="AA1658" i="9"/>
  <c r="Z1658" i="9"/>
  <c r="AA1657" i="9"/>
  <c r="Z1657" i="9"/>
  <c r="AA1656" i="9"/>
  <c r="Z1656" i="9"/>
  <c r="AA1655" i="9"/>
  <c r="Z1655" i="9"/>
  <c r="AA1654" i="9"/>
  <c r="Z1654" i="9"/>
  <c r="AA1653" i="9"/>
  <c r="Z1653" i="9"/>
  <c r="AA1652" i="9"/>
  <c r="Z1652" i="9"/>
  <c r="AA1651" i="9"/>
  <c r="Z1651" i="9"/>
  <c r="AA1650" i="9"/>
  <c r="Z1650" i="9"/>
  <c r="AA1649" i="9"/>
  <c r="Z1649" i="9"/>
  <c r="AA1648" i="9"/>
  <c r="Z1648" i="9"/>
  <c r="AA1647" i="9"/>
  <c r="Z1647" i="9"/>
  <c r="AA1646" i="9"/>
  <c r="Z1646" i="9"/>
  <c r="AA1645" i="9"/>
  <c r="Z1645" i="9"/>
  <c r="AA1644" i="9"/>
  <c r="Z1644" i="9"/>
  <c r="AA1643" i="9"/>
  <c r="Z1643" i="9"/>
  <c r="AA1642" i="9"/>
  <c r="Z1642" i="9"/>
  <c r="AA1641" i="9"/>
  <c r="Z1641" i="9"/>
  <c r="AA1640" i="9"/>
  <c r="Z1640" i="9"/>
  <c r="AA1639" i="9"/>
  <c r="Z1639" i="9"/>
  <c r="AA1638" i="9"/>
  <c r="Z1638" i="9"/>
  <c r="AA1637" i="9"/>
  <c r="Z1637" i="9"/>
  <c r="AA1636" i="9"/>
  <c r="Z1636" i="9"/>
  <c r="AA1635" i="9"/>
  <c r="Z1635" i="9"/>
  <c r="AA1634" i="9"/>
  <c r="Z1634" i="9"/>
  <c r="AA1633" i="9"/>
  <c r="Z1633" i="9"/>
  <c r="AA1632" i="9"/>
  <c r="Z1632" i="9"/>
  <c r="AA1631" i="9"/>
  <c r="Z1631" i="9"/>
  <c r="AA1630" i="9"/>
  <c r="Z1630" i="9"/>
  <c r="AA1629" i="9"/>
  <c r="Z1629" i="9"/>
  <c r="AA1628" i="9"/>
  <c r="Z1628" i="9"/>
  <c r="AA1627" i="9"/>
  <c r="Z1627" i="9"/>
  <c r="AA1626" i="9"/>
  <c r="Z1626" i="9"/>
  <c r="AA1625" i="9"/>
  <c r="Z1625" i="9"/>
  <c r="AA1624" i="9"/>
  <c r="Z1624" i="9"/>
  <c r="AA1623" i="9"/>
  <c r="Z1623" i="9"/>
  <c r="AA1622" i="9"/>
  <c r="Z1622" i="9"/>
  <c r="AA1621" i="9"/>
  <c r="Z1621" i="9"/>
  <c r="AA1620" i="9"/>
  <c r="Z1620" i="9"/>
  <c r="AA1619" i="9"/>
  <c r="Z1619" i="9"/>
  <c r="AA1618" i="9"/>
  <c r="Z1618" i="9"/>
  <c r="AA1617" i="9"/>
  <c r="Z1617" i="9"/>
  <c r="AA1616" i="9"/>
  <c r="Z1616" i="9"/>
  <c r="AA1615" i="9"/>
  <c r="Z1615" i="9"/>
  <c r="AA1614" i="9"/>
  <c r="Z1614" i="9"/>
  <c r="AA1613" i="9"/>
  <c r="Z1613" i="9"/>
  <c r="AA1612" i="9"/>
  <c r="Z1612" i="9"/>
  <c r="AA1611" i="9"/>
  <c r="Z1611" i="9"/>
  <c r="AA1610" i="9"/>
  <c r="Z1610" i="9"/>
  <c r="AA1609" i="9"/>
  <c r="Z1609" i="9"/>
  <c r="AA1608" i="9"/>
  <c r="Z1608" i="9"/>
  <c r="AA1607" i="9"/>
  <c r="Z1607" i="9"/>
  <c r="AA1606" i="9"/>
  <c r="Z1606" i="9"/>
  <c r="AA1605" i="9"/>
  <c r="Z1605" i="9"/>
  <c r="AA1604" i="9"/>
  <c r="Z1604" i="9"/>
  <c r="AA1603" i="9"/>
  <c r="Z1603" i="9"/>
  <c r="AA1602" i="9"/>
  <c r="Z1602" i="9"/>
  <c r="AA1601" i="9"/>
  <c r="Z1601" i="9"/>
  <c r="AA1600" i="9"/>
  <c r="Z1600" i="9"/>
  <c r="AA1599" i="9"/>
  <c r="Z1599" i="9"/>
  <c r="AA1598" i="9"/>
  <c r="Z1598" i="9"/>
  <c r="AA1597" i="9"/>
  <c r="Z1597" i="9"/>
  <c r="AA1596" i="9"/>
  <c r="Z1596" i="9"/>
  <c r="AA1595" i="9"/>
  <c r="Z1595" i="9"/>
  <c r="AA1594" i="9"/>
  <c r="Z1594" i="9"/>
  <c r="AA1593" i="9"/>
  <c r="Z1593" i="9"/>
  <c r="AA1592" i="9"/>
  <c r="Z1592" i="9"/>
  <c r="AA1591" i="9"/>
  <c r="Z1591" i="9"/>
  <c r="AA1590" i="9"/>
  <c r="Z1590" i="9"/>
  <c r="AA1589" i="9"/>
  <c r="Z1589" i="9"/>
  <c r="AA1588" i="9"/>
  <c r="Z1588" i="9"/>
  <c r="AA1587" i="9"/>
  <c r="Z1587" i="9"/>
  <c r="AA1586" i="9"/>
  <c r="Z1586" i="9"/>
  <c r="AA1585" i="9"/>
  <c r="Z1585" i="9"/>
  <c r="AA1584" i="9"/>
  <c r="Z1584" i="9"/>
  <c r="AA1583" i="9"/>
  <c r="Z1583" i="9"/>
  <c r="AA1582" i="9"/>
  <c r="Z1582" i="9"/>
  <c r="AA1581" i="9"/>
  <c r="Z1581" i="9"/>
  <c r="AA1580" i="9"/>
  <c r="Z1580" i="9"/>
  <c r="AA1579" i="9"/>
  <c r="Z1579" i="9"/>
  <c r="AA1578" i="9"/>
  <c r="Z1578" i="9"/>
  <c r="AA1577" i="9"/>
  <c r="Z1577" i="9"/>
  <c r="AA1576" i="9"/>
  <c r="Z1576" i="9"/>
  <c r="AA1575" i="9"/>
  <c r="Z1575" i="9"/>
  <c r="AA1574" i="9"/>
  <c r="Z1574" i="9"/>
  <c r="AA1573" i="9"/>
  <c r="Z1573" i="9"/>
  <c r="AA1572" i="9"/>
  <c r="Z1572" i="9"/>
  <c r="AA1571" i="9"/>
  <c r="Z1571" i="9"/>
  <c r="AA1570" i="9"/>
  <c r="Z1570" i="9"/>
  <c r="AA1569" i="9"/>
  <c r="Z1569" i="9"/>
  <c r="AA1568" i="9"/>
  <c r="Z1568" i="9"/>
  <c r="AA1567" i="9"/>
  <c r="Z1567" i="9"/>
  <c r="AA1566" i="9"/>
  <c r="Z1566" i="9"/>
  <c r="AA1565" i="9"/>
  <c r="Z1565" i="9"/>
  <c r="AA1564" i="9"/>
  <c r="Z1564" i="9"/>
  <c r="AA1563" i="9"/>
  <c r="Z1563" i="9"/>
  <c r="AA1562" i="9"/>
  <c r="Z1562" i="9"/>
  <c r="AA1561" i="9"/>
  <c r="Z1561" i="9"/>
  <c r="AA1560" i="9"/>
  <c r="Z1560" i="9"/>
  <c r="AA1559" i="9"/>
  <c r="Z1559" i="9"/>
  <c r="AA1558" i="9"/>
  <c r="Z1558" i="9"/>
  <c r="AA1557" i="9"/>
  <c r="Z1557" i="9"/>
  <c r="AA1556" i="9"/>
  <c r="Z1556" i="9"/>
  <c r="AA1555" i="9"/>
  <c r="Z1555" i="9"/>
  <c r="AA1554" i="9"/>
  <c r="Z1554" i="9"/>
  <c r="AA1553" i="9"/>
  <c r="Z1553" i="9"/>
  <c r="AA1552" i="9"/>
  <c r="Z1552" i="9"/>
  <c r="AA1551" i="9"/>
  <c r="Z1551" i="9"/>
  <c r="AA1550" i="9"/>
  <c r="Z1550" i="9"/>
  <c r="AA1549" i="9"/>
  <c r="Z1549" i="9"/>
  <c r="AA1548" i="9"/>
  <c r="Z1548" i="9"/>
  <c r="AA1547" i="9"/>
  <c r="Z1547" i="9"/>
  <c r="AA1546" i="9"/>
  <c r="Z1546" i="9"/>
  <c r="AA1545" i="9"/>
  <c r="Z1545" i="9"/>
  <c r="AA1544" i="9"/>
  <c r="Z1544" i="9"/>
  <c r="AA1543" i="9"/>
  <c r="Z1543" i="9"/>
  <c r="AA1542" i="9"/>
  <c r="Z1542" i="9"/>
  <c r="AA1541" i="9"/>
  <c r="Z1541" i="9"/>
  <c r="AA1540" i="9"/>
  <c r="Z1540" i="9"/>
  <c r="AA1539" i="9"/>
  <c r="Z1539" i="9"/>
  <c r="AA1538" i="9"/>
  <c r="Z1538" i="9"/>
  <c r="AA1537" i="9"/>
  <c r="Z1537" i="9"/>
  <c r="AA1536" i="9"/>
  <c r="Z1536" i="9"/>
  <c r="AA1535" i="9"/>
  <c r="Z1535" i="9"/>
  <c r="AA1534" i="9"/>
  <c r="Z1534" i="9"/>
  <c r="AA1533" i="9"/>
  <c r="Z1533" i="9"/>
  <c r="AA1532" i="9"/>
  <c r="Z1532" i="9"/>
  <c r="AA1531" i="9"/>
  <c r="Z1531" i="9"/>
  <c r="AA1530" i="9"/>
  <c r="Z1530" i="9"/>
  <c r="AA1529" i="9"/>
  <c r="Z1529" i="9"/>
  <c r="AA1528" i="9"/>
  <c r="Z1528" i="9"/>
  <c r="AA1527" i="9"/>
  <c r="Z1527" i="9"/>
  <c r="AA1526" i="9"/>
  <c r="Z1526" i="9"/>
  <c r="AA1525" i="9"/>
  <c r="Z1525" i="9"/>
  <c r="AA1524" i="9"/>
  <c r="Z1524" i="9"/>
  <c r="AA1523" i="9"/>
  <c r="Z1523" i="9"/>
  <c r="AA1522" i="9"/>
  <c r="Z1522" i="9"/>
  <c r="AA1521" i="9"/>
  <c r="Z1521" i="9"/>
  <c r="AA1520" i="9"/>
  <c r="Z1520" i="9"/>
  <c r="AA1519" i="9"/>
  <c r="Z1519" i="9"/>
  <c r="AA1518" i="9"/>
  <c r="Z1518" i="9"/>
  <c r="AA1517" i="9"/>
  <c r="Z1517" i="9"/>
  <c r="AA1516" i="9"/>
  <c r="Z1516" i="9"/>
  <c r="AA1515" i="9"/>
  <c r="Z1515" i="9"/>
  <c r="AA1514" i="9"/>
  <c r="Z1514" i="9"/>
  <c r="AA1513" i="9"/>
  <c r="Z1513" i="9"/>
  <c r="AA1512" i="9"/>
  <c r="Z1512" i="9"/>
  <c r="AA1511" i="9"/>
  <c r="Z1511" i="9"/>
  <c r="AA1510" i="9"/>
  <c r="Z1510" i="9"/>
  <c r="AA1509" i="9"/>
  <c r="Z1509" i="9"/>
  <c r="AA1508" i="9"/>
  <c r="Z1508" i="9"/>
  <c r="AA1507" i="9"/>
  <c r="Z1507" i="9"/>
  <c r="AA1506" i="9"/>
  <c r="Z1506" i="9"/>
  <c r="AA1505" i="9"/>
  <c r="Z1505" i="9"/>
  <c r="AA1504" i="9"/>
  <c r="Z1504" i="9"/>
  <c r="AA1503" i="9"/>
  <c r="Z1503" i="9"/>
  <c r="AA1502" i="9"/>
  <c r="Z1502" i="9"/>
  <c r="AA1501" i="9"/>
  <c r="Z1501" i="9"/>
  <c r="AA1500" i="9"/>
  <c r="Z1500" i="9"/>
  <c r="AA1499" i="9"/>
  <c r="Z1499" i="9"/>
  <c r="AA1498" i="9"/>
  <c r="Z1498" i="9"/>
  <c r="AA1497" i="9"/>
  <c r="Z1497" i="9"/>
  <c r="AA1496" i="9"/>
  <c r="Z1496" i="9"/>
  <c r="AA1495" i="9"/>
  <c r="Z1495" i="9"/>
  <c r="AA1494" i="9"/>
  <c r="Z1494" i="9"/>
  <c r="AA1493" i="9"/>
  <c r="Z1493" i="9"/>
  <c r="AA1492" i="9"/>
  <c r="Z1492" i="9"/>
  <c r="AA1491" i="9"/>
  <c r="Z1491" i="9"/>
  <c r="AA1490" i="9"/>
  <c r="Z1490" i="9"/>
  <c r="AA1489" i="9"/>
  <c r="Z1489" i="9"/>
  <c r="AA1488" i="9"/>
  <c r="Z1488" i="9"/>
  <c r="AA1487" i="9"/>
  <c r="Z1487" i="9"/>
  <c r="AA1486" i="9"/>
  <c r="Z1486" i="9"/>
  <c r="AA1485" i="9"/>
  <c r="Z1485" i="9"/>
  <c r="AA1484" i="9"/>
  <c r="Z1484" i="9"/>
  <c r="AA1483" i="9"/>
  <c r="Z1483" i="9"/>
  <c r="AA1482" i="9"/>
  <c r="Z1482" i="9"/>
  <c r="AA1481" i="9"/>
  <c r="Z1481" i="9"/>
  <c r="AA1480" i="9"/>
  <c r="Z1480" i="9"/>
  <c r="AA1479" i="9"/>
  <c r="Z1479" i="9"/>
  <c r="AA1478" i="9"/>
  <c r="Z1478" i="9"/>
  <c r="AA1477" i="9"/>
  <c r="Z1477" i="9"/>
  <c r="AA1476" i="9"/>
  <c r="Z1476" i="9"/>
  <c r="AA1475" i="9"/>
  <c r="Z1475" i="9"/>
  <c r="AA1474" i="9"/>
  <c r="Z1474" i="9"/>
  <c r="AA1473" i="9"/>
  <c r="Z1473" i="9"/>
  <c r="AA1472" i="9"/>
  <c r="Z1472" i="9"/>
  <c r="AA1471" i="9"/>
  <c r="Z1471" i="9"/>
  <c r="AA1470" i="9"/>
  <c r="Z1470" i="9"/>
  <c r="AA1469" i="9"/>
  <c r="Z1469" i="9"/>
  <c r="AA1468" i="9"/>
  <c r="Z1468" i="9"/>
  <c r="AA1467" i="9"/>
  <c r="Z1467" i="9"/>
  <c r="AA1466" i="9"/>
  <c r="Z1466" i="9"/>
  <c r="AA1465" i="9"/>
  <c r="Z1465" i="9"/>
  <c r="AA1464" i="9"/>
  <c r="Z1464" i="9"/>
  <c r="AA1463" i="9"/>
  <c r="Z1463" i="9"/>
  <c r="AA1462" i="9"/>
  <c r="Z1462" i="9"/>
  <c r="AA1461" i="9"/>
  <c r="Z1461" i="9"/>
  <c r="AA1460" i="9"/>
  <c r="Z1460" i="9"/>
  <c r="AA1459" i="9"/>
  <c r="Z1459" i="9"/>
  <c r="AA1458" i="9"/>
  <c r="Z1458" i="9"/>
  <c r="AA1457" i="9"/>
  <c r="Z1457" i="9"/>
  <c r="AA1456" i="9"/>
  <c r="Z1456" i="9"/>
  <c r="AA1455" i="9"/>
  <c r="Z1455" i="9"/>
  <c r="AA1454" i="9"/>
  <c r="Z1454" i="9"/>
  <c r="AA1453" i="9"/>
  <c r="Z1453" i="9"/>
  <c r="AA1452" i="9"/>
  <c r="Z1452" i="9"/>
  <c r="AA1451" i="9"/>
  <c r="Z1451" i="9"/>
  <c r="AA1450" i="9"/>
  <c r="Z1450" i="9"/>
  <c r="AA1449" i="9"/>
  <c r="Z1449" i="9"/>
  <c r="AA1448" i="9"/>
  <c r="Z1448" i="9"/>
  <c r="AA1447" i="9"/>
  <c r="Z1447" i="9"/>
  <c r="AA1446" i="9"/>
  <c r="Z1446" i="9"/>
  <c r="AA1445" i="9"/>
  <c r="Z1445" i="9"/>
  <c r="AA1444" i="9"/>
  <c r="Z1444" i="9"/>
  <c r="AA1443" i="9"/>
  <c r="Z1443" i="9"/>
  <c r="AA1442" i="9"/>
  <c r="Z1442" i="9"/>
  <c r="AA1441" i="9"/>
  <c r="Z1441" i="9"/>
  <c r="AA1440" i="9"/>
  <c r="Z1440" i="9"/>
  <c r="AA1439" i="9"/>
  <c r="Z1439" i="9"/>
  <c r="AA1438" i="9"/>
  <c r="Z1438" i="9"/>
  <c r="AA1437" i="9"/>
  <c r="Z1437" i="9"/>
  <c r="AA1436" i="9"/>
  <c r="Z1436" i="9"/>
  <c r="AA1435" i="9"/>
  <c r="Z1435" i="9"/>
  <c r="AA1434" i="9"/>
  <c r="Z1434" i="9"/>
  <c r="AA1433" i="9"/>
  <c r="Z1433" i="9"/>
  <c r="AA1432" i="9"/>
  <c r="Z1432" i="9"/>
  <c r="AA1431" i="9"/>
  <c r="Z1431" i="9"/>
  <c r="AA1430" i="9"/>
  <c r="Z1430" i="9"/>
  <c r="AA1429" i="9"/>
  <c r="Z1429" i="9"/>
  <c r="AA1428" i="9"/>
  <c r="Z1428" i="9"/>
  <c r="AA1427" i="9"/>
  <c r="Z1427" i="9"/>
  <c r="AA1426" i="9"/>
  <c r="Z1426" i="9"/>
  <c r="AA1425" i="9"/>
  <c r="Z1425" i="9"/>
  <c r="AA1424" i="9"/>
  <c r="Z1424" i="9"/>
  <c r="AA1423" i="9"/>
  <c r="Z1423" i="9"/>
  <c r="AA1422" i="9"/>
  <c r="Z1422" i="9"/>
  <c r="AA1421" i="9"/>
  <c r="Z1421" i="9"/>
  <c r="AA1420" i="9"/>
  <c r="Z1420" i="9"/>
  <c r="AA1419" i="9"/>
  <c r="Z1419" i="9"/>
  <c r="AA1418" i="9"/>
  <c r="Z1418" i="9"/>
  <c r="AA1417" i="9"/>
  <c r="Z1417" i="9"/>
  <c r="AA1416" i="9"/>
  <c r="Z1416" i="9"/>
  <c r="AA1415" i="9"/>
  <c r="Z1415" i="9"/>
  <c r="AA1414" i="9"/>
  <c r="Z1414" i="9"/>
  <c r="AA1413" i="9"/>
  <c r="Z1413" i="9"/>
  <c r="AA1412" i="9"/>
  <c r="Z1412" i="9"/>
  <c r="AA1411" i="9"/>
  <c r="Z1411" i="9"/>
  <c r="AA1410" i="9"/>
  <c r="Z1410" i="9"/>
  <c r="AA1409" i="9"/>
  <c r="Z1409" i="9"/>
  <c r="AA1408" i="9"/>
  <c r="Z1408" i="9"/>
  <c r="AA1407" i="9"/>
  <c r="Z1407" i="9"/>
  <c r="AA1406" i="9"/>
  <c r="Z1406" i="9"/>
  <c r="AA1405" i="9"/>
  <c r="Z1405" i="9"/>
  <c r="AA1404" i="9"/>
  <c r="Z1404" i="9"/>
  <c r="AA1403" i="9"/>
  <c r="Z1403" i="9"/>
  <c r="AA1402" i="9"/>
  <c r="Z1402" i="9"/>
  <c r="AA1401" i="9"/>
  <c r="Z1401" i="9"/>
  <c r="AA1400" i="9"/>
  <c r="Z1400" i="9"/>
  <c r="AA1399" i="9"/>
  <c r="Z1399" i="9"/>
  <c r="AA1398" i="9"/>
  <c r="Z1398" i="9"/>
  <c r="AA1397" i="9"/>
  <c r="Z1397" i="9"/>
  <c r="AA1396" i="9"/>
  <c r="Z1396" i="9"/>
  <c r="AA1395" i="9"/>
  <c r="Z1395" i="9"/>
  <c r="AA1394" i="9"/>
  <c r="Z1394" i="9"/>
  <c r="AA1393" i="9"/>
  <c r="Z1393" i="9"/>
  <c r="AA1392" i="9"/>
  <c r="Z1392" i="9"/>
  <c r="AA1391" i="9"/>
  <c r="Z1391" i="9"/>
  <c r="AA1390" i="9"/>
  <c r="Z1390" i="9"/>
  <c r="AA1389" i="9"/>
  <c r="Z1389" i="9"/>
  <c r="AA1388" i="9"/>
  <c r="Z1388" i="9"/>
  <c r="AA1387" i="9"/>
  <c r="Z1387" i="9"/>
  <c r="AA1386" i="9"/>
  <c r="Z1386" i="9"/>
  <c r="AA1385" i="9"/>
  <c r="Z1385" i="9"/>
  <c r="AA1384" i="9"/>
  <c r="Z1384" i="9"/>
  <c r="AA1383" i="9"/>
  <c r="Z1383" i="9"/>
  <c r="AA1382" i="9"/>
  <c r="Z1382" i="9"/>
  <c r="AA1381" i="9"/>
  <c r="Z1381" i="9"/>
  <c r="AA1380" i="9"/>
  <c r="Z1380" i="9"/>
  <c r="AA1379" i="9"/>
  <c r="Z1379" i="9"/>
  <c r="AA1378" i="9"/>
  <c r="Z1378" i="9"/>
  <c r="AA1377" i="9"/>
  <c r="Z1377" i="9"/>
  <c r="AA1376" i="9"/>
  <c r="Z1376" i="9"/>
  <c r="AA1375" i="9"/>
  <c r="Z1375" i="9"/>
  <c r="AA1374" i="9"/>
  <c r="Z1374" i="9"/>
  <c r="AA1373" i="9"/>
  <c r="Z1373" i="9"/>
  <c r="AA1372" i="9"/>
  <c r="Z1372" i="9"/>
  <c r="AA1371" i="9"/>
  <c r="Z1371" i="9"/>
  <c r="AA1370" i="9"/>
  <c r="Z1370" i="9"/>
  <c r="AA1369" i="9"/>
  <c r="Z1369" i="9"/>
  <c r="AA1368" i="9"/>
  <c r="Z1368" i="9"/>
  <c r="AA1367" i="9"/>
  <c r="Z1367" i="9"/>
  <c r="AA1366" i="9"/>
  <c r="Z1366" i="9"/>
  <c r="AA1365" i="9"/>
  <c r="Z1365" i="9"/>
  <c r="AA1364" i="9"/>
  <c r="Z1364" i="9"/>
  <c r="AA1363" i="9"/>
  <c r="Z1363" i="9"/>
  <c r="AA1362" i="9"/>
  <c r="Z1362" i="9"/>
  <c r="AA1361" i="9"/>
  <c r="Z1361" i="9"/>
  <c r="AA1360" i="9"/>
  <c r="Z1360" i="9"/>
  <c r="AA1359" i="9"/>
  <c r="Z1359" i="9"/>
  <c r="AA1358" i="9"/>
  <c r="Z1358" i="9"/>
  <c r="AA1357" i="9"/>
  <c r="Z1357" i="9"/>
  <c r="AA1356" i="9"/>
  <c r="Z1356" i="9"/>
  <c r="AA1355" i="9"/>
  <c r="Z1355" i="9"/>
  <c r="AA1354" i="9"/>
  <c r="Z1354" i="9"/>
  <c r="AA1353" i="9"/>
  <c r="Z1353" i="9"/>
  <c r="AA1352" i="9"/>
  <c r="Z1352" i="9"/>
  <c r="AA1351" i="9"/>
  <c r="Z1351" i="9"/>
  <c r="AA1350" i="9"/>
  <c r="Z1350" i="9"/>
  <c r="AA1349" i="9"/>
  <c r="Z1349" i="9"/>
  <c r="AA1348" i="9"/>
  <c r="Z1348" i="9"/>
  <c r="AA1347" i="9"/>
  <c r="Z1347" i="9"/>
  <c r="AA1346" i="9"/>
  <c r="Z1346" i="9"/>
  <c r="AA1345" i="9"/>
  <c r="Z1345" i="9"/>
  <c r="AA1344" i="9"/>
  <c r="Z1344" i="9"/>
  <c r="AA1343" i="9"/>
  <c r="Z1343" i="9"/>
  <c r="AA1342" i="9"/>
  <c r="Z1342" i="9"/>
  <c r="AA1341" i="9"/>
  <c r="Z1341" i="9"/>
  <c r="AA1340" i="9"/>
  <c r="Z1340" i="9"/>
  <c r="AA1339" i="9"/>
  <c r="Z1339" i="9"/>
  <c r="AA1338" i="9"/>
  <c r="Z1338" i="9"/>
  <c r="AA1337" i="9"/>
  <c r="Z1337" i="9"/>
  <c r="AA1336" i="9"/>
  <c r="Z1336" i="9"/>
  <c r="AA1335" i="9"/>
  <c r="Z1335" i="9"/>
  <c r="AA1334" i="9"/>
  <c r="Z1334" i="9"/>
  <c r="AA1333" i="9"/>
  <c r="Z1333" i="9"/>
  <c r="AA1332" i="9"/>
  <c r="Z1332" i="9"/>
  <c r="AA1331" i="9"/>
  <c r="Z1331" i="9"/>
  <c r="AA1330" i="9"/>
  <c r="Z1330" i="9"/>
  <c r="AA1329" i="9"/>
  <c r="Z1329" i="9"/>
  <c r="AA1328" i="9"/>
  <c r="Z1328" i="9"/>
  <c r="AA1327" i="9"/>
  <c r="Z1327" i="9"/>
  <c r="AA1326" i="9"/>
  <c r="Z1326" i="9"/>
  <c r="AA1325" i="9"/>
  <c r="Z1325" i="9"/>
  <c r="AA1324" i="9"/>
  <c r="Z1324" i="9"/>
  <c r="AA1323" i="9"/>
  <c r="Z1323" i="9"/>
  <c r="AA1322" i="9"/>
  <c r="Z1322" i="9"/>
  <c r="AA1321" i="9"/>
  <c r="Z1321" i="9"/>
  <c r="AA1320" i="9"/>
  <c r="Z1320" i="9"/>
  <c r="AA1319" i="9"/>
  <c r="Z1319" i="9"/>
  <c r="AA1318" i="9"/>
  <c r="Z1318" i="9"/>
  <c r="AA1317" i="9"/>
  <c r="Z1317" i="9"/>
  <c r="AA1316" i="9"/>
  <c r="Z1316" i="9"/>
  <c r="AA1315" i="9"/>
  <c r="Z1315" i="9"/>
  <c r="AA1314" i="9"/>
  <c r="Z1314" i="9"/>
  <c r="AA1313" i="9"/>
  <c r="Z1313" i="9"/>
  <c r="AA1312" i="9"/>
  <c r="Z1312" i="9"/>
  <c r="AA1311" i="9"/>
  <c r="Z1311" i="9"/>
  <c r="AA1310" i="9"/>
  <c r="Z1310" i="9"/>
  <c r="AA1309" i="9"/>
  <c r="Z1309" i="9"/>
  <c r="AA1308" i="9"/>
  <c r="Z1308" i="9"/>
  <c r="AA1307" i="9"/>
  <c r="Z1307" i="9"/>
  <c r="AA1306" i="9"/>
  <c r="Z1306" i="9"/>
  <c r="AA1305" i="9"/>
  <c r="Z1305" i="9"/>
  <c r="AA1304" i="9"/>
  <c r="Z1304" i="9"/>
  <c r="AA1303" i="9"/>
  <c r="Z1303" i="9"/>
  <c r="AA1302" i="9"/>
  <c r="Z1302" i="9"/>
  <c r="AA1301" i="9"/>
  <c r="Z1301" i="9"/>
  <c r="AA1300" i="9"/>
  <c r="Z1300" i="9"/>
  <c r="AA1299" i="9"/>
  <c r="Z1299" i="9"/>
  <c r="AA1298" i="9"/>
  <c r="Z1298" i="9"/>
  <c r="AA1297" i="9"/>
  <c r="Z1297" i="9"/>
  <c r="AA1296" i="9"/>
  <c r="Z1296" i="9"/>
  <c r="AA1295" i="9"/>
  <c r="Z1295" i="9"/>
  <c r="AA1294" i="9"/>
  <c r="Z1294" i="9"/>
  <c r="AA1293" i="9"/>
  <c r="Z1293" i="9"/>
  <c r="AA1292" i="9"/>
  <c r="Z1292" i="9"/>
  <c r="AA1291" i="9"/>
  <c r="Z1291" i="9"/>
  <c r="AA1290" i="9"/>
  <c r="Z1290" i="9"/>
  <c r="AA1289" i="9"/>
  <c r="Z1289" i="9"/>
  <c r="AA1288" i="9"/>
  <c r="Z1288" i="9"/>
  <c r="AA1287" i="9"/>
  <c r="Z1287" i="9"/>
  <c r="AA1286" i="9"/>
  <c r="Z1286" i="9"/>
  <c r="AA1285" i="9"/>
  <c r="Z1285" i="9"/>
  <c r="AA1284" i="9"/>
  <c r="Z1284" i="9"/>
  <c r="AA1283" i="9"/>
  <c r="Z1283" i="9"/>
  <c r="AA1282" i="9"/>
  <c r="Z1282" i="9"/>
  <c r="AA1281" i="9"/>
  <c r="Z1281" i="9"/>
  <c r="AA1280" i="9"/>
  <c r="Z1280" i="9"/>
  <c r="AA1279" i="9"/>
  <c r="Z1279" i="9"/>
  <c r="AA1278" i="9"/>
  <c r="Z1278" i="9"/>
  <c r="AA1277" i="9"/>
  <c r="Z1277" i="9"/>
  <c r="AA1276" i="9"/>
  <c r="Z1276" i="9"/>
  <c r="AA1275" i="9"/>
  <c r="Z1275" i="9"/>
  <c r="AA1274" i="9"/>
  <c r="Z1274" i="9"/>
  <c r="AA1273" i="9"/>
  <c r="Z1273" i="9"/>
  <c r="AA1272" i="9"/>
  <c r="Z1272" i="9"/>
  <c r="AA1271" i="9"/>
  <c r="Z1271" i="9"/>
  <c r="AA1270" i="9"/>
  <c r="Z1270" i="9"/>
  <c r="AA1269" i="9"/>
  <c r="Z1269" i="9"/>
  <c r="AA1268" i="9"/>
  <c r="Z1268" i="9"/>
  <c r="AA1267" i="9"/>
  <c r="Z1267" i="9"/>
  <c r="AA1266" i="9"/>
  <c r="Z1266" i="9"/>
  <c r="AA1265" i="9"/>
  <c r="Z1265" i="9"/>
  <c r="AA1264" i="9"/>
  <c r="Z1264" i="9"/>
  <c r="AA1263" i="9"/>
  <c r="Z1263" i="9"/>
  <c r="AA1262" i="9"/>
  <c r="Z1262" i="9"/>
  <c r="AA1261" i="9"/>
  <c r="Z1261" i="9"/>
  <c r="AA1260" i="9"/>
  <c r="Z1260" i="9"/>
  <c r="AA1259" i="9"/>
  <c r="Z1259" i="9"/>
  <c r="AA1258" i="9"/>
  <c r="Z1258" i="9"/>
  <c r="AA1257" i="9"/>
  <c r="Z1257" i="9"/>
  <c r="AA1256" i="9"/>
  <c r="Z1256" i="9"/>
  <c r="AA1255" i="9"/>
  <c r="Z1255" i="9"/>
  <c r="AA1254" i="9"/>
  <c r="Z1254" i="9"/>
  <c r="AA1253" i="9"/>
  <c r="Z1253" i="9"/>
  <c r="AA1252" i="9"/>
  <c r="Z1252" i="9"/>
  <c r="AA1251" i="9"/>
  <c r="Z1251" i="9"/>
  <c r="AA1250" i="9"/>
  <c r="Z1250" i="9"/>
  <c r="AA1249" i="9"/>
  <c r="Z1249" i="9"/>
  <c r="AA1248" i="9"/>
  <c r="Z1248" i="9"/>
  <c r="AA1247" i="9"/>
  <c r="Z1247" i="9"/>
  <c r="AA1246" i="9"/>
  <c r="Z1246" i="9"/>
  <c r="AA1245" i="9"/>
  <c r="Z1245" i="9"/>
  <c r="AA1244" i="9"/>
  <c r="Z1244" i="9"/>
  <c r="AA1243" i="9"/>
  <c r="Z1243" i="9"/>
  <c r="AA1242" i="9"/>
  <c r="Z1242" i="9"/>
  <c r="AA1241" i="9"/>
  <c r="Z1241" i="9"/>
  <c r="AA1240" i="9"/>
  <c r="Z1240" i="9"/>
  <c r="AA1239" i="9"/>
  <c r="Z1239" i="9"/>
  <c r="AA1238" i="9"/>
  <c r="Z1238" i="9"/>
  <c r="AA1237" i="9"/>
  <c r="Z1237" i="9"/>
  <c r="AA1236" i="9"/>
  <c r="Z1236" i="9"/>
  <c r="AA1235" i="9"/>
  <c r="Z1235" i="9"/>
  <c r="AA1234" i="9"/>
  <c r="Z1234" i="9"/>
  <c r="AA1233" i="9"/>
  <c r="Z1233" i="9"/>
  <c r="AA1232" i="9"/>
  <c r="Z1232" i="9"/>
  <c r="AA1231" i="9"/>
  <c r="Z1231" i="9"/>
  <c r="AA1230" i="9"/>
  <c r="Z1230" i="9"/>
  <c r="AA1229" i="9"/>
  <c r="Z1229" i="9"/>
  <c r="AA1228" i="9"/>
  <c r="Z1228" i="9"/>
  <c r="AA1227" i="9"/>
  <c r="Z1227" i="9"/>
  <c r="AA1226" i="9"/>
  <c r="Z1226" i="9"/>
  <c r="AA1225" i="9"/>
  <c r="Z1225" i="9"/>
  <c r="AA1224" i="9"/>
  <c r="Z1224" i="9"/>
  <c r="AA1223" i="9"/>
  <c r="Z1223" i="9"/>
  <c r="AA1222" i="9"/>
  <c r="Z1222" i="9"/>
  <c r="AA1221" i="9"/>
  <c r="Z1221" i="9"/>
  <c r="AA1220" i="9"/>
  <c r="Z1220" i="9"/>
  <c r="AA1219" i="9"/>
  <c r="Z1219" i="9"/>
  <c r="AA1218" i="9"/>
  <c r="Z1218" i="9"/>
  <c r="AA1217" i="9"/>
  <c r="Z1217" i="9"/>
  <c r="AA1216" i="9"/>
  <c r="Z1216" i="9"/>
  <c r="AA1215" i="9"/>
  <c r="Z1215" i="9"/>
  <c r="AA1214" i="9"/>
  <c r="Z1214" i="9"/>
  <c r="AA1213" i="9"/>
  <c r="Z1213" i="9"/>
  <c r="AA1212" i="9"/>
  <c r="Z1212" i="9"/>
  <c r="AA1211" i="9"/>
  <c r="Z1211" i="9"/>
  <c r="AA1210" i="9"/>
  <c r="Z1210" i="9"/>
  <c r="AA1209" i="9"/>
  <c r="Z1209" i="9"/>
  <c r="AA1208" i="9"/>
  <c r="Z1208" i="9"/>
  <c r="AA1207" i="9"/>
  <c r="Z1207" i="9"/>
  <c r="AA1206" i="9"/>
  <c r="Z1206" i="9"/>
  <c r="AA1205" i="9"/>
  <c r="Z1205" i="9"/>
  <c r="AA1204" i="9"/>
  <c r="Z1204" i="9"/>
  <c r="AA1203" i="9"/>
  <c r="Z1203" i="9"/>
  <c r="AA1202" i="9"/>
  <c r="Z1202" i="9"/>
  <c r="AA1201" i="9"/>
  <c r="Z1201" i="9"/>
  <c r="AA1200" i="9"/>
  <c r="Z1200" i="9"/>
  <c r="AA1199" i="9"/>
  <c r="Z1199" i="9"/>
  <c r="AA1198" i="9"/>
  <c r="Z1198" i="9"/>
  <c r="AA1197" i="9"/>
  <c r="Z1197" i="9"/>
  <c r="AA1196" i="9"/>
  <c r="Z1196" i="9"/>
  <c r="AA1195" i="9"/>
  <c r="Z1195" i="9"/>
  <c r="AA1194" i="9"/>
  <c r="Z1194" i="9"/>
  <c r="AA1193" i="9"/>
  <c r="Z1193" i="9"/>
  <c r="AA1192" i="9"/>
  <c r="Z1192" i="9"/>
  <c r="AA1191" i="9"/>
  <c r="Z1191" i="9"/>
  <c r="AA1190" i="9"/>
  <c r="Z1190" i="9"/>
  <c r="AA1189" i="9"/>
  <c r="Z1189" i="9"/>
  <c r="AA1188" i="9"/>
  <c r="Z1188" i="9"/>
  <c r="AA1187" i="9"/>
  <c r="Z1187" i="9"/>
  <c r="AA1186" i="9"/>
  <c r="Z1186" i="9"/>
  <c r="AA1185" i="9"/>
  <c r="Z1185" i="9"/>
  <c r="AA1184" i="9"/>
  <c r="Z1184" i="9"/>
  <c r="AA1183" i="9"/>
  <c r="Z1183" i="9"/>
  <c r="AA1182" i="9"/>
  <c r="Z1182" i="9"/>
  <c r="AA1181" i="9"/>
  <c r="Z1181" i="9"/>
  <c r="AA1180" i="9"/>
  <c r="Z1180" i="9"/>
  <c r="AA1179" i="9"/>
  <c r="Z1179" i="9"/>
  <c r="AA1178" i="9"/>
  <c r="Z1178" i="9"/>
  <c r="AA1177" i="9"/>
  <c r="Z1177" i="9"/>
  <c r="AA1176" i="9"/>
  <c r="Z1176" i="9"/>
  <c r="AA1175" i="9"/>
  <c r="Z1175" i="9"/>
  <c r="AA1174" i="9"/>
  <c r="Z1174" i="9"/>
  <c r="AA1173" i="9"/>
  <c r="Z1173" i="9"/>
  <c r="AA1172" i="9"/>
  <c r="Z1172" i="9"/>
  <c r="AA1171" i="9"/>
  <c r="Z1171" i="9"/>
  <c r="AA1170" i="9"/>
  <c r="Z1170" i="9"/>
  <c r="AA1169" i="9"/>
  <c r="Z1169" i="9"/>
  <c r="AA1168" i="9"/>
  <c r="Z1168" i="9"/>
  <c r="AA1167" i="9"/>
  <c r="Z1167" i="9"/>
  <c r="AA1166" i="9"/>
  <c r="Z1166" i="9"/>
  <c r="AA1165" i="9"/>
  <c r="Z1165" i="9"/>
  <c r="AA1164" i="9"/>
  <c r="Z1164" i="9"/>
  <c r="AA1163" i="9"/>
  <c r="Z1163" i="9"/>
  <c r="AA1162" i="9"/>
  <c r="Z1162" i="9"/>
  <c r="AA1161" i="9"/>
  <c r="Z1161" i="9"/>
  <c r="AA1160" i="9"/>
  <c r="Z1160" i="9"/>
  <c r="AA1159" i="9"/>
  <c r="Z1159" i="9"/>
  <c r="AA1158" i="9"/>
  <c r="Z1158" i="9"/>
  <c r="AA1157" i="9"/>
  <c r="Z1157" i="9"/>
  <c r="AA1156" i="9"/>
  <c r="Z1156" i="9"/>
  <c r="AA1155" i="9"/>
  <c r="Z1155" i="9"/>
  <c r="AA1154" i="9"/>
  <c r="Z1154" i="9"/>
  <c r="AA1153" i="9"/>
  <c r="Z1153" i="9"/>
  <c r="AA1152" i="9"/>
  <c r="Z1152" i="9"/>
  <c r="AA1151" i="9"/>
  <c r="Z1151" i="9"/>
  <c r="AA1150" i="9"/>
  <c r="Z1150" i="9"/>
  <c r="AA1149" i="9"/>
  <c r="Z1149" i="9"/>
  <c r="AA1148" i="9"/>
  <c r="Z1148" i="9"/>
  <c r="AA1147" i="9"/>
  <c r="Z1147" i="9"/>
  <c r="AA1146" i="9"/>
  <c r="Z1146" i="9"/>
  <c r="AA1145" i="9"/>
  <c r="Z1145" i="9"/>
  <c r="AA1144" i="9"/>
  <c r="Z1144" i="9"/>
  <c r="AA1143" i="9"/>
  <c r="Z1143" i="9"/>
  <c r="AA1142" i="9"/>
  <c r="Z1142" i="9"/>
  <c r="AA1141" i="9"/>
  <c r="Z1141" i="9"/>
  <c r="AA1140" i="9"/>
  <c r="Z1140" i="9"/>
  <c r="AA1139" i="9"/>
  <c r="Z1139" i="9"/>
  <c r="AA1138" i="9"/>
  <c r="Z1138" i="9"/>
  <c r="AA1137" i="9"/>
  <c r="Z1137" i="9"/>
  <c r="AA1136" i="9"/>
  <c r="Z1136" i="9"/>
  <c r="AA1135" i="9"/>
  <c r="Z1135" i="9"/>
  <c r="AA1134" i="9"/>
  <c r="Z1134" i="9"/>
  <c r="AA1133" i="9"/>
  <c r="Z1133" i="9"/>
  <c r="AA1132" i="9"/>
  <c r="Z1132" i="9"/>
  <c r="AA1131" i="9"/>
  <c r="Z1131" i="9"/>
  <c r="AA1130" i="9"/>
  <c r="Z1130" i="9"/>
  <c r="AA1129" i="9"/>
  <c r="Z1129" i="9"/>
  <c r="AA1128" i="9"/>
  <c r="Z1128" i="9"/>
  <c r="AA1127" i="9"/>
  <c r="Z1127" i="9"/>
  <c r="AA1126" i="9"/>
  <c r="Z1126" i="9"/>
  <c r="AA1125" i="9"/>
  <c r="Z1125" i="9"/>
  <c r="AA1124" i="9"/>
  <c r="Z1124" i="9"/>
  <c r="AA1123" i="9"/>
  <c r="Z1123" i="9"/>
  <c r="AA1122" i="9"/>
  <c r="Z1122" i="9"/>
  <c r="AA1121" i="9"/>
  <c r="Z1121" i="9"/>
  <c r="AA1120" i="9"/>
  <c r="Z1120" i="9"/>
  <c r="AA1119" i="9"/>
  <c r="Z1119" i="9"/>
  <c r="AA1118" i="9"/>
  <c r="Z1118" i="9"/>
  <c r="AA1117" i="9"/>
  <c r="Z1117" i="9"/>
  <c r="AA1116" i="9"/>
  <c r="Z1116" i="9"/>
  <c r="AA1115" i="9"/>
  <c r="Z1115" i="9"/>
  <c r="AA1114" i="9"/>
  <c r="Z1114" i="9"/>
  <c r="AA1113" i="9"/>
  <c r="Z1113" i="9"/>
  <c r="AA1112" i="9"/>
  <c r="Z1112" i="9"/>
  <c r="AA1111" i="9"/>
  <c r="Z1111" i="9"/>
  <c r="AA1110" i="9"/>
  <c r="Z1110" i="9"/>
  <c r="AA1109" i="9"/>
  <c r="Z1109" i="9"/>
  <c r="AA1108" i="9"/>
  <c r="Z1108" i="9"/>
  <c r="AA1107" i="9"/>
  <c r="Z1107" i="9"/>
  <c r="AA1106" i="9"/>
  <c r="Z1106" i="9"/>
  <c r="AA1105" i="9"/>
  <c r="Z1105" i="9"/>
  <c r="AA1104" i="9"/>
  <c r="Z1104" i="9"/>
  <c r="AA1103" i="9"/>
  <c r="Z1103" i="9"/>
  <c r="AA1102" i="9"/>
  <c r="Z1102" i="9"/>
  <c r="AA1101" i="9"/>
  <c r="Z1101" i="9"/>
  <c r="AA1100" i="9"/>
  <c r="Z1100" i="9"/>
  <c r="AA1099" i="9"/>
  <c r="Z1099" i="9"/>
  <c r="AA1098" i="9"/>
  <c r="Z1098" i="9"/>
  <c r="AA1097" i="9"/>
  <c r="Z1097" i="9"/>
  <c r="AA1096" i="9"/>
  <c r="Z1096" i="9"/>
  <c r="AA1095" i="9"/>
  <c r="Z1095" i="9"/>
  <c r="AA1094" i="9"/>
  <c r="Z1094" i="9"/>
  <c r="AA1093" i="9"/>
  <c r="Z1093" i="9"/>
  <c r="AA1092" i="9"/>
  <c r="Z1092" i="9"/>
  <c r="AA1091" i="9"/>
  <c r="Z1091" i="9"/>
  <c r="AA1090" i="9"/>
  <c r="Z1090" i="9"/>
  <c r="AA1089" i="9"/>
  <c r="Z1089" i="9"/>
  <c r="AA1088" i="9"/>
  <c r="Z1088" i="9"/>
  <c r="AA1087" i="9"/>
  <c r="Z1087" i="9"/>
  <c r="AA1086" i="9"/>
  <c r="Z1086" i="9"/>
  <c r="AA1085" i="9"/>
  <c r="Z1085" i="9"/>
  <c r="AA1084" i="9"/>
  <c r="Z1084" i="9"/>
  <c r="AA1083" i="9"/>
  <c r="Z1083" i="9"/>
  <c r="AA1082" i="9"/>
  <c r="Z1082" i="9"/>
  <c r="AA1081" i="9"/>
  <c r="Z1081" i="9"/>
  <c r="AA1080" i="9"/>
  <c r="Z1080" i="9"/>
  <c r="AA1079" i="9"/>
  <c r="Z1079" i="9"/>
  <c r="AA1078" i="9"/>
  <c r="Z1078" i="9"/>
  <c r="AA1077" i="9"/>
  <c r="Z1077" i="9"/>
  <c r="AA1076" i="9"/>
  <c r="Z1076" i="9"/>
  <c r="AA1075" i="9"/>
  <c r="Z1075" i="9"/>
  <c r="AA1074" i="9"/>
  <c r="Z1074" i="9"/>
  <c r="AA1073" i="9"/>
  <c r="Z1073" i="9"/>
  <c r="AA1072" i="9"/>
  <c r="Z1072" i="9"/>
  <c r="AA1071" i="9"/>
  <c r="Z1071" i="9"/>
  <c r="AA1070" i="9"/>
  <c r="Z1070" i="9"/>
  <c r="AA1069" i="9"/>
  <c r="Z1069" i="9"/>
  <c r="AA1068" i="9"/>
  <c r="Z1068" i="9"/>
  <c r="AA1067" i="9"/>
  <c r="Z1067" i="9"/>
  <c r="AA1066" i="9"/>
  <c r="Z1066" i="9"/>
  <c r="AA1065" i="9"/>
  <c r="Z1065" i="9"/>
  <c r="AA1064" i="9"/>
  <c r="Z1064" i="9"/>
  <c r="AA1063" i="9"/>
  <c r="Z1063" i="9"/>
  <c r="AA1062" i="9"/>
  <c r="Z1062" i="9"/>
  <c r="AA1061" i="9"/>
  <c r="Z1061" i="9"/>
  <c r="AA1060" i="9"/>
  <c r="Z1060" i="9"/>
  <c r="AA1059" i="9"/>
  <c r="Z1059" i="9"/>
  <c r="AA1058" i="9"/>
  <c r="Z1058" i="9"/>
  <c r="AA1057" i="9"/>
  <c r="Z1057" i="9"/>
  <c r="AA1056" i="9"/>
  <c r="Z1056" i="9"/>
  <c r="AA1055" i="9"/>
  <c r="Z1055" i="9"/>
  <c r="AA1054" i="9"/>
  <c r="Z1054" i="9"/>
  <c r="AA1053" i="9"/>
  <c r="Z1053" i="9"/>
  <c r="AA1052" i="9"/>
  <c r="Z1052" i="9"/>
  <c r="AA1051" i="9"/>
  <c r="Z1051" i="9"/>
  <c r="AA1050" i="9"/>
  <c r="Z1050" i="9"/>
  <c r="AA1049" i="9"/>
  <c r="Z1049" i="9"/>
  <c r="AA1048" i="9"/>
  <c r="Z1048" i="9"/>
  <c r="AA1047" i="9"/>
  <c r="Z1047" i="9"/>
  <c r="AA1046" i="9"/>
  <c r="Z1046" i="9"/>
  <c r="AA1045" i="9"/>
  <c r="Z1045" i="9"/>
  <c r="AA1044" i="9"/>
  <c r="Z1044" i="9"/>
  <c r="AA1043" i="9"/>
  <c r="Z1043" i="9"/>
  <c r="AA1042" i="9"/>
  <c r="Z1042" i="9"/>
  <c r="AA1041" i="9"/>
  <c r="Z1041" i="9"/>
  <c r="AA1040" i="9"/>
  <c r="Z1040" i="9"/>
  <c r="AA1039" i="9"/>
  <c r="Z1039" i="9"/>
  <c r="AA1038" i="9"/>
  <c r="Z1038" i="9"/>
  <c r="AA1037" i="9"/>
  <c r="Z1037" i="9"/>
  <c r="AA1036" i="9"/>
  <c r="Z1036" i="9"/>
  <c r="AA1035" i="9"/>
  <c r="Z1035" i="9"/>
  <c r="AA1034" i="9"/>
  <c r="Z1034" i="9"/>
  <c r="AA1033" i="9"/>
  <c r="Z1033" i="9"/>
  <c r="AA1032" i="9"/>
  <c r="Z1032" i="9"/>
  <c r="AA1031" i="9"/>
  <c r="Z1031" i="9"/>
  <c r="AA1030" i="9"/>
  <c r="Z1030" i="9"/>
  <c r="AA1029" i="9"/>
  <c r="Z1029" i="9"/>
  <c r="AA1028" i="9"/>
  <c r="Z1028" i="9"/>
  <c r="AA1027" i="9"/>
  <c r="Z1027" i="9"/>
  <c r="AA1026" i="9"/>
  <c r="Z1026" i="9"/>
  <c r="AA1025" i="9"/>
  <c r="Z1025" i="9"/>
  <c r="AA1024" i="9"/>
  <c r="Z1024" i="9"/>
  <c r="AA1023" i="9"/>
  <c r="Z1023" i="9"/>
  <c r="AA1022" i="9"/>
  <c r="Z1022" i="9"/>
  <c r="AA1021" i="9"/>
  <c r="Z1021" i="9"/>
  <c r="AA1020" i="9"/>
  <c r="Z1020" i="9"/>
  <c r="AA1019" i="9"/>
  <c r="Z1019" i="9"/>
  <c r="AA1018" i="9"/>
  <c r="Z1018" i="9"/>
  <c r="AA1017" i="9"/>
  <c r="Z1017" i="9"/>
  <c r="AA1016" i="9"/>
  <c r="Z1016" i="9"/>
  <c r="AA1015" i="9"/>
  <c r="Z1015" i="9"/>
  <c r="AA1014" i="9"/>
  <c r="Z1014" i="9"/>
  <c r="AA1013" i="9"/>
  <c r="Z1013" i="9"/>
  <c r="AA1012" i="9"/>
  <c r="Z1012" i="9"/>
  <c r="AA1011" i="9"/>
  <c r="Z1011" i="9"/>
  <c r="AA1010" i="9"/>
  <c r="Z1010" i="9"/>
  <c r="AA1009" i="9"/>
  <c r="Z1009" i="9"/>
  <c r="AA1008" i="9"/>
  <c r="Z1008" i="9"/>
  <c r="AA1007" i="9"/>
  <c r="Z1007" i="9"/>
  <c r="AA1006" i="9"/>
  <c r="Z1006" i="9"/>
  <c r="AA1005" i="9"/>
  <c r="Z1005" i="9"/>
  <c r="AA1004" i="9"/>
  <c r="Z1004" i="9"/>
  <c r="AA1003" i="9"/>
  <c r="Z1003" i="9"/>
  <c r="AA1002" i="9"/>
  <c r="Z1002" i="9"/>
  <c r="AA1001" i="9"/>
  <c r="Z1001" i="9"/>
  <c r="AA1000" i="9"/>
  <c r="Z1000" i="9"/>
  <c r="AA999" i="9"/>
  <c r="Z999" i="9"/>
  <c r="AA998" i="9"/>
  <c r="Z998" i="9"/>
  <c r="AA997" i="9"/>
  <c r="Z997" i="9"/>
  <c r="AA996" i="9"/>
  <c r="Z996" i="9"/>
  <c r="AA995" i="9"/>
  <c r="Z995" i="9"/>
  <c r="AA994" i="9"/>
  <c r="Z994" i="9"/>
  <c r="AA993" i="9"/>
  <c r="Z993" i="9"/>
  <c r="AA992" i="9"/>
  <c r="Z992" i="9"/>
  <c r="AA991" i="9"/>
  <c r="Z991" i="9"/>
  <c r="AA990" i="9"/>
  <c r="Z990" i="9"/>
  <c r="AA989" i="9"/>
  <c r="Z989" i="9"/>
  <c r="AA988" i="9"/>
  <c r="Z988" i="9"/>
  <c r="AA987" i="9"/>
  <c r="Z987" i="9"/>
  <c r="AA986" i="9"/>
  <c r="Z986" i="9"/>
  <c r="AA985" i="9"/>
  <c r="Z985" i="9"/>
  <c r="AA984" i="9"/>
  <c r="Z984" i="9"/>
  <c r="AA983" i="9"/>
  <c r="Z983" i="9"/>
  <c r="AA982" i="9"/>
  <c r="Z982" i="9"/>
  <c r="AA981" i="9"/>
  <c r="Z981" i="9"/>
  <c r="AA980" i="9"/>
  <c r="Z980" i="9"/>
  <c r="AA979" i="9"/>
  <c r="Z979" i="9"/>
  <c r="AA978" i="9"/>
  <c r="Z978" i="9"/>
  <c r="AA977" i="9"/>
  <c r="Z977" i="9"/>
  <c r="AA976" i="9"/>
  <c r="Z976" i="9"/>
  <c r="AA975" i="9"/>
  <c r="Z975" i="9"/>
  <c r="AA974" i="9"/>
  <c r="Z974" i="9"/>
  <c r="AA973" i="9"/>
  <c r="Z973" i="9"/>
  <c r="AA972" i="9"/>
  <c r="Z972" i="9"/>
  <c r="AA971" i="9"/>
  <c r="Z971" i="9"/>
  <c r="AA970" i="9"/>
  <c r="Z970" i="9"/>
  <c r="AA969" i="9"/>
  <c r="Z969" i="9"/>
  <c r="AA968" i="9"/>
  <c r="Z968" i="9"/>
  <c r="AA967" i="9"/>
  <c r="Z967" i="9"/>
  <c r="AA966" i="9"/>
  <c r="Z966" i="9"/>
  <c r="AA965" i="9"/>
  <c r="Z965" i="9"/>
  <c r="AA964" i="9"/>
  <c r="Z964" i="9"/>
  <c r="AA963" i="9"/>
  <c r="Z963" i="9"/>
  <c r="AA962" i="9"/>
  <c r="Z962" i="9"/>
  <c r="AA961" i="9"/>
  <c r="Z961" i="9"/>
  <c r="AA960" i="9"/>
  <c r="Z960" i="9"/>
  <c r="AA959" i="9"/>
  <c r="Z959" i="9"/>
  <c r="AA958" i="9"/>
  <c r="Z958" i="9"/>
  <c r="AA957" i="9"/>
  <c r="Z957" i="9"/>
  <c r="AA956" i="9"/>
  <c r="Z956" i="9"/>
  <c r="AA955" i="9"/>
  <c r="Z955" i="9"/>
  <c r="AA954" i="9"/>
  <c r="Z954" i="9"/>
  <c r="AA953" i="9"/>
  <c r="Z953" i="9"/>
  <c r="AA952" i="9"/>
  <c r="Z952" i="9"/>
  <c r="AA951" i="9"/>
  <c r="Z951" i="9"/>
  <c r="AA950" i="9"/>
  <c r="Z950" i="9"/>
  <c r="AA949" i="9"/>
  <c r="Z949" i="9"/>
  <c r="AA948" i="9"/>
  <c r="Z948" i="9"/>
  <c r="AA947" i="9"/>
  <c r="Z947" i="9"/>
  <c r="AA946" i="9"/>
  <c r="Z946" i="9"/>
  <c r="AA945" i="9"/>
  <c r="Z945" i="9"/>
  <c r="AA944" i="9"/>
  <c r="Z944" i="9"/>
  <c r="AA943" i="9"/>
  <c r="Z943" i="9"/>
  <c r="AA942" i="9"/>
  <c r="Z942" i="9"/>
  <c r="AA941" i="9"/>
  <c r="Z941" i="9"/>
  <c r="AA940" i="9"/>
  <c r="Z940" i="9"/>
  <c r="AA939" i="9"/>
  <c r="Z939" i="9"/>
  <c r="AA938" i="9"/>
  <c r="Z938" i="9"/>
  <c r="AA937" i="9"/>
  <c r="Z937" i="9"/>
  <c r="AA936" i="9"/>
  <c r="Z936" i="9"/>
  <c r="AA935" i="9"/>
  <c r="Z935" i="9"/>
  <c r="AA934" i="9"/>
  <c r="Z934" i="9"/>
  <c r="AA933" i="9"/>
  <c r="Z933" i="9"/>
  <c r="AA932" i="9"/>
  <c r="Z932" i="9"/>
  <c r="AA931" i="9"/>
  <c r="Z931" i="9"/>
  <c r="AA930" i="9"/>
  <c r="Z930" i="9"/>
  <c r="AA929" i="9"/>
  <c r="Z929" i="9"/>
  <c r="AA928" i="9"/>
  <c r="Z928" i="9"/>
  <c r="AA927" i="9"/>
  <c r="Z927" i="9"/>
  <c r="AA926" i="9"/>
  <c r="Z926" i="9"/>
  <c r="AA925" i="9"/>
  <c r="Z925" i="9"/>
  <c r="AA924" i="9"/>
  <c r="Z924" i="9"/>
  <c r="AA923" i="9"/>
  <c r="Z923" i="9"/>
  <c r="AA922" i="9"/>
  <c r="Z922" i="9"/>
  <c r="AA921" i="9"/>
  <c r="Z921" i="9"/>
  <c r="AA920" i="9"/>
  <c r="Z920" i="9"/>
  <c r="AA919" i="9"/>
  <c r="Z919" i="9"/>
  <c r="AA918" i="9"/>
  <c r="Z918" i="9"/>
  <c r="AA917" i="9"/>
  <c r="Z917" i="9"/>
  <c r="AA916" i="9"/>
  <c r="Z916" i="9"/>
  <c r="AA915" i="9"/>
  <c r="Z915" i="9"/>
  <c r="AA914" i="9"/>
  <c r="Z914" i="9"/>
  <c r="AA913" i="9"/>
  <c r="Z913" i="9"/>
  <c r="AA912" i="9"/>
  <c r="Z912" i="9"/>
  <c r="AA911" i="9"/>
  <c r="Z911" i="9"/>
  <c r="AA910" i="9"/>
  <c r="Z910" i="9"/>
  <c r="AA909" i="9"/>
  <c r="Z909" i="9"/>
  <c r="AA908" i="9"/>
  <c r="Z908" i="9"/>
  <c r="AA907" i="9"/>
  <c r="Z907" i="9"/>
  <c r="AA906" i="9"/>
  <c r="Z906" i="9"/>
  <c r="AA905" i="9"/>
  <c r="Z905" i="9"/>
  <c r="AA904" i="9"/>
  <c r="Z904" i="9"/>
  <c r="AA903" i="9"/>
  <c r="Z903" i="9"/>
  <c r="AA902" i="9"/>
  <c r="Z902" i="9"/>
  <c r="AA901" i="9"/>
  <c r="Z901" i="9"/>
  <c r="AA900" i="9"/>
  <c r="Z900" i="9"/>
  <c r="AA899" i="9"/>
  <c r="Z899" i="9"/>
  <c r="AA898" i="9"/>
  <c r="Z898" i="9"/>
  <c r="AA897" i="9"/>
  <c r="Z897" i="9"/>
  <c r="AA896" i="9"/>
  <c r="Z896" i="9"/>
  <c r="AA895" i="9"/>
  <c r="Z895" i="9"/>
  <c r="AA894" i="9"/>
  <c r="Z894" i="9"/>
  <c r="AA893" i="9"/>
  <c r="Z893" i="9"/>
  <c r="AA892" i="9"/>
  <c r="Z892" i="9"/>
  <c r="AA891" i="9"/>
  <c r="Z891" i="9"/>
  <c r="AA890" i="9"/>
  <c r="Z890" i="9"/>
  <c r="AA889" i="9"/>
  <c r="Z889" i="9"/>
  <c r="AA888" i="9"/>
  <c r="Z888" i="9"/>
  <c r="AA887" i="9"/>
  <c r="Z887" i="9"/>
  <c r="AA886" i="9"/>
  <c r="Z886" i="9"/>
  <c r="AA885" i="9"/>
  <c r="Z885" i="9"/>
  <c r="AA884" i="9"/>
  <c r="Z884" i="9"/>
  <c r="AA883" i="9"/>
  <c r="Z883" i="9"/>
  <c r="AA882" i="9"/>
  <c r="Z882" i="9"/>
  <c r="AA881" i="9"/>
  <c r="Z881" i="9"/>
  <c r="AA880" i="9"/>
  <c r="Z880" i="9"/>
  <c r="AA879" i="9"/>
  <c r="Z879" i="9"/>
  <c r="AA878" i="9"/>
  <c r="Z878" i="9"/>
  <c r="AA877" i="9"/>
  <c r="Z877" i="9"/>
  <c r="AA876" i="9"/>
  <c r="Z876" i="9"/>
  <c r="AA875" i="9"/>
  <c r="Z875" i="9"/>
  <c r="AA874" i="9"/>
  <c r="Z874" i="9"/>
  <c r="AA873" i="9"/>
  <c r="Z873" i="9"/>
  <c r="AA872" i="9"/>
  <c r="Z872" i="9"/>
  <c r="AA871" i="9"/>
  <c r="Z871" i="9"/>
  <c r="AA870" i="9"/>
  <c r="Z870" i="9"/>
  <c r="AA869" i="9"/>
  <c r="Z869" i="9"/>
  <c r="AA868" i="9"/>
  <c r="Z868" i="9"/>
  <c r="AA867" i="9"/>
  <c r="Z867" i="9"/>
  <c r="AA866" i="9"/>
  <c r="Z866" i="9"/>
  <c r="AA865" i="9"/>
  <c r="Z865" i="9"/>
  <c r="AA864" i="9"/>
  <c r="Z864" i="9"/>
  <c r="AA863" i="9"/>
  <c r="Z863" i="9"/>
  <c r="AA862" i="9"/>
  <c r="Z862" i="9"/>
  <c r="AA861" i="9"/>
  <c r="Z861" i="9"/>
  <c r="AA860" i="9"/>
  <c r="Z860" i="9"/>
  <c r="AA859" i="9"/>
  <c r="Z859" i="9"/>
  <c r="AA858" i="9"/>
  <c r="Z858" i="9"/>
  <c r="AA857" i="9"/>
  <c r="Z857" i="9"/>
  <c r="AA856" i="9"/>
  <c r="Z856" i="9"/>
  <c r="AA855" i="9"/>
  <c r="Z855" i="9"/>
  <c r="AA854" i="9"/>
  <c r="Z854" i="9"/>
  <c r="AA853" i="9"/>
  <c r="Z853" i="9"/>
  <c r="AA852" i="9"/>
  <c r="Z852" i="9"/>
  <c r="AA851" i="9"/>
  <c r="Z851" i="9"/>
  <c r="AA850" i="9"/>
  <c r="Z850" i="9"/>
  <c r="AA849" i="9"/>
  <c r="Z849" i="9"/>
  <c r="AA848" i="9"/>
  <c r="Z848" i="9"/>
  <c r="AA847" i="9"/>
  <c r="Z847" i="9"/>
  <c r="AA846" i="9"/>
  <c r="Z846" i="9"/>
  <c r="AA845" i="9"/>
  <c r="Z845" i="9"/>
  <c r="AA844" i="9"/>
  <c r="Z844" i="9"/>
  <c r="AA843" i="9"/>
  <c r="Z843" i="9"/>
  <c r="AA842" i="9"/>
  <c r="Z842" i="9"/>
  <c r="AA841" i="9"/>
  <c r="Z841" i="9"/>
  <c r="AA840" i="9"/>
  <c r="Z840" i="9"/>
  <c r="AA839" i="9"/>
  <c r="Z839" i="9"/>
  <c r="AA838" i="9"/>
  <c r="Z838" i="9"/>
  <c r="AA837" i="9"/>
  <c r="Z837" i="9"/>
  <c r="AA836" i="9"/>
  <c r="Z836" i="9"/>
  <c r="AA835" i="9"/>
  <c r="Z835" i="9"/>
  <c r="AA834" i="9"/>
  <c r="Z834" i="9"/>
  <c r="AA833" i="9"/>
  <c r="Z833" i="9"/>
  <c r="AA832" i="9"/>
  <c r="Z832" i="9"/>
  <c r="AA831" i="9"/>
  <c r="Z831" i="9"/>
  <c r="AA830" i="9"/>
  <c r="Z830" i="9"/>
  <c r="AA829" i="9"/>
  <c r="Z829" i="9"/>
  <c r="AA828" i="9"/>
  <c r="Z828" i="9"/>
  <c r="AA827" i="9"/>
  <c r="Z827" i="9"/>
  <c r="AA826" i="9"/>
  <c r="Z826" i="9"/>
  <c r="AA825" i="9"/>
  <c r="Z825" i="9"/>
  <c r="AA824" i="9"/>
  <c r="Z824" i="9"/>
  <c r="AA823" i="9"/>
  <c r="Z823" i="9"/>
  <c r="AA822" i="9"/>
  <c r="Z822" i="9"/>
  <c r="AA821" i="9"/>
  <c r="Z821" i="9"/>
  <c r="AA820" i="9"/>
  <c r="Z820" i="9"/>
  <c r="AA819" i="9"/>
  <c r="Z819" i="9"/>
  <c r="AA818" i="9"/>
  <c r="Z818" i="9"/>
  <c r="AA817" i="9"/>
  <c r="Z817" i="9"/>
  <c r="AA816" i="9"/>
  <c r="Z816" i="9"/>
  <c r="AA815" i="9"/>
  <c r="Z815" i="9"/>
  <c r="AA814" i="9"/>
  <c r="Z814" i="9"/>
  <c r="AA813" i="9"/>
  <c r="Z813" i="9"/>
  <c r="AA812" i="9"/>
  <c r="Z812" i="9"/>
  <c r="AA811" i="9"/>
  <c r="Z811" i="9"/>
  <c r="AA810" i="9"/>
  <c r="Z810" i="9"/>
  <c r="AA809" i="9"/>
  <c r="Z809" i="9"/>
  <c r="AA808" i="9"/>
  <c r="Z808" i="9"/>
  <c r="AA807" i="9"/>
  <c r="Z807" i="9"/>
  <c r="AA806" i="9"/>
  <c r="Z806" i="9"/>
  <c r="AA805" i="9"/>
  <c r="Z805" i="9"/>
  <c r="AA804" i="9"/>
  <c r="Z804" i="9"/>
  <c r="AA803" i="9"/>
  <c r="Z803" i="9"/>
  <c r="AA802" i="9"/>
  <c r="Z802" i="9"/>
  <c r="AA801" i="9"/>
  <c r="Z801" i="9"/>
  <c r="AA800" i="9"/>
  <c r="Z800" i="9"/>
  <c r="AA799" i="9"/>
  <c r="Z799" i="9"/>
  <c r="AA798" i="9"/>
  <c r="Z798" i="9"/>
  <c r="AA797" i="9"/>
  <c r="Z797" i="9"/>
  <c r="AA796" i="9"/>
  <c r="Z796" i="9"/>
  <c r="AA795" i="9"/>
  <c r="Z795" i="9"/>
  <c r="AA794" i="9"/>
  <c r="Z794" i="9"/>
  <c r="AA793" i="9"/>
  <c r="Z793" i="9"/>
  <c r="AA792" i="9"/>
  <c r="Z792" i="9"/>
  <c r="AA791" i="9"/>
  <c r="Z791" i="9"/>
  <c r="AA790" i="9"/>
  <c r="Z790" i="9"/>
  <c r="AA789" i="9"/>
  <c r="Z789" i="9"/>
  <c r="AA788" i="9"/>
  <c r="Z788" i="9"/>
  <c r="AA787" i="9"/>
  <c r="Z787" i="9"/>
  <c r="AA786" i="9"/>
  <c r="Z786" i="9"/>
  <c r="AA785" i="9"/>
  <c r="Z785" i="9"/>
  <c r="AA784" i="9"/>
  <c r="Z784" i="9"/>
  <c r="AA783" i="9"/>
  <c r="Z783" i="9"/>
  <c r="AA782" i="9"/>
  <c r="Z782" i="9"/>
  <c r="AA781" i="9"/>
  <c r="Z781" i="9"/>
  <c r="AA780" i="9"/>
  <c r="Z780" i="9"/>
  <c r="AA779" i="9"/>
  <c r="Z779" i="9"/>
  <c r="AA778" i="9"/>
  <c r="Z778" i="9"/>
  <c r="AA777" i="9"/>
  <c r="Z777" i="9"/>
  <c r="AA776" i="9"/>
  <c r="Z776" i="9"/>
  <c r="AA775" i="9"/>
  <c r="Z775" i="9"/>
  <c r="AA774" i="9"/>
  <c r="Z774" i="9"/>
  <c r="AA773" i="9"/>
  <c r="Z773" i="9"/>
  <c r="AA772" i="9"/>
  <c r="Z772" i="9"/>
  <c r="AA771" i="9"/>
  <c r="Z771" i="9"/>
  <c r="AA770" i="9"/>
  <c r="Z770" i="9"/>
  <c r="AA769" i="9"/>
  <c r="Z769" i="9"/>
  <c r="AA768" i="9"/>
  <c r="Z768" i="9"/>
  <c r="AA767" i="9"/>
  <c r="Z767" i="9"/>
  <c r="AA766" i="9"/>
  <c r="Z766" i="9"/>
  <c r="AA765" i="9"/>
  <c r="Z765" i="9"/>
  <c r="AA764" i="9"/>
  <c r="Z764" i="9"/>
  <c r="AA763" i="9"/>
  <c r="Z763" i="9"/>
  <c r="AA762" i="9"/>
  <c r="Z762" i="9"/>
  <c r="AA761" i="9"/>
  <c r="Z761" i="9"/>
  <c r="AA760" i="9"/>
  <c r="Z760" i="9"/>
  <c r="AA759" i="9"/>
  <c r="Z759" i="9"/>
  <c r="AA758" i="9"/>
  <c r="Z758" i="9"/>
  <c r="AA757" i="9"/>
  <c r="Z757" i="9"/>
  <c r="AA756" i="9"/>
  <c r="Z756" i="9"/>
  <c r="AA755" i="9"/>
  <c r="Z755" i="9"/>
  <c r="AA754" i="9"/>
  <c r="Z754" i="9"/>
  <c r="AA753" i="9"/>
  <c r="Z753" i="9"/>
  <c r="AA752" i="9"/>
  <c r="Z752" i="9"/>
  <c r="AA751" i="9"/>
  <c r="Z751" i="9"/>
  <c r="AA750" i="9"/>
  <c r="Z750" i="9"/>
  <c r="AA749" i="9"/>
  <c r="Z749" i="9"/>
  <c r="AA748" i="9"/>
  <c r="Z748" i="9"/>
  <c r="AA747" i="9"/>
  <c r="Z747" i="9"/>
  <c r="AA746" i="9"/>
  <c r="Z746" i="9"/>
  <c r="AA745" i="9"/>
  <c r="Z745" i="9"/>
  <c r="AA744" i="9"/>
  <c r="Z744" i="9"/>
  <c r="AA743" i="9"/>
  <c r="Z743" i="9"/>
  <c r="AA742" i="9"/>
  <c r="Z742" i="9"/>
  <c r="AA741" i="9"/>
  <c r="Z741" i="9"/>
  <c r="AA740" i="9"/>
  <c r="Z740" i="9"/>
  <c r="AA739" i="9"/>
  <c r="Z739" i="9"/>
  <c r="AA738" i="9"/>
  <c r="Z738" i="9"/>
  <c r="AA737" i="9"/>
  <c r="Z737" i="9"/>
  <c r="AA736" i="9"/>
  <c r="Z736" i="9"/>
  <c r="AA735" i="9"/>
  <c r="Z735" i="9"/>
  <c r="AA734" i="9"/>
  <c r="Z734" i="9"/>
  <c r="AA733" i="9"/>
  <c r="Z733" i="9"/>
  <c r="AA732" i="9"/>
  <c r="Z732" i="9"/>
  <c r="AA731" i="9"/>
  <c r="Z731" i="9"/>
  <c r="AA730" i="9"/>
  <c r="Z730" i="9"/>
  <c r="AA729" i="9"/>
  <c r="Z729" i="9"/>
  <c r="AA728" i="9"/>
  <c r="Z728" i="9"/>
  <c r="AA727" i="9"/>
  <c r="Z727" i="9"/>
  <c r="AA726" i="9"/>
  <c r="Z726" i="9"/>
  <c r="AA725" i="9"/>
  <c r="Z725" i="9"/>
  <c r="AA724" i="9"/>
  <c r="Z724" i="9"/>
  <c r="AA723" i="9"/>
  <c r="Z723" i="9"/>
  <c r="AA722" i="9"/>
  <c r="Z722" i="9"/>
  <c r="AA721" i="9"/>
  <c r="Z721" i="9"/>
  <c r="AA720" i="9"/>
  <c r="Z720" i="9"/>
  <c r="AA719" i="9"/>
  <c r="Z719" i="9"/>
  <c r="AA718" i="9"/>
  <c r="Z718" i="9"/>
  <c r="AA717" i="9"/>
  <c r="Z717" i="9"/>
  <c r="AA716" i="9"/>
  <c r="Z716" i="9"/>
  <c r="AA715" i="9"/>
  <c r="Z715" i="9"/>
  <c r="AA714" i="9"/>
  <c r="Z714" i="9"/>
  <c r="AA713" i="9"/>
  <c r="Z713" i="9"/>
  <c r="AA712" i="9"/>
  <c r="Z712" i="9"/>
  <c r="AA711" i="9"/>
  <c r="Z711" i="9"/>
  <c r="AA710" i="9"/>
  <c r="Z710" i="9"/>
  <c r="AA709" i="9"/>
  <c r="Z709" i="9"/>
  <c r="AA708" i="9"/>
  <c r="Z708" i="9"/>
  <c r="AA707" i="9"/>
  <c r="Z707" i="9"/>
  <c r="AA706" i="9"/>
  <c r="Z706" i="9"/>
  <c r="AA705" i="9"/>
  <c r="Z705" i="9"/>
  <c r="AA704" i="9"/>
  <c r="Z704" i="9"/>
  <c r="AA703" i="9"/>
  <c r="Z703" i="9"/>
  <c r="AA702" i="9"/>
  <c r="Z702" i="9"/>
  <c r="AA701" i="9"/>
  <c r="Z701" i="9"/>
  <c r="AA700" i="9"/>
  <c r="Z700" i="9"/>
  <c r="AA699" i="9"/>
  <c r="Z699" i="9"/>
  <c r="AA698" i="9"/>
  <c r="Z698" i="9"/>
  <c r="AA697" i="9"/>
  <c r="Z697" i="9"/>
  <c r="AA696" i="9"/>
  <c r="Z696" i="9"/>
  <c r="AA695" i="9"/>
  <c r="Z695" i="9"/>
  <c r="AA694" i="9"/>
  <c r="Z694" i="9"/>
  <c r="AA693" i="9"/>
  <c r="Z693" i="9"/>
  <c r="AA692" i="9"/>
  <c r="Z692" i="9"/>
  <c r="AA691" i="9"/>
  <c r="Z691" i="9"/>
  <c r="AA690" i="9"/>
  <c r="Z690" i="9"/>
  <c r="AA689" i="9"/>
  <c r="Z689" i="9"/>
  <c r="AA688" i="9"/>
  <c r="Z688" i="9"/>
  <c r="AA687" i="9"/>
  <c r="Z687" i="9"/>
  <c r="AA686" i="9"/>
  <c r="Z686" i="9"/>
  <c r="AA685" i="9"/>
  <c r="Z685" i="9"/>
  <c r="AA684" i="9"/>
  <c r="Z684" i="9"/>
  <c r="AA683" i="9"/>
  <c r="Z683" i="9"/>
  <c r="AA682" i="9"/>
  <c r="Z682" i="9"/>
  <c r="AA681" i="9"/>
  <c r="Z681" i="9"/>
  <c r="AA680" i="9"/>
  <c r="Z680" i="9"/>
  <c r="AA679" i="9"/>
  <c r="Z679" i="9"/>
  <c r="AA678" i="9"/>
  <c r="Z678" i="9"/>
  <c r="AA677" i="9"/>
  <c r="Z677" i="9"/>
  <c r="AA676" i="9"/>
  <c r="Z676" i="9"/>
  <c r="AA675" i="9"/>
  <c r="Z675" i="9"/>
  <c r="AA674" i="9"/>
  <c r="Z674" i="9"/>
  <c r="AA673" i="9"/>
  <c r="Z673" i="9"/>
  <c r="AA672" i="9"/>
  <c r="Z672" i="9"/>
  <c r="AA671" i="9"/>
  <c r="Z671" i="9"/>
  <c r="AA670" i="9"/>
  <c r="Z670" i="9"/>
  <c r="AA669" i="9"/>
  <c r="Z669" i="9"/>
  <c r="AA668" i="9"/>
  <c r="Z668" i="9"/>
  <c r="AA667" i="9"/>
  <c r="Z667" i="9"/>
  <c r="AA666" i="9"/>
  <c r="Z666" i="9"/>
  <c r="AA665" i="9"/>
  <c r="Z665" i="9"/>
  <c r="AA664" i="9"/>
  <c r="Z664" i="9"/>
  <c r="AA663" i="9"/>
  <c r="Z663" i="9"/>
  <c r="AA662" i="9"/>
  <c r="Z662" i="9"/>
  <c r="AA661" i="9"/>
  <c r="Z661" i="9"/>
  <c r="AA660" i="9"/>
  <c r="Z660" i="9"/>
  <c r="AA659" i="9"/>
  <c r="Z659" i="9"/>
  <c r="AA658" i="9"/>
  <c r="Z658" i="9"/>
  <c r="AA657" i="9"/>
  <c r="Z657" i="9"/>
  <c r="AA656" i="9"/>
  <c r="Z656" i="9"/>
  <c r="AA655" i="9"/>
  <c r="Z655" i="9"/>
  <c r="AA654" i="9"/>
  <c r="Z654" i="9"/>
  <c r="AA653" i="9"/>
  <c r="Z653" i="9"/>
  <c r="AA652" i="9"/>
  <c r="Z652" i="9"/>
  <c r="AA651" i="9"/>
  <c r="Z651" i="9"/>
  <c r="AA650" i="9"/>
  <c r="Z650" i="9"/>
  <c r="AA649" i="9"/>
  <c r="Z649" i="9"/>
  <c r="AA648" i="9"/>
  <c r="Z648" i="9"/>
  <c r="AA647" i="9"/>
  <c r="Z647" i="9"/>
  <c r="AA646" i="9"/>
  <c r="Z646" i="9"/>
  <c r="AA645" i="9"/>
  <c r="Z645" i="9"/>
  <c r="AA644" i="9"/>
  <c r="Z644" i="9"/>
  <c r="AA643" i="9"/>
  <c r="Z643" i="9"/>
  <c r="AA642" i="9"/>
  <c r="Z642" i="9"/>
  <c r="AA641" i="9"/>
  <c r="Z641" i="9"/>
  <c r="AA640" i="9"/>
  <c r="Z640" i="9"/>
  <c r="AA639" i="9"/>
  <c r="Z639" i="9"/>
  <c r="AA638" i="9"/>
  <c r="Z638" i="9"/>
  <c r="AA637" i="9"/>
  <c r="Z637" i="9"/>
  <c r="AA636" i="9"/>
  <c r="Z636" i="9"/>
  <c r="AA635" i="9"/>
  <c r="Z635" i="9"/>
  <c r="AA634" i="9"/>
  <c r="Z634" i="9"/>
  <c r="AA633" i="9"/>
  <c r="Z633" i="9"/>
  <c r="AA632" i="9"/>
  <c r="Z632" i="9"/>
  <c r="AA631" i="9"/>
  <c r="Z631" i="9"/>
  <c r="AA630" i="9"/>
  <c r="Z630" i="9"/>
  <c r="AA629" i="9"/>
  <c r="Z629" i="9"/>
  <c r="AA628" i="9"/>
  <c r="Z628" i="9"/>
  <c r="AA627" i="9"/>
  <c r="Z627" i="9"/>
  <c r="AA626" i="9"/>
  <c r="Z626" i="9"/>
  <c r="AA625" i="9"/>
  <c r="Z625" i="9"/>
  <c r="AA624" i="9"/>
  <c r="Z624" i="9"/>
  <c r="AA623" i="9"/>
  <c r="Z623" i="9"/>
  <c r="AA622" i="9"/>
  <c r="Z622" i="9"/>
  <c r="AA621" i="9"/>
  <c r="Z621" i="9"/>
  <c r="AA620" i="9"/>
  <c r="Z620" i="9"/>
  <c r="AA619" i="9"/>
  <c r="Z619" i="9"/>
  <c r="AA618" i="9"/>
  <c r="Z618" i="9"/>
  <c r="AA617" i="9"/>
  <c r="Z617" i="9"/>
  <c r="AA616" i="9"/>
  <c r="Z616" i="9"/>
  <c r="AA615" i="9"/>
  <c r="Z615" i="9"/>
  <c r="AA614" i="9"/>
  <c r="Z614" i="9"/>
  <c r="AA613" i="9"/>
  <c r="Z613" i="9"/>
  <c r="AA612" i="9"/>
  <c r="Z612" i="9"/>
  <c r="AA611" i="9"/>
  <c r="Z611" i="9"/>
  <c r="AA610" i="9"/>
  <c r="Z610" i="9"/>
  <c r="AA609" i="9"/>
  <c r="Z609" i="9"/>
  <c r="AA608" i="9"/>
  <c r="Z608" i="9"/>
  <c r="AA607" i="9"/>
  <c r="Z607" i="9"/>
  <c r="AA606" i="9"/>
  <c r="Z606" i="9"/>
  <c r="AA605" i="9"/>
  <c r="Z605" i="9"/>
  <c r="AA604" i="9"/>
  <c r="Z604" i="9"/>
  <c r="AA603" i="9"/>
  <c r="Z603" i="9"/>
  <c r="AA602" i="9"/>
  <c r="Z602" i="9"/>
  <c r="AA601" i="9"/>
  <c r="Z601" i="9"/>
  <c r="AA600" i="9"/>
  <c r="Z600" i="9"/>
  <c r="AA599" i="9"/>
  <c r="Z599" i="9"/>
  <c r="AA598" i="9"/>
  <c r="Z598" i="9"/>
  <c r="AA597" i="9"/>
  <c r="Z597" i="9"/>
  <c r="AA596" i="9"/>
  <c r="Z596" i="9"/>
  <c r="AA595" i="9"/>
  <c r="Z595" i="9"/>
  <c r="AA594" i="9"/>
  <c r="Z594" i="9"/>
  <c r="AA593" i="9"/>
  <c r="Z593" i="9"/>
  <c r="AA592" i="9"/>
  <c r="Z592" i="9"/>
  <c r="AA591" i="9"/>
  <c r="Z591" i="9"/>
  <c r="AA590" i="9"/>
  <c r="Z590" i="9"/>
  <c r="AA589" i="9"/>
  <c r="Z589" i="9"/>
  <c r="AA588" i="9"/>
  <c r="Z588" i="9"/>
  <c r="AA587" i="9"/>
  <c r="Z587" i="9"/>
  <c r="AA586" i="9"/>
  <c r="Z586" i="9"/>
  <c r="AA585" i="9"/>
  <c r="Z585" i="9"/>
  <c r="AA584" i="9"/>
  <c r="Z584" i="9"/>
  <c r="AA583" i="9"/>
  <c r="Z583" i="9"/>
  <c r="AA582" i="9"/>
  <c r="Z582" i="9"/>
  <c r="AA581" i="9"/>
  <c r="Z581" i="9"/>
  <c r="AA580" i="9"/>
  <c r="Z580" i="9"/>
  <c r="AA579" i="9"/>
  <c r="Z579" i="9"/>
  <c r="AA578" i="9"/>
  <c r="Z578" i="9"/>
  <c r="AA577" i="9"/>
  <c r="Z577" i="9"/>
  <c r="AA576" i="9"/>
  <c r="Z576" i="9"/>
  <c r="AA575" i="9"/>
  <c r="Z575" i="9"/>
  <c r="AA574" i="9"/>
  <c r="Z574" i="9"/>
  <c r="AA573" i="9"/>
  <c r="Z573" i="9"/>
  <c r="AA572" i="9"/>
  <c r="Z572" i="9"/>
  <c r="AA571" i="9"/>
  <c r="Z571" i="9"/>
  <c r="AA570" i="9"/>
  <c r="Z570" i="9"/>
  <c r="AA569" i="9"/>
  <c r="Z569" i="9"/>
  <c r="AA568" i="9"/>
  <c r="Z568" i="9"/>
  <c r="AA567" i="9"/>
  <c r="Z567" i="9"/>
  <c r="AA566" i="9"/>
  <c r="Z566" i="9"/>
  <c r="AA565" i="9"/>
  <c r="Z565" i="9"/>
  <c r="AA564" i="9"/>
  <c r="Z564" i="9"/>
  <c r="AA563" i="9"/>
  <c r="Z563" i="9"/>
  <c r="AA562" i="9"/>
  <c r="Z562" i="9"/>
  <c r="AA561" i="9"/>
  <c r="Z561" i="9"/>
  <c r="AA560" i="9"/>
  <c r="Z560" i="9"/>
  <c r="AA559" i="9"/>
  <c r="Z559" i="9"/>
  <c r="AA558" i="9"/>
  <c r="Z558" i="9"/>
  <c r="AA557" i="9"/>
  <c r="Z557" i="9"/>
  <c r="AA556" i="9"/>
  <c r="Z556" i="9"/>
  <c r="AA555" i="9"/>
  <c r="Z555" i="9"/>
  <c r="AA554" i="9"/>
  <c r="Z554" i="9"/>
  <c r="AA553" i="9"/>
  <c r="Z553" i="9"/>
  <c r="AA552" i="9"/>
  <c r="Z552" i="9"/>
  <c r="AA551" i="9"/>
  <c r="Z551" i="9"/>
  <c r="AA550" i="9"/>
  <c r="Z550" i="9"/>
  <c r="AA549" i="9"/>
  <c r="Z549" i="9"/>
  <c r="AA548" i="9"/>
  <c r="Z548" i="9"/>
  <c r="AA547" i="9"/>
  <c r="Z547" i="9"/>
  <c r="AA546" i="9"/>
  <c r="Z546" i="9"/>
  <c r="AA545" i="9"/>
  <c r="Z545" i="9"/>
  <c r="AA544" i="9"/>
  <c r="Z544" i="9"/>
  <c r="AA543" i="9"/>
  <c r="Z543" i="9"/>
  <c r="AA542" i="9"/>
  <c r="Z542" i="9"/>
  <c r="AA541" i="9"/>
  <c r="Z541" i="9"/>
  <c r="AA540" i="9"/>
  <c r="Z540" i="9"/>
  <c r="AA539" i="9"/>
  <c r="Z539" i="9"/>
  <c r="AA538" i="9"/>
  <c r="Z538" i="9"/>
  <c r="AA537" i="9"/>
  <c r="Z537" i="9"/>
  <c r="AA536" i="9"/>
  <c r="Z536" i="9"/>
  <c r="AA535" i="9"/>
  <c r="Z535" i="9"/>
  <c r="AA534" i="9"/>
  <c r="Z534" i="9"/>
  <c r="AA533" i="9"/>
  <c r="Z533" i="9"/>
  <c r="AA532" i="9"/>
  <c r="Z532" i="9"/>
  <c r="AA531" i="9"/>
  <c r="Z531" i="9"/>
  <c r="AA530" i="9"/>
  <c r="Z530" i="9"/>
  <c r="AA529" i="9"/>
  <c r="Z529" i="9"/>
  <c r="AA528" i="9"/>
  <c r="Z528" i="9"/>
  <c r="AA527" i="9"/>
  <c r="Z527" i="9"/>
  <c r="AA526" i="9"/>
  <c r="Z526" i="9"/>
  <c r="AA525" i="9"/>
  <c r="Z525" i="9"/>
  <c r="AA524" i="9"/>
  <c r="Z524" i="9"/>
  <c r="AA523" i="9"/>
  <c r="Z523" i="9"/>
  <c r="AA522" i="9"/>
  <c r="Z522" i="9"/>
  <c r="AA521" i="9"/>
  <c r="Z521" i="9"/>
  <c r="AA520" i="9"/>
  <c r="Z520" i="9"/>
  <c r="AA519" i="9"/>
  <c r="Z519" i="9"/>
  <c r="AA518" i="9"/>
  <c r="Z518" i="9"/>
  <c r="AA517" i="9"/>
  <c r="Z517" i="9"/>
  <c r="AA516" i="9"/>
  <c r="Z516" i="9"/>
  <c r="AA515" i="9"/>
  <c r="Z515" i="9"/>
  <c r="AA514" i="9"/>
  <c r="Z514" i="9"/>
  <c r="AA513" i="9"/>
  <c r="Z513" i="9"/>
  <c r="AA512" i="9"/>
  <c r="Z512" i="9"/>
  <c r="AA511" i="9"/>
  <c r="Z511" i="9"/>
  <c r="AA510" i="9"/>
  <c r="Z510" i="9"/>
  <c r="AA509" i="9"/>
  <c r="Z509" i="9"/>
  <c r="AA508" i="9"/>
  <c r="Z508" i="9"/>
  <c r="AA507" i="9"/>
  <c r="Z507" i="9"/>
  <c r="AA506" i="9"/>
  <c r="Z506" i="9"/>
  <c r="AA505" i="9"/>
  <c r="Z505" i="9"/>
  <c r="AA504" i="9"/>
  <c r="Z504" i="9"/>
  <c r="AA503" i="9"/>
  <c r="Z503" i="9"/>
  <c r="AA502" i="9"/>
  <c r="Z502" i="9"/>
  <c r="AA501" i="9"/>
  <c r="Z501" i="9"/>
  <c r="AA500" i="9"/>
  <c r="Z500" i="9"/>
  <c r="AA499" i="9"/>
  <c r="Z499" i="9"/>
  <c r="AA498" i="9"/>
  <c r="Z498" i="9"/>
  <c r="AA497" i="9"/>
  <c r="Z497" i="9"/>
  <c r="AA496" i="9"/>
  <c r="Z496" i="9"/>
  <c r="AA495" i="9"/>
  <c r="Z495" i="9"/>
  <c r="AA494" i="9"/>
  <c r="Z494" i="9"/>
  <c r="AA493" i="9"/>
  <c r="Z493" i="9"/>
  <c r="AA492" i="9"/>
  <c r="Z492" i="9"/>
  <c r="AA491" i="9"/>
  <c r="Z491" i="9"/>
  <c r="AA490" i="9"/>
  <c r="Z490" i="9"/>
  <c r="AA489" i="9"/>
  <c r="Z489" i="9"/>
  <c r="AA488" i="9"/>
  <c r="Z488" i="9"/>
  <c r="AA487" i="9"/>
  <c r="Z487" i="9"/>
  <c r="AA486" i="9"/>
  <c r="Z486" i="9"/>
  <c r="AA485" i="9"/>
  <c r="Z485" i="9"/>
  <c r="AA484" i="9"/>
  <c r="Z484" i="9"/>
  <c r="AA483" i="9"/>
  <c r="Z483" i="9"/>
  <c r="AA482" i="9"/>
  <c r="Z482" i="9"/>
  <c r="AA481" i="9"/>
  <c r="Z481" i="9"/>
  <c r="AA480" i="9"/>
  <c r="Z480" i="9"/>
  <c r="AA479" i="9"/>
  <c r="Z479" i="9"/>
  <c r="AA478" i="9"/>
  <c r="Z478" i="9"/>
  <c r="AA477" i="9"/>
  <c r="Z477" i="9"/>
  <c r="AA476" i="9"/>
  <c r="Z476" i="9"/>
  <c r="AA475" i="9"/>
  <c r="Z475" i="9"/>
  <c r="AA474" i="9"/>
  <c r="Z474" i="9"/>
  <c r="AA473" i="9"/>
  <c r="Z473" i="9"/>
  <c r="AA472" i="9"/>
  <c r="Z472" i="9"/>
  <c r="AA471" i="9"/>
  <c r="Z471" i="9"/>
  <c r="AA470" i="9"/>
  <c r="Z470" i="9"/>
  <c r="AA469" i="9"/>
  <c r="Z469" i="9"/>
  <c r="AA468" i="9"/>
  <c r="Z468" i="9"/>
  <c r="AA467" i="9"/>
  <c r="Z467" i="9"/>
  <c r="AA466" i="9"/>
  <c r="Z466" i="9"/>
  <c r="AA465" i="9"/>
  <c r="Z465" i="9"/>
  <c r="AA464" i="9"/>
  <c r="Z464" i="9"/>
  <c r="AA463" i="9"/>
  <c r="Z463" i="9"/>
  <c r="AA462" i="9"/>
  <c r="Z462" i="9"/>
  <c r="AA461" i="9"/>
  <c r="Z461" i="9"/>
  <c r="AA460" i="9"/>
  <c r="Z460" i="9"/>
  <c r="AA459" i="9"/>
  <c r="Z459" i="9"/>
  <c r="AA458" i="9"/>
  <c r="Z458" i="9"/>
  <c r="AA457" i="9"/>
  <c r="Z457" i="9"/>
  <c r="AA456" i="9"/>
  <c r="Z456" i="9"/>
  <c r="AA455" i="9"/>
  <c r="Z455" i="9"/>
  <c r="AA454" i="9"/>
  <c r="Z454" i="9"/>
  <c r="AA453" i="9"/>
  <c r="Z453" i="9"/>
  <c r="AA452" i="9"/>
  <c r="Z452" i="9"/>
  <c r="AA451" i="9"/>
  <c r="Z451" i="9"/>
  <c r="AA450" i="9"/>
  <c r="Z450" i="9"/>
  <c r="AA449" i="9"/>
  <c r="Z449" i="9"/>
  <c r="AA448" i="9"/>
  <c r="Z448" i="9"/>
  <c r="AA447" i="9"/>
  <c r="Z447" i="9"/>
  <c r="AA446" i="9"/>
  <c r="Z446" i="9"/>
  <c r="AA445" i="9"/>
  <c r="Z445" i="9"/>
  <c r="AA444" i="9"/>
  <c r="Z444" i="9"/>
  <c r="AA443" i="9"/>
  <c r="Z443" i="9"/>
  <c r="AA442" i="9"/>
  <c r="Z442" i="9"/>
  <c r="AA441" i="9"/>
  <c r="Z441" i="9"/>
  <c r="AA440" i="9"/>
  <c r="Z440" i="9"/>
  <c r="AA439" i="9"/>
  <c r="Z439" i="9"/>
  <c r="AA438" i="9"/>
  <c r="Z438" i="9"/>
  <c r="AA437" i="9"/>
  <c r="Z437" i="9"/>
  <c r="AA436" i="9"/>
  <c r="Z436" i="9"/>
  <c r="AA435" i="9"/>
  <c r="Z435" i="9"/>
  <c r="AA434" i="9"/>
  <c r="Z434" i="9"/>
  <c r="AA433" i="9"/>
  <c r="Z433" i="9"/>
  <c r="AA432" i="9"/>
  <c r="Z432" i="9"/>
  <c r="AA431" i="9"/>
  <c r="Z431" i="9"/>
  <c r="AA430" i="9"/>
  <c r="Z430" i="9"/>
  <c r="AA429" i="9"/>
  <c r="Z429" i="9"/>
  <c r="AA428" i="9"/>
  <c r="Z428" i="9"/>
  <c r="AA427" i="9"/>
  <c r="Z427" i="9"/>
  <c r="AA426" i="9"/>
  <c r="Z426" i="9"/>
  <c r="AA425" i="9"/>
  <c r="Z425" i="9"/>
  <c r="AA424" i="9"/>
  <c r="Z424" i="9"/>
  <c r="AA423" i="9"/>
  <c r="Z423" i="9"/>
  <c r="AA422" i="9"/>
  <c r="Z422" i="9"/>
  <c r="AA421" i="9"/>
  <c r="Z421" i="9"/>
  <c r="AA420" i="9"/>
  <c r="Z420" i="9"/>
  <c r="AA419" i="9"/>
  <c r="Z419" i="9"/>
  <c r="AA418" i="9"/>
  <c r="Z418" i="9"/>
  <c r="AA417" i="9"/>
  <c r="Z417" i="9"/>
  <c r="AA416" i="9"/>
  <c r="Z416" i="9"/>
  <c r="AA415" i="9"/>
  <c r="Z415" i="9"/>
  <c r="AA414" i="9"/>
  <c r="Z414" i="9"/>
  <c r="AA413" i="9"/>
  <c r="Z413" i="9"/>
  <c r="AA412" i="9"/>
  <c r="Z412" i="9"/>
  <c r="AA411" i="9"/>
  <c r="Z411" i="9"/>
  <c r="AA410" i="9"/>
  <c r="Z410" i="9"/>
  <c r="AA409" i="9"/>
  <c r="Z409" i="9"/>
  <c r="AA408" i="9"/>
  <c r="Z408" i="9"/>
  <c r="AA407" i="9"/>
  <c r="Z407" i="9"/>
  <c r="AA406" i="9"/>
  <c r="Z406" i="9"/>
  <c r="AA405" i="9"/>
  <c r="Z405" i="9"/>
  <c r="AA404" i="9"/>
  <c r="Z404" i="9"/>
  <c r="AA403" i="9"/>
  <c r="Z403" i="9"/>
  <c r="AA402" i="9"/>
  <c r="Z402" i="9"/>
  <c r="AA401" i="9"/>
  <c r="Z401" i="9"/>
  <c r="AA400" i="9"/>
  <c r="Z400" i="9"/>
  <c r="AA399" i="9"/>
  <c r="Z399" i="9"/>
  <c r="AA398" i="9"/>
  <c r="Z398" i="9"/>
  <c r="AA397" i="9"/>
  <c r="Z397" i="9"/>
  <c r="AA396" i="9"/>
  <c r="Z396" i="9"/>
  <c r="AA395" i="9"/>
  <c r="Z395" i="9"/>
  <c r="AA394" i="9"/>
  <c r="Z394" i="9"/>
  <c r="AA393" i="9"/>
  <c r="Z393" i="9"/>
  <c r="AA392" i="9"/>
  <c r="Z392" i="9"/>
  <c r="AA391" i="9"/>
  <c r="Z391" i="9"/>
  <c r="AA390" i="9"/>
  <c r="Z390" i="9"/>
  <c r="AA389" i="9"/>
  <c r="Z389" i="9"/>
  <c r="AA388" i="9"/>
  <c r="Z388" i="9"/>
  <c r="AA387" i="9"/>
  <c r="Z387" i="9"/>
  <c r="AA386" i="9"/>
  <c r="Z386" i="9"/>
  <c r="AA385" i="9"/>
  <c r="Z385" i="9"/>
  <c r="AA384" i="9"/>
  <c r="Z384" i="9"/>
  <c r="AA383" i="9"/>
  <c r="Z383" i="9"/>
  <c r="AA382" i="9"/>
  <c r="Z382" i="9"/>
  <c r="AA381" i="9"/>
  <c r="Z381" i="9"/>
  <c r="AA380" i="9"/>
  <c r="Z380" i="9"/>
  <c r="AA379" i="9"/>
  <c r="Z379" i="9"/>
  <c r="AA378" i="9"/>
  <c r="Z378" i="9"/>
  <c r="AA377" i="9"/>
  <c r="Z377" i="9"/>
  <c r="AA376" i="9"/>
  <c r="Z376" i="9"/>
  <c r="AA375" i="9"/>
  <c r="Z375" i="9"/>
  <c r="AA374" i="9"/>
  <c r="Z374" i="9"/>
  <c r="AA373" i="9"/>
  <c r="Z373" i="9"/>
  <c r="AA372" i="9"/>
  <c r="Z372" i="9"/>
  <c r="AA371" i="9"/>
  <c r="Z371" i="9"/>
  <c r="AA370" i="9"/>
  <c r="Z370" i="9"/>
  <c r="AA369" i="9"/>
  <c r="Z369" i="9"/>
  <c r="AA368" i="9"/>
  <c r="Z368" i="9"/>
  <c r="AA367" i="9"/>
  <c r="Z367" i="9"/>
  <c r="AA366" i="9"/>
  <c r="Z366" i="9"/>
  <c r="AA365" i="9"/>
  <c r="Z365" i="9"/>
  <c r="AA364" i="9"/>
  <c r="Z364" i="9"/>
  <c r="AA363" i="9"/>
  <c r="Z363" i="9"/>
  <c r="AA362" i="9"/>
  <c r="Z362" i="9"/>
  <c r="AA361" i="9"/>
  <c r="Z361" i="9"/>
  <c r="AA360" i="9"/>
  <c r="Z360" i="9"/>
  <c r="AA359" i="9"/>
  <c r="Z359" i="9"/>
  <c r="AA358" i="9"/>
  <c r="Z358" i="9"/>
  <c r="AA357" i="9"/>
  <c r="Z357" i="9"/>
  <c r="AA356" i="9"/>
  <c r="Z356" i="9"/>
  <c r="AA355" i="9"/>
  <c r="Z355" i="9"/>
  <c r="AA354" i="9"/>
  <c r="Z354" i="9"/>
  <c r="AA353" i="9"/>
  <c r="Z353" i="9"/>
  <c r="AA352" i="9"/>
  <c r="Z352" i="9"/>
  <c r="AA351" i="9"/>
  <c r="Z351" i="9"/>
  <c r="AA350" i="9"/>
  <c r="Z350" i="9"/>
  <c r="AA349" i="9"/>
  <c r="Z349" i="9"/>
  <c r="AA348" i="9"/>
  <c r="Z348" i="9"/>
  <c r="AA347" i="9"/>
  <c r="Z347" i="9"/>
  <c r="AA346" i="9"/>
  <c r="Z346" i="9"/>
  <c r="AA345" i="9"/>
  <c r="Z345" i="9"/>
  <c r="AA344" i="9"/>
  <c r="Z344" i="9"/>
  <c r="AA343" i="9"/>
  <c r="Z343" i="9"/>
  <c r="AA342" i="9"/>
  <c r="Z342" i="9"/>
  <c r="AA341" i="9"/>
  <c r="Z341" i="9"/>
  <c r="AA340" i="9"/>
  <c r="Z340" i="9"/>
  <c r="AA339" i="9"/>
  <c r="Z339" i="9"/>
  <c r="AA338" i="9"/>
  <c r="Z338" i="9"/>
  <c r="AA337" i="9"/>
  <c r="Z337" i="9"/>
  <c r="AA336" i="9"/>
  <c r="Z336" i="9"/>
  <c r="AA335" i="9"/>
  <c r="Z335" i="9"/>
  <c r="AA334" i="9"/>
  <c r="Z334" i="9"/>
  <c r="AA333" i="9"/>
  <c r="Z333" i="9"/>
  <c r="AA332" i="9"/>
  <c r="Z332" i="9"/>
  <c r="AA331" i="9"/>
  <c r="Z331" i="9"/>
  <c r="AA330" i="9"/>
  <c r="Z330" i="9"/>
  <c r="AA329" i="9"/>
  <c r="Z329" i="9"/>
  <c r="AA328" i="9"/>
  <c r="Z328" i="9"/>
  <c r="AA327" i="9"/>
  <c r="Z327" i="9"/>
  <c r="AA326" i="9"/>
  <c r="Z326" i="9"/>
  <c r="AA325" i="9"/>
  <c r="Z325" i="9"/>
  <c r="AA324" i="9"/>
  <c r="Z324" i="9"/>
  <c r="AA323" i="9"/>
  <c r="Z323" i="9"/>
  <c r="AA322" i="9"/>
  <c r="Z322" i="9"/>
  <c r="AA321" i="9"/>
  <c r="Z321" i="9"/>
  <c r="AA320" i="9"/>
  <c r="Z320" i="9"/>
  <c r="AA319" i="9"/>
  <c r="Z319" i="9"/>
  <c r="AA318" i="9"/>
  <c r="Z318" i="9"/>
  <c r="AA317" i="9"/>
  <c r="Z317" i="9"/>
  <c r="AA316" i="9"/>
  <c r="Z316" i="9"/>
  <c r="AA315" i="9"/>
  <c r="Z315" i="9"/>
  <c r="AA314" i="9"/>
  <c r="Z314" i="9"/>
  <c r="AA313" i="9"/>
  <c r="Z313" i="9"/>
  <c r="AA312" i="9"/>
  <c r="Z312" i="9"/>
  <c r="AA311" i="9"/>
  <c r="Z311" i="9"/>
  <c r="AA310" i="9"/>
  <c r="Z310" i="9"/>
  <c r="AA309" i="9"/>
  <c r="Z309" i="9"/>
  <c r="AA308" i="9"/>
  <c r="Z308" i="9"/>
  <c r="AA307" i="9"/>
  <c r="Z307" i="9"/>
  <c r="AA306" i="9"/>
  <c r="Z306" i="9"/>
  <c r="AA305" i="9"/>
  <c r="Z305" i="9"/>
  <c r="AA304" i="9"/>
  <c r="Z304" i="9"/>
  <c r="AA303" i="9"/>
  <c r="Z303" i="9"/>
  <c r="AA302" i="9"/>
  <c r="Z302" i="9"/>
  <c r="AA301" i="9"/>
  <c r="Z301" i="9"/>
  <c r="AA300" i="9"/>
  <c r="Z300" i="9"/>
  <c r="AA299" i="9"/>
  <c r="Z299" i="9"/>
  <c r="AA298" i="9"/>
  <c r="Z298" i="9"/>
  <c r="AA297" i="9"/>
  <c r="Z297" i="9"/>
  <c r="AA296" i="9"/>
  <c r="Z296" i="9"/>
  <c r="AA295" i="9"/>
  <c r="Z295" i="9"/>
  <c r="AA294" i="9"/>
  <c r="Z294" i="9"/>
  <c r="AA293" i="9"/>
  <c r="Z293" i="9"/>
  <c r="AA292" i="9"/>
  <c r="Z292" i="9"/>
  <c r="AA291" i="9"/>
  <c r="Z291" i="9"/>
  <c r="AA290" i="9"/>
  <c r="Z290" i="9"/>
  <c r="AA289" i="9"/>
  <c r="Z289" i="9"/>
  <c r="AA288" i="9"/>
  <c r="Z288" i="9"/>
  <c r="AA287" i="9"/>
  <c r="Z287" i="9"/>
  <c r="AA286" i="9"/>
  <c r="Z286" i="9"/>
  <c r="AA285" i="9"/>
  <c r="Z285" i="9"/>
  <c r="AA284" i="9"/>
  <c r="Z284" i="9"/>
  <c r="AA283" i="9"/>
  <c r="Z283" i="9"/>
  <c r="AA282" i="9"/>
  <c r="Z282" i="9"/>
  <c r="AA281" i="9"/>
  <c r="Z281" i="9"/>
  <c r="AA280" i="9"/>
  <c r="Z280" i="9"/>
  <c r="AA279" i="9"/>
  <c r="Z279" i="9"/>
  <c r="AA278" i="9"/>
  <c r="Z278" i="9"/>
  <c r="AA277" i="9"/>
  <c r="Z277" i="9"/>
  <c r="AA276" i="9"/>
  <c r="Z276" i="9"/>
  <c r="AA275" i="9"/>
  <c r="Z275" i="9"/>
  <c r="AA274" i="9"/>
  <c r="Z274" i="9"/>
  <c r="AA273" i="9"/>
  <c r="Z273" i="9"/>
  <c r="AA272" i="9"/>
  <c r="Z272" i="9"/>
  <c r="AA271" i="9"/>
  <c r="Z271" i="9"/>
  <c r="AA270" i="9"/>
  <c r="Z270" i="9"/>
  <c r="AA269" i="9"/>
  <c r="Z269" i="9"/>
  <c r="AA268" i="9"/>
  <c r="Z268" i="9"/>
  <c r="AA267" i="9"/>
  <c r="Z267" i="9"/>
  <c r="AA266" i="9"/>
  <c r="Z266" i="9"/>
  <c r="AA265" i="9"/>
  <c r="Z265" i="9"/>
  <c r="AA264" i="9"/>
  <c r="Z264" i="9"/>
  <c r="AA263" i="9"/>
  <c r="Z263" i="9"/>
  <c r="AA262" i="9"/>
  <c r="Z262" i="9"/>
  <c r="AA261" i="9"/>
  <c r="Z261" i="9"/>
  <c r="AA260" i="9"/>
  <c r="Z260" i="9"/>
  <c r="AA259" i="9"/>
  <c r="Z259" i="9"/>
  <c r="AA258" i="9"/>
  <c r="Z258" i="9"/>
  <c r="AA257" i="9"/>
  <c r="Z257" i="9"/>
  <c r="AA256" i="9"/>
  <c r="Z256" i="9"/>
  <c r="AA255" i="9"/>
  <c r="Z255" i="9"/>
  <c r="AA254" i="9"/>
  <c r="Z254" i="9"/>
  <c r="AA253" i="9"/>
  <c r="Z253" i="9"/>
  <c r="AA252" i="9"/>
  <c r="Z252" i="9"/>
  <c r="AA251" i="9"/>
  <c r="Z251" i="9"/>
  <c r="AA250" i="9"/>
  <c r="Z250" i="9"/>
  <c r="AA249" i="9"/>
  <c r="Z249" i="9"/>
  <c r="AA248" i="9"/>
  <c r="Z248" i="9"/>
  <c r="AA247" i="9"/>
  <c r="Z247" i="9"/>
  <c r="AA246" i="9"/>
  <c r="Z246" i="9"/>
  <c r="AA245" i="9"/>
  <c r="Z245" i="9"/>
  <c r="AA244" i="9"/>
  <c r="Z244" i="9"/>
  <c r="AA243" i="9"/>
  <c r="Z243" i="9"/>
  <c r="AA242" i="9"/>
  <c r="Z242" i="9"/>
  <c r="AA241" i="9"/>
  <c r="Z241" i="9"/>
  <c r="AA240" i="9"/>
  <c r="Z240" i="9"/>
  <c r="AA239" i="9"/>
  <c r="Z239" i="9"/>
  <c r="AA238" i="9"/>
  <c r="Z238" i="9"/>
  <c r="AA237" i="9"/>
  <c r="Z237" i="9"/>
  <c r="AA236" i="9"/>
  <c r="Z236" i="9"/>
  <c r="AA235" i="9"/>
  <c r="Z235" i="9"/>
  <c r="AA234" i="9"/>
  <c r="Z234" i="9"/>
  <c r="AA233" i="9"/>
  <c r="Z233" i="9"/>
  <c r="AA232" i="9"/>
  <c r="Z232" i="9"/>
  <c r="AA231" i="9"/>
  <c r="Z231" i="9"/>
  <c r="AA230" i="9"/>
  <c r="Z230" i="9"/>
  <c r="AA229" i="9"/>
  <c r="Z229" i="9"/>
  <c r="AA228" i="9"/>
  <c r="Z228" i="9"/>
  <c r="AA227" i="9"/>
  <c r="Z227" i="9"/>
  <c r="AA226" i="9"/>
  <c r="Z226" i="9"/>
  <c r="AA225" i="9"/>
  <c r="Z225" i="9"/>
  <c r="AA224" i="9"/>
  <c r="Z224" i="9"/>
  <c r="AA223" i="9"/>
  <c r="Z223" i="9"/>
  <c r="AA222" i="9"/>
  <c r="Z222" i="9"/>
  <c r="AA221" i="9"/>
  <c r="Z221" i="9"/>
  <c r="AA220" i="9"/>
  <c r="Z220" i="9"/>
  <c r="AA219" i="9"/>
  <c r="Z219" i="9"/>
  <c r="AA218" i="9"/>
  <c r="Z218" i="9"/>
  <c r="AA217" i="9"/>
  <c r="Z217" i="9"/>
  <c r="AA216" i="9"/>
  <c r="Z216" i="9"/>
  <c r="AA215" i="9"/>
  <c r="Z215" i="9"/>
  <c r="AA214" i="9"/>
  <c r="Z214" i="9"/>
  <c r="AA213" i="9"/>
  <c r="Z213" i="9"/>
  <c r="AA212" i="9"/>
  <c r="Z212" i="9"/>
  <c r="AA211" i="9"/>
  <c r="Z211" i="9"/>
  <c r="AA210" i="9"/>
  <c r="Z210" i="9"/>
  <c r="AA209" i="9"/>
  <c r="Z209" i="9"/>
  <c r="AA208" i="9"/>
  <c r="Z208" i="9"/>
  <c r="AA207" i="9"/>
  <c r="Z207" i="9"/>
  <c r="AA206" i="9"/>
  <c r="Z206" i="9"/>
  <c r="AA205" i="9"/>
  <c r="Z205" i="9"/>
  <c r="AA204" i="9"/>
  <c r="Z204" i="9"/>
  <c r="AA203" i="9"/>
  <c r="Z203" i="9"/>
  <c r="AA202" i="9"/>
  <c r="Z202" i="9"/>
  <c r="AA201" i="9"/>
  <c r="Z201" i="9"/>
  <c r="AA200" i="9"/>
  <c r="Z200" i="9"/>
  <c r="AA199" i="9"/>
  <c r="Z199" i="9"/>
  <c r="AA198" i="9"/>
  <c r="Z198" i="9"/>
  <c r="AA197" i="9"/>
  <c r="Z197" i="9"/>
  <c r="AA196" i="9"/>
  <c r="Z196" i="9"/>
  <c r="AA195" i="9"/>
  <c r="Z195" i="9"/>
  <c r="AA194" i="9"/>
  <c r="Z194" i="9"/>
  <c r="AA193" i="9"/>
  <c r="Z193" i="9"/>
  <c r="AA192" i="9"/>
  <c r="Z192" i="9"/>
  <c r="AA191" i="9"/>
  <c r="Z191" i="9"/>
  <c r="AA190" i="9"/>
  <c r="Z190" i="9"/>
  <c r="AA189" i="9"/>
  <c r="Z189" i="9"/>
  <c r="AA188" i="9"/>
  <c r="Z188" i="9"/>
  <c r="AA187" i="9"/>
  <c r="Z187" i="9"/>
  <c r="AA186" i="9"/>
  <c r="Z186" i="9"/>
  <c r="AA185" i="9"/>
  <c r="Z185" i="9"/>
  <c r="AA184" i="9"/>
  <c r="Z184" i="9"/>
  <c r="AA183" i="9"/>
  <c r="Z183" i="9"/>
  <c r="AA182" i="9"/>
  <c r="Z182" i="9"/>
  <c r="AA181" i="9"/>
  <c r="Z181" i="9"/>
  <c r="AA180" i="9"/>
  <c r="Z180" i="9"/>
  <c r="AA179" i="9"/>
  <c r="Z179" i="9"/>
  <c r="AA178" i="9"/>
  <c r="Z178" i="9"/>
  <c r="AA177" i="9"/>
  <c r="Z177" i="9"/>
  <c r="AA176" i="9"/>
  <c r="Z176" i="9"/>
  <c r="AA175" i="9"/>
  <c r="Z175" i="9"/>
  <c r="AA174" i="9"/>
  <c r="Z174" i="9"/>
  <c r="AA173" i="9"/>
  <c r="Z173" i="9"/>
  <c r="AA172" i="9"/>
  <c r="Z172" i="9"/>
  <c r="AA171" i="9"/>
  <c r="Z171" i="9"/>
  <c r="AA170" i="9"/>
  <c r="Z170" i="9"/>
  <c r="AA169" i="9"/>
  <c r="Z169" i="9"/>
  <c r="AA168" i="9"/>
  <c r="Z168" i="9"/>
  <c r="AA167" i="9"/>
  <c r="Z167" i="9"/>
  <c r="AA166" i="9"/>
  <c r="Z166" i="9"/>
  <c r="AA165" i="9"/>
  <c r="Z165" i="9"/>
  <c r="AA164" i="9"/>
  <c r="Z164" i="9"/>
  <c r="AA163" i="9"/>
  <c r="Z163" i="9"/>
  <c r="AA162" i="9"/>
  <c r="Z162" i="9"/>
  <c r="AA161" i="9"/>
  <c r="Z161" i="9"/>
  <c r="AA160" i="9"/>
  <c r="Z160" i="9"/>
  <c r="AA159" i="9"/>
  <c r="Z159" i="9"/>
  <c r="AA158" i="9"/>
  <c r="Z158" i="9"/>
  <c r="AA157" i="9"/>
  <c r="Z157" i="9"/>
  <c r="AA156" i="9"/>
  <c r="Z156" i="9"/>
  <c r="AA155" i="9"/>
  <c r="Z155" i="9"/>
  <c r="AA154" i="9"/>
  <c r="Z154" i="9"/>
  <c r="AA153" i="9"/>
  <c r="Z153" i="9"/>
  <c r="AA152" i="9"/>
  <c r="Z152" i="9"/>
  <c r="AA151" i="9"/>
  <c r="Z151" i="9"/>
  <c r="AA150" i="9"/>
  <c r="Z150" i="9"/>
  <c r="AA149" i="9"/>
  <c r="Z149" i="9"/>
  <c r="AA148" i="9"/>
  <c r="Z148" i="9"/>
  <c r="AA147" i="9"/>
  <c r="Z147" i="9"/>
  <c r="AA146" i="9"/>
  <c r="Z146" i="9"/>
  <c r="AA145" i="9"/>
  <c r="Z145" i="9"/>
  <c r="AA144" i="9"/>
  <c r="Z144" i="9"/>
  <c r="AA143" i="9"/>
  <c r="Z143" i="9"/>
  <c r="AA142" i="9"/>
  <c r="Z142" i="9"/>
  <c r="AA141" i="9"/>
  <c r="Z141" i="9"/>
  <c r="AA140" i="9"/>
  <c r="Z140" i="9"/>
  <c r="AA139" i="9"/>
  <c r="Z139" i="9"/>
  <c r="AA138" i="9"/>
  <c r="Z138" i="9"/>
  <c r="AA137" i="9"/>
  <c r="Z137" i="9"/>
  <c r="AA136" i="9"/>
  <c r="Z136" i="9"/>
  <c r="AA135" i="9"/>
  <c r="Z135" i="9"/>
  <c r="AA134" i="9"/>
  <c r="Z134" i="9"/>
  <c r="AA133" i="9"/>
  <c r="Z133" i="9"/>
  <c r="AA132" i="9"/>
  <c r="Z132" i="9"/>
  <c r="AA131" i="9"/>
  <c r="Z131" i="9"/>
  <c r="AA130" i="9"/>
  <c r="Z130" i="9"/>
  <c r="AA129" i="9"/>
  <c r="Z129" i="9"/>
  <c r="AA128" i="9"/>
  <c r="Z128" i="9"/>
  <c r="AA127" i="9"/>
  <c r="Z127" i="9"/>
  <c r="AA126" i="9"/>
  <c r="Z126" i="9"/>
  <c r="AA125" i="9"/>
  <c r="Z125" i="9"/>
  <c r="AA124" i="9"/>
  <c r="Z124" i="9"/>
  <c r="AA123" i="9"/>
  <c r="Z123" i="9"/>
  <c r="AA122" i="9"/>
  <c r="Z122" i="9"/>
  <c r="AA121" i="9"/>
  <c r="Z121" i="9"/>
  <c r="AA120" i="9"/>
  <c r="Z120" i="9"/>
  <c r="AA119" i="9"/>
  <c r="Z119" i="9"/>
  <c r="AA118" i="9"/>
  <c r="Z118" i="9"/>
  <c r="AA117" i="9"/>
  <c r="Z117" i="9"/>
  <c r="AA116" i="9"/>
  <c r="Z116" i="9"/>
  <c r="AA115" i="9"/>
  <c r="Z115" i="9"/>
  <c r="AA114" i="9"/>
  <c r="Z114" i="9"/>
  <c r="AA113" i="9"/>
  <c r="Z113" i="9"/>
  <c r="AA112" i="9"/>
  <c r="Z112" i="9"/>
  <c r="AA111" i="9"/>
  <c r="Z111" i="9"/>
  <c r="AA110" i="9"/>
  <c r="Z110" i="9"/>
  <c r="AA109" i="9"/>
  <c r="Z109" i="9"/>
  <c r="AA108" i="9"/>
  <c r="Z108" i="9"/>
  <c r="AA107" i="9"/>
  <c r="Z107" i="9"/>
  <c r="AA106" i="9"/>
  <c r="Z106" i="9"/>
  <c r="AA105" i="9"/>
  <c r="Z105" i="9"/>
  <c r="AA104" i="9"/>
  <c r="Z104" i="9"/>
  <c r="AA103" i="9"/>
  <c r="Z103" i="9"/>
  <c r="AA102" i="9"/>
  <c r="Z102" i="9"/>
  <c r="AA101" i="9"/>
  <c r="Z101" i="9"/>
  <c r="AA100" i="9"/>
  <c r="Z100" i="9"/>
  <c r="AA99" i="9"/>
  <c r="Z99" i="9"/>
  <c r="AA98" i="9"/>
  <c r="Z98" i="9"/>
  <c r="AA97" i="9"/>
  <c r="Z97" i="9"/>
  <c r="AA96" i="9"/>
  <c r="Z96" i="9"/>
  <c r="AA95" i="9"/>
  <c r="Z95" i="9"/>
  <c r="AA94" i="9"/>
  <c r="Z94" i="9"/>
  <c r="AA93" i="9"/>
  <c r="Z93" i="9"/>
  <c r="AA92" i="9"/>
  <c r="Z92" i="9"/>
  <c r="AA91" i="9"/>
  <c r="Z91" i="9"/>
  <c r="AA90" i="9"/>
  <c r="Z90" i="9"/>
  <c r="AA89" i="9"/>
  <c r="Z89" i="9"/>
  <c r="AA88" i="9"/>
  <c r="Z88" i="9"/>
  <c r="AA87" i="9"/>
  <c r="Z87" i="9"/>
  <c r="AA86" i="9"/>
  <c r="Z86" i="9"/>
  <c r="AA85" i="9"/>
  <c r="Z85" i="9"/>
  <c r="AA84" i="9"/>
  <c r="Z84" i="9"/>
  <c r="AA83" i="9"/>
  <c r="Z83" i="9"/>
  <c r="AA82" i="9"/>
  <c r="Z82" i="9"/>
  <c r="AA81" i="9"/>
  <c r="Z81" i="9"/>
  <c r="AA80" i="9"/>
  <c r="Z80" i="9"/>
  <c r="AA79" i="9"/>
  <c r="Z79" i="9"/>
  <c r="AA78" i="9"/>
  <c r="Z78" i="9"/>
  <c r="AA77" i="9"/>
  <c r="Z77" i="9"/>
  <c r="AA76" i="9"/>
  <c r="Z76" i="9"/>
  <c r="AA75" i="9"/>
  <c r="Z75" i="9"/>
  <c r="AA74" i="9"/>
  <c r="Z74" i="9"/>
  <c r="AA73" i="9"/>
  <c r="Z73" i="9"/>
  <c r="AA72" i="9"/>
  <c r="Z72" i="9"/>
  <c r="AA71" i="9"/>
  <c r="Z71" i="9"/>
  <c r="AA70" i="9"/>
  <c r="Z70" i="9"/>
  <c r="AA69" i="9"/>
  <c r="Z69" i="9"/>
  <c r="AA68" i="9"/>
  <c r="Z68" i="9"/>
  <c r="AA67" i="9"/>
  <c r="Z67" i="9"/>
  <c r="AA66" i="9"/>
  <c r="Z66" i="9"/>
  <c r="AA65" i="9"/>
  <c r="Z65" i="9"/>
  <c r="AA64" i="9"/>
  <c r="Z64" i="9"/>
  <c r="AA63" i="9"/>
  <c r="Z63" i="9"/>
  <c r="AA62" i="9"/>
  <c r="Z62" i="9"/>
  <c r="AA61" i="9"/>
  <c r="Z61" i="9"/>
  <c r="AA60" i="9"/>
  <c r="Z60" i="9"/>
  <c r="AA59" i="9"/>
  <c r="Z59" i="9"/>
  <c r="AA58" i="9"/>
  <c r="Z58" i="9"/>
  <c r="AA57" i="9"/>
  <c r="Z57" i="9"/>
  <c r="AA56" i="9"/>
  <c r="Z56" i="9"/>
  <c r="AA55" i="9"/>
  <c r="Z55" i="9"/>
  <c r="AA54" i="9"/>
  <c r="Z54" i="9"/>
  <c r="AA53" i="9"/>
  <c r="Z53" i="9"/>
  <c r="AA52" i="9"/>
  <c r="Z52" i="9"/>
  <c r="AA51" i="9"/>
  <c r="Z51" i="9"/>
  <c r="AA50" i="9"/>
  <c r="Z50" i="9"/>
  <c r="AA49" i="9"/>
  <c r="Z49" i="9"/>
  <c r="AA48" i="9"/>
  <c r="Z48" i="9"/>
  <c r="AA47" i="9"/>
  <c r="Z47" i="9"/>
  <c r="AA46" i="9"/>
  <c r="Z46" i="9"/>
  <c r="AA45" i="9"/>
  <c r="Z45" i="9"/>
  <c r="AA44" i="9"/>
  <c r="Z44" i="9"/>
  <c r="AA43" i="9"/>
  <c r="Z43" i="9"/>
  <c r="AA42" i="9"/>
  <c r="Z42" i="9"/>
  <c r="AA41" i="9"/>
  <c r="Z41" i="9"/>
  <c r="AA40" i="9"/>
  <c r="Z40" i="9"/>
  <c r="AA39" i="9"/>
  <c r="Z39" i="9"/>
  <c r="AA38" i="9"/>
  <c r="Z38" i="9"/>
  <c r="AA37" i="9"/>
  <c r="Z37" i="9"/>
  <c r="AA36" i="9"/>
  <c r="Z36" i="9"/>
  <c r="AA35" i="9"/>
  <c r="Z35" i="9"/>
  <c r="AA34" i="9"/>
  <c r="Z34" i="9"/>
  <c r="AA33" i="9"/>
  <c r="Z33" i="9"/>
  <c r="AA32" i="9"/>
  <c r="Z32" i="9"/>
  <c r="AA31" i="9"/>
  <c r="Z31" i="9"/>
  <c r="AA30" i="9"/>
  <c r="Z30" i="9"/>
  <c r="AA29" i="9"/>
  <c r="Z29" i="9"/>
  <c r="AA28" i="9"/>
  <c r="Z28" i="9"/>
  <c r="AA27" i="9"/>
  <c r="Z27" i="9"/>
  <c r="AA26" i="9"/>
  <c r="Z26" i="9"/>
  <c r="AA25" i="9"/>
  <c r="Z25" i="9"/>
  <c r="AA24" i="9"/>
  <c r="Z24" i="9"/>
  <c r="AA23" i="9"/>
  <c r="Z23" i="9"/>
  <c r="AA22" i="9"/>
  <c r="Z22" i="9"/>
  <c r="AA21" i="9"/>
  <c r="Z21" i="9"/>
  <c r="AA20" i="9"/>
  <c r="Z20" i="9"/>
  <c r="AA19" i="9"/>
  <c r="Z19" i="9"/>
  <c r="AA18" i="9"/>
  <c r="Z18" i="9"/>
  <c r="AA17" i="9"/>
  <c r="Z17" i="9"/>
  <c r="AA16" i="9"/>
  <c r="Z16" i="9"/>
  <c r="AA15" i="9"/>
  <c r="Z15" i="9"/>
  <c r="AA14" i="9"/>
  <c r="Z14" i="9"/>
  <c r="AA13" i="9"/>
  <c r="Z13" i="9"/>
  <c r="AA12" i="9"/>
  <c r="Z12" i="9"/>
  <c r="AA11" i="9"/>
  <c r="Z11" i="9"/>
  <c r="AA10" i="9"/>
  <c r="Z10" i="9"/>
  <c r="AA9" i="9"/>
  <c r="Z9" i="9"/>
  <c r="AA8" i="9"/>
  <c r="Z8" i="9"/>
  <c r="AA7" i="9"/>
  <c r="Z7" i="9"/>
  <c r="AA6" i="9"/>
  <c r="Z6" i="9"/>
  <c r="AA5" i="9"/>
  <c r="Z5" i="9"/>
  <c r="AA4" i="9"/>
  <c r="Z4" i="9"/>
  <c r="AA3" i="9"/>
  <c r="Z3" i="9"/>
  <c r="AA2" i="9"/>
  <c r="Z2" i="9"/>
  <c r="G9" i="23"/>
  <c r="P9" i="23"/>
  <c r="K9" i="23"/>
  <c r="E124" i="22"/>
  <c r="U9" i="2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8E5796-8E8C-49E9-971A-3539CFD36C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512671-4FD7-4E7A-A733-BA31FAB647D5}" name="WorksheetConnection_Dataset_Project (Excel) (1).xlsx!return" type="102" refreshedVersion="8" minRefreshableVersion="5">
    <extLst>
      <ext xmlns:x15="http://schemas.microsoft.com/office/spreadsheetml/2010/11/main" uri="{DE250136-89BD-433C-8126-D09CA5730AF9}">
        <x15:connection id="return">
          <x15:rangePr sourceName="_xlcn.WorksheetConnection_Dataset_ProjectExcel1.xlsxreturn1"/>
        </x15:connection>
      </ext>
    </extLst>
  </connection>
  <connection id="3" xr16:uid="{E0FFE033-B528-49CC-A4AD-875CAD748C11}" name="WorksheetConnection_Dataset_Project (Excel) (1).xlsx!user" type="102" refreshedVersion="8" minRefreshableVersion="5">
    <extLst>
      <ext xmlns:x15="http://schemas.microsoft.com/office/spreadsheetml/2010/11/main" uri="{DE250136-89BD-433C-8126-D09CA5730AF9}">
        <x15:connection id="user">
          <x15:rangePr sourceName="_xlcn.WorksheetConnection_Dataset_ProjectExcel1.xlsxuser1"/>
        </x15:connection>
      </ext>
    </extLst>
  </connection>
</connections>
</file>

<file path=xl/sharedStrings.xml><?xml version="1.0" encoding="utf-8"?>
<sst xmlns="http://schemas.openxmlformats.org/spreadsheetml/2006/main" count="25180" uniqueCount="3065">
  <si>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</si>
  <si>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</si>
  <si>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</si>
  <si>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</si>
  <si>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</si>
  <si>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</si>
  <si>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</si>
  <si>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</si>
  <si>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</si>
  <si>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</si>
  <si>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</si>
  <si>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</si>
  <si>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</si>
  <si>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</si>
  <si>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</si>
  <si>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</si>
  <si>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</si>
  <si>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</si>
  <si>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</si>
  <si>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</si>
  <si>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</si>
  <si>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</si>
  <si>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</si>
  <si>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</si>
  <si>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</si>
  <si>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</si>
  <si>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</si>
  <si>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</si>
  <si>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</si>
  <si>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</si>
  <si>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</si>
  <si>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</si>
  <si>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</si>
  <si>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</si>
  <si>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</si>
  <si>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</si>
  <si>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</si>
  <si>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</si>
  <si>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</si>
  <si>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</si>
  <si>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</si>
  <si>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</si>
  <si>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</si>
  <si>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</si>
  <si>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</si>
  <si>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</si>
  <si>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</si>
  <si>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</si>
  <si>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</si>
  <si>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</si>
  <si>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</si>
  <si>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</si>
  <si>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</si>
  <si>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</si>
  <si>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</si>
  <si>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</si>
  <si>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</si>
  <si>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</si>
  <si>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</si>
  <si>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</si>
  <si>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</si>
  <si>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</si>
  <si>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</si>
  <si>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</si>
  <si>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</si>
  <si>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</si>
  <si>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</si>
  <si>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</si>
  <si>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</si>
  <si>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</si>
  <si>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</si>
  <si>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</si>
  <si>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</si>
  <si>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</si>
  <si>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</si>
  <si>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</si>
  <si>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</si>
  <si>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</si>
  <si>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</si>
  <si>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</si>
  <si>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</si>
  <si>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</si>
  <si>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</si>
  <si>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</si>
  <si>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</si>
  <si>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</si>
  <si>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</si>
  <si>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</si>
  <si>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</si>
  <si>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</si>
  <si>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</si>
  <si>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</si>
  <si>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</si>
  <si>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</si>
  <si>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</si>
  <si>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</si>
  <si>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</si>
  <si>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</si>
  <si>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</si>
  <si>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</si>
  <si>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</si>
  <si>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</si>
  <si>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</si>
  <si>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</si>
  <si>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</si>
  <si>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</si>
  <si>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</si>
  <si>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</si>
  <si>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</si>
  <si>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</si>
  <si>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</si>
  <si>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</si>
  <si>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</si>
  <si>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</si>
  <si>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</si>
  <si>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</si>
  <si>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</si>
  <si>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</si>
  <si>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</si>
  <si>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</si>
  <si>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</si>
  <si>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</si>
  <si>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</si>
  <si>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</si>
  <si>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</si>
  <si>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</si>
  <si>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</si>
  <si>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</si>
  <si>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</si>
  <si>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</si>
  <si>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</si>
  <si>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</si>
  <si>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</si>
  <si>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</si>
  <si>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</si>
  <si>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</si>
  <si>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</si>
  <si>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</si>
  <si>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</si>
  <si>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</si>
  <si>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</si>
  <si>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</si>
  <si>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</si>
  <si>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</si>
  <si>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</si>
  <si>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</si>
  <si>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</si>
  <si>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</si>
  <si>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</si>
  <si>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</si>
  <si>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</si>
  <si>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</si>
  <si>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</si>
  <si>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</si>
  <si>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</si>
  <si>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</si>
  <si>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</si>
  <si>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</si>
  <si>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</si>
  <si>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</si>
  <si>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</si>
  <si>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</si>
  <si>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</si>
  <si>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</si>
  <si>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</si>
  <si>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</si>
  <si>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</si>
  <si>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</si>
  <si>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</si>
  <si>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</si>
  <si>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</si>
  <si>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</si>
  <si>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</si>
  <si>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</si>
  <si>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</si>
  <si>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</si>
  <si>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</si>
  <si>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</si>
  <si>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</si>
  <si>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</si>
  <si>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</si>
  <si>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</si>
  <si>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</si>
  <si>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</si>
  <si>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</si>
  <si>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</si>
  <si>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</si>
  <si>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</si>
  <si>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</si>
  <si>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</si>
  <si>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</si>
  <si>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</si>
  <si>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</si>
  <si>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</si>
  <si>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</si>
  <si>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</si>
  <si>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</si>
  <si>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</si>
  <si>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</si>
  <si>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</si>
  <si>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</si>
  <si>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</si>
  <si>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</si>
  <si>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</si>
  <si>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</si>
  <si>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</si>
  <si>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</si>
  <si>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</si>
  <si>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</si>
  <si>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</si>
  <si>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</si>
  <si>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</si>
  <si>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</si>
  <si>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</si>
  <si>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</si>
  <si>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</si>
  <si>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</si>
  <si>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</si>
  <si>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</si>
  <si>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</si>
  <si>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</si>
  <si>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</si>
  <si>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</si>
  <si>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</si>
  <si>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</si>
  <si>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</si>
  <si>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</si>
  <si>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</si>
  <si>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</si>
  <si>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</si>
  <si>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</si>
  <si>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</si>
  <si>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</si>
  <si>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</si>
  <si>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</si>
  <si>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</si>
  <si>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</si>
  <si>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</si>
  <si>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</si>
  <si>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</si>
  <si>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</si>
  <si>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</si>
  <si>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</si>
  <si>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</si>
  <si>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</si>
  <si>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</si>
  <si>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</si>
  <si>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</si>
  <si>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</si>
  <si>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</si>
  <si>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</si>
  <si>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</si>
  <si>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</si>
  <si>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</si>
  <si>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</si>
  <si>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</si>
  <si>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</si>
  <si>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</si>
  <si>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</si>
  <si>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</si>
  <si>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</si>
  <si>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</si>
  <si>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</si>
  <si>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</si>
  <si>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</si>
  <si>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</si>
  <si>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</si>
  <si>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</si>
  <si>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</si>
  <si>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</si>
  <si>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</si>
  <si>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</si>
  <si>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</si>
  <si>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</si>
  <si>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</si>
  <si>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</si>
  <si>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</si>
  <si>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</si>
  <si>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</si>
  <si>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</si>
  <si>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</si>
  <si>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</si>
  <si>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</si>
  <si>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</si>
  <si>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</si>
  <si>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</si>
  <si>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</si>
  <si>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</si>
  <si>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</si>
  <si>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</si>
  <si>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</si>
  <si>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</si>
  <si>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</si>
  <si>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</si>
  <si>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</si>
  <si>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</si>
  <si>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</si>
  <si>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</si>
  <si>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</si>
  <si>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</si>
  <si>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</si>
  <si>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</si>
  <si>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</si>
  <si>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</si>
  <si>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</si>
  <si>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</si>
  <si>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</si>
  <si>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</si>
  <si>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</si>
  <si>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</si>
  <si>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</si>
  <si>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</si>
  <si>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</si>
  <si>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</si>
  <si>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</si>
  <si>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</si>
  <si>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</si>
  <si>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</si>
  <si>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</si>
  <si>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</si>
  <si>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</si>
  <si>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</si>
  <si>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</si>
  <si>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</si>
  <si>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</si>
  <si>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</si>
  <si>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</si>
  <si>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</si>
  <si>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</si>
  <si>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</si>
  <si>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</si>
  <si>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</si>
  <si>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</si>
  <si>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</si>
  <si>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</si>
  <si>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</si>
  <si>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</si>
  <si>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</si>
  <si>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</si>
  <si>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</si>
  <si>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</si>
  <si>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</si>
  <si>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</si>
  <si>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</si>
  <si>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</si>
  <si>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</si>
  <si>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</si>
  <si>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</si>
  <si>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</si>
  <si>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</si>
  <si>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</si>
  <si>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</si>
  <si>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</si>
  <si>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</si>
  <si>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</si>
  <si>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</si>
  <si>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</si>
  <si>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</si>
  <si>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</si>
  <si>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</si>
  <si>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</si>
  <si>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</si>
  <si>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</si>
  <si>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</si>
  <si>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</si>
  <si>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</si>
  <si>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</si>
  <si>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</si>
  <si>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</si>
  <si>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</si>
  <si>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</si>
  <si>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</si>
  <si>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</si>
  <si>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</si>
  <si>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</si>
  <si>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</si>
  <si>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</si>
  <si>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</si>
  <si>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</si>
  <si>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</si>
  <si>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</si>
  <si>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</si>
  <si>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</si>
  <si>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</si>
  <si>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</si>
  <si>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</si>
  <si>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</si>
  <si>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</si>
  <si>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</si>
  <si>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</si>
  <si>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</si>
  <si>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</si>
  <si>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</si>
  <si>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</si>
  <si>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</si>
  <si>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</si>
  <si>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</si>
  <si>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</si>
  <si>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</si>
  <si>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</si>
  <si>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</si>
  <si>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</si>
  <si>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</si>
  <si>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</si>
  <si>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</si>
  <si>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</si>
  <si>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</si>
  <si>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</si>
  <si>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</si>
  <si>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</si>
  <si>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</si>
  <si>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</si>
  <si>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</si>
  <si>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</si>
  <si>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</si>
  <si>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</si>
  <si>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</si>
  <si>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</si>
  <si>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</si>
  <si>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</si>
  <si>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</si>
  <si>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</si>
  <si>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</si>
  <si>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</si>
  <si>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</si>
  <si>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</si>
  <si>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</si>
  <si>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</si>
  <si>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</si>
  <si>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</si>
  <si>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</si>
  <si>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</si>
  <si>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</si>
  <si>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</si>
  <si>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</si>
  <si>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</si>
  <si>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</si>
  <si>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</si>
  <si>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</si>
  <si>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</si>
  <si>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</si>
  <si>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</si>
  <si>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</si>
  <si>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</si>
  <si>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</si>
  <si>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</si>
  <si>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</si>
  <si>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</si>
  <si>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</si>
  <si>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</si>
  <si>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</si>
  <si>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</si>
  <si>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</si>
  <si>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</si>
  <si>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</si>
  <si>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</si>
  <si>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</si>
  <si>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</si>
  <si>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</si>
  <si>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</si>
  <si>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</si>
  <si>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</si>
  <si>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</si>
  <si>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</si>
  <si>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</si>
  <si>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</si>
  <si>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</si>
  <si>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</si>
  <si>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</si>
  <si>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</si>
  <si>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</si>
  <si>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</si>
  <si>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</si>
  <si>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</si>
  <si>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</si>
  <si>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</si>
  <si>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</si>
  <si>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</si>
  <si>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</si>
  <si>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</si>
  <si>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</si>
  <si>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</si>
  <si>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</si>
  <si>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</si>
  <si>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</si>
  <si>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</si>
  <si>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</si>
  <si>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</si>
  <si>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</si>
  <si>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</si>
  <si>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</si>
  <si>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</si>
  <si>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</si>
  <si>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</si>
  <si>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</si>
  <si>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</si>
  <si>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</si>
  <si>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</si>
  <si>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</si>
  <si>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</si>
  <si>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</si>
  <si>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</si>
  <si>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</si>
  <si>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</si>
  <si>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</si>
  <si>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</si>
  <si>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</si>
  <si>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</si>
  <si>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</si>
  <si>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</si>
  <si>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</si>
  <si>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</si>
  <si>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</si>
  <si>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</si>
  <si>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</si>
  <si>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</si>
  <si>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</si>
  <si>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</si>
  <si>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</si>
  <si>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</si>
  <si>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</si>
  <si>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</si>
  <si>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</si>
  <si>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</si>
  <si>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</si>
  <si>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</si>
  <si>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</si>
  <si>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</si>
  <si>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</si>
  <si>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</si>
  <si>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</si>
  <si>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</si>
  <si>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</si>
  <si>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</si>
  <si>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</si>
  <si>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</si>
  <si>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</si>
  <si>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</si>
  <si>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</si>
  <si>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</si>
  <si>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</si>
  <si>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</si>
  <si>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</si>
  <si>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</si>
  <si>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</si>
  <si>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</si>
  <si>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</si>
  <si>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</si>
  <si>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</si>
  <si>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</si>
  <si>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</si>
  <si>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</si>
  <si>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</si>
  <si>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</si>
  <si>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</si>
  <si>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</si>
  <si>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</si>
  <si>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</si>
  <si>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</si>
  <si>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</si>
  <si>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</si>
  <si>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</si>
  <si>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</si>
  <si>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</si>
  <si>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</si>
  <si>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</si>
  <si>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</si>
  <si>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</si>
  <si>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</si>
  <si>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</si>
  <si>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</si>
  <si>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</si>
  <si>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</si>
  <si>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</si>
  <si>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</si>
  <si>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</si>
  <si>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</si>
  <si>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</si>
  <si>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</si>
  <si>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</si>
  <si>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</si>
  <si>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</si>
  <si>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</si>
  <si>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</si>
  <si>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</si>
  <si>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</si>
  <si>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</si>
  <si>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</si>
  <si>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</si>
  <si>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</si>
  <si>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</si>
  <si>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</si>
  <si>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</si>
  <si>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</si>
  <si>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</si>
  <si>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</si>
  <si>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</si>
  <si>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</si>
  <si>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</si>
  <si>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</si>
  <si>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</si>
  <si>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</si>
  <si>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</si>
  <si>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</si>
  <si>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</si>
  <si>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</si>
  <si>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</si>
  <si>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</si>
  <si>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</si>
  <si>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</si>
  <si>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</si>
  <si>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</si>
  <si>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</si>
  <si>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</si>
  <si>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</si>
  <si>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</si>
  <si>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</si>
  <si>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</si>
  <si>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</si>
  <si>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</si>
  <si>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</si>
  <si>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</si>
  <si>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</si>
  <si>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</si>
  <si>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</si>
  <si>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</si>
  <si>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</si>
  <si>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</si>
  <si>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</si>
  <si>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</si>
  <si>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</si>
  <si>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</si>
  <si>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</si>
  <si>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</si>
  <si>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</si>
  <si>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</si>
  <si>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</si>
  <si>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</si>
  <si>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</si>
  <si>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</si>
  <si>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</si>
  <si>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</si>
  <si>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</si>
  <si>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</si>
  <si>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</si>
  <si>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</si>
  <si>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</si>
  <si>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</si>
  <si>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</si>
  <si>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</si>
  <si>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</si>
  <si>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</si>
  <si>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</si>
  <si>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</si>
  <si>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</si>
  <si>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</si>
  <si>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</si>
  <si>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</si>
  <si>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</si>
  <si>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</si>
  <si>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</si>
  <si>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</si>
  <si>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</si>
  <si>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</si>
  <si>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</si>
  <si>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</si>
  <si>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</si>
  <si>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</si>
  <si>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</si>
  <si>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</si>
  <si>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</si>
  <si>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</si>
  <si>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</si>
  <si>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</si>
  <si>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</si>
  <si>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</si>
  <si>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</si>
  <si>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</si>
  <si>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</si>
  <si>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</si>
  <si>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</si>
  <si>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</si>
  <si>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</si>
  <si>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</si>
  <si>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</si>
  <si>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</si>
  <si>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</si>
  <si>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</si>
  <si>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</si>
  <si>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</si>
  <si>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</si>
  <si>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</si>
  <si>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</si>
  <si>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</si>
  <si>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</si>
  <si>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</si>
  <si>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</si>
  <si>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</si>
  <si>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</si>
  <si>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</si>
  <si>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</si>
  <si>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</si>
  <si>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</si>
  <si>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</si>
  <si>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</si>
  <si>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</si>
  <si>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</si>
  <si>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</si>
  <si>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</si>
  <si>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</si>
  <si>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</si>
  <si>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</si>
  <si>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</si>
  <si>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</si>
  <si>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</si>
  <si>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</si>
  <si>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</si>
  <si>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</si>
  <si>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</si>
  <si>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</si>
  <si>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</si>
  <si>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</si>
  <si>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</si>
  <si>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</si>
  <si>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</si>
  <si>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</si>
  <si>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</si>
  <si>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</si>
  <si>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</si>
  <si>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</si>
  <si>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</si>
  <si>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</si>
  <si>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</si>
  <si>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</si>
  <si>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</si>
  <si>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</si>
  <si>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</si>
  <si>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</si>
  <si>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</si>
  <si>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</si>
  <si>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</si>
  <si>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</si>
  <si>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</si>
  <si>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</si>
  <si>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</si>
  <si>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</si>
  <si>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</si>
  <si>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</si>
  <si>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</si>
  <si>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</si>
  <si>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</si>
  <si>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</si>
  <si>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</si>
  <si>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</si>
  <si>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</si>
  <si>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</si>
  <si>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</si>
  <si>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</si>
  <si>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</si>
  <si>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</si>
  <si>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</si>
  <si>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</si>
  <si>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</si>
  <si>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</si>
  <si>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</si>
  <si>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</si>
  <si>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</si>
  <si>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</si>
  <si>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</si>
  <si>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</si>
  <si>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</si>
  <si>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</si>
  <si>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</si>
  <si>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</si>
  <si>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</si>
  <si>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</si>
  <si>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</si>
  <si>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</si>
  <si>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</si>
  <si>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</si>
  <si>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</si>
  <si>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</si>
  <si>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</si>
  <si>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</si>
  <si>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</si>
  <si>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</si>
  <si>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</si>
  <si>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</si>
  <si>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</si>
  <si>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</si>
  <si>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</si>
  <si>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</si>
  <si>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</si>
  <si>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</si>
  <si>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</si>
  <si>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</si>
  <si>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</si>
  <si>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</si>
  <si>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</si>
  <si>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</si>
  <si>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</si>
  <si>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</si>
  <si>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</si>
  <si>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</si>
  <si>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</si>
  <si>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</si>
  <si>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</si>
  <si>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</si>
  <si>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</si>
  <si>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</si>
  <si>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</si>
  <si>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</si>
  <si>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</si>
  <si>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</si>
  <si>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</si>
  <si>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</si>
  <si>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</si>
  <si>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</si>
  <si>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</si>
  <si>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</si>
  <si>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</si>
  <si>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</si>
  <si>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</si>
  <si>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</si>
  <si>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</si>
  <si>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</si>
  <si>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</si>
  <si>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</si>
  <si>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</si>
  <si>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</si>
  <si>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</si>
  <si>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</si>
  <si>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</si>
  <si>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</si>
  <si>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</si>
  <si>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</si>
  <si>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</si>
  <si>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</si>
  <si>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</si>
  <si>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</si>
  <si>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</si>
  <si>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</si>
  <si>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</si>
  <si>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</si>
  <si>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</si>
  <si>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</si>
  <si>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</si>
  <si>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</si>
  <si>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</si>
  <si>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</si>
  <si>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</si>
  <si>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</si>
  <si>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</si>
  <si>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</si>
  <si>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</si>
  <si>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</si>
  <si>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</si>
  <si>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</si>
  <si>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</si>
  <si>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</si>
  <si>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</si>
  <si>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</si>
  <si>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</si>
  <si>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</si>
  <si>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</si>
  <si>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</si>
  <si>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</si>
  <si>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</si>
  <si>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</si>
  <si>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</si>
  <si>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</si>
  <si>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</si>
  <si>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</si>
  <si>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</si>
  <si>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</si>
  <si>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</si>
  <si>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</si>
  <si>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</si>
  <si>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</si>
  <si>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</si>
  <si>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</si>
  <si>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</si>
  <si>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</si>
  <si>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</si>
  <si>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</si>
  <si>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</si>
  <si>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</si>
  <si>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</si>
  <si>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</si>
  <si>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</si>
  <si>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</si>
  <si>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</si>
  <si>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</si>
  <si>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</si>
  <si>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</si>
  <si>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</si>
  <si>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</si>
  <si>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</si>
  <si>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</si>
  <si>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</si>
  <si>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</si>
  <si>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</si>
  <si>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</si>
  <si>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</si>
  <si>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</si>
  <si>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</si>
  <si>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</si>
  <si>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</si>
  <si>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</si>
  <si>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</si>
  <si>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</si>
  <si>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</si>
  <si>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</si>
  <si>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</si>
  <si>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</si>
  <si>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</si>
  <si>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</si>
  <si>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</si>
  <si>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</si>
  <si>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</si>
  <si>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</si>
  <si>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</si>
  <si>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</si>
  <si>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</si>
  <si>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</si>
  <si>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</si>
  <si>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</si>
  <si>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</si>
  <si>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</si>
  <si>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</si>
  <si>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</si>
  <si>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</si>
  <si>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</si>
  <si>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</si>
  <si>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</si>
  <si>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</si>
  <si>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</si>
  <si>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</si>
  <si>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</si>
  <si>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</si>
  <si>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</si>
  <si>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</si>
  <si>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</si>
  <si>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</si>
  <si>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</si>
  <si>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</si>
  <si>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</si>
  <si>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</si>
  <si>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</si>
  <si>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</si>
  <si>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</si>
  <si>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</si>
  <si>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</si>
  <si>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</si>
  <si>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</si>
  <si>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</si>
  <si>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</si>
  <si>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</si>
  <si>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</si>
  <si>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</si>
  <si>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</si>
  <si>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</si>
  <si>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</si>
  <si>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</si>
  <si>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</si>
  <si>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</si>
  <si>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</si>
  <si>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</si>
  <si>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</si>
  <si>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</si>
  <si>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</si>
  <si>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</si>
  <si>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</si>
  <si>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</si>
  <si>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</si>
  <si>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</si>
  <si>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</si>
  <si>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</si>
  <si>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</si>
  <si>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</si>
  <si>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</si>
  <si>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</si>
  <si>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</si>
  <si>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</si>
  <si>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</si>
  <si>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</si>
  <si>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</si>
  <si>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</si>
  <si>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</si>
  <si>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</si>
  <si>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</si>
  <si>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</si>
  <si>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</si>
  <si>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</si>
  <si>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</si>
  <si>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</si>
  <si>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</si>
  <si>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</si>
  <si>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</si>
  <si>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</si>
  <si>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</si>
  <si>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</si>
  <si>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</si>
  <si>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</si>
  <si>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</si>
  <si>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</si>
  <si>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</si>
  <si>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</si>
  <si>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</si>
  <si>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</si>
  <si>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</si>
  <si>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</si>
  <si>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</si>
  <si>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</si>
  <si>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</si>
  <si>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</si>
  <si>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</si>
  <si>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</si>
  <si>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</si>
  <si>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</si>
  <si>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</si>
  <si>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</si>
  <si>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</si>
  <si>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</si>
  <si>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</si>
  <si>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</si>
  <si>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</si>
  <si>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</si>
  <si>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</si>
  <si>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</si>
  <si>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</si>
  <si>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</si>
  <si>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</si>
  <si>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</si>
  <si>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</si>
  <si>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</si>
  <si>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</si>
  <si>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</si>
  <si>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</si>
  <si>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</si>
  <si>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</si>
  <si>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</si>
  <si>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</si>
  <si>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</si>
  <si>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</si>
  <si>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</si>
  <si>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</si>
  <si>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</si>
  <si>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</si>
  <si>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</si>
  <si>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</si>
  <si>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</si>
  <si>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</si>
  <si>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</si>
  <si>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</si>
  <si>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</si>
  <si>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</si>
  <si>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</si>
  <si>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</si>
  <si>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</si>
  <si>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</si>
  <si>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</si>
  <si>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</si>
  <si>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</si>
  <si>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</si>
  <si>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</si>
  <si>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</si>
  <si>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</si>
  <si>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</si>
  <si>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</si>
  <si>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</si>
  <si>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</si>
  <si>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</si>
  <si>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</si>
  <si>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</si>
  <si>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</si>
  <si>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</si>
  <si>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</si>
  <si>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</si>
  <si>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</si>
  <si>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</si>
  <si>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</si>
  <si>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</si>
  <si>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</si>
  <si>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</si>
  <si>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</si>
  <si>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</si>
  <si>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</si>
  <si>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</si>
  <si>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</si>
  <si>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</si>
  <si>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</si>
  <si>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</si>
  <si>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</si>
  <si>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</si>
  <si>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</si>
  <si>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</si>
  <si>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</si>
  <si>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</si>
  <si>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</si>
  <si>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</si>
  <si>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</si>
  <si>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</si>
  <si>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</si>
  <si>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</si>
  <si>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</si>
  <si>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</si>
  <si>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</si>
  <si>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</si>
  <si>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</si>
  <si>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</si>
  <si>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</si>
  <si>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</si>
  <si>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</si>
  <si>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</si>
  <si>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</si>
  <si>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</si>
  <si>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</si>
  <si>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</si>
  <si>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</si>
  <si>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</si>
  <si>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</si>
  <si>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</si>
  <si>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</si>
  <si>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</si>
  <si>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</si>
  <si>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</si>
  <si>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</si>
  <si>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</si>
  <si>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</si>
  <si>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</si>
  <si>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</si>
  <si>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</si>
  <si>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</si>
  <si>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</si>
  <si>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</si>
  <si>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</si>
  <si>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</si>
  <si>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</si>
  <si>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</si>
  <si>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</si>
  <si>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</si>
  <si>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</si>
  <si>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</si>
  <si>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</si>
  <si>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</si>
  <si>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</si>
  <si>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</si>
  <si>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</si>
  <si>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</si>
  <si>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</si>
  <si>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</si>
  <si>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</si>
  <si>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</si>
  <si>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</si>
  <si>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</si>
  <si>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</si>
  <si>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</si>
  <si>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</si>
  <si>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</si>
  <si>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</si>
  <si>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</si>
  <si>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</si>
  <si>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</si>
  <si>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</si>
  <si>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</si>
  <si>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</si>
  <si>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</si>
  <si>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</si>
  <si>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</si>
  <si>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</si>
  <si>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</si>
  <si>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</si>
  <si>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</si>
  <si>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</si>
  <si>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</si>
  <si>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</si>
  <si>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</si>
  <si>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</si>
  <si>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</si>
  <si>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</si>
  <si>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</si>
  <si>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</si>
  <si>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</si>
  <si>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</si>
  <si>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</si>
  <si>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</si>
  <si>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</si>
  <si>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</si>
  <si>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</si>
  <si>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</si>
  <si>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</si>
  <si>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</si>
  <si>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</si>
  <si>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</si>
  <si>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</si>
  <si>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</si>
  <si>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</si>
  <si>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</si>
  <si>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</si>
  <si>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</si>
  <si>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</si>
  <si>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</si>
  <si>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</si>
  <si>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</si>
  <si>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</si>
  <si>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</si>
  <si>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</si>
  <si>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</si>
  <si>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</si>
  <si>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</si>
  <si>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</si>
  <si>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</si>
  <si>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</si>
  <si>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</si>
  <si>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</si>
  <si>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</si>
  <si>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</si>
  <si>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</si>
  <si>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</si>
  <si>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</si>
  <si>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</si>
  <si>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</si>
  <si>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</si>
  <si>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</si>
  <si>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</si>
  <si>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</si>
  <si>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</si>
  <si>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</si>
  <si>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</si>
  <si>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</si>
  <si>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</si>
  <si>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</si>
  <si>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</si>
  <si>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</si>
  <si>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</si>
  <si>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</si>
  <si>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</si>
  <si>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</si>
  <si>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</si>
  <si>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</si>
  <si>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</si>
  <si>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</si>
  <si>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</si>
  <si>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</si>
  <si>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</si>
  <si>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</si>
  <si>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</si>
  <si>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</si>
  <si>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</si>
  <si>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</si>
  <si>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</si>
  <si>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</si>
  <si>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</si>
  <si>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</si>
  <si>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</si>
  <si>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</si>
  <si>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</si>
  <si>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</si>
  <si>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</si>
  <si>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</si>
  <si>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</si>
  <si>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</si>
  <si>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</si>
  <si>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</si>
  <si>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</si>
  <si>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</si>
  <si>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</si>
  <si>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</si>
  <si>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</si>
  <si>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</si>
  <si>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</si>
  <si>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</si>
  <si>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</si>
  <si>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</si>
  <si>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</si>
  <si>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</si>
  <si>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</si>
  <si>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</si>
  <si>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</si>
  <si>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</si>
  <si>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</si>
  <si>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</si>
  <si>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</si>
  <si>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</si>
  <si>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</si>
  <si>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</si>
  <si>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</si>
  <si>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</si>
  <si>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</si>
  <si>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</si>
  <si>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</si>
  <si>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</si>
  <si>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</si>
  <si>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</si>
  <si>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</si>
  <si>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</si>
  <si>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</si>
  <si>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</si>
  <si>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</si>
  <si>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</si>
  <si>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</si>
  <si>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</si>
  <si>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</si>
  <si>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</si>
  <si>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</si>
  <si>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</si>
  <si>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</si>
  <si>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</si>
  <si>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</si>
  <si>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</si>
  <si>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</si>
  <si>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</si>
  <si>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</si>
  <si>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</si>
  <si>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</si>
  <si>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</si>
  <si>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</si>
  <si>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</si>
  <si>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</si>
  <si>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</si>
  <si>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</si>
  <si>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</si>
  <si>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</si>
  <si>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</si>
  <si>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</si>
  <si>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</si>
  <si>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</si>
  <si>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</si>
  <si>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</si>
  <si>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</si>
  <si>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</si>
  <si>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</si>
  <si>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</si>
  <si>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</si>
  <si>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</si>
  <si>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</si>
  <si>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</si>
  <si>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</si>
  <si>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</si>
  <si>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</si>
  <si>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</si>
  <si>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</si>
  <si>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</si>
  <si>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</si>
  <si>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</si>
  <si>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</si>
  <si>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</si>
  <si>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</si>
  <si>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</si>
  <si>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</si>
  <si>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</si>
  <si>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</si>
  <si>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</si>
  <si>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</si>
  <si>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</si>
  <si>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</si>
  <si>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</si>
  <si>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</si>
  <si>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</si>
  <si>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</si>
  <si>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</si>
  <si>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</si>
  <si>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</si>
  <si>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</si>
  <si>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</si>
  <si>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</si>
  <si>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</si>
  <si>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</si>
  <si>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</si>
  <si>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</si>
  <si>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</si>
  <si>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</si>
  <si>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</si>
  <si>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</si>
  <si>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</si>
  <si>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</si>
  <si>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</si>
  <si>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</si>
  <si>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</si>
  <si>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</si>
  <si>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</si>
  <si>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</si>
  <si>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</si>
  <si>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</si>
  <si>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</si>
  <si>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</si>
  <si>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</si>
  <si>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</si>
  <si>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</si>
  <si>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</si>
  <si>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</si>
  <si>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</si>
  <si>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</si>
  <si>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</si>
  <si>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</si>
  <si>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</si>
  <si>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</si>
  <si>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</si>
  <si>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</si>
  <si>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</si>
  <si>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</si>
  <si>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</si>
  <si>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</si>
  <si>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</si>
  <si>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</si>
  <si>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</si>
  <si>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</si>
  <si>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</si>
  <si>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</si>
  <si>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</si>
  <si>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</si>
  <si>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</si>
  <si>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</si>
  <si>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</si>
  <si>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</si>
  <si>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</si>
  <si>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</si>
  <si>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</si>
  <si>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</si>
  <si>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</si>
  <si>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</si>
  <si>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</si>
  <si>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</si>
  <si>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</si>
  <si>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</si>
  <si>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</si>
  <si>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</si>
  <si>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</si>
  <si>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</si>
  <si>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</si>
  <si>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</si>
  <si>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</si>
  <si>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</si>
  <si>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</si>
  <si>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</si>
  <si>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</si>
  <si>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</si>
  <si>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</si>
  <si>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</si>
  <si>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</si>
  <si>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</si>
  <si>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</si>
  <si>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</si>
  <si>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</si>
  <si>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</si>
  <si>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</si>
  <si>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</si>
  <si>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</si>
  <si>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</si>
  <si>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</si>
  <si>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</si>
  <si>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</si>
  <si>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</si>
  <si>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</si>
  <si>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</si>
  <si>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</si>
  <si>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</si>
  <si>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</si>
  <si>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</si>
  <si>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</si>
  <si>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</si>
  <si>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</si>
  <si>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</si>
  <si>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</si>
  <si>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</si>
  <si>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</si>
  <si>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</si>
  <si>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</si>
  <si>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</si>
  <si>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</si>
  <si>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</si>
  <si>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</si>
  <si>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</si>
  <si>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</si>
  <si>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</si>
  <si>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</si>
  <si>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</si>
  <si>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</si>
  <si>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</si>
  <si>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</si>
  <si>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</si>
  <si>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</si>
  <si>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</si>
  <si>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</si>
  <si>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</si>
  <si>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</si>
  <si>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</si>
  <si>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</si>
  <si>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</si>
  <si>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</si>
  <si>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</si>
  <si>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</si>
  <si>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</si>
  <si>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</si>
  <si>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</si>
  <si>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</si>
  <si>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</si>
  <si>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</si>
  <si>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</si>
  <si>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</si>
  <si>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</si>
  <si>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</si>
  <si>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</si>
  <si>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</si>
  <si>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</si>
  <si>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</si>
  <si>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</si>
  <si>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</si>
  <si>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</si>
  <si>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</si>
  <si>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</si>
  <si>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</si>
  <si>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</si>
  <si>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</si>
  <si>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</si>
  <si>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</si>
  <si>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</si>
  <si>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</si>
  <si>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</si>
  <si>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</si>
  <si>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</si>
  <si>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</si>
  <si>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</si>
  <si>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</si>
  <si>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</si>
  <si>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</si>
  <si>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</si>
  <si>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</si>
  <si>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</si>
  <si>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</si>
  <si>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</si>
  <si>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</si>
  <si>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</si>
  <si>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</si>
  <si>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</si>
  <si>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</si>
  <si>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</si>
  <si>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</si>
  <si>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</si>
  <si>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</si>
  <si>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</si>
  <si>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</si>
  <si>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</si>
  <si>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</si>
  <si>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</si>
  <si>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</si>
  <si>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</si>
  <si>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</si>
  <si>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</si>
  <si>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</si>
  <si>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</si>
  <si>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</si>
  <si>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</si>
  <si>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</si>
  <si>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</si>
  <si>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</si>
  <si>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</si>
  <si>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</si>
  <si>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</si>
  <si>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</si>
  <si>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</si>
  <si>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</si>
  <si>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</si>
  <si>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</si>
  <si>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</si>
  <si>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</si>
  <si>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</si>
  <si>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</si>
  <si>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</si>
  <si>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</si>
  <si>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</si>
  <si>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</si>
  <si>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</si>
  <si>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</si>
  <si>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</si>
  <si>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</si>
  <si>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</si>
  <si>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</si>
  <si>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</si>
  <si>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</si>
  <si>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</si>
  <si>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</si>
  <si>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</si>
  <si>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</si>
  <si>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</si>
  <si>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</si>
  <si>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</si>
  <si>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</si>
  <si>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</si>
  <si>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</si>
  <si>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</si>
  <si>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</si>
  <si>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</si>
  <si>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</si>
  <si>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</si>
  <si>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</si>
  <si>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</si>
  <si>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</si>
  <si>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</si>
  <si>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</si>
  <si>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</si>
  <si>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</si>
  <si>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</si>
  <si>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</si>
  <si>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</si>
  <si>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</si>
  <si>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</si>
  <si>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</si>
  <si>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</si>
  <si>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</si>
  <si>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</si>
  <si>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</si>
  <si>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</si>
  <si>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</si>
  <si>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</si>
  <si>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</si>
  <si>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</si>
  <si>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</si>
  <si>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</si>
  <si>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</si>
  <si>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</si>
  <si>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</si>
  <si>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</si>
  <si>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</si>
  <si>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</si>
  <si>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</si>
  <si>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</si>
  <si>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</si>
  <si>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</si>
  <si>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</si>
  <si>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</si>
  <si>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</si>
  <si>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</si>
  <si>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</si>
  <si>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</si>
  <si>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</si>
  <si>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</si>
  <si>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</si>
  <si>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</si>
  <si>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</si>
  <si>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</si>
  <si>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</si>
  <si>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</si>
  <si>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</si>
  <si>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</si>
  <si>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</si>
  <si>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</si>
  <si>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</si>
  <si>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</si>
  <si>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</si>
  <si>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</si>
  <si>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</si>
  <si>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</si>
  <si>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</si>
  <si>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</si>
  <si>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</si>
  <si>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</si>
  <si>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</si>
  <si>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</si>
  <si>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</si>
  <si>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</si>
  <si>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</si>
  <si>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</si>
  <si>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</si>
  <si>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</si>
  <si>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</si>
  <si>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</si>
  <si>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</si>
  <si>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</si>
  <si>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</si>
  <si>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</si>
  <si>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</si>
  <si>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</si>
  <si>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</si>
  <si>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</si>
  <si>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</si>
  <si>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</si>
  <si>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</si>
  <si>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</si>
  <si>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</si>
  <si>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</si>
  <si>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</si>
  <si>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</si>
  <si>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</si>
  <si>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</si>
  <si>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</si>
  <si>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</si>
  <si>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</si>
  <si>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</si>
  <si>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</si>
  <si>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</si>
  <si>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</si>
  <si>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</si>
  <si>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</si>
  <si>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</si>
  <si>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</si>
  <si>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</si>
  <si>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</si>
  <si>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</si>
  <si>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</si>
  <si>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</si>
  <si>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</si>
  <si>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</si>
  <si>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</si>
  <si>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</si>
  <si>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</si>
  <si>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</si>
  <si>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</si>
  <si>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</si>
  <si>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</si>
  <si>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</si>
  <si>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</si>
  <si>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</si>
  <si>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</si>
  <si>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</si>
  <si>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</si>
  <si>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</si>
  <si>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</si>
  <si>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</si>
  <si>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</si>
  <si>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</si>
  <si>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</si>
  <si>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</si>
  <si>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</si>
  <si>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</si>
  <si>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</si>
  <si>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</si>
  <si>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</si>
  <si>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</si>
  <si>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</si>
  <si>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</si>
  <si>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</si>
  <si>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</si>
  <si>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</si>
  <si>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</si>
  <si>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</si>
  <si>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</si>
  <si>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</si>
  <si>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</si>
  <si>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</si>
  <si>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</si>
  <si>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</si>
  <si>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</si>
  <si>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</si>
  <si>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</si>
  <si>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</si>
  <si>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</si>
  <si>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</si>
  <si>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</si>
  <si>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</si>
  <si>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</si>
  <si>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</si>
  <si>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</si>
  <si>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</si>
  <si>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</si>
  <si>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</si>
  <si>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</si>
  <si>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</si>
  <si>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</si>
  <si>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</si>
  <si>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</si>
  <si>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</si>
  <si>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</si>
  <si>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</si>
  <si>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</si>
  <si>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</si>
  <si>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</si>
  <si>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</si>
  <si>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</si>
  <si>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</si>
  <si>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</si>
  <si>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</si>
  <si>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</si>
  <si>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</si>
  <si>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</si>
  <si>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</si>
  <si>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</si>
  <si>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</si>
  <si>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</si>
  <si>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</si>
  <si>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</si>
  <si>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</si>
  <si>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</si>
  <si>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</si>
  <si>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</si>
  <si>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</si>
  <si>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</si>
  <si>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</si>
  <si>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</si>
  <si>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</si>
  <si>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</si>
  <si>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</si>
  <si>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</si>
  <si>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</si>
  <si>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</si>
  <si>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</si>
  <si>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</si>
  <si>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</si>
  <si>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</si>
  <si>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</si>
  <si>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</si>
  <si>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</si>
  <si>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</si>
  <si>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</si>
  <si>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</si>
  <si>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</si>
  <si>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</si>
  <si>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</si>
  <si>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</si>
  <si>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</si>
  <si>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</si>
  <si>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</si>
  <si>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</si>
  <si>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</si>
  <si>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</si>
  <si>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</si>
  <si>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</si>
  <si>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</si>
  <si>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</si>
  <si>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</si>
  <si>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</si>
  <si>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</si>
  <si>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</si>
  <si>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</si>
  <si>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</si>
  <si>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</si>
  <si>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</si>
  <si>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</si>
  <si>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</si>
  <si>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</si>
  <si>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</si>
  <si>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</si>
  <si>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</si>
  <si>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</si>
  <si>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</si>
  <si>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</si>
  <si>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</si>
  <si>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</si>
  <si>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</si>
  <si>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</si>
  <si>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</si>
  <si>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</si>
  <si>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</si>
  <si>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</si>
  <si>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</si>
  <si>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</si>
  <si>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</si>
  <si>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</si>
  <si>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</si>
  <si>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</si>
  <si>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</si>
  <si>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</si>
  <si>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</si>
  <si>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</si>
  <si>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</si>
  <si>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</si>
  <si>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</si>
  <si>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</si>
  <si>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</si>
  <si>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</si>
  <si>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</si>
  <si>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</si>
  <si>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</si>
  <si>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</si>
  <si>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</si>
  <si>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</si>
  <si>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</si>
  <si>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</si>
  <si>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</si>
  <si>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</si>
  <si>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</si>
  <si>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</si>
  <si>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</si>
  <si>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</si>
  <si>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</si>
  <si>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</si>
  <si>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</si>
  <si>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</si>
  <si>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</si>
  <si>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</si>
  <si>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</si>
  <si>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</si>
  <si>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</si>
  <si>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</si>
  <si>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</si>
  <si>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</si>
  <si>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</si>
  <si>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</si>
  <si>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</si>
  <si>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</si>
  <si>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</si>
  <si>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</si>
  <si>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</si>
  <si>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</si>
  <si>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</si>
  <si>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</si>
  <si>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</si>
  <si>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</si>
  <si>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</si>
  <si>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</si>
  <si>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</si>
  <si>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</si>
  <si>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</si>
  <si>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</si>
  <si>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</si>
  <si>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</si>
  <si>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</si>
  <si>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</si>
  <si>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</si>
  <si>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</si>
  <si>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</si>
  <si>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</si>
  <si>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</si>
  <si>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</si>
  <si>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</si>
  <si>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</si>
  <si>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</si>
  <si>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</si>
  <si>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</si>
  <si>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</si>
  <si>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</si>
  <si>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</si>
  <si>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</si>
  <si>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</si>
  <si>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</si>
  <si>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</si>
  <si>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</si>
  <si>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</si>
  <si>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</si>
  <si>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</si>
  <si>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</si>
  <si>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</si>
  <si>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</si>
  <si>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</si>
  <si>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</si>
  <si>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</si>
  <si>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</si>
  <si>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</si>
  <si>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</si>
  <si>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</si>
  <si>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</si>
  <si>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</si>
  <si>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</si>
  <si>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</si>
  <si>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</si>
  <si>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</si>
  <si>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</si>
  <si>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</si>
  <si>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</si>
  <si>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</si>
  <si>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</si>
  <si>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</si>
  <si>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</si>
  <si>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</si>
  <si>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</si>
  <si>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</si>
  <si>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</si>
  <si>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</si>
  <si>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</si>
  <si>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</si>
  <si>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</si>
  <si>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</si>
  <si>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</si>
  <si>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</si>
  <si>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</si>
  <si>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</si>
  <si>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</si>
  <si>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</si>
  <si>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</si>
  <si>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</si>
  <si>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</si>
  <si>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</si>
  <si>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</si>
  <si>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</si>
  <si>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</si>
  <si>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</si>
  <si>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</si>
  <si>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</si>
  <si>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</si>
  <si>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</si>
  <si>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</si>
  <si>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</si>
  <si>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</si>
  <si>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</si>
  <si>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</si>
  <si>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</si>
  <si>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</si>
  <si>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</si>
  <si>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</si>
  <si>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</si>
  <si>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</si>
  <si>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</si>
  <si>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</si>
  <si>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</si>
  <si>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</si>
  <si>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</si>
  <si>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</si>
  <si>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</si>
  <si>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</si>
  <si>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</si>
  <si>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</si>
  <si>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</si>
  <si>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</si>
  <si>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</si>
  <si>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</si>
  <si>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</si>
  <si>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</si>
  <si>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</si>
  <si>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</si>
  <si>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</si>
  <si>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</si>
  <si>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</si>
  <si>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</si>
  <si>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</si>
  <si>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</si>
  <si>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</si>
  <si>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</si>
  <si>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</si>
  <si>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</si>
  <si>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</si>
  <si>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</si>
  <si>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</si>
  <si>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</si>
  <si>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</si>
  <si>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</si>
  <si>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</si>
  <si>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</si>
  <si>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</si>
  <si>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</si>
  <si>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</si>
  <si>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</si>
  <si>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</si>
  <si>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</si>
  <si>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</si>
  <si>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</si>
  <si>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</si>
  <si>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</si>
  <si>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</si>
  <si>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</si>
  <si>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</si>
  <si>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</si>
  <si>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</si>
  <si>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</si>
  <si>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</si>
  <si>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</si>
  <si>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</si>
  <si>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</si>
  <si>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</si>
  <si>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</si>
  <si>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</si>
  <si>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</si>
  <si>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</si>
  <si>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</si>
  <si>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</si>
  <si>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</si>
  <si>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</si>
  <si>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</si>
  <si>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</si>
  <si>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</si>
  <si>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</si>
  <si>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</si>
  <si>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</si>
  <si>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</si>
  <si>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</si>
  <si>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</si>
  <si>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</si>
  <si>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</si>
  <si>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</si>
  <si>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</si>
  <si>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</si>
  <si>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</si>
  <si>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</si>
  <si>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</si>
  <si>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</si>
  <si>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</si>
  <si>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</si>
  <si>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</si>
  <si>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</si>
  <si>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</si>
  <si>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</si>
  <si>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</si>
  <si>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</si>
  <si>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</si>
  <si>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</si>
  <si>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</si>
  <si>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</si>
  <si>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</si>
  <si>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</si>
  <si>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</si>
  <si>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</si>
  <si>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</si>
  <si>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</si>
  <si>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</si>
  <si>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</si>
  <si>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</si>
  <si>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</si>
  <si>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</si>
  <si>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</si>
  <si>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</si>
  <si>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</si>
  <si>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</si>
  <si>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</si>
  <si>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</si>
  <si>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</si>
  <si>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</si>
  <si>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</si>
  <si>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</si>
  <si>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</si>
  <si>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</si>
  <si>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</si>
  <si>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</si>
  <si>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</si>
  <si>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</si>
  <si>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</si>
  <si>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</si>
  <si>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</si>
  <si>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</si>
  <si>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</si>
  <si>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</si>
  <si>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</si>
  <si>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</si>
  <si>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</si>
  <si>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</si>
  <si>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</si>
  <si>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</si>
  <si>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</si>
  <si>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</si>
  <si>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</si>
  <si>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</si>
  <si>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</si>
  <si>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</si>
  <si>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</si>
  <si>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</si>
  <si>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</si>
  <si>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</si>
  <si>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</si>
  <si>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</si>
  <si>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</si>
  <si>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</si>
  <si>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</si>
  <si>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</si>
  <si>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</si>
  <si>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</si>
  <si>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</si>
  <si>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</si>
  <si>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</si>
  <si>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</si>
  <si>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</si>
  <si>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</si>
  <si>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</si>
  <si>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</si>
  <si>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</si>
  <si>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</si>
  <si>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</si>
  <si>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</si>
  <si>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</si>
  <si>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</si>
  <si>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</si>
  <si>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</si>
  <si>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</si>
  <si>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</si>
  <si>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</si>
  <si>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</si>
  <si>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</si>
  <si>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</si>
  <si>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</si>
  <si>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</si>
  <si>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</si>
  <si>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</si>
  <si>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</si>
  <si>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</si>
  <si>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</si>
  <si>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</si>
  <si>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</si>
  <si>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</si>
  <si>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</si>
  <si>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</si>
  <si>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</si>
  <si>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</si>
  <si>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</si>
  <si>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</si>
  <si>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</si>
  <si>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</si>
  <si>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</si>
  <si>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</si>
  <si>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</si>
  <si>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</si>
  <si>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</si>
  <si>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</si>
  <si>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</si>
  <si>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</si>
  <si>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</si>
  <si>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</si>
  <si>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</si>
  <si>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</si>
  <si>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</si>
  <si>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</si>
  <si>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</si>
  <si>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</si>
  <si>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</si>
  <si>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</si>
  <si>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</si>
  <si>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</si>
  <si>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</si>
  <si>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</si>
  <si>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</si>
  <si>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</si>
  <si>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</si>
  <si>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</si>
  <si>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</si>
  <si>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</si>
  <si>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</si>
  <si>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</si>
  <si>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</si>
  <si>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</si>
  <si>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</si>
  <si>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</si>
  <si>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</si>
  <si>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</si>
  <si>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</si>
  <si>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</si>
  <si>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</si>
  <si>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</si>
  <si>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</si>
  <si>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</si>
  <si>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</si>
  <si>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</si>
  <si>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</si>
  <si>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</si>
  <si>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</si>
  <si>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</si>
  <si>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</si>
  <si>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</si>
  <si>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</si>
  <si>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</si>
  <si>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</si>
  <si>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</si>
  <si>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</si>
  <si>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</si>
  <si>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</si>
  <si>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</si>
  <si>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</si>
  <si>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</si>
  <si>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</si>
  <si>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</si>
  <si>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</si>
  <si>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</si>
  <si>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</si>
  <si>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</si>
  <si>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</si>
  <si>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</si>
  <si>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</si>
  <si>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</si>
  <si>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</si>
  <si>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</si>
  <si>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</si>
  <si>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</si>
  <si>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</si>
  <si>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</si>
  <si>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</si>
  <si>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</si>
  <si>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</si>
  <si>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</si>
  <si>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</si>
  <si>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</si>
  <si>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</si>
  <si>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</si>
  <si>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</si>
  <si>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</si>
  <si>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</si>
  <si>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</si>
  <si>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</si>
  <si>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</si>
  <si>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</si>
  <si>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</si>
  <si>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</si>
  <si>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</si>
  <si>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</si>
  <si>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</si>
  <si>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</si>
  <si>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</si>
  <si>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</si>
  <si>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</si>
  <si>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</si>
  <si>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</si>
  <si>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</si>
  <si>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</si>
  <si>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</si>
  <si>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</si>
  <si>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</si>
  <si>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</si>
  <si>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</si>
  <si>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</si>
  <si>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</si>
  <si>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</si>
  <si>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</si>
  <si>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</si>
  <si>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</si>
  <si>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</si>
  <si>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</si>
  <si>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</si>
  <si>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</si>
  <si>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</si>
  <si>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</si>
  <si>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</si>
  <si>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</si>
  <si>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</si>
  <si>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</si>
  <si>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</si>
  <si>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</si>
  <si>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</si>
  <si>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</si>
  <si>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</si>
  <si>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</si>
  <si>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</si>
  <si>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</si>
  <si>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</si>
  <si>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</si>
  <si>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</si>
  <si>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</si>
  <si>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</si>
  <si>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</si>
  <si>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</si>
  <si>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</si>
  <si>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</si>
  <si>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</si>
  <si>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</si>
  <si>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</si>
  <si>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</si>
  <si>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</si>
  <si>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</si>
  <si>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</si>
  <si>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</si>
  <si>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</si>
  <si>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</si>
  <si>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</si>
  <si>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</si>
  <si>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</si>
  <si>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</si>
  <si>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</si>
  <si>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</si>
  <si>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</si>
  <si>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</si>
  <si>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</si>
  <si>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</si>
  <si>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</si>
  <si>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</si>
  <si>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</si>
  <si>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</si>
  <si>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</si>
  <si>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</si>
  <si>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</si>
  <si>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</si>
  <si>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</si>
  <si>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</si>
  <si>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</si>
  <si>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</si>
  <si>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</si>
  <si>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</si>
  <si>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</si>
  <si>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</si>
  <si>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</si>
  <si>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</si>
  <si>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</si>
  <si>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</si>
  <si>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</si>
  <si>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</si>
  <si>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</si>
  <si>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</si>
  <si>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</si>
  <si>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</si>
  <si>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</si>
  <si>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</si>
  <si>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</si>
  <si>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</si>
  <si>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</si>
  <si>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</si>
  <si>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</si>
  <si>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</si>
  <si>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</si>
  <si>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</si>
  <si>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</si>
  <si>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</si>
  <si>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</si>
  <si>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</si>
  <si>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</si>
  <si>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</si>
  <si>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</si>
  <si>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</si>
  <si>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</si>
  <si>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</si>
  <si>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</si>
  <si>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</si>
  <si>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</si>
  <si>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</si>
  <si>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</si>
  <si>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</si>
  <si>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</si>
  <si>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</si>
  <si>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</si>
  <si>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</si>
  <si>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</si>
  <si>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</si>
  <si>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</si>
  <si>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</si>
  <si>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</si>
  <si>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</si>
  <si>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</si>
  <si>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</si>
  <si>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</si>
  <si>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</si>
  <si>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</si>
  <si>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</si>
  <si>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</si>
  <si>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</si>
  <si>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</si>
  <si>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</si>
  <si>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</si>
  <si>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</si>
  <si>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</si>
  <si>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</si>
  <si>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</si>
  <si>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</si>
  <si>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</si>
  <si>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</si>
  <si>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</si>
  <si>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</si>
  <si>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</si>
  <si>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</si>
  <si>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</si>
  <si>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</si>
  <si>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</si>
  <si>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</si>
  <si>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</si>
  <si>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</si>
  <si>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</si>
  <si>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</si>
  <si>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</si>
  <si>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</si>
  <si>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</si>
  <si>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</si>
  <si>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</si>
  <si>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</si>
  <si>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</si>
  <si>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</si>
  <si>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</si>
  <si>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</si>
  <si>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</si>
  <si>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</si>
  <si>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</si>
  <si>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</si>
  <si>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</si>
  <si>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</si>
  <si>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</si>
  <si>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</si>
  <si>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</si>
  <si>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</si>
  <si>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</si>
  <si>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</si>
  <si>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</si>
  <si>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</si>
  <si>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</si>
  <si>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</si>
  <si>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</si>
  <si>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</si>
  <si>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</si>
  <si>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</si>
  <si>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</si>
  <si>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</si>
  <si>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</si>
  <si>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</si>
  <si>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</si>
  <si>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</si>
  <si>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</si>
  <si>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</si>
  <si>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</si>
  <si>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</si>
  <si>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</si>
  <si>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</si>
  <si>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</si>
  <si>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</si>
  <si>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</si>
  <si>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</si>
  <si>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</si>
  <si>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</si>
  <si>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</si>
  <si>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</si>
  <si>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</si>
  <si>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</si>
  <si>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</si>
  <si>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</si>
  <si>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</si>
  <si>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</si>
  <si>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</si>
  <si>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</si>
  <si>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</si>
  <si>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</si>
  <si>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</si>
  <si>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</si>
  <si>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</si>
  <si>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</si>
  <si>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</si>
  <si>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</si>
  <si>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</si>
  <si>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</si>
  <si>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</si>
  <si>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</si>
  <si>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</si>
  <si>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</si>
  <si>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</si>
  <si>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</si>
  <si>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</si>
  <si>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</si>
  <si>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</si>
  <si>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</si>
  <si>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</si>
  <si>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</si>
  <si>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</si>
  <si>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</si>
  <si>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</si>
  <si>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</si>
  <si>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</si>
  <si>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</si>
  <si>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</si>
  <si>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</si>
  <si>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</si>
  <si>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</si>
  <si>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</si>
  <si>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</si>
  <si>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</si>
  <si>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</si>
  <si>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</si>
  <si>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</si>
  <si>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</si>
  <si>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</si>
  <si>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</si>
  <si>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</si>
  <si>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</si>
  <si>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</si>
  <si>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</si>
  <si>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</si>
  <si>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</si>
  <si>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</si>
  <si>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</si>
  <si>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</si>
  <si>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</si>
  <si>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</si>
  <si>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</si>
  <si>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</si>
  <si>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</si>
  <si>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</si>
  <si>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</si>
  <si>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</si>
  <si>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</si>
  <si>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</si>
  <si>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</si>
  <si>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</si>
  <si>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</si>
  <si>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</si>
  <si>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</si>
  <si>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</si>
  <si>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</si>
  <si>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</si>
  <si>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</si>
  <si>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</si>
  <si>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</si>
  <si>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</si>
  <si>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</si>
  <si>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</si>
  <si>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</si>
  <si>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</si>
  <si>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</si>
  <si>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</si>
  <si>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</si>
  <si>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</si>
  <si>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</si>
  <si>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</si>
  <si>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</si>
  <si>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</si>
  <si>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</si>
  <si>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</si>
  <si>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</si>
  <si>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</si>
  <si>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</si>
  <si>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</si>
  <si>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</si>
  <si>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</si>
  <si>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</si>
  <si>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</si>
  <si>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</si>
  <si>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</si>
  <si>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</si>
  <si>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</si>
  <si>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</si>
  <si>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</si>
  <si>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</si>
  <si>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</si>
  <si>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</si>
  <si>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</si>
  <si>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</si>
  <si>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</si>
  <si>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</si>
  <si>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</si>
  <si>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</si>
  <si>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</si>
  <si>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</si>
  <si>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</si>
  <si>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</si>
  <si>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</si>
  <si>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</si>
  <si>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</si>
  <si>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</si>
  <si>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</si>
  <si>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</si>
  <si>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</si>
  <si>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</si>
  <si>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</si>
  <si>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</si>
  <si>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</si>
  <si>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</si>
  <si>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</si>
  <si>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</si>
  <si>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</si>
  <si>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</si>
  <si>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</si>
  <si>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</si>
  <si>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</si>
  <si>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</si>
  <si>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</si>
  <si>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</si>
  <si>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</si>
  <si>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</si>
  <si>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</si>
  <si>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</si>
  <si>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</si>
  <si>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</si>
  <si>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</si>
  <si>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</si>
  <si>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</si>
  <si>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</si>
  <si>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</si>
  <si>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</si>
  <si>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</si>
  <si>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</si>
  <si>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</si>
  <si>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</si>
  <si>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</si>
  <si>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</si>
  <si>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</si>
  <si>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</si>
  <si>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</si>
  <si>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</si>
  <si>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</si>
  <si>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</si>
  <si>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</si>
  <si>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</si>
  <si>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</si>
  <si>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</si>
  <si>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</si>
  <si>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</si>
  <si>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</si>
  <si>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</si>
  <si>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</si>
  <si>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</si>
  <si>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</si>
  <si>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</si>
  <si>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</si>
  <si>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</si>
  <si>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</si>
  <si>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</si>
  <si>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</si>
  <si>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</si>
  <si>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</si>
  <si>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</si>
  <si>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</si>
  <si>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</si>
  <si>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</si>
  <si>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</si>
  <si>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</si>
  <si>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</si>
  <si>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</si>
  <si>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</si>
  <si>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</si>
  <si>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</si>
  <si>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</si>
  <si>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</si>
  <si>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</si>
  <si>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</si>
  <si>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</si>
  <si>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</si>
  <si>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</si>
  <si>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</si>
  <si>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</si>
  <si>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</si>
  <si>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</si>
  <si>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</si>
  <si>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</si>
  <si>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</si>
  <si>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</si>
  <si>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</si>
  <si>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</si>
  <si>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</si>
  <si>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</si>
  <si>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</si>
  <si>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</si>
  <si>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</si>
  <si>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</si>
  <si>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</si>
  <si>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</si>
  <si>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</si>
  <si>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</si>
  <si>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</si>
  <si>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</si>
  <si>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</si>
  <si>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</si>
  <si>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</si>
  <si>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</si>
  <si>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</si>
  <si>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</si>
  <si>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</si>
  <si>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</si>
  <si>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</si>
  <si>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</si>
  <si>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</si>
  <si>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</si>
  <si>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</si>
  <si>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</si>
  <si>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</si>
  <si>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</si>
  <si>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</si>
  <si>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</si>
  <si>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</si>
  <si>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</si>
  <si>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</si>
  <si>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</si>
  <si>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</si>
  <si>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</si>
  <si>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</si>
  <si>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</si>
  <si>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</si>
  <si>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</si>
  <si>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</si>
  <si>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</si>
  <si>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</si>
  <si>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</si>
  <si>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</si>
  <si>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</si>
  <si>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</si>
  <si>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</si>
  <si>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</si>
  <si>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</si>
  <si>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</si>
  <si>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</si>
  <si>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</si>
  <si>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</si>
  <si>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</si>
  <si>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</si>
  <si>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</si>
  <si>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</si>
  <si>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</si>
  <si>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</si>
  <si>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</si>
  <si>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</si>
  <si>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</si>
  <si>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</si>
  <si>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</si>
  <si>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</si>
  <si>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</si>
  <si>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</si>
  <si>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</si>
  <si>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</si>
  <si>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</si>
  <si>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</si>
  <si>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</si>
  <si>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</si>
  <si>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</si>
  <si>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</si>
  <si>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</si>
  <si>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</si>
  <si>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</si>
  <si>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</si>
  <si>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</si>
  <si>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</si>
  <si>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</si>
  <si>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</si>
  <si>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</si>
  <si>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</si>
  <si>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</si>
  <si>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</si>
  <si>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</si>
  <si>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</si>
  <si>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</si>
  <si>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</si>
  <si>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</si>
  <si>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</si>
  <si>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</si>
  <si>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</si>
  <si>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</si>
  <si>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</si>
  <si>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</si>
  <si>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</si>
  <si>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</si>
  <si>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</si>
  <si>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</si>
  <si>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</si>
  <si>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</si>
  <si>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</si>
  <si>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</si>
  <si>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</si>
  <si>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</si>
  <si>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</si>
  <si>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</si>
  <si>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</si>
  <si>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</si>
  <si>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</si>
  <si>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</si>
  <si>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</si>
  <si>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</si>
  <si>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</si>
  <si>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</si>
  <si>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</si>
  <si>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</si>
  <si>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</si>
  <si>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</si>
  <si>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</si>
  <si>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</si>
  <si>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</si>
  <si>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</si>
  <si>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</si>
  <si>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</si>
  <si>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</si>
  <si>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</si>
  <si>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</si>
  <si>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</si>
  <si>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</si>
  <si>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</si>
  <si>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</si>
  <si>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</si>
  <si>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</si>
  <si>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</si>
  <si>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</si>
  <si>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</si>
  <si>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</si>
  <si>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</si>
  <si>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</si>
  <si>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</si>
  <si>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</si>
  <si>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</si>
  <si>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</si>
  <si>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</si>
  <si>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</si>
  <si>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</si>
  <si>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</si>
  <si>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</si>
  <si>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</si>
  <si>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</si>
  <si>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</si>
  <si>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</si>
  <si>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</si>
  <si>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</si>
  <si>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</si>
  <si>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</si>
  <si>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</si>
  <si>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</si>
  <si>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</si>
  <si>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</si>
  <si>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</si>
  <si>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</si>
  <si>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</si>
  <si>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</si>
  <si>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</si>
  <si>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</si>
  <si>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</si>
  <si>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</si>
  <si>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</si>
  <si>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</si>
  <si>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</si>
  <si>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</si>
  <si>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</si>
  <si>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</si>
  <si>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</si>
  <si>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</si>
  <si>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</si>
  <si>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</si>
  <si>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</si>
  <si>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</si>
  <si>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</si>
  <si>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</si>
  <si>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</si>
  <si>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</si>
  <si>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</si>
  <si>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</si>
  <si>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</si>
  <si>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</si>
  <si>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</si>
  <si>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</si>
  <si>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</si>
  <si>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</si>
  <si>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</si>
  <si>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</si>
  <si>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</si>
  <si>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</si>
  <si>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</si>
  <si>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</si>
  <si>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</si>
  <si>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</si>
  <si>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</si>
  <si>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</si>
  <si>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</si>
  <si>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</si>
  <si>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</si>
  <si>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</si>
  <si>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</si>
  <si>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</si>
  <si>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</si>
  <si>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</si>
  <si>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</si>
  <si>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</si>
  <si>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</si>
  <si>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</si>
  <si>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</si>
  <si>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</si>
  <si>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</si>
  <si>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</si>
  <si>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</si>
  <si>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</si>
  <si>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</si>
  <si>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</si>
  <si>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</si>
  <si>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</si>
  <si>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</si>
  <si>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</si>
  <si>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</si>
  <si>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</si>
  <si>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</si>
  <si>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</si>
  <si>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</si>
  <si>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</si>
  <si>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</si>
  <si>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</si>
  <si>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</si>
  <si>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</si>
  <si>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</si>
  <si>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</si>
  <si>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</si>
  <si>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</si>
  <si>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</si>
  <si>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</si>
  <si>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</si>
  <si>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</si>
  <si>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</si>
  <si>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</si>
  <si>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</si>
  <si>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</si>
  <si>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</si>
  <si>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</si>
  <si>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</si>
  <si>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</si>
  <si>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</si>
  <si>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</si>
  <si>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</si>
  <si>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</si>
  <si>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</si>
  <si>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</si>
  <si>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</si>
  <si>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</si>
  <si>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</si>
  <si>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</si>
  <si>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</si>
  <si>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</si>
  <si>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</si>
  <si>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</si>
  <si>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</si>
  <si>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</si>
  <si>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</si>
  <si>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</si>
  <si>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</si>
  <si>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</si>
  <si>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</si>
  <si>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</si>
  <si>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</si>
  <si>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</si>
  <si>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</si>
  <si>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</si>
  <si>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</si>
  <si>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</si>
  <si>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</si>
  <si>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</si>
  <si>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</si>
  <si>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</si>
  <si>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</si>
  <si>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</si>
  <si>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</si>
  <si>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</si>
  <si>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</si>
  <si>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</si>
  <si>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</si>
  <si>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</si>
  <si>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</si>
  <si>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</si>
  <si>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</si>
  <si>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</si>
  <si>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</si>
  <si>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</si>
  <si>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</si>
  <si>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</si>
  <si>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</si>
  <si>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</si>
  <si>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</si>
  <si>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</si>
  <si>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</si>
  <si>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</si>
  <si>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</si>
  <si>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</si>
  <si>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</si>
  <si>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</si>
  <si>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</si>
  <si>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</si>
  <si>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</si>
  <si>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</si>
  <si>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</si>
  <si>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</si>
  <si>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</si>
  <si>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</si>
  <si>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</si>
  <si>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</si>
  <si>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</si>
  <si>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</si>
  <si>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</si>
  <si>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</si>
  <si>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</si>
  <si>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</si>
  <si>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</si>
  <si>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</si>
  <si>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</si>
  <si>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</si>
  <si>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</si>
  <si>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</si>
  <si>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</si>
  <si>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</si>
  <si>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</si>
  <si>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</si>
  <si>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</si>
  <si>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</si>
  <si>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</si>
  <si>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</si>
  <si>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Use Power Pivot to establish relationship, Query to Clean and upload the data into Data Model.</t>
  </si>
  <si>
    <t>Prepare powerpoint presentation based on your analysis</t>
  </si>
  <si>
    <t>Row Labels</t>
  </si>
  <si>
    <t>Grand Total</t>
  </si>
  <si>
    <t>Count of Order ID</t>
  </si>
  <si>
    <t>status</t>
  </si>
  <si>
    <t>Count of Ship Mode</t>
  </si>
  <si>
    <t>Sum of Profit</t>
  </si>
  <si>
    <t>Column Labels</t>
  </si>
  <si>
    <t>Sum of Sales</t>
  </si>
  <si>
    <t>Sum of Profit2</t>
  </si>
  <si>
    <t>PROFIT PERCENTAGE</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</si>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</sst>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MS Sans Serif"/>
    </font>
    <font>
      <sz val="11"/>
      <color theme="1"/>
      <name val="Calibri"/>
      <family val="2"/>
      <scheme val="minor"/>
    </font>
    <font>
      <sz val="11"/>
      <color theme="1"/>
      <name val="Calibri"/>
      <family val="2"/>
      <scheme val="minor"/>
    </font>
    <font>
      <b/>
      <sz val="10"/>
      <name val="MS Sans Serif"/>
      <family val="2"/>
    </font>
    <font>
      <sz val="8"/>
      <name val="MS Sans Serif"/>
      <family val="2"/>
    </font>
    <font>
      <b/>
      <sz val="10"/>
      <name val="MS Sans Serif"/>
      <family val="2"/>
    </font>
    <font>
      <b/>
      <sz val="11"/>
      <color rgb="FFFF0000"/>
      <name val="Calibri"/>
      <family val="2"/>
      <scheme val="minor"/>
    </font>
    <font>
      <sz val="18"/>
      <color rgb="FFFFFF00"/>
      <name val="MS Sans Serif"/>
    </font>
    <font>
      <sz val="22"/>
      <color rgb="FFFFFF00"/>
      <name val="MS Sans Serif"/>
    </font>
    <font>
      <sz val="22"/>
      <color theme="1"/>
      <name val="MS Sans Serif"/>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2" fillId="0" borderId="0"/>
    <xf numFmtId="0" fontId="1" fillId="0" borderId="0"/>
  </cellStyleXfs>
  <cellXfs count="16">
    <xf numFmtId="0" fontId="0" fillId="0" borderId="0" xfId="0"/>
    <xf numFmtId="0" fontId="5" fillId="0" borderId="0" xfId="0" applyFont="1"/>
    <xf numFmtId="0" fontId="0" fillId="0" borderId="0" xfId="0" quotePrefix="1"/>
    <xf numFmtId="0" fontId="3" fillId="0" borderId="0" xfId="0" applyFont="1"/>
    <xf numFmtId="14" fontId="0" fillId="0" borderId="0" xfId="0" applyNumberFormat="1"/>
    <xf numFmtId="0" fontId="6" fillId="0" borderId="0" xfId="2" applyFont="1"/>
    <xf numFmtId="0" fontId="1" fillId="0" borderId="0" xfId="2"/>
    <xf numFmtId="0" fontId="6" fillId="0" borderId="0" xfId="2" quotePrefix="1" applyFon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8" fillId="2" borderId="0" xfId="0" applyFont="1" applyFill="1" applyAlignment="1">
      <alignment horizontal="center" vertical="center"/>
    </xf>
    <xf numFmtId="0" fontId="7" fillId="2" borderId="0" xfId="0" applyFont="1" applyFill="1"/>
    <xf numFmtId="0" fontId="0" fillId="0" borderId="0" xfId="0" applyNumberFormat="1"/>
    <xf numFmtId="0" fontId="9" fillId="2" borderId="0" xfId="0" applyFont="1" applyFill="1" applyAlignment="1">
      <alignment horizontal="center"/>
    </xf>
  </cellXfs>
  <cellStyles count="3">
    <cellStyle name="Normal" xfId="0" builtinId="0"/>
    <cellStyle name="Normal 2" xfId="1" xr:uid="{00000000-0005-0000-0000-000001000000}"/>
    <cellStyle name="Normal 3" xfId="2" xr:uid="{4E920DED-1AB6-40F2-8C75-186B942BE0FD}"/>
  </cellStyles>
  <dxfs count="5">
    <dxf>
      <font>
        <b/>
        <i val="0"/>
        <strike val="0"/>
        <condense val="0"/>
        <extend val="0"/>
        <outline val="0"/>
        <shadow val="0"/>
        <u val="none"/>
        <vertAlign val="baseline"/>
        <sz val="10"/>
        <color auto="1"/>
        <name val="MS Sans Serif"/>
        <family val="2"/>
        <scheme val="none"/>
      </font>
    </dxf>
    <dxf>
      <numFmt numFmtId="0" formatCode="General"/>
    </dxf>
    <dxf>
      <numFmt numFmtId="0" formatCode="General"/>
    </dxf>
    <dxf>
      <numFmt numFmtId="19" formatCode="dd/mm/yyyy"/>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3.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Sheet1!$A$4:$A$7</c:f>
              <c:strCache>
                <c:ptCount val="3"/>
                <c:pt idx="0">
                  <c:v>Delivery Truck</c:v>
                </c:pt>
                <c:pt idx="1">
                  <c:v>Express Air</c:v>
                </c:pt>
                <c:pt idx="2">
                  <c:v>Regular Air</c:v>
                </c:pt>
              </c:strCache>
            </c:strRef>
          </c:cat>
          <c:val>
            <c:numRef>
              <c:f>Sheet1!$B$4:$B$7</c:f>
              <c:numCache>
                <c:formatCode>General</c:formatCode>
                <c:ptCount val="3"/>
                <c:pt idx="0">
                  <c:v>275</c:v>
                </c:pt>
                <c:pt idx="1">
                  <c:v>240</c:v>
                </c:pt>
                <c:pt idx="2">
                  <c:v>1437</c:v>
                </c:pt>
              </c:numCache>
            </c:numRef>
          </c:val>
          <c:extLst>
            <c:ext xmlns:c16="http://schemas.microsoft.com/office/drawing/2014/chart" uri="{C3380CC4-5D6E-409C-BE32-E72D297353CC}">
              <c16:uniqueId val="{00000000-EFAB-4BE1-B7BA-C871B0FBB0F2}"/>
            </c:ext>
          </c:extLst>
        </c:ser>
        <c:dLbls>
          <c:showLegendKey val="0"/>
          <c:showVal val="0"/>
          <c:showCatName val="0"/>
          <c:showSerName val="0"/>
          <c:showPercent val="0"/>
          <c:showBubbleSize val="0"/>
        </c:dLbls>
        <c:gapWidth val="150"/>
        <c:overlap val="100"/>
        <c:axId val="422683024"/>
        <c:axId val="422706064"/>
      </c:barChart>
      <c:catAx>
        <c:axId val="422683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706064"/>
        <c:crosses val="autoZero"/>
        <c:auto val="1"/>
        <c:lblAlgn val="ctr"/>
        <c:lblOffset val="100"/>
        <c:noMultiLvlLbl val="0"/>
      </c:catAx>
      <c:valAx>
        <c:axId val="42270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6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(1).xlsx]Sheet1!PivotTable5</c:name>
    <c:fmtId val="14"/>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flip="none" rotWithShape="1">
            <a:gsLst>
              <a:gs pos="100000">
                <a:schemeClr val="accent6">
                  <a:alpha val="0"/>
                </a:schemeClr>
              </a:gs>
              <a:gs pos="50000">
                <a:schemeClr val="accent6"/>
              </a:gs>
            </a:gsLst>
            <a:lin ang="10800000" scaled="1"/>
          </a:gradFill>
          <a:ln>
            <a:noFill/>
          </a:ln>
          <a:effectLst/>
          <a:sp3d/>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6">
                  <a:alpha val="0"/>
                </a:schemeClr>
              </a:gs>
              <a:gs pos="50000">
                <a:schemeClr val="accent6"/>
              </a:gs>
            </a:gsLst>
            <a:lin ang="10800000" scaled="1"/>
          </a:gradFill>
          <a:ln>
            <a:noFill/>
          </a:ln>
          <a:effectLst/>
          <a:sp3d/>
        </c:spPr>
      </c:pivotFmt>
      <c:pivotFmt>
        <c:idx val="9"/>
        <c:spPr>
          <a:gradFill flip="none" rotWithShape="1">
            <a:gsLst>
              <a:gs pos="100000">
                <a:schemeClr val="accent6">
                  <a:alpha val="0"/>
                </a:schemeClr>
              </a:gs>
              <a:gs pos="50000">
                <a:schemeClr val="accent6"/>
              </a:gs>
            </a:gsLst>
            <a:lin ang="10800000" scaled="1"/>
          </a:gradFill>
          <a:ln>
            <a:noFill/>
          </a:ln>
          <a:effectLst/>
          <a:sp3d/>
        </c:spPr>
      </c:pivotFmt>
      <c:pivotFmt>
        <c:idx val="10"/>
        <c:spPr>
          <a:gradFill flip="none" rotWithShape="1">
            <a:gsLst>
              <a:gs pos="100000">
                <a:schemeClr val="accent6">
                  <a:alpha val="0"/>
                </a:schemeClr>
              </a:gs>
              <a:gs pos="50000">
                <a:schemeClr val="accent6"/>
              </a:gs>
            </a:gsLst>
            <a:lin ang="10800000" scaled="1"/>
          </a:gradFill>
          <a:ln>
            <a:noFill/>
          </a:ln>
          <a:effectLst/>
          <a:sp3d/>
        </c:spPr>
      </c:pivotFmt>
      <c:pivotFmt>
        <c:idx val="11"/>
        <c:spPr>
          <a:gradFill flip="none" rotWithShape="1">
            <a:gsLst>
              <a:gs pos="100000">
                <a:schemeClr val="accent6">
                  <a:alpha val="0"/>
                </a:schemeClr>
              </a:gs>
              <a:gs pos="50000">
                <a:schemeClr val="accent6"/>
              </a:gs>
            </a:gsLst>
            <a:lin ang="10800000" scaled="1"/>
          </a:gradFill>
          <a:ln>
            <a:noFill/>
          </a:ln>
          <a:effectLst/>
          <a:sp3d/>
        </c:spPr>
      </c:pivotFmt>
      <c:pivotFmt>
        <c:idx val="12"/>
        <c:spPr>
          <a:gradFill flip="none" rotWithShape="1">
            <a:gsLst>
              <a:gs pos="100000">
                <a:schemeClr val="accent6">
                  <a:alpha val="0"/>
                </a:schemeClr>
              </a:gs>
              <a:gs pos="50000">
                <a:schemeClr val="accent6"/>
              </a:gs>
            </a:gsLst>
            <a:lin ang="10800000" scaled="1"/>
          </a:gradFill>
          <a:ln>
            <a:noFill/>
          </a:ln>
          <a:effectLst/>
          <a:sp3d/>
        </c:spPr>
      </c:pivotFmt>
      <c:pivotFmt>
        <c:idx val="13"/>
      </c:pivotFmt>
      <c:pivotFmt>
        <c:idx val="14"/>
      </c:pivotFmt>
      <c:pivotFmt>
        <c:idx val="15"/>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Sheet1!$B$14</c:f>
              <c:strCache>
                <c:ptCount val="1"/>
                <c:pt idx="0">
                  <c:v>Total</c:v>
                </c:pt>
              </c:strCache>
            </c:strRef>
          </c:tx>
          <c:spPr>
            <a:gradFill flip="none" rotWithShape="1">
              <a:gsLst>
                <a:gs pos="100000">
                  <a:schemeClr val="accent6">
                    <a:alpha val="0"/>
                  </a:schemeClr>
                </a:gs>
                <a:gs pos="50000">
                  <a:schemeClr val="accent6"/>
                </a:gs>
              </a:gsLst>
              <a:lin ang="10800000" scaled="1"/>
            </a:gradFill>
            <a:ln>
              <a:noFill/>
            </a:ln>
            <a:effectLst/>
            <a:sp3d/>
          </c:spPr>
          <c:invertIfNegative val="0"/>
          <c:dPt>
            <c:idx val="0"/>
            <c:invertIfNegative val="0"/>
            <c:bubble3D val="0"/>
            <c:extLst>
              <c:ext xmlns:c16="http://schemas.microsoft.com/office/drawing/2014/chart" uri="{C3380CC4-5D6E-409C-BE32-E72D297353CC}">
                <c16:uniqueId val="{00000001-BE3A-445B-813C-92C3926BE69D}"/>
              </c:ext>
            </c:extLst>
          </c:dPt>
          <c:dPt>
            <c:idx val="1"/>
            <c:invertIfNegative val="0"/>
            <c:bubble3D val="0"/>
            <c:extLst>
              <c:ext xmlns:c16="http://schemas.microsoft.com/office/drawing/2014/chart" uri="{C3380CC4-5D6E-409C-BE32-E72D297353CC}">
                <c16:uniqueId val="{00000003-BE3A-445B-813C-92C3926BE69D}"/>
              </c:ext>
            </c:extLst>
          </c:dPt>
          <c:dPt>
            <c:idx val="2"/>
            <c:invertIfNegative val="0"/>
            <c:bubble3D val="0"/>
            <c:extLst>
              <c:ext xmlns:c16="http://schemas.microsoft.com/office/drawing/2014/chart" uri="{C3380CC4-5D6E-409C-BE32-E72D297353CC}">
                <c16:uniqueId val="{00000005-BE3A-445B-813C-92C3926BE69D}"/>
              </c:ext>
            </c:extLst>
          </c:dPt>
          <c:dPt>
            <c:idx val="3"/>
            <c:invertIfNegative val="0"/>
            <c:bubble3D val="0"/>
            <c:extLst>
              <c:ext xmlns:c16="http://schemas.microsoft.com/office/drawing/2014/chart" uri="{C3380CC4-5D6E-409C-BE32-E72D297353CC}">
                <c16:uniqueId val="{00000007-BE3A-445B-813C-92C3926BE69D}"/>
              </c:ext>
            </c:extLst>
          </c:dPt>
          <c:dPt>
            <c:idx val="4"/>
            <c:invertIfNegative val="0"/>
            <c:bubble3D val="0"/>
            <c:extLst>
              <c:ext xmlns:c16="http://schemas.microsoft.com/office/drawing/2014/chart" uri="{C3380CC4-5D6E-409C-BE32-E72D297353CC}">
                <c16:uniqueId val="{00000009-BE3A-445B-813C-92C3926BE69D}"/>
              </c:ext>
            </c:extLst>
          </c:dPt>
          <c:cat>
            <c:strRef>
              <c:f>Sheet1!$A$15:$A$20</c:f>
              <c:strCache>
                <c:ptCount val="5"/>
                <c:pt idx="0">
                  <c:v>California</c:v>
                </c:pt>
                <c:pt idx="1">
                  <c:v>New York</c:v>
                </c:pt>
                <c:pt idx="2">
                  <c:v>Ohio</c:v>
                </c:pt>
                <c:pt idx="3">
                  <c:v>Oregon</c:v>
                </c:pt>
                <c:pt idx="4">
                  <c:v>Texas</c:v>
                </c:pt>
              </c:strCache>
            </c:strRef>
          </c:cat>
          <c:val>
            <c:numRef>
              <c:f>Sheet1!$B$15:$B$20</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A-BE3A-445B-813C-92C3926BE69D}"/>
            </c:ext>
          </c:extLst>
        </c:ser>
        <c:dLbls>
          <c:showLegendKey val="0"/>
          <c:showVal val="0"/>
          <c:showCatName val="0"/>
          <c:showSerName val="0"/>
          <c:showPercent val="0"/>
          <c:showBubbleSize val="0"/>
        </c:dLbls>
        <c:gapWidth val="150"/>
        <c:gapDepth val="0"/>
        <c:shape val="box"/>
        <c:axId val="881368191"/>
        <c:axId val="881359551"/>
        <c:axId val="0"/>
      </c:bar3DChart>
      <c:valAx>
        <c:axId val="88135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1368191"/>
        <c:crossBetween val="between"/>
      </c:valAx>
      <c:catAx>
        <c:axId val="881368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1359551"/>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(1).xlsx]Sheet1!PivotTable6</c:name>
    <c:fmtId val="16"/>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TOP 3 LEAST PROFITABLE PRODUCTS(SUB-CATEGORY)</a:t>
            </a:r>
          </a:p>
        </c:rich>
      </c:tx>
      <c:layout>
        <c:manualLayout>
          <c:xMode val="edge"/>
          <c:yMode val="edge"/>
          <c:x val="0.133299732200260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03835176759799"/>
          <c:y val="0.14418682923129433"/>
          <c:w val="0.84394155022459827"/>
          <c:h val="0.78270920128072463"/>
        </c:manualLayout>
      </c:layout>
      <c:bar3DChart>
        <c:barDir val="col"/>
        <c:grouping val="stacked"/>
        <c:varyColors val="0"/>
        <c:ser>
          <c:idx val="0"/>
          <c:order val="0"/>
          <c:tx>
            <c:strRef>
              <c:f>Sheet1!$B$26</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Sheet1!$A$27:$A$30</c:f>
              <c:strCache>
                <c:ptCount val="3"/>
                <c:pt idx="0">
                  <c:v>Rubber Bands</c:v>
                </c:pt>
                <c:pt idx="1">
                  <c:v>Scissors, Rulers and Trimmers</c:v>
                </c:pt>
                <c:pt idx="2">
                  <c:v>Tables</c:v>
                </c:pt>
              </c:strCache>
            </c:strRef>
          </c:cat>
          <c:val>
            <c:numRef>
              <c:f>Sheet1!$B$27:$B$30</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0-13C5-4163-9EB4-649DFF7F3A36}"/>
            </c:ext>
          </c:extLst>
        </c:ser>
        <c:dLbls>
          <c:showLegendKey val="0"/>
          <c:showVal val="0"/>
          <c:showCatName val="0"/>
          <c:showSerName val="0"/>
          <c:showPercent val="0"/>
          <c:showBubbleSize val="0"/>
        </c:dLbls>
        <c:gapWidth val="150"/>
        <c:shape val="box"/>
        <c:axId val="140696640"/>
        <c:axId val="140685600"/>
        <c:axId val="0"/>
      </c:bar3DChart>
      <c:catAx>
        <c:axId val="14069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685600"/>
        <c:crosses val="autoZero"/>
        <c:auto val="1"/>
        <c:lblAlgn val="ctr"/>
        <c:lblOffset val="100"/>
        <c:noMultiLvlLbl val="0"/>
      </c:catAx>
      <c:valAx>
        <c:axId val="140685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69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(1).xlsx]Sheet1!PivotTable7</c:name>
    <c:fmtId val="11"/>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DISCOUNTS VS PROFITS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4493750721226"/>
          <c:y val="0.18827394138587281"/>
          <c:w val="0.62689610162381837"/>
          <c:h val="0.76838493380142558"/>
        </c:manualLayout>
      </c:layout>
      <c:barChart>
        <c:barDir val="col"/>
        <c:grouping val="clustered"/>
        <c:varyColors val="0"/>
        <c:ser>
          <c:idx val="0"/>
          <c:order val="0"/>
          <c:tx>
            <c:strRef>
              <c:f>Sheet1!$B$47:$B$48</c:f>
              <c:strCache>
                <c:ptCount val="1"/>
                <c:pt idx="0">
                  <c:v>Furniture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Sheet1!$A$49:$A$62</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Sheet1!$B$49:$B$62</c:f>
              <c:numCache>
                <c:formatCode>General</c:formatCode>
                <c:ptCount val="13"/>
                <c:pt idx="0">
                  <c:v>10702.443570919993</c:v>
                </c:pt>
                <c:pt idx="1">
                  <c:v>27321.732874999998</c:v>
                </c:pt>
                <c:pt idx="2">
                  <c:v>10931.112962999996</c:v>
                </c:pt>
                <c:pt idx="3">
                  <c:v>19894.047206000003</c:v>
                </c:pt>
                <c:pt idx="4">
                  <c:v>-4246.3348310000001</c:v>
                </c:pt>
                <c:pt idx="5">
                  <c:v>-1051.9365733200004</c:v>
                </c:pt>
                <c:pt idx="6">
                  <c:v>7374.4517140000016</c:v>
                </c:pt>
                <c:pt idx="7">
                  <c:v>-2375.8645999999999</c:v>
                </c:pt>
                <c:pt idx="8">
                  <c:v>-689.49229999999966</c:v>
                </c:pt>
                <c:pt idx="9">
                  <c:v>-7869.6609058499998</c:v>
                </c:pt>
                <c:pt idx="10">
                  <c:v>-714.17318240000054</c:v>
                </c:pt>
                <c:pt idx="11">
                  <c:v>-9.1300000000000008</c:v>
                </c:pt>
                <c:pt idx="12">
                  <c:v>-17.75</c:v>
                </c:pt>
              </c:numCache>
            </c:numRef>
          </c:val>
          <c:extLst>
            <c:ext xmlns:c16="http://schemas.microsoft.com/office/drawing/2014/chart" uri="{C3380CC4-5D6E-409C-BE32-E72D297353CC}">
              <c16:uniqueId val="{00000000-BC4C-4756-A52D-F6D0E0E785C7}"/>
            </c:ext>
          </c:extLst>
        </c:ser>
        <c:ser>
          <c:idx val="1"/>
          <c:order val="1"/>
          <c:tx>
            <c:strRef>
              <c:f>Sheet1!$C$47:$C$48</c:f>
              <c:strCache>
                <c:ptCount val="1"/>
                <c:pt idx="0">
                  <c:v>Office Supplies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Sheet1!$A$49:$A$62</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Sheet1!$C$49:$C$62</c:f>
              <c:numCache>
                <c:formatCode>General</c:formatCode>
                <c:ptCount val="13"/>
                <c:pt idx="0">
                  <c:v>7717.5039599999991</c:v>
                </c:pt>
                <c:pt idx="1">
                  <c:v>1547.6435300000003</c:v>
                </c:pt>
                <c:pt idx="2">
                  <c:v>29953.414559999997</c:v>
                </c:pt>
                <c:pt idx="3">
                  <c:v>10826.557769999998</c:v>
                </c:pt>
                <c:pt idx="4">
                  <c:v>9585.2544600000001</c:v>
                </c:pt>
                <c:pt idx="5">
                  <c:v>15797.698099999998</c:v>
                </c:pt>
                <c:pt idx="6">
                  <c:v>3210.9973099999997</c:v>
                </c:pt>
                <c:pt idx="7">
                  <c:v>1224.8778799999989</c:v>
                </c:pt>
                <c:pt idx="8">
                  <c:v>10794.695</c:v>
                </c:pt>
                <c:pt idx="9">
                  <c:v>-1376.5983431999998</c:v>
                </c:pt>
                <c:pt idx="10">
                  <c:v>242.96530999999996</c:v>
                </c:pt>
              </c:numCache>
            </c:numRef>
          </c:val>
          <c:extLst>
            <c:ext xmlns:c16="http://schemas.microsoft.com/office/drawing/2014/chart" uri="{C3380CC4-5D6E-409C-BE32-E72D297353CC}">
              <c16:uniqueId val="{00000000-055C-45C8-8B6C-58D5B60FA1AA}"/>
            </c:ext>
          </c:extLst>
        </c:ser>
        <c:ser>
          <c:idx val="2"/>
          <c:order val="2"/>
          <c:tx>
            <c:strRef>
              <c:f>Sheet1!$D$47:$D$48</c:f>
              <c:strCache>
                <c:ptCount val="1"/>
                <c:pt idx="0">
                  <c:v>Technology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Sheet1!$A$49:$A$62</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Sheet1!$D$49:$D$62</c:f>
              <c:numCache>
                <c:formatCode>General</c:formatCode>
                <c:ptCount val="13"/>
                <c:pt idx="0">
                  <c:v>11052.431360000002</c:v>
                </c:pt>
                <c:pt idx="1">
                  <c:v>-5854.1391080000012</c:v>
                </c:pt>
                <c:pt idx="2">
                  <c:v>1832.2651079999994</c:v>
                </c:pt>
                <c:pt idx="3">
                  <c:v>29165.567500000001</c:v>
                </c:pt>
                <c:pt idx="4">
                  <c:v>-10004.520687999997</c:v>
                </c:pt>
                <c:pt idx="5">
                  <c:v>21363.211820000004</c:v>
                </c:pt>
                <c:pt idx="6">
                  <c:v>20440.311344000002</c:v>
                </c:pt>
                <c:pt idx="7">
                  <c:v>14110.143659999998</c:v>
                </c:pt>
                <c:pt idx="8">
                  <c:v>-2778.8638720000022</c:v>
                </c:pt>
                <c:pt idx="9">
                  <c:v>-8778.5733999999993</c:v>
                </c:pt>
                <c:pt idx="10">
                  <c:v>4755.3226399999985</c:v>
                </c:pt>
              </c:numCache>
            </c:numRef>
          </c:val>
          <c:extLst>
            <c:ext xmlns:c16="http://schemas.microsoft.com/office/drawing/2014/chart" uri="{C3380CC4-5D6E-409C-BE32-E72D297353CC}">
              <c16:uniqueId val="{00000001-1D65-4905-932D-4125190059DD}"/>
            </c:ext>
          </c:extLst>
        </c:ser>
        <c:dLbls>
          <c:showLegendKey val="0"/>
          <c:showVal val="0"/>
          <c:showCatName val="0"/>
          <c:showSerName val="0"/>
          <c:showPercent val="0"/>
          <c:showBubbleSize val="0"/>
        </c:dLbls>
        <c:gapWidth val="219"/>
        <c:axId val="140688480"/>
        <c:axId val="140690400"/>
      </c:barChart>
      <c:catAx>
        <c:axId val="140688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0690400"/>
        <c:crosses val="autoZero"/>
        <c:auto val="1"/>
        <c:lblAlgn val="ctr"/>
        <c:lblOffset val="100"/>
        <c:noMultiLvlLbl val="0"/>
      </c:catAx>
      <c:valAx>
        <c:axId val="140690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068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solidFill>
        <a:schemeClr val="lt1">
          <a:shade val="50000"/>
        </a:schemeClr>
      </a:solidFill>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(1).xlsx]Sheet1!PivotTable8</c:name>
    <c:fmtId val="12"/>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Sheet1!$B$67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D03-4B05-B2D1-93476CE842B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D03-4B05-B2D1-93476CE842B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D03-4B05-B2D1-93476CE842B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D03-4B05-B2D1-93476CE842B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D03-4B05-B2D1-93476CE842B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4D03-4B05-B2D1-93476CE842B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4D03-4B05-B2D1-93476CE842B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4D03-4B05-B2D1-93476CE842B0}"/>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4D03-4B05-B2D1-93476CE842B0}"/>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4D03-4B05-B2D1-93476CE842B0}"/>
              </c:ext>
            </c:extLst>
          </c:dPt>
          <c:cat>
            <c:strRef>
              <c:f>Sheet1!$A$68:$A$78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Sheet1!$B$68:$B$78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14-4D03-4B05-B2D1-93476CE842B0}"/>
            </c:ext>
          </c:extLst>
        </c:ser>
        <c:dLbls>
          <c:dLblPos val="outEnd"/>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(1).xlsx]Sheet1!PivotTable10</c:name>
    <c:fmtId val="6"/>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REGION WISE PROFIT</a:t>
            </a:r>
          </a:p>
          <a:p>
            <a:pPr>
              <a:defRPr/>
            </a:pPr>
            <a:endParaRPr lang="en-US"/>
          </a:p>
        </c:rich>
      </c:tx>
      <c:layout>
        <c:manualLayout>
          <c:xMode val="edge"/>
          <c:yMode val="edge"/>
          <c:x val="0.22863997749855089"/>
          <c:y val="4.33574476613667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869106241028011"/>
          <c:y val="0.24204403351657489"/>
          <c:w val="0.31336265063434388"/>
          <c:h val="0.58846865927568792"/>
        </c:manualLayout>
      </c:layout>
      <c:doughnutChart>
        <c:varyColors val="1"/>
        <c:ser>
          <c:idx val="0"/>
          <c:order val="0"/>
          <c:tx>
            <c:strRef>
              <c:f>Sheet1!$B$94</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40-4102-B015-42F889E70BFE}"/>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40-4102-B015-42F889E70BFE}"/>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540-4102-B015-42F889E70BFE}"/>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540-4102-B015-42F889E70BFE}"/>
              </c:ext>
            </c:extLst>
          </c:dPt>
          <c:cat>
            <c:strRef>
              <c:f>Sheet1!$A$95:$A$99</c:f>
              <c:strCache>
                <c:ptCount val="4"/>
                <c:pt idx="0">
                  <c:v>East</c:v>
                </c:pt>
                <c:pt idx="1">
                  <c:v>Central</c:v>
                </c:pt>
                <c:pt idx="2">
                  <c:v>West</c:v>
                </c:pt>
                <c:pt idx="3">
                  <c:v>South</c:v>
                </c:pt>
              </c:strCache>
            </c:strRef>
          </c:cat>
          <c:val>
            <c:numRef>
              <c:f>Sheet1!$B$95:$B$99</c:f>
              <c:numCache>
                <c:formatCode>General</c:formatCode>
                <c:ptCount val="4"/>
                <c:pt idx="0">
                  <c:v>85291.403446000011</c:v>
                </c:pt>
                <c:pt idx="1">
                  <c:v>77365.472668600036</c:v>
                </c:pt>
                <c:pt idx="2">
                  <c:v>75844.790102000028</c:v>
                </c:pt>
                <c:pt idx="3">
                  <c:v>-14424.054379450006</c:v>
                </c:pt>
              </c:numCache>
            </c:numRef>
          </c:val>
          <c:extLst>
            <c:ext xmlns:c16="http://schemas.microsoft.com/office/drawing/2014/chart" uri="{C3380CC4-5D6E-409C-BE32-E72D297353CC}">
              <c16:uniqueId val="{00000008-9540-4102-B015-42F889E70B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solidFill>
        <a:schemeClr val="lt1">
          <a:shade val="50000"/>
        </a:schemeClr>
      </a:solid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(1).xlsx]Sheet1!PivotTable9</c:name>
    <c:fmtId val="1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TIME SERIES OF SALES AND PROFIT</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lt1">
                      <a:lumMod val="8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03169359628099E-2"/>
          <c:y val="0.24573218892616966"/>
          <c:w val="0.7206624954940577"/>
          <c:h val="0.58927912247452618"/>
        </c:manualLayout>
      </c:layout>
      <c:lineChart>
        <c:grouping val="stacked"/>
        <c:varyColors val="0"/>
        <c:ser>
          <c:idx val="0"/>
          <c:order val="0"/>
          <c:tx>
            <c:strRef>
              <c:f>Sheet1!$B$84</c:f>
              <c:strCache>
                <c:ptCount val="1"/>
                <c:pt idx="0">
                  <c:v>Sum of Profit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Sheet1!$A$85:$A$91</c:f>
              <c:strCache>
                <c:ptCount val="6"/>
                <c:pt idx="0">
                  <c:v>Jan</c:v>
                </c:pt>
                <c:pt idx="1">
                  <c:v>Feb</c:v>
                </c:pt>
                <c:pt idx="2">
                  <c:v>Mar</c:v>
                </c:pt>
                <c:pt idx="3">
                  <c:v>Apr</c:v>
                </c:pt>
                <c:pt idx="4">
                  <c:v>May</c:v>
                </c:pt>
                <c:pt idx="5">
                  <c:v>Jun</c:v>
                </c:pt>
              </c:strCache>
            </c:strRef>
          </c:cat>
          <c:val>
            <c:numRef>
              <c:f>Sheet1!$B$85:$B$91</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0-6A62-4C7A-A8BC-E9B18D1D43D3}"/>
            </c:ext>
          </c:extLst>
        </c:ser>
        <c:ser>
          <c:idx val="1"/>
          <c:order val="1"/>
          <c:tx>
            <c:strRef>
              <c:f>Sheet1!$C$84</c:f>
              <c:strCache>
                <c:ptCount val="1"/>
                <c:pt idx="0">
                  <c:v>Sum of Sales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Sheet1!$A$85:$A$91</c:f>
              <c:strCache>
                <c:ptCount val="6"/>
                <c:pt idx="0">
                  <c:v>Jan</c:v>
                </c:pt>
                <c:pt idx="1">
                  <c:v>Feb</c:v>
                </c:pt>
                <c:pt idx="2">
                  <c:v>Mar</c:v>
                </c:pt>
                <c:pt idx="3">
                  <c:v>Apr</c:v>
                </c:pt>
                <c:pt idx="4">
                  <c:v>May</c:v>
                </c:pt>
                <c:pt idx="5">
                  <c:v>Jun</c:v>
                </c:pt>
              </c:strCache>
            </c:strRef>
          </c:cat>
          <c:val>
            <c:numRef>
              <c:f>Sheet1!$C$85:$C$91</c:f>
              <c:numCache>
                <c:formatCode>General</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1-6A62-4C7A-A8BC-E9B18D1D43D3}"/>
            </c:ext>
          </c:extLst>
        </c:ser>
        <c:dLbls>
          <c:showLegendKey val="0"/>
          <c:showVal val="0"/>
          <c:showCatName val="0"/>
          <c:showSerName val="0"/>
          <c:showPercent val="0"/>
          <c:showBubbleSize val="0"/>
        </c:dLbls>
        <c:marker val="1"/>
        <c:smooth val="0"/>
        <c:axId val="218271904"/>
        <c:axId val="218277184"/>
      </c:lineChart>
      <c:catAx>
        <c:axId val="21827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8277184"/>
        <c:crosses val="autoZero"/>
        <c:auto val="1"/>
        <c:lblAlgn val="ctr"/>
        <c:lblOffset val="100"/>
        <c:noMultiLvlLbl val="0"/>
      </c:catAx>
      <c:valAx>
        <c:axId val="218277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82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TOP</a:t>
            </a:r>
            <a:r>
              <a:rPr lang="en-US" b="0" baseline="0"/>
              <a:t> 5 PROFITABLE STATES</a:t>
            </a:r>
            <a:endParaRPr lang="en-US" b="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77E-4D0B-B703-A2522DDCE1B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57-4154-A9C6-46C430B0B3C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257-4154-A9C6-46C430B0B3C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257-4154-A9C6-46C430B0B3C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257-4154-A9C6-46C430B0B3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Sheet1!$A$15:$A$20</c:f>
              <c:strCache>
                <c:ptCount val="5"/>
                <c:pt idx="0">
                  <c:v>California</c:v>
                </c:pt>
                <c:pt idx="1">
                  <c:v>New York</c:v>
                </c:pt>
                <c:pt idx="2">
                  <c:v>Ohio</c:v>
                </c:pt>
                <c:pt idx="3">
                  <c:v>Oregon</c:v>
                </c:pt>
                <c:pt idx="4">
                  <c:v>Texas</c:v>
                </c:pt>
              </c:strCache>
            </c:strRef>
          </c:cat>
          <c:val>
            <c:numRef>
              <c:f>Sheet1!$B$15:$B$20</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E4AC-4511-8E9D-65015C4318D3}"/>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Sheet1!$A$27:$A$30</c:f>
              <c:strCache>
                <c:ptCount val="3"/>
                <c:pt idx="0">
                  <c:v>Rubber Bands</c:v>
                </c:pt>
                <c:pt idx="1">
                  <c:v>Scissors, Rulers and Trimmers</c:v>
                </c:pt>
                <c:pt idx="2">
                  <c:v>Tables</c:v>
                </c:pt>
              </c:strCache>
            </c:strRef>
          </c:cat>
          <c:val>
            <c:numRef>
              <c:f>Sheet1!$B$27:$B$30</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0-ABC4-41A4-89CD-6A5BFB4EF8CC}"/>
            </c:ext>
          </c:extLst>
        </c:ser>
        <c:dLbls>
          <c:showLegendKey val="0"/>
          <c:showVal val="0"/>
          <c:showCatName val="0"/>
          <c:showSerName val="0"/>
          <c:showPercent val="0"/>
          <c:showBubbleSize val="0"/>
        </c:dLbls>
        <c:gapWidth val="100"/>
        <c:overlap val="-24"/>
        <c:axId val="140696640"/>
        <c:axId val="140685600"/>
      </c:barChart>
      <c:catAx>
        <c:axId val="140696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85600"/>
        <c:crosses val="autoZero"/>
        <c:auto val="1"/>
        <c:lblAlgn val="ctr"/>
        <c:lblOffset val="100"/>
        <c:noMultiLvlLbl val="0"/>
      </c:catAx>
      <c:valAx>
        <c:axId val="140685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DISCOUNTS</a:t>
            </a:r>
            <a:r>
              <a:rPr lang="en-IN" b="1" baseline="0"/>
              <a:t> VS PROFITS</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64886197415545E-2"/>
          <c:y val="0.18119421268216201"/>
          <c:w val="0.62689610162381837"/>
          <c:h val="0.76838493380142558"/>
        </c:manualLayout>
      </c:layout>
      <c:barChart>
        <c:barDir val="col"/>
        <c:grouping val="clustered"/>
        <c:varyColors val="0"/>
        <c:ser>
          <c:idx val="0"/>
          <c:order val="0"/>
          <c:tx>
            <c:strRef>
              <c:f>Sheet1!$B$47:$B$48</c:f>
              <c:strCache>
                <c:ptCount val="1"/>
                <c:pt idx="0">
                  <c:v>Furniture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Sheet1!$A$49:$A$62</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Sheet1!$B$49:$B$62</c:f>
              <c:numCache>
                <c:formatCode>General</c:formatCode>
                <c:ptCount val="13"/>
                <c:pt idx="0">
                  <c:v>10702.443570919993</c:v>
                </c:pt>
                <c:pt idx="1">
                  <c:v>27321.732874999998</c:v>
                </c:pt>
                <c:pt idx="2">
                  <c:v>10931.112962999996</c:v>
                </c:pt>
                <c:pt idx="3">
                  <c:v>19894.047206000003</c:v>
                </c:pt>
                <c:pt idx="4">
                  <c:v>-4246.3348310000001</c:v>
                </c:pt>
                <c:pt idx="5">
                  <c:v>-1051.9365733200004</c:v>
                </c:pt>
                <c:pt idx="6">
                  <c:v>7374.4517140000016</c:v>
                </c:pt>
                <c:pt idx="7">
                  <c:v>-2375.8645999999999</c:v>
                </c:pt>
                <c:pt idx="8">
                  <c:v>-689.49229999999966</c:v>
                </c:pt>
                <c:pt idx="9">
                  <c:v>-7869.6609058499998</c:v>
                </c:pt>
                <c:pt idx="10">
                  <c:v>-714.17318240000054</c:v>
                </c:pt>
                <c:pt idx="11">
                  <c:v>-9.1300000000000008</c:v>
                </c:pt>
                <c:pt idx="12">
                  <c:v>-17.75</c:v>
                </c:pt>
              </c:numCache>
            </c:numRef>
          </c:val>
          <c:extLst>
            <c:ext xmlns:c16="http://schemas.microsoft.com/office/drawing/2014/chart" uri="{C3380CC4-5D6E-409C-BE32-E72D297353CC}">
              <c16:uniqueId val="{00000000-5D5C-47A8-9E7F-31396233FAE4}"/>
            </c:ext>
          </c:extLst>
        </c:ser>
        <c:ser>
          <c:idx val="1"/>
          <c:order val="1"/>
          <c:tx>
            <c:strRef>
              <c:f>Sheet1!$C$47:$C$48</c:f>
              <c:strCache>
                <c:ptCount val="1"/>
                <c:pt idx="0">
                  <c:v>Office Supplies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Sheet1!$A$49:$A$62</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Sheet1!$C$49:$C$62</c:f>
              <c:numCache>
                <c:formatCode>General</c:formatCode>
                <c:ptCount val="13"/>
                <c:pt idx="0">
                  <c:v>7717.5039599999991</c:v>
                </c:pt>
                <c:pt idx="1">
                  <c:v>1547.6435300000003</c:v>
                </c:pt>
                <c:pt idx="2">
                  <c:v>29953.414559999997</c:v>
                </c:pt>
                <c:pt idx="3">
                  <c:v>10826.557769999998</c:v>
                </c:pt>
                <c:pt idx="4">
                  <c:v>9585.2544600000001</c:v>
                </c:pt>
                <c:pt idx="5">
                  <c:v>15797.698099999998</c:v>
                </c:pt>
                <c:pt idx="6">
                  <c:v>3210.9973099999997</c:v>
                </c:pt>
                <c:pt idx="7">
                  <c:v>1224.8778799999989</c:v>
                </c:pt>
                <c:pt idx="8">
                  <c:v>10794.695</c:v>
                </c:pt>
                <c:pt idx="9">
                  <c:v>-1376.5983431999998</c:v>
                </c:pt>
                <c:pt idx="10">
                  <c:v>242.96530999999996</c:v>
                </c:pt>
              </c:numCache>
            </c:numRef>
          </c:val>
          <c:extLst>
            <c:ext xmlns:c16="http://schemas.microsoft.com/office/drawing/2014/chart" uri="{C3380CC4-5D6E-409C-BE32-E72D297353CC}">
              <c16:uniqueId val="{00000000-B0CB-498A-A823-64E8D659A2F4}"/>
            </c:ext>
          </c:extLst>
        </c:ser>
        <c:ser>
          <c:idx val="2"/>
          <c:order val="2"/>
          <c:tx>
            <c:strRef>
              <c:f>Sheet1!$D$47:$D$48</c:f>
              <c:strCache>
                <c:ptCount val="1"/>
                <c:pt idx="0">
                  <c:v>Technology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Sheet1!$A$49:$A$62</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Sheet1!$D$49:$D$62</c:f>
              <c:numCache>
                <c:formatCode>General</c:formatCode>
                <c:ptCount val="13"/>
                <c:pt idx="0">
                  <c:v>11052.431360000002</c:v>
                </c:pt>
                <c:pt idx="1">
                  <c:v>-5854.1391080000012</c:v>
                </c:pt>
                <c:pt idx="2">
                  <c:v>1832.2651079999994</c:v>
                </c:pt>
                <c:pt idx="3">
                  <c:v>29165.567500000001</c:v>
                </c:pt>
                <c:pt idx="4">
                  <c:v>-10004.520687999997</c:v>
                </c:pt>
                <c:pt idx="5">
                  <c:v>21363.211820000004</c:v>
                </c:pt>
                <c:pt idx="6">
                  <c:v>20440.311344000002</c:v>
                </c:pt>
                <c:pt idx="7">
                  <c:v>14110.143659999998</c:v>
                </c:pt>
                <c:pt idx="8">
                  <c:v>-2778.8638720000022</c:v>
                </c:pt>
                <c:pt idx="9">
                  <c:v>-8778.5733999999993</c:v>
                </c:pt>
                <c:pt idx="10">
                  <c:v>4755.3226399999985</c:v>
                </c:pt>
              </c:numCache>
            </c:numRef>
          </c:val>
          <c:extLst>
            <c:ext xmlns:c16="http://schemas.microsoft.com/office/drawing/2014/chart" uri="{C3380CC4-5D6E-409C-BE32-E72D297353CC}">
              <c16:uniqueId val="{00000000-05A0-4347-AF64-6D4564041A1C}"/>
            </c:ext>
          </c:extLst>
        </c:ser>
        <c:dLbls>
          <c:showLegendKey val="0"/>
          <c:showVal val="0"/>
          <c:showCatName val="0"/>
          <c:showSerName val="0"/>
          <c:showPercent val="0"/>
          <c:showBubbleSize val="0"/>
        </c:dLbls>
        <c:gapWidth val="219"/>
        <c:axId val="140688480"/>
        <c:axId val="140690400"/>
      </c:barChart>
      <c:catAx>
        <c:axId val="14068848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90400"/>
        <c:crosses val="autoZero"/>
        <c:auto val="1"/>
        <c:lblAlgn val="ctr"/>
        <c:lblOffset val="100"/>
        <c:noMultiLvlLbl val="0"/>
      </c:catAx>
      <c:valAx>
        <c:axId val="140690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8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Sheet1!$B$67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C9D-4C6E-9723-6A9EB634B3E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60A-48FF-AA27-B72B87CB58F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60A-48FF-AA27-B72B87CB58F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60A-48FF-AA27-B72B87CB58F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60A-48FF-AA27-B72B87CB58F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460A-48FF-AA27-B72B87CB58F4}"/>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460A-48FF-AA27-B72B87CB58F4}"/>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460A-48FF-AA27-B72B87CB58F4}"/>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460A-48FF-AA27-B72B87CB58F4}"/>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460A-48FF-AA27-B72B87CB58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Sheet1!$A$68:$A$78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Sheet1!$B$68:$B$78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14B6-41E3-8C66-4BD1A0052E60}"/>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TIME</a:t>
            </a:r>
            <a:r>
              <a:rPr lang="en-IN" b="1" baseline="0"/>
              <a:t> SERIES OF SALES AND PROFIT</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803169359628099E-2"/>
          <c:y val="0.24573218892616966"/>
          <c:w val="0.7206624954940577"/>
          <c:h val="0.58927912247452618"/>
        </c:manualLayout>
      </c:layout>
      <c:bar3DChart>
        <c:barDir val="col"/>
        <c:grouping val="clustered"/>
        <c:varyColors val="0"/>
        <c:ser>
          <c:idx val="0"/>
          <c:order val="0"/>
          <c:tx>
            <c:strRef>
              <c:f>Sheet1!$B$84</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Sheet1!$A$85:$A$91</c:f>
              <c:strCache>
                <c:ptCount val="6"/>
                <c:pt idx="0">
                  <c:v>Jan</c:v>
                </c:pt>
                <c:pt idx="1">
                  <c:v>Feb</c:v>
                </c:pt>
                <c:pt idx="2">
                  <c:v>Mar</c:v>
                </c:pt>
                <c:pt idx="3">
                  <c:v>Apr</c:v>
                </c:pt>
                <c:pt idx="4">
                  <c:v>May</c:v>
                </c:pt>
                <c:pt idx="5">
                  <c:v>Jun</c:v>
                </c:pt>
              </c:strCache>
            </c:strRef>
          </c:cat>
          <c:val>
            <c:numRef>
              <c:f>Sheet1!$B$85:$B$91</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C0F8-4E9B-BC92-D5AC08945BB6}"/>
            </c:ext>
          </c:extLst>
        </c:ser>
        <c:ser>
          <c:idx val="1"/>
          <c:order val="1"/>
          <c:tx>
            <c:strRef>
              <c:f>Sheet1!$C$84</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Sheet1!$A$85:$A$91</c:f>
              <c:strCache>
                <c:ptCount val="6"/>
                <c:pt idx="0">
                  <c:v>Jan</c:v>
                </c:pt>
                <c:pt idx="1">
                  <c:v>Feb</c:v>
                </c:pt>
                <c:pt idx="2">
                  <c:v>Mar</c:v>
                </c:pt>
                <c:pt idx="3">
                  <c:v>Apr</c:v>
                </c:pt>
                <c:pt idx="4">
                  <c:v>May</c:v>
                </c:pt>
                <c:pt idx="5">
                  <c:v>Jun</c:v>
                </c:pt>
              </c:strCache>
            </c:strRef>
          </c:cat>
          <c:val>
            <c:numRef>
              <c:f>Sheet1!$C$85:$C$91</c:f>
              <c:numCache>
                <c:formatCode>General</c:formatCode>
                <c:ptCount val="6"/>
                <c:pt idx="0">
                  <c:v>274766.92000000016</c:v>
                </c:pt>
                <c:pt idx="1">
                  <c:v>326101.46999999997</c:v>
                </c:pt>
                <c:pt idx="2">
                  <c:v>271696.67000000016</c:v>
                </c:pt>
                <c:pt idx="3">
                  <c:v>389831.94999999978</c:v>
                </c:pt>
                <c:pt idx="4">
                  <c:v>306572.06999999977</c:v>
                </c:pt>
                <c:pt idx="5">
                  <c:v>355368.79999999964</c:v>
                </c:pt>
              </c:numCache>
            </c:numRef>
          </c:val>
          <c:extLst>
            <c:ext xmlns:c16="http://schemas.microsoft.com/office/drawing/2014/chart" uri="{C3380CC4-5D6E-409C-BE32-E72D297353CC}">
              <c16:uniqueId val="{00000001-C0F8-4E9B-BC92-D5AC08945BB6}"/>
            </c:ext>
          </c:extLst>
        </c:ser>
        <c:dLbls>
          <c:showLegendKey val="0"/>
          <c:showVal val="0"/>
          <c:showCatName val="0"/>
          <c:showSerName val="0"/>
          <c:showPercent val="0"/>
          <c:showBubbleSize val="0"/>
        </c:dLbls>
        <c:gapWidth val="150"/>
        <c:shape val="box"/>
        <c:axId val="218271904"/>
        <c:axId val="218277184"/>
        <c:axId val="0"/>
      </c:bar3DChart>
      <c:catAx>
        <c:axId val="21827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77184"/>
        <c:crosses val="autoZero"/>
        <c:auto val="1"/>
        <c:lblAlgn val="ctr"/>
        <c:lblOffset val="100"/>
        <c:noMultiLvlLbl val="0"/>
      </c:catAx>
      <c:valAx>
        <c:axId val="2182771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PROFIT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Sheet1!$B$94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D93-48BF-A93B-0EC1A959905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093-4F8F-A16C-86A8B294ADA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093-4F8F-A16C-86A8B294ADA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093-4F8F-A16C-86A8B294AD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Sheet1!$A$95:$A$99</c:f>
              <c:strCache>
                <c:ptCount val="4"/>
                <c:pt idx="0">
                  <c:v>East</c:v>
                </c:pt>
                <c:pt idx="1">
                  <c:v>Central</c:v>
                </c:pt>
                <c:pt idx="2">
                  <c:v>West</c:v>
                </c:pt>
                <c:pt idx="3">
                  <c:v>South</c:v>
                </c:pt>
              </c:strCache>
            </c:strRef>
          </c:cat>
          <c:val>
            <c:numRef>
              <c:f>Sheet1!$B$95:$B$99</c:f>
              <c:numCache>
                <c:formatCode>General</c:formatCode>
                <c:ptCount val="4"/>
                <c:pt idx="0">
                  <c:v>85291.403446000011</c:v>
                </c:pt>
                <c:pt idx="1">
                  <c:v>77365.472668600036</c:v>
                </c:pt>
                <c:pt idx="2">
                  <c:v>75844.790102000028</c:v>
                </c:pt>
                <c:pt idx="3">
                  <c:v>-14424.054379450006</c:v>
                </c:pt>
              </c:numCache>
            </c:numRef>
          </c:val>
          <c:extLst>
            <c:ext xmlns:c16="http://schemas.microsoft.com/office/drawing/2014/chart" uri="{C3380CC4-5D6E-409C-BE32-E72D297353CC}">
              <c16:uniqueId val="{00000000-AE18-4865-8DDB-8A4BD081D26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(1).xlsx]Sheet1!PivotTable11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CATEGORY</a:t>
            </a:r>
            <a:r>
              <a:rPr lang="en-IN" b="1" baseline="0"/>
              <a:t> WISE SALES AND PROFITS</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Sheet1!$B$106</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Sheet1!$A$107:$A$110</c:f>
              <c:strCache>
                <c:ptCount val="3"/>
                <c:pt idx="0">
                  <c:v>Office Supplies</c:v>
                </c:pt>
                <c:pt idx="1">
                  <c:v>Technology</c:v>
                </c:pt>
                <c:pt idx="2">
                  <c:v>Furniture</c:v>
                </c:pt>
              </c:strCache>
            </c:strRef>
          </c:cat>
          <c:val>
            <c:numRef>
              <c:f>Sheet1!$B$107:$B$110</c:f>
              <c:numCache>
                <c:formatCode>General</c:formatCode>
                <c:ptCount val="3"/>
                <c:pt idx="0">
                  <c:v>551368.61999999941</c:v>
                </c:pt>
                <c:pt idx="1">
                  <c:v>712264.9499999996</c:v>
                </c:pt>
                <c:pt idx="2">
                  <c:v>660704.31000000052</c:v>
                </c:pt>
              </c:numCache>
            </c:numRef>
          </c:val>
          <c:extLst>
            <c:ext xmlns:c16="http://schemas.microsoft.com/office/drawing/2014/chart" uri="{C3380CC4-5D6E-409C-BE32-E72D297353CC}">
              <c16:uniqueId val="{00000000-B229-4F0B-B347-D56BD0F5F75C}"/>
            </c:ext>
          </c:extLst>
        </c:ser>
        <c:ser>
          <c:idx val="1"/>
          <c:order val="1"/>
          <c:tx>
            <c:strRef>
              <c:f>Sheet1!$C$106</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Sheet1!$A$107:$A$110</c:f>
              <c:strCache>
                <c:ptCount val="3"/>
                <c:pt idx="0">
                  <c:v>Office Supplies</c:v>
                </c:pt>
                <c:pt idx="1">
                  <c:v>Technology</c:v>
                </c:pt>
                <c:pt idx="2">
                  <c:v>Furniture</c:v>
                </c:pt>
              </c:strCache>
            </c:strRef>
          </c:cat>
          <c:val>
            <c:numRef>
              <c:f>Sheet1!$C$107:$C$110</c:f>
              <c:numCache>
                <c:formatCode>General</c:formatCode>
                <c:ptCount val="3"/>
                <c:pt idx="0">
                  <c:v>89525.009536800106</c:v>
                </c:pt>
                <c:pt idx="1">
                  <c:v>75303.156364000024</c:v>
                </c:pt>
                <c:pt idx="2">
                  <c:v>59249.445936349992</c:v>
                </c:pt>
              </c:numCache>
            </c:numRef>
          </c:val>
          <c:extLst>
            <c:ext xmlns:c16="http://schemas.microsoft.com/office/drawing/2014/chart" uri="{C3380CC4-5D6E-409C-BE32-E72D297353CC}">
              <c16:uniqueId val="{00000001-B229-4F0B-B347-D56BD0F5F75C}"/>
            </c:ext>
          </c:extLst>
        </c:ser>
        <c:dLbls>
          <c:showLegendKey val="0"/>
          <c:showVal val="0"/>
          <c:showCatName val="0"/>
          <c:showSerName val="0"/>
          <c:showPercent val="0"/>
          <c:showBubbleSize val="0"/>
        </c:dLbls>
        <c:gapWidth val="150"/>
        <c:shape val="box"/>
        <c:axId val="422709424"/>
        <c:axId val="422703184"/>
        <c:axId val="0"/>
      </c:bar3DChart>
      <c:catAx>
        <c:axId val="42270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703184"/>
        <c:crosses val="autoZero"/>
        <c:auto val="1"/>
        <c:lblAlgn val="ctr"/>
        <c:lblOffset val="100"/>
        <c:noMultiLvlLbl val="0"/>
      </c:catAx>
      <c:valAx>
        <c:axId val="4227031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7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 (1).xlsx]Sheet1!PivotTable4</c:name>
    <c:fmtId val="11"/>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Sheet1!$A$4:$A$7</c:f>
              <c:strCache>
                <c:ptCount val="3"/>
                <c:pt idx="0">
                  <c:v>Delivery Truck</c:v>
                </c:pt>
                <c:pt idx="1">
                  <c:v>Express Air</c:v>
                </c:pt>
                <c:pt idx="2">
                  <c:v>Regular Air</c:v>
                </c:pt>
              </c:strCache>
            </c:strRef>
          </c:cat>
          <c:val>
            <c:numRef>
              <c:f>Sheet1!$B$4:$B$7</c:f>
              <c:numCache>
                <c:formatCode>General</c:formatCode>
                <c:ptCount val="3"/>
                <c:pt idx="0">
                  <c:v>275</c:v>
                </c:pt>
                <c:pt idx="1">
                  <c:v>240</c:v>
                </c:pt>
                <c:pt idx="2">
                  <c:v>1437</c:v>
                </c:pt>
              </c:numCache>
            </c:numRef>
          </c:val>
          <c:smooth val="0"/>
          <c:extLst>
            <c:ext xmlns:c16="http://schemas.microsoft.com/office/drawing/2014/chart" uri="{C3380CC4-5D6E-409C-BE32-E72D297353CC}">
              <c16:uniqueId val="{00000000-A269-4B24-A7A2-136B1BF28A77}"/>
            </c:ext>
          </c:extLst>
        </c:ser>
        <c:dLbls>
          <c:showLegendKey val="0"/>
          <c:showVal val="0"/>
          <c:showCatName val="0"/>
          <c:showSerName val="0"/>
          <c:showPercent val="0"/>
          <c:showBubbleSize val="0"/>
        </c:dLbls>
        <c:marker val="1"/>
        <c:smooth val="0"/>
        <c:axId val="422683024"/>
        <c:axId val="422706064"/>
      </c:lineChart>
      <c:catAx>
        <c:axId val="4226830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22706064"/>
        <c:crosses val="autoZero"/>
        <c:auto val="1"/>
        <c:lblAlgn val="ctr"/>
        <c:lblOffset val="100"/>
        <c:noMultiLvlLbl val="0"/>
      </c:catAx>
      <c:valAx>
        <c:axId val="422706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2268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solidFill>
        <a:schemeClr val="lt1">
          <a:shade val="50000"/>
        </a:schemeClr>
      </a:solidFill>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60960</xdr:colOff>
      <xdr:row>0</xdr:row>
      <xdr:rowOff>99060</xdr:rowOff>
    </xdr:from>
    <xdr:to>
      <xdr:col>8</xdr:col>
      <xdr:colOff>137160</xdr:colOff>
      <xdr:row>12</xdr:row>
      <xdr:rowOff>30480</xdr:rowOff>
    </xdr:to>
    <xdr:graphicFrame macro="">
      <xdr:nvGraphicFramePr>
        <xdr:cNvPr id="2" name="Chart 1">
          <a:extLst>
            <a:ext uri="{FF2B5EF4-FFF2-40B4-BE49-F238E27FC236}">
              <a16:creationId xmlns:a16="http://schemas.microsoft.com/office/drawing/2014/main" id="{F1A2E79B-04B3-A7C3-4868-CAA84B59D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xdr:colOff>
      <xdr:row>12</xdr:row>
      <xdr:rowOff>121920</xdr:rowOff>
    </xdr:from>
    <xdr:to>
      <xdr:col>9</xdr:col>
      <xdr:colOff>91440</xdr:colOff>
      <xdr:row>23</xdr:row>
      <xdr:rowOff>114300</xdr:rowOff>
    </xdr:to>
    <xdr:graphicFrame macro="">
      <xdr:nvGraphicFramePr>
        <xdr:cNvPr id="3" name="Chart 2">
          <a:extLst>
            <a:ext uri="{FF2B5EF4-FFF2-40B4-BE49-F238E27FC236}">
              <a16:creationId xmlns:a16="http://schemas.microsoft.com/office/drawing/2014/main" id="{FF3C25C4-B125-1948-D5D3-73BEA3AD7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434340</xdr:colOff>
      <xdr:row>27</xdr:row>
      <xdr:rowOff>7620</xdr:rowOff>
    </xdr:from>
    <xdr:to>
      <xdr:col>7</xdr:col>
      <xdr:colOff>426720</xdr:colOff>
      <xdr:row>41</xdr:row>
      <xdr:rowOff>144780</xdr:rowOff>
    </xdr:to>
    <xdr:graphicFrame macro="">
      <xdr:nvGraphicFramePr>
        <xdr:cNvPr id="4" name="Chart 3">
          <a:extLst>
            <a:ext uri="{FF2B5EF4-FFF2-40B4-BE49-F238E27FC236}">
              <a16:creationId xmlns:a16="http://schemas.microsoft.com/office/drawing/2014/main" id="{27EEC1F2-7B3C-6196-F349-DD54B2926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948576</xdr:colOff>
      <xdr:row>38</xdr:row>
      <xdr:rowOff>22167</xdr:rowOff>
    </xdr:from>
    <xdr:to>
      <xdr:col>12</xdr:col>
      <xdr:colOff>826656</xdr:colOff>
      <xdr:row>55</xdr:row>
      <xdr:rowOff>45028</xdr:rowOff>
    </xdr:to>
    <xdr:graphicFrame macro="">
      <xdr:nvGraphicFramePr>
        <xdr:cNvPr id="5" name="Chart 4">
          <a:extLst>
            <a:ext uri="{FF2B5EF4-FFF2-40B4-BE49-F238E27FC236}">
              <a16:creationId xmlns:a16="http://schemas.microsoft.com/office/drawing/2014/main" id="{6121BF79-0E0E-421B-A790-347D521F7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76200</xdr:colOff>
      <xdr:row>64</xdr:row>
      <xdr:rowOff>0</xdr:rowOff>
    </xdr:from>
    <xdr:to>
      <xdr:col>9</xdr:col>
      <xdr:colOff>548640</xdr:colOff>
      <xdr:row>75</xdr:row>
      <xdr:rowOff>121920</xdr:rowOff>
    </xdr:to>
    <xdr:graphicFrame macro="">
      <xdr:nvGraphicFramePr>
        <xdr:cNvPr id="6" name="Chart 5">
          <a:extLst>
            <a:ext uri="{FF2B5EF4-FFF2-40B4-BE49-F238E27FC236}">
              <a16:creationId xmlns:a16="http://schemas.microsoft.com/office/drawing/2014/main" id="{62B1D08F-7846-7C20-2CF4-D49CCD179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830580</xdr:colOff>
      <xdr:row>76</xdr:row>
      <xdr:rowOff>22860</xdr:rowOff>
    </xdr:from>
    <xdr:to>
      <xdr:col>9</xdr:col>
      <xdr:colOff>480060</xdr:colOff>
      <xdr:row>88</xdr:row>
      <xdr:rowOff>22860</xdr:rowOff>
    </xdr:to>
    <xdr:graphicFrame macro="">
      <xdr:nvGraphicFramePr>
        <xdr:cNvPr id="8" name="Chart 7">
          <a:extLst>
            <a:ext uri="{FF2B5EF4-FFF2-40B4-BE49-F238E27FC236}">
              <a16:creationId xmlns:a16="http://schemas.microsoft.com/office/drawing/2014/main" id="{21FA64EA-22D2-DA3F-D3B1-EAD25CE1E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800100</xdr:colOff>
      <xdr:row>89</xdr:row>
      <xdr:rowOff>60960</xdr:rowOff>
    </xdr:from>
    <xdr:to>
      <xdr:col>9</xdr:col>
      <xdr:colOff>342900</xdr:colOff>
      <xdr:row>104</xdr:row>
      <xdr:rowOff>121920</xdr:rowOff>
    </xdr:to>
    <xdr:graphicFrame macro="">
      <xdr:nvGraphicFramePr>
        <xdr:cNvPr id="9" name="Chart 8">
          <a:extLst>
            <a:ext uri="{FF2B5EF4-FFF2-40B4-BE49-F238E27FC236}">
              <a16:creationId xmlns:a16="http://schemas.microsoft.com/office/drawing/2014/main" id="{0D838FF3-1B88-14A2-5CF5-F9A653B9B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891540</xdr:colOff>
      <xdr:row>105</xdr:row>
      <xdr:rowOff>144780</xdr:rowOff>
    </xdr:from>
    <xdr:to>
      <xdr:col>9</xdr:col>
      <xdr:colOff>144780</xdr:colOff>
      <xdr:row>119</xdr:row>
      <xdr:rowOff>60960</xdr:rowOff>
    </xdr:to>
    <xdr:graphicFrame macro="">
      <xdr:nvGraphicFramePr>
        <xdr:cNvPr id="10" name="Chart 9">
          <a:extLst>
            <a:ext uri="{FF2B5EF4-FFF2-40B4-BE49-F238E27FC236}">
              <a16:creationId xmlns:a16="http://schemas.microsoft.com/office/drawing/2014/main" id="{27EDB04A-5F1C-6229-9E86-8E2D88419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883511</xdr:colOff>
      <xdr:row>14</xdr:row>
      <xdr:rowOff>151417</xdr:rowOff>
    </xdr:from>
    <xdr:to>
      <xdr:col>11</xdr:col>
      <xdr:colOff>336182</xdr:colOff>
      <xdr:row>29</xdr:row>
      <xdr:rowOff>46028</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72FCD40F-BBE0-8B0F-1FFA-44BDF8BAF63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625640" y="2445611"/>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372152</xdr:colOff>
      <xdr:row>0</xdr:row>
      <xdr:rowOff>66121</xdr:rowOff>
    </xdr:from>
    <xdr:to>
      <xdr:col>10</xdr:col>
      <xdr:colOff>1012887</xdr:colOff>
      <xdr:row>14</xdr:row>
      <xdr:rowOff>124602</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9AFD8C0-88BC-3518-5096-3A48B9970B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14281" y="66121"/>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406319</xdr:colOff>
      <xdr:row>1</xdr:row>
      <xdr:rowOff>34741</xdr:rowOff>
    </xdr:from>
    <xdr:to>
      <xdr:col>12</xdr:col>
      <xdr:colOff>1047054</xdr:colOff>
      <xdr:row>15</xdr:row>
      <xdr:rowOff>93222</xdr:rowOff>
    </xdr:to>
    <mc:AlternateContent xmlns:mc="http://schemas.openxmlformats.org/markup-compatibility/2006" xmlns:a14="http://schemas.microsoft.com/office/drawing/2010/main">
      <mc:Choice Requires="a14">
        <xdr:graphicFrame macro="">
          <xdr:nvGraphicFramePr>
            <xdr:cNvPr id="13" name="Order Priority">
              <a:extLst>
                <a:ext uri="{FF2B5EF4-FFF2-40B4-BE49-F238E27FC236}">
                  <a16:creationId xmlns:a16="http://schemas.microsoft.com/office/drawing/2014/main" id="{8587A49D-F68B-C205-EFFA-915F72F9A56E}"/>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2524577" y="198612"/>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1094575</xdr:colOff>
      <xdr:row>29</xdr:row>
      <xdr:rowOff>67516</xdr:rowOff>
    </xdr:from>
    <xdr:to>
      <xdr:col>14</xdr:col>
      <xdr:colOff>547246</xdr:colOff>
      <xdr:row>43</xdr:row>
      <xdr:rowOff>125997</xdr:rowOff>
    </xdr:to>
    <mc:AlternateContent xmlns:mc="http://schemas.openxmlformats.org/markup-compatibility/2006" xmlns:a14="http://schemas.microsoft.com/office/drawing/2010/main">
      <mc:Choice Requires="a14">
        <xdr:graphicFrame macro="">
          <xdr:nvGraphicFramePr>
            <xdr:cNvPr id="14" name="Customer Segment">
              <a:extLst>
                <a:ext uri="{FF2B5EF4-FFF2-40B4-BE49-F238E27FC236}">
                  <a16:creationId xmlns:a16="http://schemas.microsoft.com/office/drawing/2014/main" id="{27D86C11-B028-D9B5-36AE-667DF841363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4400898" y="4819774"/>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1119156</xdr:colOff>
      <xdr:row>15</xdr:row>
      <xdr:rowOff>1966</xdr:rowOff>
    </xdr:from>
    <xdr:to>
      <xdr:col>13</xdr:col>
      <xdr:colOff>571827</xdr:colOff>
      <xdr:row>29</xdr:row>
      <xdr:rowOff>60448</xdr:rowOff>
    </xdr:to>
    <mc:AlternateContent xmlns:mc="http://schemas.openxmlformats.org/markup-compatibility/2006" xmlns:a14="http://schemas.microsoft.com/office/drawing/2010/main">
      <mc:Choice Requires="a14">
        <xdr:graphicFrame macro="">
          <xdr:nvGraphicFramePr>
            <xdr:cNvPr id="16" name="Months (Order Date)">
              <a:extLst>
                <a:ext uri="{FF2B5EF4-FFF2-40B4-BE49-F238E27FC236}">
                  <a16:creationId xmlns:a16="http://schemas.microsoft.com/office/drawing/2014/main" id="{363DE1CB-D734-4607-6914-2F2F69E07019}"/>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3237414" y="2460031"/>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360844</xdr:colOff>
      <xdr:row>0</xdr:row>
      <xdr:rowOff>30480</xdr:rowOff>
    </xdr:from>
    <xdr:to>
      <xdr:col>15</xdr:col>
      <xdr:colOff>592885</xdr:colOff>
      <xdr:row>3</xdr:row>
      <xdr:rowOff>91440</xdr:rowOff>
    </xdr:to>
    <xdr:sp macro="" textlink="">
      <xdr:nvSpPr>
        <xdr:cNvPr id="2" name="TextBox 1">
          <a:extLst>
            <a:ext uri="{FF2B5EF4-FFF2-40B4-BE49-F238E27FC236}">
              <a16:creationId xmlns:a16="http://schemas.microsoft.com/office/drawing/2014/main" id="{9A8B771A-506B-83F7-53E5-745C7B45C60E}"/>
            </a:ext>
          </a:extLst>
        </xdr:cNvPr>
        <xdr:cNvSpPr txBox="1"/>
      </xdr:nvSpPr>
      <xdr:spPr>
        <a:xfrm>
          <a:off x="5326134" y="30480"/>
          <a:ext cx="5873299" cy="540283"/>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rgbClr val="C00000"/>
              </a:solidFill>
            </a:rPr>
            <a:t>SALES AND SHIPPING ANALYSIS</a:t>
          </a:r>
        </a:p>
      </xdr:txBody>
    </xdr:sp>
    <xdr:clientData/>
  </xdr:twoCellAnchor>
  <xdr:twoCellAnchor>
    <xdr:from>
      <xdr:col>0</xdr:col>
      <xdr:colOff>0</xdr:colOff>
      <xdr:row>5</xdr:row>
      <xdr:rowOff>0</xdr:rowOff>
    </xdr:from>
    <xdr:to>
      <xdr:col>4</xdr:col>
      <xdr:colOff>362857</xdr:colOff>
      <xdr:row>44</xdr:row>
      <xdr:rowOff>1</xdr:rowOff>
    </xdr:to>
    <xdr:sp macro="" textlink="">
      <xdr:nvSpPr>
        <xdr:cNvPr id="3" name="Rectangle 2">
          <a:extLst>
            <a:ext uri="{FF2B5EF4-FFF2-40B4-BE49-F238E27FC236}">
              <a16:creationId xmlns:a16="http://schemas.microsoft.com/office/drawing/2014/main" id="{1436CF0A-CCF7-27A9-6BB2-5D667C667377}"/>
            </a:ext>
          </a:extLst>
        </xdr:cNvPr>
        <xdr:cNvSpPr/>
      </xdr:nvSpPr>
      <xdr:spPr>
        <a:xfrm>
          <a:off x="0" y="816429"/>
          <a:ext cx="2830286" cy="693057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525780</xdr:colOff>
      <xdr:row>5</xdr:row>
      <xdr:rowOff>30480</xdr:rowOff>
    </xdr:from>
    <xdr:to>
      <xdr:col>9</xdr:col>
      <xdr:colOff>38100</xdr:colOff>
      <xdr:row>8</xdr:row>
      <xdr:rowOff>22860</xdr:rowOff>
    </xdr:to>
    <xdr:sp macro="" textlink="">
      <xdr:nvSpPr>
        <xdr:cNvPr id="6" name="TextBox 5">
          <a:extLst>
            <a:ext uri="{FF2B5EF4-FFF2-40B4-BE49-F238E27FC236}">
              <a16:creationId xmlns:a16="http://schemas.microsoft.com/office/drawing/2014/main" id="{F21DA817-3E36-6C6E-23F5-B597AC140642}"/>
            </a:ext>
          </a:extLst>
        </xdr:cNvPr>
        <xdr:cNvSpPr txBox="1"/>
      </xdr:nvSpPr>
      <xdr:spPr>
        <a:xfrm>
          <a:off x="2964180" y="830580"/>
          <a:ext cx="2560320" cy="47244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ysClr val="windowText" lastClr="000000"/>
              </a:solidFill>
            </a:rPr>
            <a:t>TOTAL SALES</a:t>
          </a:r>
        </a:p>
      </xdr:txBody>
    </xdr:sp>
    <xdr:clientData/>
  </xdr:twoCellAnchor>
  <xdr:twoCellAnchor>
    <xdr:from>
      <xdr:col>9</xdr:col>
      <xdr:colOff>83820</xdr:colOff>
      <xdr:row>5</xdr:row>
      <xdr:rowOff>30480</xdr:rowOff>
    </xdr:from>
    <xdr:to>
      <xdr:col>13</xdr:col>
      <xdr:colOff>472440</xdr:colOff>
      <xdr:row>8</xdr:row>
      <xdr:rowOff>15240</xdr:rowOff>
    </xdr:to>
    <xdr:sp macro="" textlink="">
      <xdr:nvSpPr>
        <xdr:cNvPr id="9" name="TextBox 8">
          <a:extLst>
            <a:ext uri="{FF2B5EF4-FFF2-40B4-BE49-F238E27FC236}">
              <a16:creationId xmlns:a16="http://schemas.microsoft.com/office/drawing/2014/main" id="{85B737C7-34D8-ADB5-06AD-A9D689081B1E}"/>
            </a:ext>
          </a:extLst>
        </xdr:cNvPr>
        <xdr:cNvSpPr txBox="1"/>
      </xdr:nvSpPr>
      <xdr:spPr>
        <a:xfrm>
          <a:off x="5570220" y="830580"/>
          <a:ext cx="2827020" cy="46482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ysClr val="windowText" lastClr="000000"/>
              </a:solidFill>
            </a:rPr>
            <a:t>TOTAL PROFIT</a:t>
          </a:r>
        </a:p>
      </xdr:txBody>
    </xdr:sp>
    <xdr:clientData/>
  </xdr:twoCellAnchor>
  <xdr:twoCellAnchor>
    <xdr:from>
      <xdr:col>13</xdr:col>
      <xdr:colOff>525780</xdr:colOff>
      <xdr:row>5</xdr:row>
      <xdr:rowOff>30480</xdr:rowOff>
    </xdr:from>
    <xdr:to>
      <xdr:col>19</xdr:col>
      <xdr:colOff>7620</xdr:colOff>
      <xdr:row>8</xdr:row>
      <xdr:rowOff>30480</xdr:rowOff>
    </xdr:to>
    <xdr:sp macro="" textlink="">
      <xdr:nvSpPr>
        <xdr:cNvPr id="10" name="TextBox 9">
          <a:extLst>
            <a:ext uri="{FF2B5EF4-FFF2-40B4-BE49-F238E27FC236}">
              <a16:creationId xmlns:a16="http://schemas.microsoft.com/office/drawing/2014/main" id="{F2E3A50D-93E5-2A8A-CA53-EF7C69035F9B}"/>
            </a:ext>
          </a:extLst>
        </xdr:cNvPr>
        <xdr:cNvSpPr txBox="1"/>
      </xdr:nvSpPr>
      <xdr:spPr>
        <a:xfrm>
          <a:off x="8450580" y="830580"/>
          <a:ext cx="3139440" cy="48006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ysClr val="windowText" lastClr="000000"/>
              </a:solidFill>
            </a:rPr>
            <a:t>QUANTITY</a:t>
          </a:r>
          <a:r>
            <a:rPr lang="en-IN" sz="2400" b="1" baseline="0">
              <a:solidFill>
                <a:sysClr val="windowText" lastClr="000000"/>
              </a:solidFill>
            </a:rPr>
            <a:t> OF ORDERS</a:t>
          </a:r>
          <a:endParaRPr lang="en-IN" sz="2400" b="1">
            <a:solidFill>
              <a:sysClr val="windowText" lastClr="000000"/>
            </a:solidFill>
          </a:endParaRPr>
        </a:p>
      </xdr:txBody>
    </xdr:sp>
    <xdr:clientData/>
  </xdr:twoCellAnchor>
  <xdr:twoCellAnchor>
    <xdr:from>
      <xdr:col>19</xdr:col>
      <xdr:colOff>60960</xdr:colOff>
      <xdr:row>5</xdr:row>
      <xdr:rowOff>30480</xdr:rowOff>
    </xdr:from>
    <xdr:to>
      <xdr:col>22</xdr:col>
      <xdr:colOff>525780</xdr:colOff>
      <xdr:row>8</xdr:row>
      <xdr:rowOff>38100</xdr:rowOff>
    </xdr:to>
    <xdr:sp macro="" textlink="">
      <xdr:nvSpPr>
        <xdr:cNvPr id="11" name="TextBox 10">
          <a:extLst>
            <a:ext uri="{FF2B5EF4-FFF2-40B4-BE49-F238E27FC236}">
              <a16:creationId xmlns:a16="http://schemas.microsoft.com/office/drawing/2014/main" id="{B5064FC7-D552-FD22-AA98-DBA688436AC5}"/>
            </a:ext>
          </a:extLst>
        </xdr:cNvPr>
        <xdr:cNvSpPr txBox="1"/>
      </xdr:nvSpPr>
      <xdr:spPr>
        <a:xfrm>
          <a:off x="13136880" y="830580"/>
          <a:ext cx="2293620" cy="48768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ysClr val="windowText" lastClr="000000"/>
              </a:solidFill>
            </a:rPr>
            <a:t>PROFIT %</a:t>
          </a:r>
        </a:p>
      </xdr:txBody>
    </xdr:sp>
    <xdr:clientData/>
  </xdr:twoCellAnchor>
  <xdr:twoCellAnchor>
    <xdr:from>
      <xdr:col>4</xdr:col>
      <xdr:colOff>404091</xdr:colOff>
      <xdr:row>9</xdr:row>
      <xdr:rowOff>80818</xdr:rowOff>
    </xdr:from>
    <xdr:to>
      <xdr:col>13</xdr:col>
      <xdr:colOff>588818</xdr:colOff>
      <xdr:row>24</xdr:row>
      <xdr:rowOff>23091</xdr:rowOff>
    </xdr:to>
    <xdr:graphicFrame macro="">
      <xdr:nvGraphicFramePr>
        <xdr:cNvPr id="12" name="Chart 11">
          <a:extLst>
            <a:ext uri="{FF2B5EF4-FFF2-40B4-BE49-F238E27FC236}">
              <a16:creationId xmlns:a16="http://schemas.microsoft.com/office/drawing/2014/main" id="{00EFA327-81CE-4D95-B22F-8CEB8988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97973</xdr:colOff>
      <xdr:row>9</xdr:row>
      <xdr:rowOff>76201</xdr:rowOff>
    </xdr:from>
    <xdr:to>
      <xdr:col>22</xdr:col>
      <xdr:colOff>359228</xdr:colOff>
      <xdr:row>24</xdr:row>
      <xdr:rowOff>10886</xdr:rowOff>
    </xdr:to>
    <xdr:graphicFrame macro="">
      <xdr:nvGraphicFramePr>
        <xdr:cNvPr id="13" name="Chart 12">
          <a:extLst>
            <a:ext uri="{FF2B5EF4-FFF2-40B4-BE49-F238E27FC236}">
              <a16:creationId xmlns:a16="http://schemas.microsoft.com/office/drawing/2014/main" id="{968F325B-26A0-414F-92B1-F284D04CA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415636</xdr:colOff>
      <xdr:row>25</xdr:row>
      <xdr:rowOff>39414</xdr:rowOff>
    </xdr:from>
    <xdr:to>
      <xdr:col>13</xdr:col>
      <xdr:colOff>578069</xdr:colOff>
      <xdr:row>43</xdr:row>
      <xdr:rowOff>50801</xdr:rowOff>
    </xdr:to>
    <xdr:graphicFrame macro="">
      <xdr:nvGraphicFramePr>
        <xdr:cNvPr id="14" name="Chart 13">
          <a:extLst>
            <a:ext uri="{FF2B5EF4-FFF2-40B4-BE49-F238E27FC236}">
              <a16:creationId xmlns:a16="http://schemas.microsoft.com/office/drawing/2014/main" id="{DC2DBC97-F284-4D08-B6AB-7B6F8319F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74764</xdr:colOff>
      <xdr:row>44</xdr:row>
      <xdr:rowOff>75843</xdr:rowOff>
    </xdr:from>
    <xdr:to>
      <xdr:col>14</xdr:col>
      <xdr:colOff>97972</xdr:colOff>
      <xdr:row>61</xdr:row>
      <xdr:rowOff>130629</xdr:rowOff>
    </xdr:to>
    <xdr:graphicFrame macro="">
      <xdr:nvGraphicFramePr>
        <xdr:cNvPr id="15" name="Chart 14">
          <a:extLst>
            <a:ext uri="{FF2B5EF4-FFF2-40B4-BE49-F238E27FC236}">
              <a16:creationId xmlns:a16="http://schemas.microsoft.com/office/drawing/2014/main" id="{A6D4864C-99D8-4C4A-A966-244E6F693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44</xdr:row>
      <xdr:rowOff>81033</xdr:rowOff>
    </xdr:from>
    <xdr:to>
      <xdr:col>6</xdr:col>
      <xdr:colOff>1239671</xdr:colOff>
      <xdr:row>62</xdr:row>
      <xdr:rowOff>0</xdr:rowOff>
    </xdr:to>
    <xdr:graphicFrame macro="">
      <xdr:nvGraphicFramePr>
        <xdr:cNvPr id="16" name="Chart 15">
          <a:extLst>
            <a:ext uri="{FF2B5EF4-FFF2-40B4-BE49-F238E27FC236}">
              <a16:creationId xmlns:a16="http://schemas.microsoft.com/office/drawing/2014/main" id="{5672858F-B92A-4CDA-A120-B83E5DBAE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136152</xdr:colOff>
      <xdr:row>25</xdr:row>
      <xdr:rowOff>97970</xdr:rowOff>
    </xdr:from>
    <xdr:to>
      <xdr:col>22</xdr:col>
      <xdr:colOff>402772</xdr:colOff>
      <xdr:row>43</xdr:row>
      <xdr:rowOff>32656</xdr:rowOff>
    </xdr:to>
    <xdr:graphicFrame macro="">
      <xdr:nvGraphicFramePr>
        <xdr:cNvPr id="17" name="Chart 16">
          <a:extLst>
            <a:ext uri="{FF2B5EF4-FFF2-40B4-BE49-F238E27FC236}">
              <a16:creationId xmlns:a16="http://schemas.microsoft.com/office/drawing/2014/main" id="{D5ABBF0B-5548-43CC-9F2E-645560220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229057</xdr:colOff>
      <xdr:row>44</xdr:row>
      <xdr:rowOff>87085</xdr:rowOff>
    </xdr:from>
    <xdr:to>
      <xdr:col>22</xdr:col>
      <xdr:colOff>435428</xdr:colOff>
      <xdr:row>61</xdr:row>
      <xdr:rowOff>119743</xdr:rowOff>
    </xdr:to>
    <xdr:graphicFrame macro="">
      <xdr:nvGraphicFramePr>
        <xdr:cNvPr id="18" name="Chart 17">
          <a:extLst>
            <a:ext uri="{FF2B5EF4-FFF2-40B4-BE49-F238E27FC236}">
              <a16:creationId xmlns:a16="http://schemas.microsoft.com/office/drawing/2014/main" id="{E92BC663-7137-4229-B0C6-3A3271125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40153</xdr:rowOff>
    </xdr:from>
    <xdr:to>
      <xdr:col>4</xdr:col>
      <xdr:colOff>337457</xdr:colOff>
      <xdr:row>10</xdr:row>
      <xdr:rowOff>152400</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341E920F-ADD4-41DC-9E8D-5CC298BE02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856582"/>
              <a:ext cx="2775857" cy="13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219363</xdr:rowOff>
    </xdr:from>
    <xdr:to>
      <xdr:col>4</xdr:col>
      <xdr:colOff>337456</xdr:colOff>
      <xdr:row>19</xdr:row>
      <xdr:rowOff>43543</xdr:rowOff>
    </xdr:to>
    <mc:AlternateContent xmlns:mc="http://schemas.openxmlformats.org/markup-compatibility/2006" xmlns:a14="http://schemas.microsoft.com/office/drawing/2010/main">
      <mc:Choice Requires="a14">
        <xdr:graphicFrame macro="">
          <xdr:nvGraphicFramePr>
            <xdr:cNvPr id="20" name="Ship Mode 1">
              <a:extLst>
                <a:ext uri="{FF2B5EF4-FFF2-40B4-BE49-F238E27FC236}">
                  <a16:creationId xmlns:a16="http://schemas.microsoft.com/office/drawing/2014/main" id="{8F304180-4C97-4688-9608-9F9661BCA82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0" y="2309420"/>
              <a:ext cx="2775856" cy="1424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43542</xdr:colOff>
      <xdr:row>30</xdr:row>
      <xdr:rowOff>152401</xdr:rowOff>
    </xdr:from>
    <xdr:to>
      <xdr:col>4</xdr:col>
      <xdr:colOff>315686</xdr:colOff>
      <xdr:row>44</xdr:row>
      <xdr:rowOff>32657</xdr:rowOff>
    </xdr:to>
    <mc:AlternateContent xmlns:mc="http://schemas.openxmlformats.org/markup-compatibility/2006" xmlns:a14="http://schemas.microsoft.com/office/drawing/2010/main">
      <mc:Choice Requires="a14">
        <xdr:graphicFrame macro="">
          <xdr:nvGraphicFramePr>
            <xdr:cNvPr id="22" name="Customer Segment 1">
              <a:extLst>
                <a:ext uri="{FF2B5EF4-FFF2-40B4-BE49-F238E27FC236}">
                  <a16:creationId xmlns:a16="http://schemas.microsoft.com/office/drawing/2014/main" id="{43C7108F-8CA3-46ED-85EF-45ADEF2D1E1E}"/>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43542" y="5638801"/>
              <a:ext cx="2710544" cy="2166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4</xdr:col>
      <xdr:colOff>326570</xdr:colOff>
      <xdr:row>30</xdr:row>
      <xdr:rowOff>152400</xdr:rowOff>
    </xdr:to>
    <mc:AlternateContent xmlns:mc="http://schemas.openxmlformats.org/markup-compatibility/2006" xmlns:a14="http://schemas.microsoft.com/office/drawing/2010/main">
      <mc:Choice Requires="a14">
        <xdr:graphicFrame macro="">
          <xdr:nvGraphicFramePr>
            <xdr:cNvPr id="4" name="Months (Order Date) 1">
              <a:extLst>
                <a:ext uri="{FF2B5EF4-FFF2-40B4-BE49-F238E27FC236}">
                  <a16:creationId xmlns:a16="http://schemas.microsoft.com/office/drawing/2014/main" id="{A0E6E56E-9719-47F3-BF4E-54470BD8B744}"/>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0" y="3690257"/>
              <a:ext cx="2764970" cy="1948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4.008405671295" createdVersion="8" refreshedVersion="8" minRefreshableVersion="3" recordCount="1952" xr:uid="{5E7F28B0-58D0-466F-8173-27F571EC5D54}">
  <cacheSource type="worksheet">
    <worksheetSource name="order"/>
  </cacheSource>
  <cacheFields count="29">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8"/>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status" numFmtId="0">
      <sharedItems/>
    </cacheField>
    <cacheField name="Manager" numFmtId="0">
      <sharedItems/>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612238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x v="0"/>
    <n v="2.84"/>
    <n v="0.93"/>
    <n v="3"/>
    <s v="Bonnie Potter"/>
    <x v="0"/>
    <x v="0"/>
    <x v="0"/>
    <x v="0"/>
    <s v="Wrap Bag"/>
    <s v="SANFORD Liquid Accent™ Tank-Style Highlighters"/>
    <n v="0.54"/>
    <s v="United States"/>
    <x v="0"/>
    <x v="0"/>
    <x v="0"/>
    <n v="98221"/>
    <x v="0"/>
    <d v="2015-01-08T00:00:00"/>
    <x v="0"/>
    <n v="4"/>
    <n v="13.01"/>
    <n v="88522"/>
    <s v="Not returned"/>
    <s v="William"/>
  </r>
  <r>
    <x v="1"/>
    <x v="1"/>
    <x v="1"/>
    <n v="500.98"/>
    <n v="26"/>
    <n v="5"/>
    <s v="Ronnie Proctor"/>
    <x v="1"/>
    <x v="1"/>
    <x v="1"/>
    <x v="1"/>
    <s v="Jumbo Drum"/>
    <s v="Global Troy™ Executive Leather Low-Back Tilter"/>
    <n v="0.6"/>
    <s v="United States"/>
    <x v="0"/>
    <x v="1"/>
    <x v="1"/>
    <n v="91776"/>
    <x v="1"/>
    <d v="2015-06-15T00:00:00"/>
    <x v="1"/>
    <n v="12"/>
    <n v="6362.85"/>
    <n v="90193"/>
    <s v="Not returned"/>
    <s v="William"/>
  </r>
  <r>
    <x v="2"/>
    <x v="2"/>
    <x v="2"/>
    <n v="9.48"/>
    <n v="7.29"/>
    <n v="11"/>
    <s v="Marcus Dunlap"/>
    <x v="2"/>
    <x v="1"/>
    <x v="1"/>
    <x v="2"/>
    <s v="Small Pack"/>
    <s v="DAX Two-Tone Rosewood/Black Document Frame, Desktop, 5 x 7"/>
    <n v="0.45"/>
    <s v="United States"/>
    <x v="1"/>
    <x v="2"/>
    <x v="2"/>
    <n v="7203"/>
    <x v="2"/>
    <d v="2015-02-17T00:00:00"/>
    <x v="2"/>
    <n v="22"/>
    <n v="211.15"/>
    <n v="90192"/>
    <s v="Not returned"/>
    <s v="Erin"/>
  </r>
  <r>
    <x v="3"/>
    <x v="3"/>
    <x v="3"/>
    <n v="78.69"/>
    <n v="19.989999999999998"/>
    <n v="14"/>
    <s v="Gwendolyn F Tyson"/>
    <x v="2"/>
    <x v="2"/>
    <x v="1"/>
    <x v="2"/>
    <s v="Small Box"/>
    <s v="Howard Miller 12-3/4 Diameter Accuwave DS ™ Wall Clock"/>
    <n v="0.43"/>
    <s v="United States"/>
    <x v="2"/>
    <x v="3"/>
    <x v="3"/>
    <n v="55372"/>
    <x v="3"/>
    <d v="2015-05-14T00:00:00"/>
    <x v="3"/>
    <n v="16"/>
    <n v="1164.45"/>
    <n v="86838"/>
    <s v="Not returned"/>
    <s v="Chris"/>
  </r>
  <r>
    <x v="4"/>
    <x v="3"/>
    <x v="4"/>
    <n v="3.28"/>
    <n v="2.31"/>
    <n v="14"/>
    <s v="Gwendolyn F Tyson"/>
    <x v="2"/>
    <x v="2"/>
    <x v="0"/>
    <x v="0"/>
    <s v="Wrap Bag"/>
    <s v="Newell 321"/>
    <n v="0.56000000000000005"/>
    <s v="United States"/>
    <x v="2"/>
    <x v="3"/>
    <x v="3"/>
    <n v="55372"/>
    <x v="3"/>
    <d v="2015-05-13T00:00:00"/>
    <x v="4"/>
    <n v="7"/>
    <n v="22.23"/>
    <n v="86838"/>
    <s v="Not returned"/>
    <s v="Chris"/>
  </r>
  <r>
    <x v="5"/>
    <x v="3"/>
    <x v="5"/>
    <n v="3.28"/>
    <n v="4.2"/>
    <n v="14"/>
    <s v="Gwendolyn F Tyson"/>
    <x v="2"/>
    <x v="2"/>
    <x v="0"/>
    <x v="0"/>
    <s v="Wrap Bag"/>
    <s v="Newell 351"/>
    <n v="0.56000000000000005"/>
    <s v="United States"/>
    <x v="2"/>
    <x v="3"/>
    <x v="3"/>
    <n v="55372"/>
    <x v="3"/>
    <d v="2015-05-13T00:00:00"/>
    <x v="5"/>
    <n v="4"/>
    <n v="13.99"/>
    <n v="86838"/>
    <s v="Not returned"/>
    <s v="Chris"/>
  </r>
  <r>
    <x v="6"/>
    <x v="3"/>
    <x v="5"/>
    <n v="3.58"/>
    <n v="1.63"/>
    <n v="14"/>
    <s v="Gwendolyn F Tyson"/>
    <x v="2"/>
    <x v="2"/>
    <x v="0"/>
    <x v="3"/>
    <s v="Wrap Bag"/>
    <s v="OIC Colored Binder Clips, Assorted Sizes"/>
    <n v="0.36"/>
    <s v="United States"/>
    <x v="2"/>
    <x v="3"/>
    <x v="3"/>
    <n v="55372"/>
    <x v="3"/>
    <d v="2015-05-13T00:00:00"/>
    <x v="6"/>
    <n v="4"/>
    <n v="14.26"/>
    <n v="86838"/>
    <s v="Not returned"/>
    <s v="Chris"/>
  </r>
  <r>
    <x v="7"/>
    <x v="2"/>
    <x v="6"/>
    <n v="4.42"/>
    <n v="4.99"/>
    <n v="15"/>
    <s v="Timothy Reese"/>
    <x v="2"/>
    <x v="2"/>
    <x v="0"/>
    <x v="4"/>
    <s v="Small Box"/>
    <s v="Grip Seal Envelopes"/>
    <n v="0.38"/>
    <s v="United States"/>
    <x v="1"/>
    <x v="4"/>
    <x v="4"/>
    <n v="11787"/>
    <x v="4"/>
    <d v="2015-04-09T00:00:00"/>
    <x v="7"/>
    <n v="7"/>
    <n v="33.47"/>
    <n v="86837"/>
    <s v="Not returned"/>
    <s v="Erin"/>
  </r>
  <r>
    <x v="8"/>
    <x v="3"/>
    <x v="0"/>
    <n v="35.94"/>
    <n v="6.66"/>
    <n v="15"/>
    <s v="Timothy Reese"/>
    <x v="2"/>
    <x v="2"/>
    <x v="0"/>
    <x v="4"/>
    <s v="Small Box"/>
    <s v="Tyvek ® Top-Opening Peel &amp; Seel ® Envelopes, Gray"/>
    <n v="0.4"/>
    <s v="United States"/>
    <x v="1"/>
    <x v="4"/>
    <x v="4"/>
    <n v="11787"/>
    <x v="5"/>
    <d v="2015-05-28T00:00:00"/>
    <x v="8"/>
    <n v="10"/>
    <n v="379.53"/>
    <n v="86839"/>
    <s v="Not returned"/>
    <s v="Erin"/>
  </r>
  <r>
    <x v="9"/>
    <x v="0"/>
    <x v="7"/>
    <n v="2.98"/>
    <n v="1.58"/>
    <n v="16"/>
    <s v="Sarah Ramsey"/>
    <x v="2"/>
    <x v="2"/>
    <x v="0"/>
    <x v="3"/>
    <s v="Wrap Bag"/>
    <s v="Staples Gold Paper Clips"/>
    <n v="0.39"/>
    <s v="United States"/>
    <x v="1"/>
    <x v="4"/>
    <x v="5"/>
    <n v="13210"/>
    <x v="6"/>
    <d v="2015-02-15T00:00:00"/>
    <x v="9"/>
    <n v="6"/>
    <n v="18.8"/>
    <n v="86836"/>
    <s v="Not returned"/>
    <s v="Erin"/>
  </r>
  <r>
    <x v="10"/>
    <x v="0"/>
    <x v="5"/>
    <n v="115.99"/>
    <n v="2.5"/>
    <n v="16"/>
    <s v="Sarah Ramsey"/>
    <x v="2"/>
    <x v="2"/>
    <x v="2"/>
    <x v="5"/>
    <s v="Small Box"/>
    <s v="StarTAC 7797"/>
    <n v="0.55000000000000004"/>
    <s v="United States"/>
    <x v="1"/>
    <x v="4"/>
    <x v="5"/>
    <n v="13210"/>
    <x v="6"/>
    <d v="2015-02-14T00:00:00"/>
    <x v="10"/>
    <n v="10"/>
    <n v="945.99"/>
    <n v="86836"/>
    <s v="Not returned"/>
    <s v="Erin"/>
  </r>
  <r>
    <x v="11"/>
    <x v="0"/>
    <x v="5"/>
    <n v="26.48"/>
    <n v="6.93"/>
    <n v="18"/>
    <s v="Laurie Hanna"/>
    <x v="2"/>
    <x v="2"/>
    <x v="1"/>
    <x v="2"/>
    <s v="Small Box"/>
    <s v="DAX Natural Wood-Tone Poster Frame"/>
    <n v="0.49"/>
    <s v="United States"/>
    <x v="0"/>
    <x v="5"/>
    <x v="6"/>
    <n v="59601"/>
    <x v="7"/>
    <d v="2015-05-16T00:00:00"/>
    <x v="11"/>
    <n v="17"/>
    <n v="455.77"/>
    <n v="90031"/>
    <s v="Not returned"/>
    <s v="William"/>
  </r>
  <r>
    <x v="12"/>
    <x v="1"/>
    <x v="8"/>
    <n v="12.99"/>
    <n v="9.44"/>
    <n v="19"/>
    <s v="Jim Rodgers"/>
    <x v="2"/>
    <x v="2"/>
    <x v="2"/>
    <x v="6"/>
    <s v="Medium Box"/>
    <s v="Hewlett Packard 6S Scientific Calculator"/>
    <n v="0.39"/>
    <s v="United States"/>
    <x v="0"/>
    <x v="5"/>
    <x v="7"/>
    <n v="59801"/>
    <x v="8"/>
    <d v="2015-05-23T00:00:00"/>
    <x v="12"/>
    <n v="18"/>
    <n v="231.79"/>
    <n v="90032"/>
    <s v="Not returned"/>
    <s v="William"/>
  </r>
  <r>
    <x v="13"/>
    <x v="0"/>
    <x v="5"/>
    <n v="26.48"/>
    <n v="6.93"/>
    <n v="21"/>
    <s v="Tony Wilkins Winters"/>
    <x v="2"/>
    <x v="2"/>
    <x v="1"/>
    <x v="2"/>
    <s v="Small Box"/>
    <s v="DAX Natural Wood-Tone Poster Frame"/>
    <n v="0.49"/>
    <s v="United States"/>
    <x v="1"/>
    <x v="4"/>
    <x v="8"/>
    <n v="10012"/>
    <x v="7"/>
    <d v="2015-05-16T00:00:00"/>
    <x v="13"/>
    <n v="70"/>
    <n v="1876.69"/>
    <n v="41793"/>
    <s v="Not returned"/>
    <s v="Erin"/>
  </r>
  <r>
    <x v="14"/>
    <x v="1"/>
    <x v="4"/>
    <n v="5"/>
    <n v="3.39"/>
    <n v="21"/>
    <s v="Tony Wilkins Winters"/>
    <x v="2"/>
    <x v="2"/>
    <x v="0"/>
    <x v="3"/>
    <s v="Wrap Bag"/>
    <s v="Advantus Plastic Paper Clips"/>
    <n v="0.37"/>
    <s v="United States"/>
    <x v="1"/>
    <x v="4"/>
    <x v="8"/>
    <n v="10012"/>
    <x v="8"/>
    <d v="2015-05-22T00:00:00"/>
    <x v="14"/>
    <n v="58"/>
    <n v="293.06"/>
    <n v="42949"/>
    <s v="Not returned"/>
    <s v="Erin"/>
  </r>
  <r>
    <x v="15"/>
    <x v="1"/>
    <x v="8"/>
    <n v="12.99"/>
    <n v="9.44"/>
    <n v="21"/>
    <s v="Tony Wilkins Winters"/>
    <x v="2"/>
    <x v="2"/>
    <x v="2"/>
    <x v="6"/>
    <s v="Medium Box"/>
    <s v="Hewlett Packard 6S Scientific Calculator"/>
    <n v="0.39"/>
    <s v="United States"/>
    <x v="1"/>
    <x v="4"/>
    <x v="8"/>
    <n v="10012"/>
    <x v="8"/>
    <d v="2015-05-23T00:00:00"/>
    <x v="12"/>
    <n v="71"/>
    <n v="914.29"/>
    <n v="42949"/>
    <s v="Not returned"/>
    <s v="Erin"/>
  </r>
  <r>
    <x v="16"/>
    <x v="0"/>
    <x v="2"/>
    <n v="55.48"/>
    <n v="14.3"/>
    <n v="24"/>
    <s v="Edna Thomas"/>
    <x v="2"/>
    <x v="0"/>
    <x v="0"/>
    <x v="7"/>
    <s v="Small Box"/>
    <s v="Xerox 194"/>
    <n v="0.37"/>
    <s v="United States"/>
    <x v="0"/>
    <x v="1"/>
    <x v="9"/>
    <n v="92677"/>
    <x v="9"/>
    <d v="2015-01-29T00:00:00"/>
    <x v="15"/>
    <n v="1"/>
    <n v="67.489999999999995"/>
    <n v="87651"/>
    <s v="Not returned"/>
    <s v="William"/>
  </r>
  <r>
    <x v="17"/>
    <x v="0"/>
    <x v="1"/>
    <n v="1.68"/>
    <n v="1.57"/>
    <n v="24"/>
    <s v="Edna Thomas"/>
    <x v="2"/>
    <x v="0"/>
    <x v="0"/>
    <x v="0"/>
    <s v="Wrap Bag"/>
    <s v="Newell 323"/>
    <n v="0.59"/>
    <s v="United States"/>
    <x v="0"/>
    <x v="1"/>
    <x v="9"/>
    <n v="92677"/>
    <x v="9"/>
    <d v="2015-01-30T00:00:00"/>
    <x v="16"/>
    <n v="1"/>
    <n v="2.25"/>
    <n v="87651"/>
    <s v="Not returned"/>
    <s v="William"/>
  </r>
  <r>
    <x v="18"/>
    <x v="1"/>
    <x v="7"/>
    <n v="4.1399999999999997"/>
    <n v="6.6"/>
    <n v="27"/>
    <s v="Guy Gallagher"/>
    <x v="2"/>
    <x v="0"/>
    <x v="1"/>
    <x v="2"/>
    <s v="Small Box"/>
    <s v="Eldon Image Series Black Desk Accessories"/>
    <n v="0.49"/>
    <s v="United States"/>
    <x v="0"/>
    <x v="1"/>
    <x v="10"/>
    <n v="90712"/>
    <x v="10"/>
    <d v="2015-05-04T00:00:00"/>
    <x v="17"/>
    <n v="12"/>
    <n v="54.78"/>
    <n v="87652"/>
    <s v="Not returned"/>
    <s v="William"/>
  </r>
  <r>
    <x v="19"/>
    <x v="0"/>
    <x v="4"/>
    <n v="34.99"/>
    <n v="7.73"/>
    <n v="32"/>
    <s v="Matthew Berman"/>
    <x v="2"/>
    <x v="0"/>
    <x v="0"/>
    <x v="0"/>
    <s v="Small Box"/>
    <s v="Hunt Boston® Vacuum Mount KS Pencil Sharpener"/>
    <n v="0.59"/>
    <s v="United States"/>
    <x v="0"/>
    <x v="6"/>
    <x v="11"/>
    <n v="97526"/>
    <x v="11"/>
    <d v="2015-02-23T00:00:00"/>
    <x v="18"/>
    <n v="13"/>
    <n v="424.68"/>
    <n v="89199"/>
    <s v="Not returned"/>
    <s v="William"/>
  </r>
  <r>
    <x v="20"/>
    <x v="0"/>
    <x v="0"/>
    <n v="17.98"/>
    <n v="8.51"/>
    <n v="32"/>
    <s v="Matthew Berman"/>
    <x v="2"/>
    <x v="0"/>
    <x v="2"/>
    <x v="6"/>
    <s v="Medium Box"/>
    <s v="Canon P1-DHIII Palm Printing Calculator"/>
    <n v="0.4"/>
    <s v="United States"/>
    <x v="0"/>
    <x v="6"/>
    <x v="11"/>
    <n v="97526"/>
    <x v="12"/>
    <d v="2015-03-28T00:00:00"/>
    <x v="19"/>
    <n v="2"/>
    <n v="40.17"/>
    <n v="89200"/>
    <s v="Not returned"/>
    <s v="William"/>
  </r>
  <r>
    <x v="21"/>
    <x v="3"/>
    <x v="3"/>
    <n v="125.99"/>
    <n v="7.69"/>
    <n v="32"/>
    <s v="Matthew Berman"/>
    <x v="0"/>
    <x v="0"/>
    <x v="2"/>
    <x v="5"/>
    <s v="Small Box"/>
    <s v="StarTAC 3000"/>
    <n v="0.59"/>
    <s v="United States"/>
    <x v="0"/>
    <x v="6"/>
    <x v="11"/>
    <n v="97526"/>
    <x v="13"/>
    <d v="2015-01-22T00:00:00"/>
    <x v="20"/>
    <n v="8"/>
    <n v="783.55"/>
    <n v="89202"/>
    <s v="Not returned"/>
    <s v="William"/>
  </r>
  <r>
    <x v="22"/>
    <x v="4"/>
    <x v="2"/>
    <n v="205.99"/>
    <n v="8.99"/>
    <n v="32"/>
    <s v="Matthew Berman"/>
    <x v="2"/>
    <x v="0"/>
    <x v="2"/>
    <x v="5"/>
    <s v="Small Box"/>
    <s v="TimeportP7382"/>
    <n v="0.56000000000000005"/>
    <s v="United States"/>
    <x v="0"/>
    <x v="6"/>
    <x v="11"/>
    <n v="97526"/>
    <x v="14"/>
    <d v="2015-03-19T00:00:00"/>
    <x v="21"/>
    <n v="22"/>
    <n v="3838.14"/>
    <n v="89203"/>
    <s v="Not returned"/>
    <s v="William"/>
  </r>
  <r>
    <x v="23"/>
    <x v="1"/>
    <x v="9"/>
    <n v="4.24"/>
    <n v="5.41"/>
    <n v="33"/>
    <s v="Ricky Hensley"/>
    <x v="2"/>
    <x v="0"/>
    <x v="0"/>
    <x v="8"/>
    <s v="Small Box"/>
    <s v="Storex DuraTech Recycled Plastic Frosted Binders"/>
    <n v="0.35"/>
    <s v="United States"/>
    <x v="0"/>
    <x v="6"/>
    <x v="12"/>
    <n v="97030"/>
    <x v="15"/>
    <d v="2015-06-17T00:00:00"/>
    <x v="22"/>
    <n v="13"/>
    <n v="58.68"/>
    <n v="89201"/>
    <s v="Not returned"/>
    <s v="William"/>
  </r>
  <r>
    <x v="24"/>
    <x v="1"/>
    <x v="7"/>
    <n v="2.94"/>
    <n v="0.7"/>
    <n v="33"/>
    <s v="Ricky Hensley"/>
    <x v="2"/>
    <x v="0"/>
    <x v="0"/>
    <x v="0"/>
    <s v="Wrap Bag"/>
    <s v="Newell 338"/>
    <n v="0.57999999999999996"/>
    <s v="United States"/>
    <x v="0"/>
    <x v="6"/>
    <x v="12"/>
    <n v="97030"/>
    <x v="15"/>
    <d v="2015-06-16T00:00:00"/>
    <x v="23"/>
    <n v="18"/>
    <n v="53.1"/>
    <n v="89201"/>
    <s v="Not returned"/>
    <s v="William"/>
  </r>
  <r>
    <x v="25"/>
    <x v="0"/>
    <x v="6"/>
    <n v="99.99"/>
    <n v="19.989999999999998"/>
    <n v="43"/>
    <s v="Theodore Moran"/>
    <x v="2"/>
    <x v="3"/>
    <x v="2"/>
    <x v="6"/>
    <s v="Small Box"/>
    <s v="AT&amp;T 2230 Dual Handset Phone With Caller ID/Call Waiting"/>
    <n v="0.52"/>
    <s v="United States"/>
    <x v="0"/>
    <x v="0"/>
    <x v="13"/>
    <n v="98052"/>
    <x v="16"/>
    <d v="2015-05-11T00:00:00"/>
    <x v="24"/>
    <n v="6"/>
    <n v="647.07000000000005"/>
    <n v="91454"/>
    <s v="Not returned"/>
    <s v="William"/>
  </r>
  <r>
    <x v="26"/>
    <x v="1"/>
    <x v="6"/>
    <n v="115.99"/>
    <n v="2.5"/>
    <n v="52"/>
    <s v="Lorraine Kelly"/>
    <x v="2"/>
    <x v="0"/>
    <x v="2"/>
    <x v="5"/>
    <s v="Small Box"/>
    <s v="6160"/>
    <n v="0.56999999999999995"/>
    <s v="United States"/>
    <x v="0"/>
    <x v="0"/>
    <x v="14"/>
    <n v="98373"/>
    <x v="17"/>
    <d v="2015-03-10T00:00:00"/>
    <x v="25"/>
    <n v="6"/>
    <n v="627.04"/>
    <n v="88426"/>
    <s v="Not returned"/>
    <s v="William"/>
  </r>
  <r>
    <x v="27"/>
    <x v="2"/>
    <x v="8"/>
    <n v="3502.14"/>
    <n v="8.73"/>
    <n v="53"/>
    <s v="Sidney Russell Austin"/>
    <x v="1"/>
    <x v="0"/>
    <x v="2"/>
    <x v="6"/>
    <s v="Jumbo Box"/>
    <s v="Okidata Pacemark 4410N Wide Format Dot Matrix Printer"/>
    <n v="0.56999999999999995"/>
    <s v="United States"/>
    <x v="0"/>
    <x v="0"/>
    <x v="13"/>
    <n v="98052"/>
    <x v="9"/>
    <d v="2015-01-30T00:00:00"/>
    <x v="26"/>
    <n v="1"/>
    <n v="3267.55"/>
    <n v="88425"/>
    <s v="Not returned"/>
    <s v="William"/>
  </r>
  <r>
    <x v="28"/>
    <x v="1"/>
    <x v="1"/>
    <n v="5.98"/>
    <n v="5.79"/>
    <n v="53"/>
    <s v="Sidney Russell Austin"/>
    <x v="2"/>
    <x v="0"/>
    <x v="0"/>
    <x v="7"/>
    <s v="Small Box"/>
    <s v="Xerox 1903"/>
    <n v="0.36"/>
    <s v="United States"/>
    <x v="0"/>
    <x v="0"/>
    <x v="13"/>
    <n v="98052"/>
    <x v="17"/>
    <d v="2015-03-11T00:00:00"/>
    <x v="27"/>
    <n v="17"/>
    <n v="110.19"/>
    <n v="88426"/>
    <s v="Not returned"/>
    <s v="William"/>
  </r>
  <r>
    <x v="29"/>
    <x v="3"/>
    <x v="2"/>
    <n v="3.8"/>
    <n v="1.49"/>
    <n v="56"/>
    <s v="Randall Montgomery"/>
    <x v="2"/>
    <x v="3"/>
    <x v="0"/>
    <x v="8"/>
    <s v="Small Box"/>
    <s v="Durable Pressboard Binders"/>
    <n v="0.38"/>
    <s v="United States"/>
    <x v="1"/>
    <x v="4"/>
    <x v="15"/>
    <n v="14150"/>
    <x v="18"/>
    <d v="2015-04-21T00:00:00"/>
    <x v="28"/>
    <n v="20"/>
    <n v="73.55"/>
    <n v="88075"/>
    <s v="Not returned"/>
    <s v="Erin"/>
  </r>
  <r>
    <x v="30"/>
    <x v="3"/>
    <x v="2"/>
    <n v="1.76"/>
    <n v="0.7"/>
    <n v="56"/>
    <s v="Randall Montgomery"/>
    <x v="2"/>
    <x v="3"/>
    <x v="0"/>
    <x v="0"/>
    <s v="Wrap Bag"/>
    <s v="Newell 310"/>
    <n v="0.56000000000000005"/>
    <s v="United States"/>
    <x v="1"/>
    <x v="4"/>
    <x v="15"/>
    <n v="14150"/>
    <x v="18"/>
    <d v="2015-04-21T00:00:00"/>
    <x v="29"/>
    <n v="17"/>
    <n v="29.57"/>
    <n v="88075"/>
    <s v="Not returned"/>
    <s v="Erin"/>
  </r>
  <r>
    <x v="31"/>
    <x v="0"/>
    <x v="1"/>
    <n v="5.98"/>
    <n v="5.15"/>
    <n v="62"/>
    <s v="Pam Gilbert"/>
    <x v="2"/>
    <x v="0"/>
    <x v="0"/>
    <x v="7"/>
    <s v="Small Box"/>
    <s v="Xerox 193"/>
    <n v="0.36"/>
    <s v="United States"/>
    <x v="2"/>
    <x v="7"/>
    <x v="16"/>
    <n v="78664"/>
    <x v="19"/>
    <d v="2015-05-11T00:00:00"/>
    <x v="30"/>
    <n v="3"/>
    <n v="22.85"/>
    <n v="87407"/>
    <s v="Not returned"/>
    <s v="Chris"/>
  </r>
  <r>
    <x v="32"/>
    <x v="0"/>
    <x v="7"/>
    <n v="29.14"/>
    <n v="4.8600000000000003"/>
    <n v="62"/>
    <s v="Pam Gilbert"/>
    <x v="2"/>
    <x v="0"/>
    <x v="0"/>
    <x v="7"/>
    <s v="Wrap Bag"/>
    <s v="Snap-A-Way® Black Print Carbonless Speed Message, No Reply Area, Duplicate"/>
    <n v="0.38"/>
    <s v="United States"/>
    <x v="2"/>
    <x v="7"/>
    <x v="16"/>
    <n v="78664"/>
    <x v="20"/>
    <d v="2015-06-14T00:00:00"/>
    <x v="31"/>
    <n v="17"/>
    <n v="506.39"/>
    <n v="87408"/>
    <s v="Not returned"/>
    <s v="Chris"/>
  </r>
  <r>
    <x v="33"/>
    <x v="1"/>
    <x v="6"/>
    <n v="3.69"/>
    <n v="0.5"/>
    <n v="64"/>
    <s v="Lynn Morrow"/>
    <x v="2"/>
    <x v="2"/>
    <x v="0"/>
    <x v="9"/>
    <s v="Small Box"/>
    <s v="Avery 501"/>
    <n v="0.38"/>
    <s v="United States"/>
    <x v="3"/>
    <x v="8"/>
    <x v="17"/>
    <n v="24153"/>
    <x v="21"/>
    <d v="2015-03-04T00:00:00"/>
    <x v="32"/>
    <n v="1"/>
    <n v="4"/>
    <n v="87406"/>
    <s v="Not returned"/>
    <s v="Sam"/>
  </r>
  <r>
    <x v="34"/>
    <x v="1"/>
    <x v="1"/>
    <n v="175.99"/>
    <n v="4.99"/>
    <n v="64"/>
    <s v="Lynn Morrow"/>
    <x v="0"/>
    <x v="2"/>
    <x v="2"/>
    <x v="5"/>
    <s v="Small Box"/>
    <s v="5165"/>
    <n v="0.59"/>
    <s v="United States"/>
    <x v="3"/>
    <x v="8"/>
    <x v="17"/>
    <n v="24153"/>
    <x v="21"/>
    <d v="2015-03-02T00:00:00"/>
    <x v="33"/>
    <n v="4"/>
    <n v="589.79999999999995"/>
    <n v="87406"/>
    <s v="Not returned"/>
    <s v="Sam"/>
  </r>
  <r>
    <x v="35"/>
    <x v="4"/>
    <x v="5"/>
    <n v="155.06"/>
    <n v="7.07"/>
    <n v="67"/>
    <s v="Ellen McCormick"/>
    <x v="2"/>
    <x v="0"/>
    <x v="0"/>
    <x v="10"/>
    <s v="Small Box"/>
    <s v="Dual Level, Single-Width Filing Carts"/>
    <n v="0.59"/>
    <s v="United States"/>
    <x v="0"/>
    <x v="1"/>
    <x v="18"/>
    <n v="94559"/>
    <x v="22"/>
    <d v="2015-01-09T00:00:00"/>
    <x v="34"/>
    <n v="8"/>
    <n v="1225.5999999999999"/>
    <n v="87946"/>
    <s v="Not returned"/>
    <s v="William"/>
  </r>
  <r>
    <x v="36"/>
    <x v="4"/>
    <x v="6"/>
    <n v="291.73"/>
    <n v="48.8"/>
    <n v="68"/>
    <s v="Scott Bunn"/>
    <x v="1"/>
    <x v="0"/>
    <x v="1"/>
    <x v="1"/>
    <s v="Jumbo Drum"/>
    <s v="Hon 4070 Series Pagoda™ Armless Upholstered Stacking Chairs"/>
    <n v="0.56000000000000005"/>
    <s v="United States"/>
    <x v="1"/>
    <x v="4"/>
    <x v="8"/>
    <n v="10177"/>
    <x v="22"/>
    <d v="2015-01-02T00:00:00"/>
    <x v="35"/>
    <n v="4"/>
    <n v="1239.06"/>
    <n v="37537"/>
    <s v="Not returned"/>
    <s v="Erin"/>
  </r>
  <r>
    <x v="37"/>
    <x v="4"/>
    <x v="8"/>
    <n v="100.98"/>
    <n v="45"/>
    <n v="68"/>
    <s v="Scott Bunn"/>
    <x v="1"/>
    <x v="0"/>
    <x v="1"/>
    <x v="1"/>
    <s v="Jumbo Drum"/>
    <s v="Hon Valutask™ Swivel Chairs"/>
    <n v="0.69"/>
    <s v="United States"/>
    <x v="1"/>
    <x v="4"/>
    <x v="8"/>
    <n v="10177"/>
    <x v="22"/>
    <d v="2015-01-04T00:00:00"/>
    <x v="36"/>
    <n v="43"/>
    <n v="4083.19"/>
    <n v="37537"/>
    <s v="Not returned"/>
    <s v="Erin"/>
  </r>
  <r>
    <x v="38"/>
    <x v="4"/>
    <x v="5"/>
    <n v="155.06"/>
    <n v="7.07"/>
    <n v="68"/>
    <s v="Scott Bunn"/>
    <x v="2"/>
    <x v="0"/>
    <x v="0"/>
    <x v="10"/>
    <s v="Small Box"/>
    <s v="Dual Level, Single-Width Filing Carts"/>
    <n v="0.59"/>
    <s v="United States"/>
    <x v="1"/>
    <x v="4"/>
    <x v="8"/>
    <n v="10177"/>
    <x v="22"/>
    <d v="2015-01-09T00:00:00"/>
    <x v="37"/>
    <n v="32"/>
    <n v="4902.38"/>
    <n v="37537"/>
    <s v="Not returned"/>
    <s v="Erin"/>
  </r>
  <r>
    <x v="39"/>
    <x v="0"/>
    <x v="3"/>
    <n v="122.99"/>
    <n v="70.2"/>
    <n v="68"/>
    <s v="Scott Bunn"/>
    <x v="1"/>
    <x v="0"/>
    <x v="1"/>
    <x v="1"/>
    <s v="Jumbo Drum"/>
    <s v="Global High-Back Leather Tilter, Burgundy"/>
    <n v="0.74"/>
    <s v="United States"/>
    <x v="1"/>
    <x v="4"/>
    <x v="8"/>
    <n v="10177"/>
    <x v="23"/>
    <d v="2015-02-04T00:00:00"/>
    <x v="38"/>
    <n v="49"/>
    <n v="5718.85"/>
    <n v="55713"/>
    <s v="Not returned"/>
    <s v="Erin"/>
  </r>
  <r>
    <x v="40"/>
    <x v="0"/>
    <x v="3"/>
    <n v="122.99"/>
    <n v="70.2"/>
    <n v="70"/>
    <s v="Annette Boone"/>
    <x v="1"/>
    <x v="0"/>
    <x v="1"/>
    <x v="1"/>
    <s v="Jumbo Drum"/>
    <s v="Global High-Back Leather Tilter, Burgundy"/>
    <n v="0.74"/>
    <s v="United States"/>
    <x v="1"/>
    <x v="9"/>
    <x v="19"/>
    <n v="5401"/>
    <x v="23"/>
    <d v="2015-02-04T00:00:00"/>
    <x v="38"/>
    <n v="12"/>
    <n v="1400.53"/>
    <n v="87947"/>
    <s v="Not returned"/>
    <s v="Erin"/>
  </r>
  <r>
    <x v="41"/>
    <x v="0"/>
    <x v="7"/>
    <n v="296.18"/>
    <n v="54.12"/>
    <n v="83"/>
    <s v="Edgar Stone"/>
    <x v="1"/>
    <x v="0"/>
    <x v="1"/>
    <x v="11"/>
    <s v="Jumbo Box"/>
    <s v="Hon 94000 Series Round Tables"/>
    <n v="0.76"/>
    <s v="United States"/>
    <x v="1"/>
    <x v="10"/>
    <x v="20"/>
    <n v="44708"/>
    <x v="24"/>
    <d v="2015-03-15T00:00:00"/>
    <x v="39"/>
    <n v="6"/>
    <n v="1821.89"/>
    <n v="87365"/>
    <s v="Not returned"/>
    <s v="Erin"/>
  </r>
  <r>
    <x v="42"/>
    <x v="1"/>
    <x v="6"/>
    <n v="8.09"/>
    <n v="7.96"/>
    <n v="84"/>
    <s v="Helen Stein"/>
    <x v="2"/>
    <x v="3"/>
    <x v="1"/>
    <x v="2"/>
    <s v="Small Box"/>
    <s v="6&quot; Cubicle Wall Clock, Black"/>
    <n v="0.49"/>
    <s v="United States"/>
    <x v="1"/>
    <x v="10"/>
    <x v="21"/>
    <n v="45231"/>
    <x v="23"/>
    <d v="2015-02-03T00:00:00"/>
    <x v="40"/>
    <n v="11"/>
    <n v="90.98"/>
    <n v="87364"/>
    <s v="Not returned"/>
    <s v="Erin"/>
  </r>
  <r>
    <x v="43"/>
    <x v="0"/>
    <x v="4"/>
    <n v="896.99"/>
    <n v="19.989999999999998"/>
    <n v="84"/>
    <s v="Helen Stein"/>
    <x v="2"/>
    <x v="0"/>
    <x v="0"/>
    <x v="8"/>
    <s v="Small Box"/>
    <s v="GBC DocuBind TL300 Electric Binding System"/>
    <n v="0.38"/>
    <s v="United States"/>
    <x v="1"/>
    <x v="10"/>
    <x v="21"/>
    <n v="45231"/>
    <x v="25"/>
    <d v="2015-04-02T00:00:00"/>
    <x v="41"/>
    <n v="13"/>
    <n v="10728"/>
    <n v="87366"/>
    <s v="Not returned"/>
    <s v="Erin"/>
  </r>
  <r>
    <x v="44"/>
    <x v="4"/>
    <x v="5"/>
    <n v="161.55000000000001"/>
    <n v="19.989999999999998"/>
    <n v="87"/>
    <s v="Norman Shields"/>
    <x v="2"/>
    <x v="0"/>
    <x v="0"/>
    <x v="10"/>
    <s v="Small Box"/>
    <s v="Fellowes Super Stor/Drawer® Files"/>
    <n v="0.66"/>
    <s v="United States"/>
    <x v="0"/>
    <x v="1"/>
    <x v="22"/>
    <n v="95687"/>
    <x v="26"/>
    <d v="2015-06-08T00:00:00"/>
    <x v="42"/>
    <n v="19"/>
    <n v="3127.69"/>
    <n v="90596"/>
    <s v="Not returned"/>
    <s v="William"/>
  </r>
  <r>
    <x v="45"/>
    <x v="0"/>
    <x v="3"/>
    <n v="4.91"/>
    <n v="0.5"/>
    <n v="87"/>
    <s v="Norman Shields"/>
    <x v="2"/>
    <x v="0"/>
    <x v="0"/>
    <x v="9"/>
    <s v="Small Box"/>
    <s v="Avery 493"/>
    <n v="0.36"/>
    <s v="United States"/>
    <x v="0"/>
    <x v="1"/>
    <x v="22"/>
    <n v="95687"/>
    <x v="27"/>
    <d v="2015-03-23T00:00:00"/>
    <x v="43"/>
    <n v="9"/>
    <n v="41.82"/>
    <n v="90597"/>
    <s v="Not returned"/>
    <s v="William"/>
  </r>
  <r>
    <x v="46"/>
    <x v="0"/>
    <x v="0"/>
    <n v="296.18"/>
    <n v="54.12"/>
    <n v="87"/>
    <s v="Norman Shields"/>
    <x v="1"/>
    <x v="0"/>
    <x v="1"/>
    <x v="11"/>
    <s v="Jumbo Box"/>
    <s v="Hon 94000 Series Round Tables"/>
    <n v="0.76"/>
    <s v="United States"/>
    <x v="0"/>
    <x v="1"/>
    <x v="22"/>
    <n v="95687"/>
    <x v="27"/>
    <d v="2015-03-25T00:00:00"/>
    <x v="44"/>
    <n v="9"/>
    <n v="2875.72"/>
    <n v="90597"/>
    <s v="Not returned"/>
    <s v="William"/>
  </r>
  <r>
    <x v="47"/>
    <x v="0"/>
    <x v="8"/>
    <n v="19.84"/>
    <n v="4.0999999999999996"/>
    <n v="91"/>
    <s v="Wallace Werner"/>
    <x v="2"/>
    <x v="1"/>
    <x v="0"/>
    <x v="0"/>
    <s v="Wrap Bag"/>
    <s v="Prismacolor Color Pencil Set"/>
    <n v="0.44"/>
    <s v="United States"/>
    <x v="0"/>
    <x v="1"/>
    <x v="23"/>
    <n v="94591"/>
    <x v="28"/>
    <d v="2015-05-18T00:00:00"/>
    <x v="45"/>
    <n v="9"/>
    <n v="170.8"/>
    <n v="87175"/>
    <s v="Not returned"/>
    <s v="William"/>
  </r>
  <r>
    <x v="48"/>
    <x v="3"/>
    <x v="5"/>
    <n v="5.18"/>
    <n v="2.04"/>
    <n v="91"/>
    <s v="Wallace Werner"/>
    <x v="2"/>
    <x v="1"/>
    <x v="0"/>
    <x v="7"/>
    <s v="Wrap Bag"/>
    <s v="Array® Memo Cubes"/>
    <n v="0.36"/>
    <s v="United States"/>
    <x v="0"/>
    <x v="1"/>
    <x v="23"/>
    <n v="94591"/>
    <x v="29"/>
    <d v="2015-02-20T00:00:00"/>
    <x v="46"/>
    <n v="10"/>
    <n v="53.54"/>
    <n v="87176"/>
    <s v="Not returned"/>
    <s v="William"/>
  </r>
  <r>
    <x v="49"/>
    <x v="3"/>
    <x v="2"/>
    <n v="175.99"/>
    <n v="8.99"/>
    <n v="91"/>
    <s v="Wallace Werner"/>
    <x v="2"/>
    <x v="0"/>
    <x v="2"/>
    <x v="5"/>
    <s v="Small Box"/>
    <s v="2180"/>
    <n v="0.56999999999999995"/>
    <s v="United States"/>
    <x v="0"/>
    <x v="1"/>
    <x v="23"/>
    <n v="94591"/>
    <x v="30"/>
    <d v="2015-03-06T00:00:00"/>
    <x v="47"/>
    <n v="23"/>
    <n v="3363.53"/>
    <n v="87177"/>
    <s v="Not returned"/>
    <s v="William"/>
  </r>
  <r>
    <x v="50"/>
    <x v="0"/>
    <x v="8"/>
    <n v="8.34"/>
    <n v="1.43"/>
    <n v="92"/>
    <s v="Victoria Baker Hoover"/>
    <x v="2"/>
    <x v="1"/>
    <x v="0"/>
    <x v="7"/>
    <s v="Wrap Bag"/>
    <s v="REDIFORM Incoming/Outgoing Call Register, 11&quot; X 8 1/2&quot;, 100 Messages"/>
    <n v="0.35"/>
    <s v="United States"/>
    <x v="3"/>
    <x v="11"/>
    <x v="24"/>
    <n v="70056"/>
    <x v="28"/>
    <d v="2015-05-19T00:00:00"/>
    <x v="48"/>
    <n v="16"/>
    <n v="132.08000000000001"/>
    <n v="87175"/>
    <s v="Not returned"/>
    <s v="Sam"/>
  </r>
  <r>
    <x v="51"/>
    <x v="0"/>
    <x v="3"/>
    <n v="4.9800000000000004"/>
    <n v="6.07"/>
    <n v="92"/>
    <s v="Victoria Baker Hoover"/>
    <x v="2"/>
    <x v="1"/>
    <x v="0"/>
    <x v="7"/>
    <s v="Small Box"/>
    <s v="Xerox 1897"/>
    <n v="0.36"/>
    <s v="United States"/>
    <x v="3"/>
    <x v="11"/>
    <x v="24"/>
    <n v="70056"/>
    <x v="28"/>
    <d v="2015-05-18T00:00:00"/>
    <x v="49"/>
    <n v="9"/>
    <n v="45.34"/>
    <n v="87175"/>
    <s v="Not returned"/>
    <s v="Sam"/>
  </r>
  <r>
    <x v="52"/>
    <x v="3"/>
    <x v="7"/>
    <n v="12.98"/>
    <n v="3.14"/>
    <n v="92"/>
    <s v="Victoria Baker Hoover"/>
    <x v="0"/>
    <x v="0"/>
    <x v="0"/>
    <x v="12"/>
    <s v="Small Pack"/>
    <s v="Acme® 8&quot; Straight Scissors"/>
    <n v="0.6"/>
    <s v="United States"/>
    <x v="3"/>
    <x v="11"/>
    <x v="24"/>
    <n v="70056"/>
    <x v="31"/>
    <d v="2015-06-09T00:00:00"/>
    <x v="50"/>
    <n v="16"/>
    <n v="216.04"/>
    <n v="87178"/>
    <s v="Not returned"/>
    <s v="Sam"/>
  </r>
  <r>
    <x v="53"/>
    <x v="1"/>
    <x v="7"/>
    <n v="160.97999999999999"/>
    <n v="30"/>
    <n v="94"/>
    <s v="Eddie House Mueller"/>
    <x v="1"/>
    <x v="1"/>
    <x v="1"/>
    <x v="1"/>
    <s v="Jumbo Drum"/>
    <s v="Office Star - Mid Back Dual function Ergonomic High Back Chair with 2-Way Adjustable Arms"/>
    <n v="0.62"/>
    <s v="United States"/>
    <x v="2"/>
    <x v="12"/>
    <x v="25"/>
    <n v="60601"/>
    <x v="32"/>
    <d v="2015-05-05T00:00:00"/>
    <x v="51"/>
    <n v="37"/>
    <n v="6276.34"/>
    <n v="44231"/>
    <s v="Not returned"/>
    <s v="Chris"/>
  </r>
  <r>
    <x v="54"/>
    <x v="1"/>
    <x v="0"/>
    <n v="17.98"/>
    <n v="4"/>
    <n v="94"/>
    <s v="Eddie House Mueller"/>
    <x v="2"/>
    <x v="1"/>
    <x v="2"/>
    <x v="13"/>
    <s v="Small Box"/>
    <s v="Belkin 107-key enhanced keyboard, USB/PS/2 interface"/>
    <n v="0.79"/>
    <s v="United States"/>
    <x v="2"/>
    <x v="12"/>
    <x v="25"/>
    <n v="60601"/>
    <x v="32"/>
    <d v="2015-05-05T00:00:00"/>
    <x v="52"/>
    <n v="146"/>
    <n v="2664.4"/>
    <n v="44231"/>
    <s v="Not returned"/>
    <s v="Chris"/>
  </r>
  <r>
    <x v="55"/>
    <x v="1"/>
    <x v="7"/>
    <n v="160.97999999999999"/>
    <n v="30"/>
    <n v="97"/>
    <s v="Max McKenna"/>
    <x v="1"/>
    <x v="1"/>
    <x v="1"/>
    <x v="1"/>
    <s v="Jumbo Drum"/>
    <s v="Office Star - Mid Back Dual function Ergonomic High Back Chair with 2-Way Adjustable Arms"/>
    <n v="0.62"/>
    <s v="United States"/>
    <x v="2"/>
    <x v="13"/>
    <x v="26"/>
    <n v="66502"/>
    <x v="32"/>
    <d v="2015-05-05T00:00:00"/>
    <x v="53"/>
    <n v="9"/>
    <n v="1526.68"/>
    <n v="87306"/>
    <s v="Not returned"/>
    <s v="Chris"/>
  </r>
  <r>
    <x v="56"/>
    <x v="1"/>
    <x v="2"/>
    <n v="115.99"/>
    <n v="8.99"/>
    <n v="97"/>
    <s v="Max McKenna"/>
    <x v="2"/>
    <x v="1"/>
    <x v="2"/>
    <x v="5"/>
    <s v="Small Box"/>
    <s v="5185"/>
    <n v="0.57999999999999996"/>
    <s v="United States"/>
    <x v="2"/>
    <x v="13"/>
    <x v="26"/>
    <n v="66502"/>
    <x v="32"/>
    <d v="2015-05-04T00:00:00"/>
    <x v="54"/>
    <n v="20"/>
    <n v="1952.56"/>
    <n v="87306"/>
    <s v="Not returned"/>
    <s v="Chris"/>
  </r>
  <r>
    <x v="57"/>
    <x v="3"/>
    <x v="10"/>
    <n v="19.98"/>
    <n v="4"/>
    <n v="101"/>
    <s v="Claudia Boyle"/>
    <x v="2"/>
    <x v="3"/>
    <x v="2"/>
    <x v="13"/>
    <s v="Small Box"/>
    <s v="Belkin 105-Key Black Keyboard"/>
    <n v="0.68"/>
    <s v="United States"/>
    <x v="1"/>
    <x v="14"/>
    <x v="27"/>
    <n v="4005"/>
    <x v="33"/>
    <d v="2015-06-24T00:00:00"/>
    <x v="55"/>
    <n v="16"/>
    <n v="303.58999999999997"/>
    <n v="88205"/>
    <s v="Not returned"/>
    <s v="Erin"/>
  </r>
  <r>
    <x v="58"/>
    <x v="3"/>
    <x v="7"/>
    <n v="300.98"/>
    <n v="54.92"/>
    <n v="102"/>
    <s v="Caroline Johnston"/>
    <x v="1"/>
    <x v="3"/>
    <x v="1"/>
    <x v="14"/>
    <s v="Jumbo Box"/>
    <s v="Atlantic Metals Mobile 5-Shelf Bookcases, Custom Colors"/>
    <n v="0.55000000000000004"/>
    <s v="United States"/>
    <x v="1"/>
    <x v="15"/>
    <x v="28"/>
    <n v="2129"/>
    <x v="34"/>
    <d v="2015-04-07T00:00:00"/>
    <x v="56"/>
    <n v="31"/>
    <n v="9459.94"/>
    <n v="42599"/>
    <s v="Not returned"/>
    <s v="Erin"/>
  </r>
  <r>
    <x v="59"/>
    <x v="3"/>
    <x v="10"/>
    <n v="19.98"/>
    <n v="4"/>
    <n v="102"/>
    <s v="Caroline Johnston"/>
    <x v="2"/>
    <x v="3"/>
    <x v="2"/>
    <x v="13"/>
    <s v="Small Box"/>
    <s v="Belkin 105-Key Black Keyboard"/>
    <n v="0.68"/>
    <s v="United States"/>
    <x v="1"/>
    <x v="15"/>
    <x v="28"/>
    <n v="2129"/>
    <x v="33"/>
    <d v="2015-06-24T00:00:00"/>
    <x v="57"/>
    <n v="65"/>
    <n v="1233.32"/>
    <n v="3397"/>
    <s v="Not returned"/>
    <s v="Erin"/>
  </r>
  <r>
    <x v="60"/>
    <x v="3"/>
    <x v="3"/>
    <n v="2.88"/>
    <n v="1.49"/>
    <n v="102"/>
    <s v="Caroline Johnston"/>
    <x v="2"/>
    <x v="3"/>
    <x v="0"/>
    <x v="8"/>
    <s v="Small Box"/>
    <s v="Avery Durable Binders"/>
    <n v="0.36"/>
    <s v="United States"/>
    <x v="1"/>
    <x v="15"/>
    <x v="28"/>
    <n v="2129"/>
    <x v="33"/>
    <d v="2015-06-23T00:00:00"/>
    <x v="58"/>
    <n v="17"/>
    <n v="47.31"/>
    <n v="3397"/>
    <s v="Not returned"/>
    <s v="Erin"/>
  </r>
  <r>
    <x v="61"/>
    <x v="3"/>
    <x v="7"/>
    <n v="300.98"/>
    <n v="54.92"/>
    <n v="107"/>
    <s v="Lois Hamilton"/>
    <x v="1"/>
    <x v="3"/>
    <x v="1"/>
    <x v="14"/>
    <s v="Jumbo Box"/>
    <s v="Atlantic Metals Mobile 5-Shelf Bookcases, Custom Colors"/>
    <n v="0.55000000000000004"/>
    <s v="United States"/>
    <x v="1"/>
    <x v="16"/>
    <x v="29"/>
    <n v="3820"/>
    <x v="34"/>
    <d v="2015-04-07T00:00:00"/>
    <x v="59"/>
    <n v="8"/>
    <n v="2441.27"/>
    <n v="88204"/>
    <s v="Not returned"/>
    <s v="Erin"/>
  </r>
  <r>
    <x v="62"/>
    <x v="3"/>
    <x v="3"/>
    <n v="2.88"/>
    <n v="1.49"/>
    <n v="109"/>
    <s v="Tom McFarland"/>
    <x v="2"/>
    <x v="3"/>
    <x v="0"/>
    <x v="8"/>
    <s v="Small Box"/>
    <s v="Avery Durable Binders"/>
    <n v="0.36"/>
    <s v="United States"/>
    <x v="1"/>
    <x v="2"/>
    <x v="30"/>
    <n v="7644"/>
    <x v="33"/>
    <d v="2015-06-23T00:00:00"/>
    <x v="60"/>
    <n v="4"/>
    <n v="11.13"/>
    <n v="88205"/>
    <s v="Not returned"/>
    <s v="Erin"/>
  </r>
  <r>
    <x v="63"/>
    <x v="0"/>
    <x v="9"/>
    <n v="4.26"/>
    <n v="1.2"/>
    <n v="114"/>
    <s v="Ron Newton"/>
    <x v="2"/>
    <x v="1"/>
    <x v="0"/>
    <x v="0"/>
    <s v="Wrap Bag"/>
    <s v="Dixon Prang® Watercolor Pencils, 10-Color Set with Brush"/>
    <n v="0.44"/>
    <s v="United States"/>
    <x v="0"/>
    <x v="6"/>
    <x v="31"/>
    <n v="97035"/>
    <x v="35"/>
    <d v="2015-01-04T00:00:00"/>
    <x v="61"/>
    <n v="7"/>
    <n v="29.5"/>
    <n v="89583"/>
    <s v="Not returned"/>
    <s v="William"/>
  </r>
  <r>
    <x v="64"/>
    <x v="3"/>
    <x v="0"/>
    <n v="4.91"/>
    <n v="0.5"/>
    <n v="114"/>
    <s v="Ron Newton"/>
    <x v="2"/>
    <x v="1"/>
    <x v="0"/>
    <x v="9"/>
    <s v="Small Box"/>
    <s v="Avery 493"/>
    <n v="0.36"/>
    <s v="United States"/>
    <x v="0"/>
    <x v="6"/>
    <x v="31"/>
    <n v="97035"/>
    <x v="36"/>
    <d v="2015-04-06T00:00:00"/>
    <x v="62"/>
    <n v="12"/>
    <n v="58.33"/>
    <n v="89584"/>
    <s v="Not returned"/>
    <s v="William"/>
  </r>
  <r>
    <x v="65"/>
    <x v="3"/>
    <x v="3"/>
    <n v="4"/>
    <n v="1.3"/>
    <n v="114"/>
    <s v="Ron Newton"/>
    <x v="0"/>
    <x v="1"/>
    <x v="0"/>
    <x v="7"/>
    <s v="Wrap Bag"/>
    <s v="EcoTones® Memo Sheets"/>
    <n v="0.37"/>
    <s v="United States"/>
    <x v="0"/>
    <x v="6"/>
    <x v="31"/>
    <n v="97035"/>
    <x v="36"/>
    <d v="2015-04-06T00:00:00"/>
    <x v="63"/>
    <n v="5"/>
    <n v="20.420000000000002"/>
    <n v="89584"/>
    <s v="Not returned"/>
    <s v="William"/>
  </r>
  <r>
    <x v="66"/>
    <x v="4"/>
    <x v="8"/>
    <n v="2.12"/>
    <n v="1.99"/>
    <n v="115"/>
    <s v="Dwight M Carr"/>
    <x v="2"/>
    <x v="1"/>
    <x v="2"/>
    <x v="13"/>
    <s v="Small Pack"/>
    <s v="Fuji Slim Jewel Case CD-R"/>
    <n v="0.55000000000000004"/>
    <s v="United States"/>
    <x v="0"/>
    <x v="6"/>
    <x v="32"/>
    <n v="97128"/>
    <x v="37"/>
    <d v="2015-04-11T00:00:00"/>
    <x v="64"/>
    <n v="12"/>
    <n v="26.07"/>
    <n v="89585"/>
    <s v="Not returned"/>
    <s v="William"/>
  </r>
  <r>
    <x v="67"/>
    <x v="0"/>
    <x v="9"/>
    <n v="4.26"/>
    <n v="1.2"/>
    <n v="117"/>
    <s v="Linda Weiss"/>
    <x v="2"/>
    <x v="1"/>
    <x v="0"/>
    <x v="0"/>
    <s v="Wrap Bag"/>
    <s v="Dixon Prang® Watercolor Pencils, 10-Color Set with Brush"/>
    <n v="0.44"/>
    <s v="United States"/>
    <x v="0"/>
    <x v="0"/>
    <x v="33"/>
    <n v="98103"/>
    <x v="35"/>
    <d v="2015-01-04T00:00:00"/>
    <x v="65"/>
    <n v="29"/>
    <n v="122.23"/>
    <n v="7909"/>
    <s v="Not returned"/>
    <s v="William"/>
  </r>
  <r>
    <x v="68"/>
    <x v="3"/>
    <x v="0"/>
    <n v="4.91"/>
    <n v="0.5"/>
    <n v="117"/>
    <s v="Linda Weiss"/>
    <x v="2"/>
    <x v="1"/>
    <x v="0"/>
    <x v="9"/>
    <s v="Small Box"/>
    <s v="Avery 493"/>
    <n v="0.36"/>
    <s v="United States"/>
    <x v="0"/>
    <x v="0"/>
    <x v="33"/>
    <n v="98103"/>
    <x v="36"/>
    <d v="2015-04-06T00:00:00"/>
    <x v="66"/>
    <n v="47"/>
    <n v="228.46"/>
    <n v="13959"/>
    <s v="Returned"/>
    <s v="William"/>
  </r>
  <r>
    <x v="69"/>
    <x v="3"/>
    <x v="3"/>
    <n v="4"/>
    <n v="1.3"/>
    <n v="117"/>
    <s v="Linda Weiss"/>
    <x v="0"/>
    <x v="1"/>
    <x v="0"/>
    <x v="7"/>
    <s v="Wrap Bag"/>
    <s v="EcoTones® Memo Sheets"/>
    <n v="0.37"/>
    <s v="United States"/>
    <x v="0"/>
    <x v="0"/>
    <x v="33"/>
    <n v="98103"/>
    <x v="36"/>
    <d v="2015-04-06T00:00:00"/>
    <x v="67"/>
    <n v="19"/>
    <n v="77.61"/>
    <n v="13959"/>
    <s v="Returned"/>
    <s v="William"/>
  </r>
  <r>
    <x v="70"/>
    <x v="4"/>
    <x v="8"/>
    <n v="2.12"/>
    <n v="1.99"/>
    <n v="117"/>
    <s v="Linda Weiss"/>
    <x v="2"/>
    <x v="1"/>
    <x v="2"/>
    <x v="13"/>
    <s v="Small Pack"/>
    <s v="Fuji Slim Jewel Case CD-R"/>
    <n v="0.55000000000000004"/>
    <s v="United States"/>
    <x v="0"/>
    <x v="0"/>
    <x v="33"/>
    <n v="98103"/>
    <x v="37"/>
    <d v="2015-04-11T00:00:00"/>
    <x v="64"/>
    <n v="46"/>
    <n v="99.94"/>
    <n v="58914"/>
    <s v="Not returned"/>
    <s v="William"/>
  </r>
  <r>
    <x v="71"/>
    <x v="0"/>
    <x v="5"/>
    <n v="6.3"/>
    <n v="0.5"/>
    <n v="120"/>
    <s v="Helen H Murphy"/>
    <x v="2"/>
    <x v="0"/>
    <x v="0"/>
    <x v="9"/>
    <s v="Small Box"/>
    <s v="Avery 51"/>
    <n v="0.39"/>
    <s v="United States"/>
    <x v="0"/>
    <x v="17"/>
    <x v="34"/>
    <n v="84041"/>
    <x v="38"/>
    <d v="2015-01-13T00:00:00"/>
    <x v="68"/>
    <n v="10"/>
    <n v="59.85"/>
    <n v="86520"/>
    <s v="Not returned"/>
    <s v="William"/>
  </r>
  <r>
    <x v="72"/>
    <x v="0"/>
    <x v="3"/>
    <n v="205.99"/>
    <n v="3"/>
    <n v="120"/>
    <s v="Helen H Murphy"/>
    <x v="0"/>
    <x v="0"/>
    <x v="2"/>
    <x v="5"/>
    <s v="Small Box"/>
    <s v="6185"/>
    <n v="0.57999999999999996"/>
    <s v="United States"/>
    <x v="0"/>
    <x v="17"/>
    <x v="34"/>
    <n v="84041"/>
    <x v="38"/>
    <d v="2015-01-14T00:00:00"/>
    <x v="69"/>
    <n v="10"/>
    <n v="1708.73"/>
    <n v="86520"/>
    <s v="Not returned"/>
    <s v="William"/>
  </r>
  <r>
    <x v="73"/>
    <x v="2"/>
    <x v="2"/>
    <n v="8.57"/>
    <n v="6.14"/>
    <n v="123"/>
    <s v="Shawn Stern"/>
    <x v="2"/>
    <x v="1"/>
    <x v="0"/>
    <x v="12"/>
    <s v="Small Pack"/>
    <s v="Acme® Office Executive Series Stainless Steel Trimmers"/>
    <n v="0.59"/>
    <s v="United States"/>
    <x v="3"/>
    <x v="8"/>
    <x v="35"/>
    <n v="22102"/>
    <x v="37"/>
    <d v="2015-04-10T00:00:00"/>
    <x v="70"/>
    <n v="11"/>
    <n v="94.97"/>
    <n v="90669"/>
    <s v="Not returned"/>
    <s v="Sam"/>
  </r>
  <r>
    <x v="74"/>
    <x v="1"/>
    <x v="1"/>
    <n v="1.74"/>
    <n v="4.08"/>
    <n v="129"/>
    <s v="Kara Allison"/>
    <x v="2"/>
    <x v="2"/>
    <x v="1"/>
    <x v="2"/>
    <s v="Small Pack"/>
    <s v="Eldon Regeneration Recycled Desk Accessories, Smoke"/>
    <n v="0.53"/>
    <s v="United States"/>
    <x v="2"/>
    <x v="12"/>
    <x v="36"/>
    <n v="62002"/>
    <x v="39"/>
    <d v="2015-01-28T00:00:00"/>
    <x v="71"/>
    <n v="5"/>
    <n v="10.23"/>
    <n v="86693"/>
    <s v="Not returned"/>
    <s v="Chris"/>
  </r>
  <r>
    <x v="75"/>
    <x v="1"/>
    <x v="8"/>
    <n v="15.74"/>
    <n v="1.39"/>
    <n v="129"/>
    <s v="Kara Allison"/>
    <x v="2"/>
    <x v="2"/>
    <x v="0"/>
    <x v="4"/>
    <s v="Small Box"/>
    <s v="#10-4 1/8&quot; x 9 1/2&quot; Premium Diagonal Seam Envelopes"/>
    <n v="0.4"/>
    <s v="United States"/>
    <x v="2"/>
    <x v="12"/>
    <x v="36"/>
    <n v="62002"/>
    <x v="40"/>
    <d v="2015-05-26T00:00:00"/>
    <x v="72"/>
    <n v="14"/>
    <n v="217.23"/>
    <n v="86694"/>
    <s v="Not returned"/>
    <s v="Chris"/>
  </r>
  <r>
    <x v="76"/>
    <x v="2"/>
    <x v="7"/>
    <n v="18.97"/>
    <n v="9.5399999999999991"/>
    <n v="136"/>
    <s v="Dale Gillespie"/>
    <x v="2"/>
    <x v="2"/>
    <x v="0"/>
    <x v="7"/>
    <s v="Small Box"/>
    <s v="Xerox 1939"/>
    <n v="0.37"/>
    <s v="United States"/>
    <x v="0"/>
    <x v="1"/>
    <x v="37"/>
    <n v="94952"/>
    <x v="41"/>
    <d v="2015-05-17T00:00:00"/>
    <x v="73"/>
    <n v="5"/>
    <n v="101.74"/>
    <n v="88534"/>
    <s v="Not returned"/>
    <s v="William"/>
  </r>
  <r>
    <x v="77"/>
    <x v="2"/>
    <x v="3"/>
    <n v="10.98"/>
    <n v="3.37"/>
    <n v="136"/>
    <s v="Dale Gillespie"/>
    <x v="2"/>
    <x v="2"/>
    <x v="0"/>
    <x v="12"/>
    <s v="Small Pack"/>
    <s v="Fiskars® Softgrip Scissors"/>
    <n v="0.56999999999999995"/>
    <s v="United States"/>
    <x v="0"/>
    <x v="1"/>
    <x v="37"/>
    <n v="94952"/>
    <x v="41"/>
    <d v="2015-05-17T00:00:00"/>
    <x v="74"/>
    <n v="8"/>
    <n v="84.52"/>
    <n v="88534"/>
    <s v="Not returned"/>
    <s v="William"/>
  </r>
  <r>
    <x v="78"/>
    <x v="2"/>
    <x v="9"/>
    <n v="22.84"/>
    <n v="11.54"/>
    <n v="142"/>
    <s v="Brooke Weeks Taylor"/>
    <x v="2"/>
    <x v="2"/>
    <x v="0"/>
    <x v="7"/>
    <s v="Small Box"/>
    <s v="Xerox 1964"/>
    <n v="0.39"/>
    <s v="United States"/>
    <x v="1"/>
    <x v="18"/>
    <x v="38"/>
    <n v="6401"/>
    <x v="42"/>
    <d v="2015-06-03T00:00:00"/>
    <x v="75"/>
    <n v="13"/>
    <n v="312.58999999999997"/>
    <n v="91087"/>
    <s v="Not returned"/>
    <s v="Erin"/>
  </r>
  <r>
    <x v="79"/>
    <x v="2"/>
    <x v="5"/>
    <n v="10.98"/>
    <n v="3.37"/>
    <n v="144"/>
    <s v="Marguerite Moss"/>
    <x v="2"/>
    <x v="2"/>
    <x v="0"/>
    <x v="12"/>
    <s v="Small Pack"/>
    <s v="Fiskars® Softgrip Scissors"/>
    <n v="0.56999999999999995"/>
    <s v="United States"/>
    <x v="1"/>
    <x v="15"/>
    <x v="39"/>
    <n v="2664"/>
    <x v="42"/>
    <d v="2015-06-03T00:00:00"/>
    <x v="76"/>
    <n v="6"/>
    <n v="64.400000000000006"/>
    <n v="91087"/>
    <s v="Not returned"/>
    <s v="Erin"/>
  </r>
  <r>
    <x v="80"/>
    <x v="3"/>
    <x v="2"/>
    <n v="7.04"/>
    <n v="2.17"/>
    <n v="145"/>
    <s v="Rhonda Ivey"/>
    <x v="2"/>
    <x v="2"/>
    <x v="0"/>
    <x v="7"/>
    <s v="Wrap Bag"/>
    <s v="Wirebound Message Books, 2 7/8&quot; x 5&quot;, 3 Forms per Page"/>
    <n v="0.38"/>
    <s v="United States"/>
    <x v="1"/>
    <x v="19"/>
    <x v="40"/>
    <n v="15122"/>
    <x v="43"/>
    <d v="2015-01-17T00:00:00"/>
    <x v="77"/>
    <n v="2"/>
    <n v="14.65"/>
    <n v="91086"/>
    <s v="Not returned"/>
    <s v="Erin"/>
  </r>
  <r>
    <x v="81"/>
    <x v="4"/>
    <x v="8"/>
    <n v="154.13"/>
    <n v="69"/>
    <n v="145"/>
    <s v="Rhonda Ivey"/>
    <x v="0"/>
    <x v="1"/>
    <x v="1"/>
    <x v="11"/>
    <s v="Large Box"/>
    <s v="Laminate Occasional Tables"/>
    <n v="0.68"/>
    <s v="United States"/>
    <x v="1"/>
    <x v="19"/>
    <x v="40"/>
    <n v="15122"/>
    <x v="44"/>
    <d v="2015-03-16T00:00:00"/>
    <x v="78"/>
    <n v="3"/>
    <n v="453.62"/>
    <n v="91089"/>
    <s v="Not returned"/>
    <s v="Erin"/>
  </r>
  <r>
    <x v="82"/>
    <x v="1"/>
    <x v="0"/>
    <n v="45.98"/>
    <n v="4.8"/>
    <n v="146"/>
    <s v="Yvonne Fox"/>
    <x v="2"/>
    <x v="2"/>
    <x v="1"/>
    <x v="2"/>
    <s v="Wrap Bag"/>
    <s v="Tenex B1-RE Series Chair Mats for Low Pile Carpets"/>
    <n v="0.68"/>
    <s v="United States"/>
    <x v="2"/>
    <x v="7"/>
    <x v="41"/>
    <n v="76148"/>
    <x v="14"/>
    <d v="2015-03-13T00:00:00"/>
    <x v="79"/>
    <n v="4"/>
    <n v="193.59"/>
    <n v="91088"/>
    <s v="Not returned"/>
    <s v="Chris"/>
  </r>
  <r>
    <x v="83"/>
    <x v="3"/>
    <x v="2"/>
    <n v="180.98"/>
    <n v="26.2"/>
    <n v="146"/>
    <s v="Yvonne Fox"/>
    <x v="1"/>
    <x v="0"/>
    <x v="1"/>
    <x v="1"/>
    <s v="Jumbo Drum"/>
    <s v="Global Ergonomic Managers Chair"/>
    <n v="0.59"/>
    <s v="United States"/>
    <x v="2"/>
    <x v="7"/>
    <x v="41"/>
    <n v="76148"/>
    <x v="45"/>
    <d v="2015-04-24T00:00:00"/>
    <x v="80"/>
    <n v="5"/>
    <n v="929.57"/>
    <n v="91090"/>
    <s v="Not returned"/>
    <s v="Chris"/>
  </r>
  <r>
    <x v="84"/>
    <x v="2"/>
    <x v="3"/>
    <n v="32.979999999999997"/>
    <n v="5.5"/>
    <n v="151"/>
    <s v="Geoffrey Zhu"/>
    <x v="2"/>
    <x v="1"/>
    <x v="2"/>
    <x v="13"/>
    <s v="Small Box"/>
    <s v="PC Concepts 116 Key Quantum 3000 Keyboard"/>
    <n v="0.75"/>
    <s v="United States"/>
    <x v="3"/>
    <x v="20"/>
    <x v="42"/>
    <n v="37664"/>
    <x v="46"/>
    <d v="2015-01-23T00:00:00"/>
    <x v="81"/>
    <n v="2"/>
    <n v="62.46"/>
    <n v="89521"/>
    <s v="Not returned"/>
    <s v="Sam"/>
  </r>
  <r>
    <x v="85"/>
    <x v="0"/>
    <x v="3"/>
    <n v="5.98"/>
    <n v="2.5"/>
    <n v="151"/>
    <s v="Geoffrey Zhu"/>
    <x v="2"/>
    <x v="1"/>
    <x v="0"/>
    <x v="4"/>
    <s v="Small Box"/>
    <s v="Wausau Papers Astrobrights® Colored Envelopes"/>
    <n v="0.36"/>
    <s v="United States"/>
    <x v="3"/>
    <x v="20"/>
    <x v="42"/>
    <n v="37664"/>
    <x v="18"/>
    <d v="2015-04-22T00:00:00"/>
    <x v="82"/>
    <n v="5"/>
    <n v="28.11"/>
    <n v="89523"/>
    <s v="Not returned"/>
    <s v="Sam"/>
  </r>
  <r>
    <x v="86"/>
    <x v="2"/>
    <x v="3"/>
    <n v="2.88"/>
    <n v="0.7"/>
    <n v="152"/>
    <s v="Kent Kerr"/>
    <x v="2"/>
    <x v="3"/>
    <x v="0"/>
    <x v="0"/>
    <s v="Wrap Bag"/>
    <s v="Newell 335"/>
    <n v="0.56000000000000005"/>
    <s v="United States"/>
    <x v="3"/>
    <x v="20"/>
    <x v="43"/>
    <n v="37918"/>
    <x v="43"/>
    <d v="2015-01-16T00:00:00"/>
    <x v="83"/>
    <n v="2"/>
    <n v="5.5"/>
    <n v="89520"/>
    <s v="Not returned"/>
    <s v="Sam"/>
  </r>
  <r>
    <x v="87"/>
    <x v="4"/>
    <x v="0"/>
    <n v="79.52"/>
    <n v="48.2"/>
    <n v="152"/>
    <s v="Kent Kerr"/>
    <x v="2"/>
    <x v="1"/>
    <x v="1"/>
    <x v="2"/>
    <s v="Medium Box"/>
    <s v="Eldon Cleatmat Plus™ Chair Mats for High Pile Carpets"/>
    <n v="0.74"/>
    <s v="United States"/>
    <x v="3"/>
    <x v="20"/>
    <x v="43"/>
    <n v="37918"/>
    <x v="47"/>
    <d v="2015-04-26T00:00:00"/>
    <x v="84"/>
    <n v="8"/>
    <n v="667.84"/>
    <n v="89522"/>
    <s v="Not returned"/>
    <s v="Sam"/>
  </r>
  <r>
    <x v="88"/>
    <x v="0"/>
    <x v="0"/>
    <n v="65.989999999999995"/>
    <n v="8.99"/>
    <n v="152"/>
    <s v="Kent Kerr"/>
    <x v="2"/>
    <x v="3"/>
    <x v="2"/>
    <x v="5"/>
    <s v="Small Box"/>
    <s v="StarTAC Analog"/>
    <n v="0.6"/>
    <s v="United States"/>
    <x v="3"/>
    <x v="20"/>
    <x v="43"/>
    <n v="37918"/>
    <x v="48"/>
    <d v="2015-04-01T00:00:00"/>
    <x v="85"/>
    <n v="5"/>
    <n v="292.23"/>
    <n v="89524"/>
    <s v="Not returned"/>
    <s v="Sam"/>
  </r>
  <r>
    <x v="89"/>
    <x v="4"/>
    <x v="10"/>
    <n v="39.979999999999997"/>
    <n v="4"/>
    <n v="152"/>
    <s v="Kent Kerr"/>
    <x v="2"/>
    <x v="2"/>
    <x v="2"/>
    <x v="13"/>
    <s v="Small Box"/>
    <s v="Microsoft Natural Keyboard Elite"/>
    <n v="0.7"/>
    <s v="United States"/>
    <x v="3"/>
    <x v="20"/>
    <x v="43"/>
    <n v="37918"/>
    <x v="49"/>
    <d v="2015-06-22T00:00:00"/>
    <x v="86"/>
    <n v="21"/>
    <n v="772.56"/>
    <n v="89525"/>
    <s v="Not returned"/>
    <s v="Sam"/>
  </r>
  <r>
    <x v="90"/>
    <x v="2"/>
    <x v="0"/>
    <n v="95.99"/>
    <n v="4.9000000000000004"/>
    <n v="156"/>
    <s v="Diana Xu"/>
    <x v="2"/>
    <x v="0"/>
    <x v="2"/>
    <x v="5"/>
    <s v="Small Box"/>
    <s v="T60"/>
    <n v="0.56000000000000005"/>
    <s v="United States"/>
    <x v="0"/>
    <x v="21"/>
    <x v="44"/>
    <n v="80525"/>
    <x v="50"/>
    <d v="2015-05-15T00:00:00"/>
    <x v="87"/>
    <n v="13"/>
    <n v="1050.08"/>
    <n v="87671"/>
    <s v="Not returned"/>
    <s v="William"/>
  </r>
  <r>
    <x v="91"/>
    <x v="0"/>
    <x v="9"/>
    <n v="10.89"/>
    <n v="4.5"/>
    <n v="156"/>
    <s v="Diana Xu"/>
    <x v="2"/>
    <x v="0"/>
    <x v="0"/>
    <x v="15"/>
    <s v="Small Box"/>
    <s v="Belkin 6 Outlet Metallic Surge Strip"/>
    <n v="0.59"/>
    <s v="United States"/>
    <x v="0"/>
    <x v="21"/>
    <x v="44"/>
    <n v="80525"/>
    <x v="51"/>
    <d v="2015-01-26T00:00:00"/>
    <x v="88"/>
    <n v="3"/>
    <n v="33.82"/>
    <n v="87672"/>
    <s v="Not returned"/>
    <s v="William"/>
  </r>
  <r>
    <x v="92"/>
    <x v="3"/>
    <x v="5"/>
    <n v="100.98"/>
    <n v="35.840000000000003"/>
    <n v="164"/>
    <s v="Robin Kramer Vaughn"/>
    <x v="1"/>
    <x v="1"/>
    <x v="1"/>
    <x v="14"/>
    <s v="Jumbo Box"/>
    <s v="Bush Westfield Collection Bookcases, Fully Assembled"/>
    <n v="0.62"/>
    <s v="United States"/>
    <x v="0"/>
    <x v="0"/>
    <x v="45"/>
    <n v="99352"/>
    <x v="22"/>
    <d v="2015-01-04T00:00:00"/>
    <x v="89"/>
    <n v="7"/>
    <n v="715.55"/>
    <n v="89961"/>
    <s v="Not returned"/>
    <s v="William"/>
  </r>
  <r>
    <x v="93"/>
    <x v="3"/>
    <x v="1"/>
    <n v="4.9800000000000004"/>
    <n v="5.49"/>
    <n v="164"/>
    <s v="Robin Kramer Vaughn"/>
    <x v="2"/>
    <x v="1"/>
    <x v="0"/>
    <x v="7"/>
    <s v="Small Box"/>
    <s v="Xerox 1952"/>
    <n v="0.38"/>
    <s v="United States"/>
    <x v="0"/>
    <x v="0"/>
    <x v="45"/>
    <n v="99352"/>
    <x v="22"/>
    <d v="2015-01-03T00:00:00"/>
    <x v="90"/>
    <n v="9"/>
    <n v="45.63"/>
    <n v="89961"/>
    <s v="Not returned"/>
    <s v="William"/>
  </r>
  <r>
    <x v="94"/>
    <x v="4"/>
    <x v="4"/>
    <n v="399.98"/>
    <n v="12.06"/>
    <n v="166"/>
    <s v="Vicki Hauser"/>
    <x v="1"/>
    <x v="3"/>
    <x v="2"/>
    <x v="6"/>
    <s v="Jumbo Box"/>
    <s v="Okidata ML320 Series Turbo Dot Matrix Printers"/>
    <n v="0.56000000000000005"/>
    <s v="United States"/>
    <x v="3"/>
    <x v="20"/>
    <x v="46"/>
    <n v="37087"/>
    <x v="52"/>
    <d v="2015-01-18T00:00:00"/>
    <x v="91"/>
    <n v="5"/>
    <n v="1839.91"/>
    <n v="89426"/>
    <s v="Not returned"/>
    <s v="Sam"/>
  </r>
  <r>
    <x v="95"/>
    <x v="4"/>
    <x v="4"/>
    <n v="43.22"/>
    <n v="16.71"/>
    <n v="169"/>
    <s v="Janice Cole"/>
    <x v="2"/>
    <x v="0"/>
    <x v="2"/>
    <x v="13"/>
    <s v="Small Box"/>
    <s v="Fellowes Mobile Numeric Keypad, Graphite"/>
    <n v="0.66"/>
    <s v="United States"/>
    <x v="3"/>
    <x v="11"/>
    <x v="47"/>
    <n v="70802"/>
    <x v="35"/>
    <d v="2015-01-05T00:00:00"/>
    <x v="92"/>
    <n v="3"/>
    <n v="130.62"/>
    <n v="87463"/>
    <s v="Not returned"/>
    <s v="Sam"/>
  </r>
  <r>
    <x v="96"/>
    <x v="4"/>
    <x v="5"/>
    <n v="574.74"/>
    <n v="24.49"/>
    <n v="169"/>
    <s v="Janice Cole"/>
    <x v="2"/>
    <x v="0"/>
    <x v="2"/>
    <x v="6"/>
    <s v="Large Box"/>
    <s v="Polycom ViaVideo™ Desktop Video Communications Unit"/>
    <n v="0.37"/>
    <s v="United States"/>
    <x v="3"/>
    <x v="11"/>
    <x v="47"/>
    <n v="70802"/>
    <x v="35"/>
    <d v="2015-01-10T00:00:00"/>
    <x v="93"/>
    <n v="12"/>
    <n v="6945.16"/>
    <n v="87463"/>
    <s v="Not returned"/>
    <s v="Sam"/>
  </r>
  <r>
    <x v="97"/>
    <x v="4"/>
    <x v="7"/>
    <n v="10.14"/>
    <n v="2.27"/>
    <n v="169"/>
    <s v="Janice Cole"/>
    <x v="2"/>
    <x v="0"/>
    <x v="0"/>
    <x v="7"/>
    <s v="Wrap Bag"/>
    <s v="Staples Wirebound Steno Books, 6&quot; x 9&quot;, 12/Pack"/>
    <n v="0.36"/>
    <s v="United States"/>
    <x v="3"/>
    <x v="11"/>
    <x v="47"/>
    <n v="70802"/>
    <x v="35"/>
    <d v="2015-01-07T00:00:00"/>
    <x v="94"/>
    <n v="3"/>
    <n v="30.94"/>
    <n v="87463"/>
    <s v="Not returned"/>
    <s v="Sam"/>
  </r>
  <r>
    <x v="98"/>
    <x v="2"/>
    <x v="5"/>
    <n v="1.88"/>
    <n v="1.49"/>
    <n v="171"/>
    <s v="Christina Matthews"/>
    <x v="2"/>
    <x v="0"/>
    <x v="0"/>
    <x v="8"/>
    <s v="Small Box"/>
    <s v="Staples® General Use 3-Ring Binders"/>
    <n v="0.37"/>
    <s v="United States"/>
    <x v="1"/>
    <x v="2"/>
    <x v="48"/>
    <n v="7024"/>
    <x v="53"/>
    <d v="2015-04-15T00:00:00"/>
    <x v="95"/>
    <n v="1"/>
    <n v="3.42"/>
    <n v="87464"/>
    <s v="Not returned"/>
    <s v="Erin"/>
  </r>
  <r>
    <x v="99"/>
    <x v="2"/>
    <x v="1"/>
    <n v="49.99"/>
    <n v="19.989999999999998"/>
    <n v="181"/>
    <s v="Wesley Waller"/>
    <x v="2"/>
    <x v="2"/>
    <x v="2"/>
    <x v="13"/>
    <s v="Small Box"/>
    <s v="Zoom V.92 USB External Faxmodem"/>
    <n v="0.41"/>
    <s v="United States"/>
    <x v="0"/>
    <x v="1"/>
    <x v="49"/>
    <n v="94122"/>
    <x v="54"/>
    <d v="2015-02-21T00:00:00"/>
    <x v="96"/>
    <n v="18"/>
    <n v="901.81"/>
    <n v="38087"/>
    <s v="Not returned"/>
    <s v="William"/>
  </r>
  <r>
    <x v="100"/>
    <x v="0"/>
    <x v="8"/>
    <n v="1.68"/>
    <n v="1.57"/>
    <n v="181"/>
    <s v="Wesley Waller"/>
    <x v="2"/>
    <x v="0"/>
    <x v="0"/>
    <x v="0"/>
    <s v="Wrap Bag"/>
    <s v="Newell 323"/>
    <n v="0.59"/>
    <s v="United States"/>
    <x v="0"/>
    <x v="1"/>
    <x v="49"/>
    <n v="94122"/>
    <x v="55"/>
    <d v="2015-05-23T00:00:00"/>
    <x v="97"/>
    <n v="116"/>
    <n v="186.59"/>
    <n v="3585"/>
    <s v="Not returned"/>
    <s v="William"/>
  </r>
  <r>
    <x v="101"/>
    <x v="2"/>
    <x v="1"/>
    <n v="49.99"/>
    <n v="19.989999999999998"/>
    <n v="184"/>
    <s v="Phillip Holmes"/>
    <x v="2"/>
    <x v="2"/>
    <x v="2"/>
    <x v="13"/>
    <s v="Small Box"/>
    <s v="Zoom V.92 USB External Faxmodem"/>
    <n v="0.41"/>
    <s v="United States"/>
    <x v="1"/>
    <x v="15"/>
    <x v="50"/>
    <n v="2474"/>
    <x v="54"/>
    <d v="2015-02-21T00:00:00"/>
    <x v="96"/>
    <n v="5"/>
    <n v="250.5"/>
    <n v="88360"/>
    <s v="Not returned"/>
    <s v="Erin"/>
  </r>
  <r>
    <x v="102"/>
    <x v="0"/>
    <x v="8"/>
    <n v="10.06"/>
    <n v="2.06"/>
    <n v="188"/>
    <s v="Alex Harrell"/>
    <x v="2"/>
    <x v="0"/>
    <x v="0"/>
    <x v="7"/>
    <s v="Wrap Bag"/>
    <s v="Riverleaf Stik-Withit® Designer Note Cubes®"/>
    <n v="0.39"/>
    <s v="United States"/>
    <x v="2"/>
    <x v="7"/>
    <x v="51"/>
    <n v="76240"/>
    <x v="55"/>
    <d v="2015-05-22T00:00:00"/>
    <x v="98"/>
    <n v="23"/>
    <n v="221.24"/>
    <n v="88361"/>
    <s v="Not returned"/>
    <s v="Chris"/>
  </r>
  <r>
    <x v="103"/>
    <x v="0"/>
    <x v="8"/>
    <n v="1.68"/>
    <n v="1.57"/>
    <n v="188"/>
    <s v="Alex Harrell"/>
    <x v="2"/>
    <x v="0"/>
    <x v="0"/>
    <x v="0"/>
    <s v="Wrap Bag"/>
    <s v="Newell 323"/>
    <n v="0.59"/>
    <s v="United States"/>
    <x v="2"/>
    <x v="7"/>
    <x v="51"/>
    <n v="76240"/>
    <x v="55"/>
    <d v="2015-05-23T00:00:00"/>
    <x v="99"/>
    <n v="29"/>
    <n v="46.65"/>
    <n v="88361"/>
    <s v="Not returned"/>
    <s v="Chris"/>
  </r>
  <r>
    <x v="104"/>
    <x v="0"/>
    <x v="10"/>
    <n v="58.1"/>
    <n v="1.49"/>
    <n v="190"/>
    <s v="Lloyd Norris"/>
    <x v="2"/>
    <x v="0"/>
    <x v="0"/>
    <x v="8"/>
    <s v="Small Box"/>
    <s v="Avery Arch Ring Binders"/>
    <n v="0.38"/>
    <s v="United States"/>
    <x v="2"/>
    <x v="12"/>
    <x v="52"/>
    <n v="60004"/>
    <x v="6"/>
    <d v="2015-02-13T00:00:00"/>
    <x v="100"/>
    <n v="3"/>
    <n v="164.71"/>
    <n v="89092"/>
    <s v="Not returned"/>
    <s v="Chris"/>
  </r>
  <r>
    <x v="105"/>
    <x v="0"/>
    <x v="0"/>
    <n v="80.48"/>
    <n v="4.5"/>
    <n v="191"/>
    <s v="Gerald Kearney"/>
    <x v="2"/>
    <x v="0"/>
    <x v="0"/>
    <x v="15"/>
    <s v="Small Box"/>
    <s v="APC 7 Outlet Network SurgeArrest Surge Protector"/>
    <n v="0.55000000000000004"/>
    <s v="United States"/>
    <x v="2"/>
    <x v="12"/>
    <x v="53"/>
    <n v="60505"/>
    <x v="6"/>
    <d v="2015-02-15T00:00:00"/>
    <x v="101"/>
    <n v="1"/>
    <n v="79.680000000000007"/>
    <n v="89092"/>
    <s v="Not returned"/>
    <s v="Chris"/>
  </r>
  <r>
    <x v="106"/>
    <x v="1"/>
    <x v="5"/>
    <n v="3.8"/>
    <n v="1.49"/>
    <n v="191"/>
    <s v="Gerald Kearney"/>
    <x v="2"/>
    <x v="0"/>
    <x v="0"/>
    <x v="8"/>
    <s v="Small Box"/>
    <s v="Durable Pressboard Binders"/>
    <n v="0.38"/>
    <s v="United States"/>
    <x v="2"/>
    <x v="12"/>
    <x v="53"/>
    <n v="60505"/>
    <x v="37"/>
    <d v="2015-04-11T00:00:00"/>
    <x v="102"/>
    <n v="14"/>
    <n v="53.26"/>
    <n v="89093"/>
    <s v="Not returned"/>
    <s v="Chris"/>
  </r>
  <r>
    <x v="107"/>
    <x v="1"/>
    <x v="3"/>
    <n v="30.73"/>
    <n v="4"/>
    <n v="191"/>
    <s v="Gerald Kearney"/>
    <x v="2"/>
    <x v="0"/>
    <x v="2"/>
    <x v="13"/>
    <s v="Small Box"/>
    <s v="Fellowes 17-key keypad for PS/2 interface"/>
    <n v="0.75"/>
    <s v="United States"/>
    <x v="2"/>
    <x v="12"/>
    <x v="53"/>
    <n v="60505"/>
    <x v="37"/>
    <d v="2015-04-09T00:00:00"/>
    <x v="103"/>
    <n v="7"/>
    <n v="203.49"/>
    <n v="89093"/>
    <s v="Not returned"/>
    <s v="Chris"/>
  </r>
  <r>
    <x v="108"/>
    <x v="1"/>
    <x v="6"/>
    <n v="125.99"/>
    <n v="8.08"/>
    <n v="191"/>
    <s v="Gerald Kearney"/>
    <x v="2"/>
    <x v="0"/>
    <x v="2"/>
    <x v="5"/>
    <s v="Small Box"/>
    <s v="StarTAC ST7762"/>
    <n v="0.56999999999999995"/>
    <s v="United States"/>
    <x v="2"/>
    <x v="12"/>
    <x v="53"/>
    <n v="60505"/>
    <x v="37"/>
    <d v="2015-04-10T00:00:00"/>
    <x v="104"/>
    <n v="22"/>
    <n v="2356.0100000000002"/>
    <n v="89093"/>
    <s v="Not returned"/>
    <s v="Chris"/>
  </r>
  <r>
    <x v="109"/>
    <x v="1"/>
    <x v="6"/>
    <n v="213.45"/>
    <n v="14.7"/>
    <n v="193"/>
    <s v="Danny Hong"/>
    <x v="1"/>
    <x v="0"/>
    <x v="2"/>
    <x v="6"/>
    <s v="Jumbo Drum"/>
    <s v="Panasonic KX-P2130 Dot Matrix Printer"/>
    <n v="0.59"/>
    <s v="United States"/>
    <x v="0"/>
    <x v="17"/>
    <x v="34"/>
    <n v="84041"/>
    <x v="35"/>
    <d v="2015-01-05T00:00:00"/>
    <x v="105"/>
    <n v="1"/>
    <n v="224.12"/>
    <n v="90430"/>
    <s v="Not returned"/>
    <s v="William"/>
  </r>
  <r>
    <x v="110"/>
    <x v="3"/>
    <x v="8"/>
    <n v="6.54"/>
    <n v="5.27"/>
    <n v="193"/>
    <s v="Danny Hong"/>
    <x v="2"/>
    <x v="0"/>
    <x v="0"/>
    <x v="8"/>
    <s v="Small Box"/>
    <s v="Wilson Jones® Four-Pocket Poly Binders"/>
    <n v="0.36"/>
    <s v="United States"/>
    <x v="0"/>
    <x v="17"/>
    <x v="34"/>
    <n v="84041"/>
    <x v="25"/>
    <d v="2015-04-01T00:00:00"/>
    <x v="106"/>
    <n v="21"/>
    <n v="140.30000000000001"/>
    <n v="90432"/>
    <s v="Not returned"/>
    <s v="William"/>
  </r>
  <r>
    <x v="111"/>
    <x v="1"/>
    <x v="1"/>
    <n v="6.48"/>
    <n v="9.17"/>
    <n v="194"/>
    <s v="Tammy Goldman"/>
    <x v="2"/>
    <x v="0"/>
    <x v="0"/>
    <x v="7"/>
    <s v="Small Box"/>
    <s v="Xerox 1996"/>
    <n v="0.37"/>
    <s v="United States"/>
    <x v="0"/>
    <x v="17"/>
    <x v="54"/>
    <n v="84043"/>
    <x v="56"/>
    <d v="2015-01-11T00:00:00"/>
    <x v="107"/>
    <n v="4"/>
    <n v="28.2"/>
    <n v="90431"/>
    <s v="Not returned"/>
    <s v="William"/>
  </r>
  <r>
    <x v="112"/>
    <x v="3"/>
    <x v="3"/>
    <n v="3.29"/>
    <n v="1.35"/>
    <n v="194"/>
    <s v="Tammy Goldman"/>
    <x v="2"/>
    <x v="0"/>
    <x v="0"/>
    <x v="3"/>
    <s v="Wrap Bag"/>
    <s v="Acco® Hot Clips™ Clips to Go"/>
    <n v="0.4"/>
    <s v="United States"/>
    <x v="0"/>
    <x v="17"/>
    <x v="54"/>
    <n v="84043"/>
    <x v="25"/>
    <d v="2015-04-01T00:00:00"/>
    <x v="108"/>
    <n v="23"/>
    <n v="71.55"/>
    <n v="90432"/>
    <s v="Not returned"/>
    <s v="William"/>
  </r>
  <r>
    <x v="113"/>
    <x v="2"/>
    <x v="6"/>
    <n v="161.55000000000001"/>
    <n v="19.989999999999998"/>
    <n v="197"/>
    <s v="Samantha Weaver"/>
    <x v="2"/>
    <x v="2"/>
    <x v="0"/>
    <x v="10"/>
    <s v="Small Box"/>
    <s v="Fellowes Super Stor/Drawer® Files"/>
    <n v="0.66"/>
    <s v="United States"/>
    <x v="2"/>
    <x v="13"/>
    <x v="55"/>
    <n v="66212"/>
    <x v="57"/>
    <d v="2015-04-04T00:00:00"/>
    <x v="109"/>
    <n v="19"/>
    <n v="3108.98"/>
    <n v="88921"/>
    <s v="Not returned"/>
    <s v="Chris"/>
  </r>
  <r>
    <x v="114"/>
    <x v="2"/>
    <x v="6"/>
    <n v="161.55000000000001"/>
    <n v="19.989999999999998"/>
    <n v="198"/>
    <s v="Leroy Blanchard"/>
    <x v="2"/>
    <x v="2"/>
    <x v="0"/>
    <x v="10"/>
    <s v="Small Box"/>
    <s v="Fellowes Super Stor/Drawer® Files"/>
    <n v="0.66"/>
    <s v="United States"/>
    <x v="2"/>
    <x v="22"/>
    <x v="56"/>
    <n v="48138"/>
    <x v="57"/>
    <d v="2015-04-04T00:00:00"/>
    <x v="110"/>
    <n v="77"/>
    <n v="12599.55"/>
    <n v="51072"/>
    <s v="Not returned"/>
    <s v="Chris"/>
  </r>
  <r>
    <x v="115"/>
    <x v="1"/>
    <x v="3"/>
    <n v="12.28"/>
    <n v="4.8600000000000003"/>
    <n v="202"/>
    <s v="Max Small"/>
    <x v="2"/>
    <x v="0"/>
    <x v="0"/>
    <x v="7"/>
    <s v="Small Box"/>
    <s v="Xerox 1933"/>
    <n v="0.38"/>
    <s v="United States"/>
    <x v="2"/>
    <x v="23"/>
    <x v="57"/>
    <n v="74006"/>
    <x v="58"/>
    <d v="2015-04-28T00:00:00"/>
    <x v="111"/>
    <n v="3"/>
    <n v="34.65"/>
    <n v="88971"/>
    <s v="Not returned"/>
    <s v="Chris"/>
  </r>
  <r>
    <x v="116"/>
    <x v="0"/>
    <x v="9"/>
    <n v="7.37"/>
    <n v="5.53"/>
    <n v="202"/>
    <s v="Max Small"/>
    <x v="2"/>
    <x v="0"/>
    <x v="2"/>
    <x v="13"/>
    <s v="Small Pack"/>
    <s v="Imation 3.5&quot; Unformatted DS/HD Diskettes, 10/Box"/>
    <n v="0.69"/>
    <s v="United States"/>
    <x v="2"/>
    <x v="23"/>
    <x v="57"/>
    <n v="74006"/>
    <x v="59"/>
    <d v="2015-01-18T00:00:00"/>
    <x v="112"/>
    <n v="11"/>
    <n v="85.79"/>
    <n v="88972"/>
    <s v="Not returned"/>
    <s v="Chris"/>
  </r>
  <r>
    <x v="117"/>
    <x v="4"/>
    <x v="5"/>
    <n v="1.86"/>
    <n v="2.58"/>
    <n v="210"/>
    <s v="Floyd Dale"/>
    <x v="2"/>
    <x v="1"/>
    <x v="0"/>
    <x v="3"/>
    <s v="Wrap Bag"/>
    <s v="Super Bands, 12/Pack"/>
    <n v="0.82"/>
    <s v="United States"/>
    <x v="1"/>
    <x v="4"/>
    <x v="58"/>
    <n v="12180"/>
    <x v="60"/>
    <d v="2015-01-21T00:00:00"/>
    <x v="113"/>
    <n v="9"/>
    <n v="17.61"/>
    <n v="85965"/>
    <s v="Not returned"/>
    <s v="Erin"/>
  </r>
  <r>
    <x v="118"/>
    <x v="3"/>
    <x v="3"/>
    <n v="5.4"/>
    <n v="7.78"/>
    <n v="210"/>
    <s v="Floyd Dale"/>
    <x v="0"/>
    <x v="1"/>
    <x v="0"/>
    <x v="8"/>
    <s v="Small Box"/>
    <s v="3M Organizer Strips"/>
    <n v="0.37"/>
    <s v="United States"/>
    <x v="1"/>
    <x v="4"/>
    <x v="58"/>
    <n v="12180"/>
    <x v="42"/>
    <d v="2015-06-02T00:00:00"/>
    <x v="114"/>
    <n v="4"/>
    <n v="27.3"/>
    <n v="85966"/>
    <s v="Not returned"/>
    <s v="Erin"/>
  </r>
  <r>
    <x v="119"/>
    <x v="3"/>
    <x v="1"/>
    <n v="20.28"/>
    <n v="6.68"/>
    <n v="210"/>
    <s v="Floyd Dale"/>
    <x v="2"/>
    <x v="1"/>
    <x v="1"/>
    <x v="2"/>
    <s v="Small Box"/>
    <s v="Seth Thomas 8 1/2&quot; Cubicle Clock"/>
    <n v="0.53"/>
    <s v="United States"/>
    <x v="1"/>
    <x v="4"/>
    <x v="58"/>
    <n v="12180"/>
    <x v="42"/>
    <d v="2015-06-02T00:00:00"/>
    <x v="115"/>
    <n v="3"/>
    <n v="64.75"/>
    <n v="85966"/>
    <s v="Not returned"/>
    <s v="Erin"/>
  </r>
  <r>
    <x v="120"/>
    <x v="3"/>
    <x v="6"/>
    <n v="11.55"/>
    <n v="2.36"/>
    <n v="210"/>
    <s v="Floyd Dale"/>
    <x v="2"/>
    <x v="1"/>
    <x v="0"/>
    <x v="0"/>
    <s v="Wrap Bag"/>
    <s v="Newell 309"/>
    <n v="0.55000000000000004"/>
    <s v="United States"/>
    <x v="1"/>
    <x v="4"/>
    <x v="58"/>
    <n v="12180"/>
    <x v="42"/>
    <d v="2015-06-03T00:00:00"/>
    <x v="116"/>
    <n v="5"/>
    <n v="62.98"/>
    <n v="85966"/>
    <s v="Not returned"/>
    <s v="Erin"/>
  </r>
  <r>
    <x v="121"/>
    <x v="3"/>
    <x v="0"/>
    <n v="10.06"/>
    <n v="2.06"/>
    <n v="211"/>
    <s v="Anna Wood"/>
    <x v="2"/>
    <x v="3"/>
    <x v="0"/>
    <x v="7"/>
    <s v="Wrap Bag"/>
    <s v="Riverleaf Stik-Withit® Designer Note Cubes®"/>
    <n v="0.39"/>
    <s v="United States"/>
    <x v="1"/>
    <x v="4"/>
    <x v="59"/>
    <n v="13501"/>
    <x v="61"/>
    <d v="2015-01-08T00:00:00"/>
    <x v="117"/>
    <n v="2"/>
    <n v="21.2"/>
    <n v="85964"/>
    <s v="Not returned"/>
    <s v="Erin"/>
  </r>
  <r>
    <x v="122"/>
    <x v="3"/>
    <x v="6"/>
    <n v="65.989999999999995"/>
    <n v="5.92"/>
    <n v="211"/>
    <s v="Anna Wood"/>
    <x v="2"/>
    <x v="3"/>
    <x v="2"/>
    <x v="5"/>
    <s v="Small Box"/>
    <s v="252"/>
    <n v="0.55000000000000004"/>
    <s v="United States"/>
    <x v="1"/>
    <x v="4"/>
    <x v="59"/>
    <n v="13501"/>
    <x v="61"/>
    <d v="2015-01-08T00:00:00"/>
    <x v="118"/>
    <n v="3"/>
    <n v="173.32"/>
    <n v="85964"/>
    <s v="Not returned"/>
    <s v="Erin"/>
  </r>
  <r>
    <x v="123"/>
    <x v="3"/>
    <x v="5"/>
    <n v="2.08"/>
    <n v="2.56"/>
    <n v="211"/>
    <s v="Anna Wood"/>
    <x v="2"/>
    <x v="1"/>
    <x v="0"/>
    <x v="12"/>
    <s v="Small Pack"/>
    <s v="Kleencut® Forged Office Shears by Acme United Corporation"/>
    <n v="0.55000000000000004"/>
    <s v="United States"/>
    <x v="1"/>
    <x v="4"/>
    <x v="59"/>
    <n v="13501"/>
    <x v="42"/>
    <d v="2015-06-03T00:00:00"/>
    <x v="119"/>
    <n v="20"/>
    <n v="42.29"/>
    <n v="85966"/>
    <s v="Not returned"/>
    <s v="Erin"/>
  </r>
  <r>
    <x v="124"/>
    <x v="3"/>
    <x v="5"/>
    <n v="119.99"/>
    <n v="56.14"/>
    <n v="218"/>
    <s v="Frances Saunders"/>
    <x v="1"/>
    <x v="3"/>
    <x v="2"/>
    <x v="6"/>
    <s v="Jumbo Box"/>
    <s v="Hewlett-Packard 2600DN Business Color Inkjet Printer"/>
    <n v="0.39"/>
    <s v="United States"/>
    <x v="0"/>
    <x v="17"/>
    <x v="60"/>
    <n v="84107"/>
    <x v="62"/>
    <d v="2015-06-11T00:00:00"/>
    <x v="120"/>
    <n v="6"/>
    <n v="730.37"/>
    <n v="88048"/>
    <s v="Not returned"/>
    <s v="William"/>
  </r>
  <r>
    <x v="125"/>
    <x v="3"/>
    <x v="9"/>
    <n v="60.89"/>
    <n v="32.409999999999997"/>
    <n v="228"/>
    <s v="Colleen Andrews"/>
    <x v="1"/>
    <x v="2"/>
    <x v="1"/>
    <x v="1"/>
    <s v="Jumbo Drum"/>
    <s v="Global Push Button Manager's Chair, Indigo"/>
    <n v="0.56000000000000005"/>
    <s v="United States"/>
    <x v="3"/>
    <x v="24"/>
    <x v="61"/>
    <n v="28227"/>
    <x v="57"/>
    <d v="2015-04-03T00:00:00"/>
    <x v="121"/>
    <n v="7"/>
    <n v="450.49"/>
    <n v="88527"/>
    <s v="Not returned"/>
    <s v="Sam"/>
  </r>
  <r>
    <x v="126"/>
    <x v="3"/>
    <x v="8"/>
    <n v="5.81"/>
    <n v="8.49"/>
    <n v="233"/>
    <s v="Michele Bullard"/>
    <x v="2"/>
    <x v="2"/>
    <x v="0"/>
    <x v="8"/>
    <s v="Small Box"/>
    <s v="Fellowes Black Plastic Comb Bindings"/>
    <n v="0.39"/>
    <s v="United States"/>
    <x v="2"/>
    <x v="12"/>
    <x v="62"/>
    <n v="60462"/>
    <x v="63"/>
    <d v="2015-02-22T00:00:00"/>
    <x v="122"/>
    <n v="10"/>
    <n v="58.8"/>
    <n v="90237"/>
    <s v="Not returned"/>
    <s v="Chris"/>
  </r>
  <r>
    <x v="127"/>
    <x v="3"/>
    <x v="7"/>
    <n v="9.65"/>
    <n v="6.22"/>
    <n v="233"/>
    <s v="Michele Bullard"/>
    <x v="2"/>
    <x v="2"/>
    <x v="1"/>
    <x v="2"/>
    <s v="Small Box"/>
    <s v="Eldon Expressions™ Desk Accessory, Wood Pencil Holder, Oak"/>
    <n v="0.55000000000000004"/>
    <s v="United States"/>
    <x v="2"/>
    <x v="12"/>
    <x v="62"/>
    <n v="60462"/>
    <x v="63"/>
    <d v="2015-02-21T00:00:00"/>
    <x v="123"/>
    <n v="12"/>
    <n v="120.47"/>
    <n v="90237"/>
    <s v="Not returned"/>
    <s v="Chris"/>
  </r>
  <r>
    <x v="128"/>
    <x v="2"/>
    <x v="2"/>
    <n v="279.81"/>
    <n v="23.19"/>
    <n v="234"/>
    <s v="Don Cameron"/>
    <x v="1"/>
    <x v="2"/>
    <x v="0"/>
    <x v="15"/>
    <s v="Jumbo Drum"/>
    <s v="Sanyo 2.5 Cubic Foot Mid-Size Office Refrigerators"/>
    <n v="0.59"/>
    <s v="United States"/>
    <x v="2"/>
    <x v="25"/>
    <x v="63"/>
    <n v="50208"/>
    <x v="64"/>
    <d v="2015-02-06T00:00:00"/>
    <x v="124"/>
    <n v="6"/>
    <n v="1599.96"/>
    <n v="90236"/>
    <s v="Not returned"/>
    <s v="Chris"/>
  </r>
  <r>
    <x v="129"/>
    <x v="0"/>
    <x v="9"/>
    <n v="28.53"/>
    <n v="1.49"/>
    <n v="234"/>
    <s v="Don Cameron"/>
    <x v="2"/>
    <x v="2"/>
    <x v="0"/>
    <x v="8"/>
    <s v="Small Box"/>
    <s v="Lock-Up Easel 'Spel-Binder'"/>
    <n v="0.38"/>
    <s v="United States"/>
    <x v="2"/>
    <x v="25"/>
    <x v="63"/>
    <n v="50208"/>
    <x v="12"/>
    <d v="2015-03-29T00:00:00"/>
    <x v="125"/>
    <n v="7"/>
    <n v="197.59"/>
    <n v="90238"/>
    <s v="Not returned"/>
    <s v="Chris"/>
  </r>
  <r>
    <x v="130"/>
    <x v="0"/>
    <x v="0"/>
    <n v="15.28"/>
    <n v="1.99"/>
    <n v="234"/>
    <s v="Don Cameron"/>
    <x v="2"/>
    <x v="2"/>
    <x v="2"/>
    <x v="13"/>
    <s v="Small Pack"/>
    <s v="Memorex 4.7GB DVD+R, 3/Pack"/>
    <n v="0.42"/>
    <s v="United States"/>
    <x v="2"/>
    <x v="25"/>
    <x v="63"/>
    <n v="50208"/>
    <x v="12"/>
    <d v="2015-03-29T00:00:00"/>
    <x v="126"/>
    <n v="2"/>
    <n v="33.04"/>
    <n v="90238"/>
    <s v="Not returned"/>
    <s v="Chris"/>
  </r>
  <r>
    <x v="131"/>
    <x v="4"/>
    <x v="2"/>
    <n v="3.34"/>
    <n v="7.49"/>
    <n v="234"/>
    <s v="Don Cameron"/>
    <x v="0"/>
    <x v="2"/>
    <x v="0"/>
    <x v="0"/>
    <s v="Wrap Bag"/>
    <s v="Eldon Spacemaker® Box, Quick-Snap Lid, Clear"/>
    <n v="0.54"/>
    <s v="United States"/>
    <x v="2"/>
    <x v="25"/>
    <x v="63"/>
    <n v="50208"/>
    <x v="65"/>
    <d v="2015-04-30T00:00:00"/>
    <x v="127"/>
    <n v="8"/>
    <n v="27.45"/>
    <n v="90239"/>
    <s v="Not returned"/>
    <s v="Chris"/>
  </r>
  <r>
    <x v="132"/>
    <x v="1"/>
    <x v="6"/>
    <n v="442.14"/>
    <n v="14.7"/>
    <n v="236"/>
    <s v="Shawn McIntyre"/>
    <x v="1"/>
    <x v="0"/>
    <x v="2"/>
    <x v="6"/>
    <s v="Jumbo Drum"/>
    <s v="Okidata ML390 Turbo Dot Matrix Printers"/>
    <n v="0.56000000000000005"/>
    <s v="United States"/>
    <x v="0"/>
    <x v="21"/>
    <x v="64"/>
    <n v="80027"/>
    <x v="11"/>
    <d v="2015-02-22T00:00:00"/>
    <x v="128"/>
    <n v="10"/>
    <n v="4775.1099999999997"/>
    <n v="86621"/>
    <s v="Not returned"/>
    <s v="William"/>
  </r>
  <r>
    <x v="133"/>
    <x v="3"/>
    <x v="10"/>
    <n v="19.98"/>
    <n v="5.77"/>
    <n v="240"/>
    <s v="Gilbert Scarborough"/>
    <x v="0"/>
    <x v="2"/>
    <x v="0"/>
    <x v="7"/>
    <s v="Small Box"/>
    <s v="Xerox Blank Computer Paper"/>
    <n v="0.38"/>
    <s v="United States"/>
    <x v="0"/>
    <x v="21"/>
    <x v="65"/>
    <n v="80817"/>
    <x v="18"/>
    <d v="2015-04-20T00:00:00"/>
    <x v="129"/>
    <n v="3"/>
    <n v="57.41"/>
    <n v="90479"/>
    <s v="Not returned"/>
    <s v="William"/>
  </r>
  <r>
    <x v="134"/>
    <x v="3"/>
    <x v="2"/>
    <n v="259.70999999999998"/>
    <n v="66.67"/>
    <n v="241"/>
    <s v="Amy Ellis Holder"/>
    <x v="1"/>
    <x v="2"/>
    <x v="1"/>
    <x v="11"/>
    <s v="Jumbo Box"/>
    <s v="Bevis Round Bullnose 29&quot; High Table Top"/>
    <n v="0.61"/>
    <s v="United States"/>
    <x v="0"/>
    <x v="21"/>
    <x v="66"/>
    <n v="81503"/>
    <x v="18"/>
    <d v="2015-04-21T00:00:00"/>
    <x v="130"/>
    <n v="11"/>
    <n v="2809.87"/>
    <n v="90479"/>
    <s v="Not returned"/>
    <s v="William"/>
  </r>
  <r>
    <x v="135"/>
    <x v="4"/>
    <x v="0"/>
    <n v="5.94"/>
    <n v="9.92"/>
    <n v="241"/>
    <s v="Amy Ellis Holder"/>
    <x v="2"/>
    <x v="2"/>
    <x v="0"/>
    <x v="8"/>
    <s v="Small Box"/>
    <s v="Storex Dura Pro™ Binders"/>
    <n v="0.38"/>
    <s v="United States"/>
    <x v="0"/>
    <x v="21"/>
    <x v="66"/>
    <n v="81503"/>
    <x v="66"/>
    <d v="2015-06-02T00:00:00"/>
    <x v="131"/>
    <n v="13"/>
    <n v="79.930000000000007"/>
    <n v="90480"/>
    <s v="Not returned"/>
    <s v="William"/>
  </r>
  <r>
    <x v="136"/>
    <x v="4"/>
    <x v="1"/>
    <n v="125.99"/>
    <n v="3"/>
    <n v="241"/>
    <s v="Amy Ellis Holder"/>
    <x v="2"/>
    <x v="2"/>
    <x v="2"/>
    <x v="5"/>
    <s v="Small Box"/>
    <s v="270c"/>
    <n v="0.59"/>
    <s v="United States"/>
    <x v="0"/>
    <x v="21"/>
    <x v="66"/>
    <n v="81503"/>
    <x v="66"/>
    <d v="2015-05-26T00:00:00"/>
    <x v="132"/>
    <n v="8"/>
    <n v="873.18"/>
    <n v="90480"/>
    <s v="Not returned"/>
    <s v="William"/>
  </r>
  <r>
    <x v="137"/>
    <x v="3"/>
    <x v="1"/>
    <n v="146.05000000000001"/>
    <n v="80.2"/>
    <n v="247"/>
    <s v="Marshall Brandt Briggs"/>
    <x v="1"/>
    <x v="0"/>
    <x v="1"/>
    <x v="11"/>
    <s v="Jumbo Box"/>
    <s v="BPI Conference Tables"/>
    <n v="0.71"/>
    <s v="United States"/>
    <x v="3"/>
    <x v="20"/>
    <x v="67"/>
    <n v="37804"/>
    <x v="67"/>
    <d v="2015-02-23T00:00:00"/>
    <x v="133"/>
    <n v="5"/>
    <n v="798.69"/>
    <n v="89139"/>
    <s v="Not returned"/>
    <s v="Sam"/>
  </r>
  <r>
    <x v="138"/>
    <x v="3"/>
    <x v="2"/>
    <n v="65.989999999999995"/>
    <n v="5.92"/>
    <n v="247"/>
    <s v="Marshall Brandt Briggs"/>
    <x v="2"/>
    <x v="0"/>
    <x v="2"/>
    <x v="5"/>
    <s v="Small Box"/>
    <s v="252"/>
    <n v="0.55000000000000004"/>
    <s v="United States"/>
    <x v="3"/>
    <x v="20"/>
    <x v="67"/>
    <n v="37804"/>
    <x v="67"/>
    <d v="2015-02-24T00:00:00"/>
    <x v="134"/>
    <n v="14"/>
    <n v="792.11"/>
    <n v="89139"/>
    <s v="Not returned"/>
    <s v="Sam"/>
  </r>
  <r>
    <x v="139"/>
    <x v="3"/>
    <x v="3"/>
    <n v="2.88"/>
    <n v="0.99"/>
    <n v="247"/>
    <s v="Marshall Brandt Briggs"/>
    <x v="2"/>
    <x v="0"/>
    <x v="0"/>
    <x v="9"/>
    <s v="Small Box"/>
    <s v="Avery 514"/>
    <n v="0.36"/>
    <s v="United States"/>
    <x v="3"/>
    <x v="20"/>
    <x v="67"/>
    <n v="37804"/>
    <x v="68"/>
    <d v="2015-03-23T00:00:00"/>
    <x v="135"/>
    <n v="10"/>
    <n v="28.73"/>
    <n v="89140"/>
    <s v="Not returned"/>
    <s v="Sam"/>
  </r>
  <r>
    <x v="140"/>
    <x v="2"/>
    <x v="1"/>
    <n v="2.58"/>
    <n v="1.3"/>
    <n v="250"/>
    <s v="Brenda Nelson Blanchard"/>
    <x v="0"/>
    <x v="0"/>
    <x v="0"/>
    <x v="0"/>
    <s v="Wrap Bag"/>
    <s v="DIXON Oriole® Pencils"/>
    <n v="0.59"/>
    <s v="United States"/>
    <x v="2"/>
    <x v="3"/>
    <x v="68"/>
    <n v="55423"/>
    <x v="5"/>
    <d v="2015-05-29T00:00:00"/>
    <x v="136"/>
    <n v="39"/>
    <n v="109.74"/>
    <n v="87214"/>
    <s v="Not returned"/>
    <s v="Chris"/>
  </r>
  <r>
    <x v="141"/>
    <x v="2"/>
    <x v="1"/>
    <n v="65.989999999999995"/>
    <n v="3.9"/>
    <n v="250"/>
    <s v="Brenda Nelson Blanchard"/>
    <x v="2"/>
    <x v="0"/>
    <x v="2"/>
    <x v="5"/>
    <s v="Small Box"/>
    <s v="StarTAC Series"/>
    <n v="0.55000000000000004"/>
    <s v="United States"/>
    <x v="2"/>
    <x v="3"/>
    <x v="68"/>
    <n v="55423"/>
    <x v="5"/>
    <d v="2015-05-29T00:00:00"/>
    <x v="137"/>
    <n v="27"/>
    <n v="1543.55"/>
    <n v="87214"/>
    <s v="Not returned"/>
    <s v="Chris"/>
  </r>
  <r>
    <x v="142"/>
    <x v="3"/>
    <x v="10"/>
    <n v="280.98"/>
    <n v="35.67"/>
    <n v="254"/>
    <s v="Brett Hawkins"/>
    <x v="1"/>
    <x v="1"/>
    <x v="1"/>
    <x v="11"/>
    <s v="Jumbo Box"/>
    <s v="Global Adaptabilities™ Conference Tables"/>
    <n v="0.66"/>
    <s v="United States"/>
    <x v="0"/>
    <x v="21"/>
    <x v="69"/>
    <n v="80126"/>
    <x v="69"/>
    <d v="2015-06-11T00:00:00"/>
    <x v="138"/>
    <n v="5"/>
    <n v="1332.82"/>
    <n v="86268"/>
    <s v="Not returned"/>
    <s v="William"/>
  </r>
  <r>
    <x v="143"/>
    <x v="2"/>
    <x v="9"/>
    <n v="8.34"/>
    <n v="2.64"/>
    <n v="256"/>
    <s v="Irene Li"/>
    <x v="2"/>
    <x v="1"/>
    <x v="0"/>
    <x v="12"/>
    <s v="Small Pack"/>
    <s v="Acme® Elite Stainless Steel Scissors"/>
    <n v="0.59"/>
    <s v="United States"/>
    <x v="1"/>
    <x v="19"/>
    <x v="70"/>
    <n v="17331"/>
    <x v="70"/>
    <d v="2015-02-02T00:00:00"/>
    <x v="139"/>
    <n v="4"/>
    <n v="34.64"/>
    <n v="86267"/>
    <s v="Not returned"/>
    <s v="Erin"/>
  </r>
  <r>
    <x v="144"/>
    <x v="3"/>
    <x v="5"/>
    <n v="17.48"/>
    <n v="1.99"/>
    <n v="258"/>
    <s v="Allan Shields"/>
    <x v="2"/>
    <x v="3"/>
    <x v="2"/>
    <x v="13"/>
    <s v="Small Pack"/>
    <s v="Maxell Pro 80 Minute CD-R, 10/Pack"/>
    <n v="0.45"/>
    <s v="United States"/>
    <x v="3"/>
    <x v="26"/>
    <x v="71"/>
    <n v="33772"/>
    <x v="22"/>
    <d v="2015-01-04T00:00:00"/>
    <x v="140"/>
    <n v="3"/>
    <n v="52.47"/>
    <n v="85858"/>
    <s v="Not returned"/>
    <s v="Sam"/>
  </r>
  <r>
    <x v="145"/>
    <x v="4"/>
    <x v="3"/>
    <n v="2.88"/>
    <n v="0.7"/>
    <n v="259"/>
    <s v="Edward Pugh"/>
    <x v="2"/>
    <x v="3"/>
    <x v="0"/>
    <x v="0"/>
    <s v="Wrap Bag"/>
    <s v="Newell 340"/>
    <n v="0.56000000000000005"/>
    <s v="United States"/>
    <x v="0"/>
    <x v="27"/>
    <x v="72"/>
    <n v="87505"/>
    <x v="71"/>
    <d v="2015-01-19T00:00:00"/>
    <x v="141"/>
    <n v="10"/>
    <n v="26.38"/>
    <n v="85857"/>
    <s v="Not returned"/>
    <s v="William"/>
  </r>
  <r>
    <x v="146"/>
    <x v="0"/>
    <x v="5"/>
    <n v="31.76"/>
    <n v="45.51"/>
    <n v="263"/>
    <s v="Carlos Hess"/>
    <x v="1"/>
    <x v="2"/>
    <x v="1"/>
    <x v="11"/>
    <s v="Jumbo Box"/>
    <s v="Hon iLevel™ Computer Training Table"/>
    <n v="0.65"/>
    <s v="United States"/>
    <x v="1"/>
    <x v="10"/>
    <x v="73"/>
    <n v="44106"/>
    <x v="72"/>
    <d v="2015-01-23T00:00:00"/>
    <x v="142"/>
    <n v="9"/>
    <n v="304.33999999999997"/>
    <n v="86297"/>
    <s v="Not returned"/>
    <s v="Erin"/>
  </r>
  <r>
    <x v="147"/>
    <x v="1"/>
    <x v="6"/>
    <n v="73.98"/>
    <n v="12.14"/>
    <n v="266"/>
    <s v="Ross Frederick"/>
    <x v="0"/>
    <x v="0"/>
    <x v="2"/>
    <x v="13"/>
    <s v="Small Box"/>
    <s v="Keytronic 105-Key Spanish Keyboard"/>
    <n v="0.67"/>
    <s v="United States"/>
    <x v="2"/>
    <x v="7"/>
    <x v="74"/>
    <n v="78207"/>
    <x v="73"/>
    <d v="2015-05-20T00:00:00"/>
    <x v="143"/>
    <n v="17"/>
    <n v="1300.81"/>
    <n v="90593"/>
    <s v="Not returned"/>
    <s v="Chris"/>
  </r>
  <r>
    <x v="148"/>
    <x v="3"/>
    <x v="4"/>
    <n v="6.48"/>
    <n v="7.03"/>
    <n v="266"/>
    <s v="Ross Frederick"/>
    <x v="2"/>
    <x v="0"/>
    <x v="0"/>
    <x v="7"/>
    <s v="Small Box"/>
    <s v="Xerox 214"/>
    <n v="0.37"/>
    <s v="United States"/>
    <x v="2"/>
    <x v="7"/>
    <x v="74"/>
    <n v="78207"/>
    <x v="7"/>
    <d v="2015-05-16T00:00:00"/>
    <x v="144"/>
    <n v="10"/>
    <n v="67.86"/>
    <n v="90594"/>
    <s v="Not returned"/>
    <s v="Chris"/>
  </r>
  <r>
    <x v="149"/>
    <x v="3"/>
    <x v="0"/>
    <n v="20.34"/>
    <n v="35"/>
    <n v="266"/>
    <s v="Ross Frederick"/>
    <x v="2"/>
    <x v="0"/>
    <x v="0"/>
    <x v="10"/>
    <s v="Large Box"/>
    <s v="Tennsco Commercial Shelving"/>
    <n v="0.84"/>
    <s v="United States"/>
    <x v="2"/>
    <x v="7"/>
    <x v="74"/>
    <n v="78207"/>
    <x v="7"/>
    <d v="2015-05-16T00:00:00"/>
    <x v="145"/>
    <n v="33"/>
    <n v="747.28"/>
    <n v="90594"/>
    <s v="Not returned"/>
    <s v="Chris"/>
  </r>
  <r>
    <x v="150"/>
    <x v="4"/>
    <x v="1"/>
    <n v="5.58"/>
    <n v="5.3"/>
    <n v="268"/>
    <s v="James Beck"/>
    <x v="2"/>
    <x v="1"/>
    <x v="0"/>
    <x v="4"/>
    <s v="Small Box"/>
    <s v="Staples Brown Kraft Recycled Clasp Envelopes"/>
    <n v="0.35"/>
    <s v="United States"/>
    <x v="0"/>
    <x v="28"/>
    <x v="75"/>
    <n v="86001"/>
    <x v="74"/>
    <d v="2015-04-12T00:00:00"/>
    <x v="146"/>
    <n v="3"/>
    <n v="18.670000000000002"/>
    <n v="88941"/>
    <s v="Not returned"/>
    <s v="William"/>
  </r>
  <r>
    <x v="151"/>
    <x v="4"/>
    <x v="9"/>
    <n v="40.89"/>
    <n v="18.98"/>
    <n v="268"/>
    <s v="James Beck"/>
    <x v="2"/>
    <x v="1"/>
    <x v="1"/>
    <x v="2"/>
    <s v="Small Box"/>
    <s v="Eldon Executive Woodline II Cherry Finish Desk Accessories"/>
    <n v="0.56999999999999995"/>
    <s v="United States"/>
    <x v="0"/>
    <x v="28"/>
    <x v="75"/>
    <n v="86001"/>
    <x v="74"/>
    <d v="2015-04-14T00:00:00"/>
    <x v="147"/>
    <n v="5"/>
    <n v="210.77"/>
    <n v="88941"/>
    <s v="Not returned"/>
    <s v="William"/>
  </r>
  <r>
    <x v="152"/>
    <x v="4"/>
    <x v="3"/>
    <n v="35.94"/>
    <n v="6.66"/>
    <n v="269"/>
    <s v="Calvin Boyette"/>
    <x v="2"/>
    <x v="1"/>
    <x v="0"/>
    <x v="4"/>
    <s v="Small Box"/>
    <s v="Tyvek ® Top-Opening Peel &amp; Seel ® Envelopes, Gray"/>
    <n v="0.4"/>
    <s v="United States"/>
    <x v="0"/>
    <x v="28"/>
    <x v="76"/>
    <n v="85234"/>
    <x v="75"/>
    <d v="2015-06-10T00:00:00"/>
    <x v="148"/>
    <n v="6"/>
    <n v="209.12"/>
    <n v="88942"/>
    <s v="Not returned"/>
    <s v="William"/>
  </r>
  <r>
    <x v="153"/>
    <x v="4"/>
    <x v="6"/>
    <n v="170.98"/>
    <n v="13.99"/>
    <n v="269"/>
    <s v="Calvin Boyette"/>
    <x v="2"/>
    <x v="1"/>
    <x v="1"/>
    <x v="2"/>
    <s v="Medium Box"/>
    <s v="Tenex Antistatic Computer Chair Mats"/>
    <n v="0.75"/>
    <s v="United States"/>
    <x v="0"/>
    <x v="28"/>
    <x v="76"/>
    <n v="85234"/>
    <x v="75"/>
    <d v="2015-06-12T00:00:00"/>
    <x v="149"/>
    <n v="7"/>
    <n v="1287.17"/>
    <n v="88942"/>
    <s v="Not returned"/>
    <s v="William"/>
  </r>
  <r>
    <x v="154"/>
    <x v="4"/>
    <x v="3"/>
    <n v="4.9800000000000004"/>
    <n v="7.44"/>
    <n v="269"/>
    <s v="Calvin Boyette"/>
    <x v="2"/>
    <x v="1"/>
    <x v="0"/>
    <x v="7"/>
    <s v="Small Box"/>
    <s v="Xerox 1922"/>
    <n v="0.36"/>
    <s v="United States"/>
    <x v="0"/>
    <x v="28"/>
    <x v="76"/>
    <n v="85234"/>
    <x v="75"/>
    <d v="2015-06-07T00:00:00"/>
    <x v="150"/>
    <n v="9"/>
    <n v="46.17"/>
    <n v="88942"/>
    <s v="Not returned"/>
    <s v="William"/>
  </r>
  <r>
    <x v="155"/>
    <x v="3"/>
    <x v="10"/>
    <n v="80.97"/>
    <n v="30.06"/>
    <n v="271"/>
    <s v="Sam Rouse"/>
    <x v="1"/>
    <x v="2"/>
    <x v="2"/>
    <x v="6"/>
    <s v="Jumbo Box"/>
    <s v="Hewlett-Packard Deskjet 940 REFURBISHED Color Inkjet Printer"/>
    <n v="0.4"/>
    <s v="United States"/>
    <x v="3"/>
    <x v="29"/>
    <x v="77"/>
    <n v="30297"/>
    <x v="25"/>
    <d v="2015-03-31T00:00:00"/>
    <x v="151"/>
    <n v="12"/>
    <n v="899.81"/>
    <n v="88940"/>
    <s v="Not returned"/>
    <s v="Sam"/>
  </r>
  <r>
    <x v="156"/>
    <x v="4"/>
    <x v="1"/>
    <n v="5.58"/>
    <n v="5.3"/>
    <n v="272"/>
    <s v="Eleanor Swain"/>
    <x v="2"/>
    <x v="1"/>
    <x v="0"/>
    <x v="4"/>
    <s v="Small Box"/>
    <s v="Staples Brown Kraft Recycled Clasp Envelopes"/>
    <n v="0.35"/>
    <s v="United States"/>
    <x v="3"/>
    <x v="24"/>
    <x v="78"/>
    <n v="28204"/>
    <x v="74"/>
    <d v="2015-04-12T00:00:00"/>
    <x v="152"/>
    <n v="11"/>
    <n v="68.459999999999994"/>
    <n v="5509"/>
    <s v="Not returned"/>
    <s v="Sam"/>
  </r>
  <r>
    <x v="157"/>
    <x v="4"/>
    <x v="9"/>
    <n v="40.89"/>
    <n v="18.98"/>
    <n v="272"/>
    <s v="Eleanor Swain"/>
    <x v="2"/>
    <x v="1"/>
    <x v="1"/>
    <x v="2"/>
    <s v="Small Box"/>
    <s v="Eldon Executive Woodline II Cherry Finish Desk Accessories"/>
    <n v="0.56999999999999995"/>
    <s v="United States"/>
    <x v="3"/>
    <x v="24"/>
    <x v="78"/>
    <n v="28204"/>
    <x v="74"/>
    <d v="2015-04-14T00:00:00"/>
    <x v="153"/>
    <n v="21"/>
    <n v="885.23"/>
    <n v="5509"/>
    <s v="Not returned"/>
    <s v="Sam"/>
  </r>
  <r>
    <x v="158"/>
    <x v="4"/>
    <x v="3"/>
    <n v="35.94"/>
    <n v="6.66"/>
    <n v="272"/>
    <s v="Eleanor Swain"/>
    <x v="2"/>
    <x v="1"/>
    <x v="0"/>
    <x v="4"/>
    <s v="Small Box"/>
    <s v="Tyvek ® Top-Opening Peel &amp; Seel ® Envelopes, Gray"/>
    <n v="0.4"/>
    <s v="United States"/>
    <x v="3"/>
    <x v="24"/>
    <x v="78"/>
    <n v="28204"/>
    <x v="75"/>
    <d v="2015-06-10T00:00:00"/>
    <x v="154"/>
    <n v="24"/>
    <n v="836.47"/>
    <n v="36069"/>
    <s v="Not returned"/>
    <s v="Sam"/>
  </r>
  <r>
    <x v="159"/>
    <x v="4"/>
    <x v="3"/>
    <n v="4.9800000000000004"/>
    <n v="7.44"/>
    <n v="272"/>
    <s v="Eleanor Swain"/>
    <x v="2"/>
    <x v="1"/>
    <x v="0"/>
    <x v="7"/>
    <s v="Small Box"/>
    <s v="Xerox 1922"/>
    <n v="0.36"/>
    <s v="United States"/>
    <x v="3"/>
    <x v="24"/>
    <x v="78"/>
    <n v="28204"/>
    <x v="75"/>
    <d v="2015-06-07T00:00:00"/>
    <x v="155"/>
    <n v="37"/>
    <n v="189.83"/>
    <n v="36069"/>
    <s v="Not returned"/>
    <s v="Sam"/>
  </r>
  <r>
    <x v="160"/>
    <x v="1"/>
    <x v="3"/>
    <n v="15.28"/>
    <n v="10.91"/>
    <n v="275"/>
    <s v="Roger Blalock Cassidy"/>
    <x v="2"/>
    <x v="0"/>
    <x v="0"/>
    <x v="8"/>
    <s v="Small Box"/>
    <s v="Recycled Premium Regency Composition Covers"/>
    <n v="0.36"/>
    <s v="United States"/>
    <x v="1"/>
    <x v="18"/>
    <x v="79"/>
    <n v="6824"/>
    <x v="76"/>
    <d v="2015-01-25T00:00:00"/>
    <x v="156"/>
    <n v="4"/>
    <n v="61.52"/>
    <n v="89292"/>
    <s v="Not returned"/>
    <s v="Erin"/>
  </r>
  <r>
    <x v="161"/>
    <x v="2"/>
    <x v="7"/>
    <n v="1.98"/>
    <n v="0.7"/>
    <n v="276"/>
    <s v="Lucille Rankin"/>
    <x v="0"/>
    <x v="0"/>
    <x v="0"/>
    <x v="3"/>
    <s v="Wrap Bag"/>
    <s v="Brites Rubber Bands, 1 1/2 oz. Box"/>
    <n v="0.83"/>
    <s v="United States"/>
    <x v="1"/>
    <x v="18"/>
    <x v="80"/>
    <n v="6111"/>
    <x v="8"/>
    <d v="2015-05-22T00:00:00"/>
    <x v="157"/>
    <n v="3"/>
    <n v="8.3000000000000007"/>
    <n v="89291"/>
    <s v="Not returned"/>
    <s v="Erin"/>
  </r>
  <r>
    <x v="162"/>
    <x v="2"/>
    <x v="9"/>
    <n v="55.99"/>
    <n v="5"/>
    <n v="282"/>
    <s v="Vickie Andrews"/>
    <x v="2"/>
    <x v="0"/>
    <x v="2"/>
    <x v="5"/>
    <s v="Small Pack"/>
    <s v="Accessory36"/>
    <n v="0.83"/>
    <s v="United States"/>
    <x v="1"/>
    <x v="2"/>
    <x v="81"/>
    <n v="7109"/>
    <x v="8"/>
    <d v="2015-05-22T00:00:00"/>
    <x v="158"/>
    <n v="9"/>
    <n v="416.95"/>
    <n v="89291"/>
    <s v="Not returned"/>
    <s v="Erin"/>
  </r>
  <r>
    <x v="163"/>
    <x v="0"/>
    <x v="10"/>
    <n v="1.68"/>
    <n v="1.57"/>
    <n v="283"/>
    <s v="Pauline Boyette"/>
    <x v="2"/>
    <x v="0"/>
    <x v="0"/>
    <x v="0"/>
    <s v="Wrap Bag"/>
    <s v="Newell 323"/>
    <n v="0.59"/>
    <s v="United States"/>
    <x v="1"/>
    <x v="2"/>
    <x v="82"/>
    <n v="7101"/>
    <x v="77"/>
    <d v="2015-06-18T00:00:00"/>
    <x v="159"/>
    <n v="11"/>
    <n v="18.71"/>
    <n v="89293"/>
    <s v="Not returned"/>
    <s v="Erin"/>
  </r>
  <r>
    <x v="164"/>
    <x v="4"/>
    <x v="6"/>
    <n v="4.13"/>
    <n v="5.34"/>
    <n v="286"/>
    <s v="Virginia Gay"/>
    <x v="2"/>
    <x v="2"/>
    <x v="0"/>
    <x v="8"/>
    <s v="Small Box"/>
    <s v="ACCOHIDE® Binder by Acco"/>
    <n v="0.38"/>
    <s v="United States"/>
    <x v="2"/>
    <x v="13"/>
    <x v="83"/>
    <n v="66203"/>
    <x v="77"/>
    <d v="2015-06-21T00:00:00"/>
    <x v="160"/>
    <n v="9"/>
    <n v="40.950000000000003"/>
    <n v="89761"/>
    <s v="Not returned"/>
    <s v="Chris"/>
  </r>
  <r>
    <x v="165"/>
    <x v="4"/>
    <x v="10"/>
    <n v="130.97999999999999"/>
    <n v="54.74"/>
    <n v="286"/>
    <s v="Virginia Gay"/>
    <x v="1"/>
    <x v="2"/>
    <x v="1"/>
    <x v="14"/>
    <s v="Jumbo Box"/>
    <s v="O'Sullivan Elevations Bookcase, Cherry Finish"/>
    <n v="0.69"/>
    <s v="United States"/>
    <x v="2"/>
    <x v="13"/>
    <x v="83"/>
    <n v="66203"/>
    <x v="77"/>
    <d v="2015-06-21T00:00:00"/>
    <x v="161"/>
    <n v="9"/>
    <n v="1155.73"/>
    <n v="89761"/>
    <s v="Not returned"/>
    <s v="Chris"/>
  </r>
  <r>
    <x v="166"/>
    <x v="2"/>
    <x v="3"/>
    <n v="28.48"/>
    <n v="1.99"/>
    <n v="288"/>
    <s v="Patricia Cole Blair"/>
    <x v="2"/>
    <x v="2"/>
    <x v="2"/>
    <x v="13"/>
    <s v="Small Pack"/>
    <s v="Memorex 4.7GB DVD+RW, 3/Pack"/>
    <n v="0.4"/>
    <s v="United States"/>
    <x v="2"/>
    <x v="13"/>
    <x v="84"/>
    <n v="67212"/>
    <x v="59"/>
    <d v="2015-01-19T00:00:00"/>
    <x v="162"/>
    <n v="7"/>
    <n v="192.3"/>
    <n v="89762"/>
    <s v="Not returned"/>
    <s v="Chris"/>
  </r>
  <r>
    <x v="167"/>
    <x v="2"/>
    <x v="4"/>
    <n v="65.989999999999995"/>
    <n v="4.99"/>
    <n v="288"/>
    <s v="Patricia Cole Blair"/>
    <x v="0"/>
    <x v="2"/>
    <x v="2"/>
    <x v="5"/>
    <s v="Small Box"/>
    <s v="MicroTAC 650"/>
    <n v="0.57999999999999996"/>
    <s v="United States"/>
    <x v="2"/>
    <x v="13"/>
    <x v="84"/>
    <n v="67212"/>
    <x v="59"/>
    <d v="2015-01-18T00:00:00"/>
    <x v="163"/>
    <n v="14"/>
    <n v="748.1"/>
    <n v="89762"/>
    <s v="Not returned"/>
    <s v="Chris"/>
  </r>
  <r>
    <x v="168"/>
    <x v="1"/>
    <x v="7"/>
    <n v="4.9800000000000004"/>
    <n v="4.62"/>
    <n v="290"/>
    <s v="Sara O'Connor"/>
    <x v="2"/>
    <x v="2"/>
    <x v="2"/>
    <x v="13"/>
    <s v="Small Pack"/>
    <s v="Imation 3.5&quot;, DISKETTE 44766 HGHLD3.52HD/FM, 10/Pack"/>
    <n v="0.64"/>
    <s v="United States"/>
    <x v="0"/>
    <x v="21"/>
    <x v="85"/>
    <n v="80538"/>
    <x v="78"/>
    <d v="2015-03-26T00:00:00"/>
    <x v="164"/>
    <n v="20"/>
    <n v="102.54"/>
    <n v="90837"/>
    <s v="Not returned"/>
    <s v="William"/>
  </r>
  <r>
    <x v="169"/>
    <x v="0"/>
    <x v="0"/>
    <n v="8.33"/>
    <n v="1.99"/>
    <n v="306"/>
    <s v="Thomas McAllister"/>
    <x v="2"/>
    <x v="2"/>
    <x v="2"/>
    <x v="13"/>
    <s v="Small Pack"/>
    <s v="80 Minute Slim Jewel Case CD-R , 10/Pack - Staples"/>
    <n v="0.52"/>
    <s v="United States"/>
    <x v="1"/>
    <x v="30"/>
    <x v="86"/>
    <n v="21208"/>
    <x v="79"/>
    <d v="2015-02-15T00:00:00"/>
    <x v="165"/>
    <n v="8"/>
    <n v="70.16"/>
    <n v="87057"/>
    <s v="Not returned"/>
    <s v="Erin"/>
  </r>
  <r>
    <x v="170"/>
    <x v="0"/>
    <x v="7"/>
    <n v="85.99"/>
    <n v="0.99"/>
    <n v="306"/>
    <s v="Thomas McAllister"/>
    <x v="2"/>
    <x v="2"/>
    <x v="2"/>
    <x v="5"/>
    <s v="Wrap Bag"/>
    <s v="Accessory34"/>
    <n v="0.55000000000000004"/>
    <s v="United States"/>
    <x v="1"/>
    <x v="30"/>
    <x v="86"/>
    <n v="21208"/>
    <x v="79"/>
    <d v="2015-02-16T00:00:00"/>
    <x v="166"/>
    <n v="17"/>
    <n v="1240.57"/>
    <n v="87057"/>
    <s v="Not returned"/>
    <s v="Erin"/>
  </r>
  <r>
    <x v="171"/>
    <x v="0"/>
    <x v="0"/>
    <n v="8.33"/>
    <n v="1.99"/>
    <n v="308"/>
    <s v="Glen Caldwell"/>
    <x v="2"/>
    <x v="2"/>
    <x v="2"/>
    <x v="13"/>
    <s v="Small Pack"/>
    <s v="80 Minute Slim Jewel Case CD-R , 10/Pack - Staples"/>
    <n v="0.52"/>
    <s v="United States"/>
    <x v="0"/>
    <x v="0"/>
    <x v="33"/>
    <n v="98115"/>
    <x v="79"/>
    <d v="2015-02-15T00:00:00"/>
    <x v="167"/>
    <n v="32"/>
    <n v="280.62"/>
    <n v="37760"/>
    <s v="Returned"/>
    <s v="William"/>
  </r>
  <r>
    <x v="172"/>
    <x v="3"/>
    <x v="7"/>
    <n v="1637.53"/>
    <n v="24.49"/>
    <n v="314"/>
    <s v="Ruby Gibbons"/>
    <x v="2"/>
    <x v="0"/>
    <x v="0"/>
    <x v="12"/>
    <s v="Medium Box"/>
    <s v="High Speed Automatic Electric Letter Opener"/>
    <n v="0.81"/>
    <s v="United States"/>
    <x v="2"/>
    <x v="12"/>
    <x v="77"/>
    <n v="60130"/>
    <x v="80"/>
    <d v="2015-03-22T00:00:00"/>
    <x v="168"/>
    <n v="2"/>
    <n v="3206.94"/>
    <n v="89166"/>
    <s v="Not returned"/>
    <s v="Chris"/>
  </r>
  <r>
    <x v="173"/>
    <x v="3"/>
    <x v="0"/>
    <n v="19.98"/>
    <n v="4"/>
    <n v="315"/>
    <s v="Benjamin Kaufman"/>
    <x v="2"/>
    <x v="0"/>
    <x v="2"/>
    <x v="13"/>
    <s v="Small Box"/>
    <s v="Belkin 105-Key Black Keyboard"/>
    <n v="0.68"/>
    <s v="United States"/>
    <x v="1"/>
    <x v="15"/>
    <x v="87"/>
    <n v="1007"/>
    <x v="80"/>
    <d v="2015-03-20T00:00:00"/>
    <x v="169"/>
    <n v="2"/>
    <n v="43.08"/>
    <n v="89166"/>
    <s v="Not returned"/>
    <s v="Erin"/>
  </r>
  <r>
    <x v="174"/>
    <x v="1"/>
    <x v="3"/>
    <n v="7.38"/>
    <n v="5.21"/>
    <n v="317"/>
    <s v="Katherine Kearney"/>
    <x v="2"/>
    <x v="0"/>
    <x v="1"/>
    <x v="2"/>
    <s v="Small Box"/>
    <s v="Eldon® Expressions™ Wood Desk Accessories, Oak"/>
    <n v="0.56000000000000005"/>
    <s v="United States"/>
    <x v="0"/>
    <x v="1"/>
    <x v="88"/>
    <n v="91945"/>
    <x v="77"/>
    <d v="2015-06-18T00:00:00"/>
    <x v="170"/>
    <n v="9"/>
    <n v="66.55"/>
    <n v="86041"/>
    <s v="Not returned"/>
    <s v="William"/>
  </r>
  <r>
    <x v="175"/>
    <x v="1"/>
    <x v="7"/>
    <n v="5.98"/>
    <n v="5.15"/>
    <n v="317"/>
    <s v="Katherine Kearney"/>
    <x v="2"/>
    <x v="0"/>
    <x v="0"/>
    <x v="7"/>
    <s v="Small Box"/>
    <s v="Xerox 193"/>
    <n v="0.36"/>
    <s v="United States"/>
    <x v="0"/>
    <x v="1"/>
    <x v="88"/>
    <n v="91945"/>
    <x v="77"/>
    <d v="2015-06-18T00:00:00"/>
    <x v="171"/>
    <n v="17"/>
    <n v="103.49"/>
    <n v="86041"/>
    <s v="Not returned"/>
    <s v="William"/>
  </r>
  <r>
    <x v="176"/>
    <x v="1"/>
    <x v="7"/>
    <n v="15.42"/>
    <n v="10.68"/>
    <n v="317"/>
    <s v="Katherine Kearney"/>
    <x v="2"/>
    <x v="0"/>
    <x v="0"/>
    <x v="10"/>
    <s v="Small Box"/>
    <s v="Decoflex Hanging Personal Folder File, Blue"/>
    <n v="0.57999999999999996"/>
    <s v="United States"/>
    <x v="0"/>
    <x v="1"/>
    <x v="88"/>
    <n v="91945"/>
    <x v="77"/>
    <d v="2015-06-18T00:00:00"/>
    <x v="172"/>
    <n v="12"/>
    <n v="192.18"/>
    <n v="86041"/>
    <s v="Not returned"/>
    <s v="William"/>
  </r>
  <r>
    <x v="177"/>
    <x v="4"/>
    <x v="7"/>
    <n v="8.33"/>
    <n v="1.99"/>
    <n v="321"/>
    <s v="Arthur Lowe Nash"/>
    <x v="2"/>
    <x v="3"/>
    <x v="2"/>
    <x v="13"/>
    <s v="Small Pack"/>
    <s v="80 Minute Slim Jewel Case CD-R , 10/Pack - Staples"/>
    <n v="0.52"/>
    <s v="United States"/>
    <x v="1"/>
    <x v="30"/>
    <x v="89"/>
    <n v="20854"/>
    <x v="36"/>
    <d v="2015-04-09T00:00:00"/>
    <x v="173"/>
    <n v="11"/>
    <n v="89.76"/>
    <n v="91057"/>
    <s v="Not returned"/>
    <s v="Erin"/>
  </r>
  <r>
    <x v="178"/>
    <x v="1"/>
    <x v="2"/>
    <n v="7.99"/>
    <n v="5.03"/>
    <n v="326"/>
    <s v="Brenda May"/>
    <x v="2"/>
    <x v="3"/>
    <x v="2"/>
    <x v="5"/>
    <s v="Medium Box"/>
    <s v="Bell Sonecor JB700 Caller ID"/>
    <n v="0.6"/>
    <s v="United States"/>
    <x v="2"/>
    <x v="12"/>
    <x v="90"/>
    <n v="60510"/>
    <x v="62"/>
    <d v="2015-06-10T00:00:00"/>
    <x v="174"/>
    <n v="4"/>
    <n v="28.46"/>
    <n v="90973"/>
    <s v="Not returned"/>
    <s v="Chris"/>
  </r>
  <r>
    <x v="179"/>
    <x v="3"/>
    <x v="2"/>
    <n v="296.18"/>
    <n v="54.12"/>
    <n v="329"/>
    <s v="Faye Dyer"/>
    <x v="1"/>
    <x v="1"/>
    <x v="1"/>
    <x v="11"/>
    <s v="Jumbo Box"/>
    <s v="Hon 94000 Series Round Tables"/>
    <n v="0.76"/>
    <s v="United States"/>
    <x v="1"/>
    <x v="14"/>
    <x v="91"/>
    <n v="4073"/>
    <x v="81"/>
    <d v="2015-04-15T00:00:00"/>
    <x v="39"/>
    <n v="5"/>
    <n v="1170.21"/>
    <n v="89726"/>
    <s v="Not returned"/>
    <s v="Erin"/>
  </r>
  <r>
    <x v="180"/>
    <x v="3"/>
    <x v="0"/>
    <n v="29.1"/>
    <n v="4"/>
    <n v="331"/>
    <s v="Bradley Pollock"/>
    <x v="0"/>
    <x v="1"/>
    <x v="2"/>
    <x v="13"/>
    <s v="Small Box"/>
    <s v="Acco Keyboard-In-A-Box®"/>
    <n v="0.78"/>
    <s v="United States"/>
    <x v="1"/>
    <x v="16"/>
    <x v="92"/>
    <n v="3045"/>
    <x v="81"/>
    <d v="2015-04-16T00:00:00"/>
    <x v="175"/>
    <n v="8"/>
    <n v="243.32"/>
    <n v="89726"/>
    <s v="Not returned"/>
    <s v="Erin"/>
  </r>
  <r>
    <x v="181"/>
    <x v="2"/>
    <x v="2"/>
    <n v="276.2"/>
    <n v="24.49"/>
    <n v="335"/>
    <s v="Curtis O'Connell"/>
    <x v="2"/>
    <x v="0"/>
    <x v="1"/>
    <x v="1"/>
    <s v="Large Box"/>
    <s v="SAFCO Arco Folding Chair"/>
    <m/>
    <s v="United States"/>
    <x v="0"/>
    <x v="6"/>
    <x v="93"/>
    <n v="97504"/>
    <x v="82"/>
    <d v="2015-05-05T00:00:00"/>
    <x v="176"/>
    <n v="14"/>
    <n v="3825.32"/>
    <n v="87277"/>
    <s v="Not returned"/>
    <s v="William"/>
  </r>
  <r>
    <x v="182"/>
    <x v="2"/>
    <x v="3"/>
    <n v="6.28"/>
    <n v="5.29"/>
    <n v="335"/>
    <s v="Curtis O'Connell"/>
    <x v="2"/>
    <x v="0"/>
    <x v="1"/>
    <x v="2"/>
    <s v="Small Box"/>
    <s v="Eldon® 200 Class™ Desk Accessories, Burgundy"/>
    <n v="0.43"/>
    <s v="United States"/>
    <x v="0"/>
    <x v="6"/>
    <x v="93"/>
    <n v="97504"/>
    <x v="82"/>
    <d v="2015-05-04T00:00:00"/>
    <x v="177"/>
    <n v="1"/>
    <n v="8.5299999999999994"/>
    <n v="87277"/>
    <s v="Not returned"/>
    <s v="William"/>
  </r>
  <r>
    <x v="183"/>
    <x v="3"/>
    <x v="4"/>
    <n v="7.77"/>
    <n v="9.23"/>
    <n v="339"/>
    <s v="Bobby Clements"/>
    <x v="2"/>
    <x v="0"/>
    <x v="0"/>
    <x v="15"/>
    <s v="Small Box"/>
    <s v="Hoover Commercial Soft Guard Upright Vacuum And Disposable Filtration Bags"/>
    <n v="0.57999999999999996"/>
    <s v="United States"/>
    <x v="1"/>
    <x v="10"/>
    <x v="94"/>
    <n v="43229"/>
    <x v="83"/>
    <d v="2015-03-18T00:00:00"/>
    <x v="178"/>
    <n v="5"/>
    <n v="40.299999999999997"/>
    <n v="90583"/>
    <s v="Not returned"/>
    <s v="Erin"/>
  </r>
  <r>
    <x v="184"/>
    <x v="3"/>
    <x v="8"/>
    <n v="7.59"/>
    <n v="4"/>
    <n v="339"/>
    <s v="Bobby Clements"/>
    <x v="2"/>
    <x v="0"/>
    <x v="1"/>
    <x v="2"/>
    <s v="Wrap Bag"/>
    <s v="Master Giant Foot® Doorstop, Safety Yellow"/>
    <n v="0.42"/>
    <s v="United States"/>
    <x v="1"/>
    <x v="10"/>
    <x v="94"/>
    <n v="43229"/>
    <x v="83"/>
    <d v="2015-03-19T00:00:00"/>
    <x v="179"/>
    <n v="15"/>
    <n v="111.88"/>
    <n v="90583"/>
    <s v="Not returned"/>
    <s v="Erin"/>
  </r>
  <r>
    <x v="185"/>
    <x v="2"/>
    <x v="0"/>
    <n v="3.26"/>
    <n v="1.86"/>
    <n v="342"/>
    <s v="Jacqueline Noble"/>
    <x v="2"/>
    <x v="0"/>
    <x v="0"/>
    <x v="0"/>
    <s v="Wrap Bag"/>
    <s v="Avery Hi-Liter GlideStik Fluorescent Highlighter, Yellow Ink"/>
    <n v="0.41"/>
    <s v="United States"/>
    <x v="3"/>
    <x v="26"/>
    <x v="95"/>
    <n v="33181"/>
    <x v="82"/>
    <d v="2015-05-06T00:00:00"/>
    <x v="180"/>
    <n v="20"/>
    <n v="73.97"/>
    <n v="3332"/>
    <s v="Not returned"/>
    <s v="Sam"/>
  </r>
  <r>
    <x v="186"/>
    <x v="2"/>
    <x v="9"/>
    <n v="15.23"/>
    <n v="27.75"/>
    <n v="343"/>
    <s v="Lynn Epstein"/>
    <x v="1"/>
    <x v="0"/>
    <x v="1"/>
    <x v="11"/>
    <s v="Jumbo Box"/>
    <s v="Anderson Hickey Conga Table Tops &amp; Accessories"/>
    <n v="0.76"/>
    <s v="United States"/>
    <x v="1"/>
    <x v="14"/>
    <x v="96"/>
    <n v="4401"/>
    <x v="70"/>
    <d v="2015-02-01T00:00:00"/>
    <x v="181"/>
    <n v="7"/>
    <n v="111.86"/>
    <n v="88151"/>
    <s v="Not returned"/>
    <s v="Erin"/>
  </r>
  <r>
    <x v="187"/>
    <x v="2"/>
    <x v="0"/>
    <n v="3.26"/>
    <n v="1.86"/>
    <n v="344"/>
    <s v="Rosemary English"/>
    <x v="2"/>
    <x v="0"/>
    <x v="0"/>
    <x v="0"/>
    <s v="Wrap Bag"/>
    <s v="Avery Hi-Liter GlideStik Fluorescent Highlighter, Yellow Ink"/>
    <n v="0.41"/>
    <s v="United States"/>
    <x v="1"/>
    <x v="14"/>
    <x v="97"/>
    <n v="4101"/>
    <x v="82"/>
    <d v="2015-05-06T00:00:00"/>
    <x v="182"/>
    <n v="5"/>
    <n v="18.489999999999998"/>
    <n v="88152"/>
    <s v="Not returned"/>
    <s v="Erin"/>
  </r>
  <r>
    <x v="188"/>
    <x v="2"/>
    <x v="6"/>
    <n v="8.34"/>
    <n v="2.64"/>
    <n v="349"/>
    <s v="Kim Weiss"/>
    <x v="0"/>
    <x v="1"/>
    <x v="0"/>
    <x v="12"/>
    <s v="Small Pack"/>
    <s v="Acme® Elite Stainless Steel Scissors"/>
    <n v="0.59"/>
    <s v="United States"/>
    <x v="3"/>
    <x v="26"/>
    <x v="95"/>
    <n v="33132"/>
    <x v="62"/>
    <d v="2015-06-11T00:00:00"/>
    <x v="183"/>
    <n v="23"/>
    <n v="212.89"/>
    <n v="17446"/>
    <s v="Not returned"/>
    <s v="Sam"/>
  </r>
  <r>
    <x v="189"/>
    <x v="3"/>
    <x v="7"/>
    <n v="99.23"/>
    <n v="8.99"/>
    <n v="349"/>
    <s v="Kim Weiss"/>
    <x v="2"/>
    <x v="1"/>
    <x v="1"/>
    <x v="2"/>
    <s v="Small Pack"/>
    <s v="GE 48&quot; Fluorescent Tube, Cool White Energy Saver, 34 Watts, 30/Box"/>
    <n v="0.35"/>
    <s v="United States"/>
    <x v="3"/>
    <x v="26"/>
    <x v="95"/>
    <n v="33132"/>
    <x v="22"/>
    <d v="2015-01-04T00:00:00"/>
    <x v="184"/>
    <n v="54"/>
    <n v="5555.6"/>
    <n v="11527"/>
    <s v="Not returned"/>
    <s v="Sam"/>
  </r>
  <r>
    <x v="190"/>
    <x v="2"/>
    <x v="6"/>
    <n v="8.34"/>
    <n v="2.64"/>
    <n v="351"/>
    <s v="Juanita Coley Knox"/>
    <x v="0"/>
    <x v="1"/>
    <x v="0"/>
    <x v="12"/>
    <s v="Small Pack"/>
    <s v="Acme® Elite Stainless Steel Scissors"/>
    <n v="0.59"/>
    <s v="United States"/>
    <x v="1"/>
    <x v="4"/>
    <x v="98"/>
    <n v="13601"/>
    <x v="62"/>
    <d v="2015-06-11T00:00:00"/>
    <x v="185"/>
    <n v="6"/>
    <n v="55.54"/>
    <n v="88685"/>
    <s v="Not returned"/>
    <s v="Erin"/>
  </r>
  <r>
    <x v="191"/>
    <x v="3"/>
    <x v="7"/>
    <n v="99.23"/>
    <n v="8.99"/>
    <n v="351"/>
    <s v="Juanita Coley Knox"/>
    <x v="2"/>
    <x v="1"/>
    <x v="1"/>
    <x v="2"/>
    <s v="Small Pack"/>
    <s v="GE 48&quot; Fluorescent Tube, Cool White Energy Saver, 34 Watts, 30/Box"/>
    <n v="0.35"/>
    <s v="United States"/>
    <x v="1"/>
    <x v="4"/>
    <x v="98"/>
    <n v="13601"/>
    <x v="22"/>
    <d v="2015-01-04T00:00:00"/>
    <x v="186"/>
    <n v="14"/>
    <n v="1440.34"/>
    <n v="88686"/>
    <s v="Not returned"/>
    <s v="Erin"/>
  </r>
  <r>
    <x v="192"/>
    <x v="4"/>
    <x v="4"/>
    <n v="4.8899999999999997"/>
    <n v="4.93"/>
    <n v="353"/>
    <s v="Bonnie Chambers"/>
    <x v="0"/>
    <x v="1"/>
    <x v="2"/>
    <x v="13"/>
    <s v="Small Pack"/>
    <s v="Maxell 3.5&quot; DS/HD IBM-Formatted Diskettes, 10/Pack"/>
    <n v="0.66"/>
    <s v="United States"/>
    <x v="0"/>
    <x v="28"/>
    <x v="99"/>
    <n v="85301"/>
    <x v="50"/>
    <d v="2015-05-14T00:00:00"/>
    <x v="187"/>
    <n v="17"/>
    <n v="84.76"/>
    <n v="89647"/>
    <s v="Not returned"/>
    <s v="William"/>
  </r>
  <r>
    <x v="193"/>
    <x v="4"/>
    <x v="8"/>
    <n v="6.68"/>
    <n v="6.92"/>
    <n v="353"/>
    <s v="Bonnie Chambers"/>
    <x v="2"/>
    <x v="1"/>
    <x v="0"/>
    <x v="7"/>
    <s v="Small Box"/>
    <s v="Xerox 1898"/>
    <n v="0.37"/>
    <s v="United States"/>
    <x v="0"/>
    <x v="28"/>
    <x v="99"/>
    <n v="85301"/>
    <x v="50"/>
    <d v="2015-05-21T00:00:00"/>
    <x v="188"/>
    <n v="16"/>
    <n v="104.84"/>
    <n v="89647"/>
    <s v="Not returned"/>
    <s v="William"/>
  </r>
  <r>
    <x v="194"/>
    <x v="2"/>
    <x v="8"/>
    <n v="124.49"/>
    <n v="51.94"/>
    <n v="357"/>
    <s v="Barbara McNamara"/>
    <x v="1"/>
    <x v="0"/>
    <x v="1"/>
    <x v="11"/>
    <s v="Jumbo Box"/>
    <s v="Bevis 36 x 72 Conference Tables"/>
    <n v="0.63"/>
    <s v="United States"/>
    <x v="0"/>
    <x v="28"/>
    <x v="100"/>
    <n v="86401"/>
    <x v="84"/>
    <d v="2015-05-25T00:00:00"/>
    <x v="189"/>
    <n v="14"/>
    <n v="1714.93"/>
    <n v="91131"/>
    <s v="Not returned"/>
    <s v="William"/>
  </r>
  <r>
    <x v="195"/>
    <x v="4"/>
    <x v="7"/>
    <n v="125.99"/>
    <n v="8.99"/>
    <n v="358"/>
    <s v="Chris F Brandt"/>
    <x v="2"/>
    <x v="0"/>
    <x v="2"/>
    <x v="5"/>
    <s v="Small Box"/>
    <s v="M70"/>
    <n v="0.59"/>
    <s v="United States"/>
    <x v="1"/>
    <x v="19"/>
    <x v="101"/>
    <n v="19406"/>
    <x v="85"/>
    <d v="2015-01-16T00:00:00"/>
    <x v="190"/>
    <n v="1"/>
    <n v="107.95"/>
    <n v="91130"/>
    <s v="Not returned"/>
    <s v="Erin"/>
  </r>
  <r>
    <x v="196"/>
    <x v="3"/>
    <x v="5"/>
    <n v="328.14"/>
    <n v="91.05"/>
    <n v="366"/>
    <s v="Patrick Rosenthal"/>
    <x v="1"/>
    <x v="2"/>
    <x v="0"/>
    <x v="15"/>
    <s v="Jumbo Drum"/>
    <s v="Sanyo Counter Height Refrigerator with Crisper, 3.6 Cubic Foot, Stainless Steel/Black"/>
    <n v="0.56999999999999995"/>
    <s v="United States"/>
    <x v="1"/>
    <x v="31"/>
    <x v="102"/>
    <n v="2910"/>
    <x v="60"/>
    <d v="2015-01-19T00:00:00"/>
    <x v="191"/>
    <n v="6"/>
    <n v="1967.98"/>
    <n v="87347"/>
    <s v="Not returned"/>
    <s v="Erin"/>
  </r>
  <r>
    <x v="197"/>
    <x v="4"/>
    <x v="3"/>
    <n v="19.23"/>
    <n v="6.15"/>
    <n v="369"/>
    <s v="Troy Moon"/>
    <x v="0"/>
    <x v="0"/>
    <x v="1"/>
    <x v="2"/>
    <s v="Small Pack"/>
    <s v="Executive Impressions 13&quot; Clairmont Wall Clock"/>
    <n v="0.44"/>
    <s v="United States"/>
    <x v="0"/>
    <x v="1"/>
    <x v="103"/>
    <n v="94601"/>
    <x v="86"/>
    <d v="2015-04-13T00:00:00"/>
    <x v="192"/>
    <n v="21"/>
    <n v="394.1"/>
    <n v="90292"/>
    <s v="Not returned"/>
    <s v="William"/>
  </r>
  <r>
    <x v="198"/>
    <x v="1"/>
    <x v="1"/>
    <n v="20.99"/>
    <n v="4.8099999999999996"/>
    <n v="370"/>
    <s v="Sam Oh"/>
    <x v="2"/>
    <x v="0"/>
    <x v="2"/>
    <x v="5"/>
    <s v="Medium Box"/>
    <s v="1726 Digital Answering Machine"/>
    <n v="0.57999999999999996"/>
    <s v="United States"/>
    <x v="1"/>
    <x v="14"/>
    <x v="104"/>
    <n v="4240"/>
    <x v="87"/>
    <d v="2015-05-29T00:00:00"/>
    <x v="193"/>
    <n v="15"/>
    <n v="266.39"/>
    <n v="90291"/>
    <s v="Not returned"/>
    <s v="Erin"/>
  </r>
  <r>
    <x v="199"/>
    <x v="1"/>
    <x v="5"/>
    <n v="5.4"/>
    <n v="7.78"/>
    <n v="371"/>
    <s v="Roberta Mullins Peters"/>
    <x v="0"/>
    <x v="0"/>
    <x v="0"/>
    <x v="8"/>
    <s v="Small Box"/>
    <s v="3M Organizer Strips"/>
    <n v="0.37"/>
    <s v="United States"/>
    <x v="1"/>
    <x v="15"/>
    <x v="105"/>
    <n v="2149"/>
    <x v="87"/>
    <d v="2015-05-29T00:00:00"/>
    <x v="194"/>
    <n v="9"/>
    <n v="51.82"/>
    <n v="90291"/>
    <s v="Not returned"/>
    <s v="Erin"/>
  </r>
  <r>
    <x v="200"/>
    <x v="1"/>
    <x v="1"/>
    <n v="200.98"/>
    <n v="55.96"/>
    <n v="373"/>
    <s v="Jeanne Werner"/>
    <x v="1"/>
    <x v="2"/>
    <x v="1"/>
    <x v="14"/>
    <s v="Jumbo Box"/>
    <s v="O'Sullivan Living Dimensions 3-Shelf Bookcases"/>
    <n v="0.75"/>
    <s v="United States"/>
    <x v="2"/>
    <x v="22"/>
    <x v="56"/>
    <n v="48234"/>
    <x v="88"/>
    <d v="2015-03-16T00:00:00"/>
    <x v="195"/>
    <n v="45"/>
    <n v="9539.6"/>
    <n v="24193"/>
    <s v="Not returned"/>
    <s v="Chris"/>
  </r>
  <r>
    <x v="201"/>
    <x v="1"/>
    <x v="1"/>
    <n v="4.28"/>
    <n v="5.17"/>
    <n v="373"/>
    <s v="Jeanne Werner"/>
    <x v="2"/>
    <x v="2"/>
    <x v="0"/>
    <x v="7"/>
    <s v="Small Box"/>
    <s v="Xerox 1971"/>
    <n v="0.4"/>
    <s v="United States"/>
    <x v="2"/>
    <x v="22"/>
    <x v="56"/>
    <n v="48234"/>
    <x v="88"/>
    <d v="2015-03-15T00:00:00"/>
    <x v="196"/>
    <n v="24"/>
    <n v="109.86"/>
    <n v="24193"/>
    <s v="Not returned"/>
    <s v="Chris"/>
  </r>
  <r>
    <x v="202"/>
    <x v="1"/>
    <x v="7"/>
    <n v="85.99"/>
    <n v="0.99"/>
    <n v="373"/>
    <s v="Jeanne Werner"/>
    <x v="2"/>
    <x v="2"/>
    <x v="2"/>
    <x v="5"/>
    <s v="Wrap Bag"/>
    <s v="Accessory4"/>
    <n v="0.85"/>
    <s v="United States"/>
    <x v="2"/>
    <x v="22"/>
    <x v="56"/>
    <n v="48234"/>
    <x v="88"/>
    <d v="2015-03-16T00:00:00"/>
    <x v="197"/>
    <n v="19"/>
    <n v="1426.51"/>
    <n v="24193"/>
    <s v="Not returned"/>
    <s v="Chris"/>
  </r>
  <r>
    <x v="203"/>
    <x v="1"/>
    <x v="1"/>
    <n v="200.98"/>
    <n v="55.96"/>
    <n v="375"/>
    <s v="Sandra Sharma"/>
    <x v="1"/>
    <x v="2"/>
    <x v="1"/>
    <x v="14"/>
    <s v="Jumbo Box"/>
    <s v="O'Sullivan Living Dimensions 3-Shelf Bookcases"/>
    <n v="0.75"/>
    <s v="United States"/>
    <x v="3"/>
    <x v="20"/>
    <x v="106"/>
    <n v="37814"/>
    <x v="88"/>
    <d v="2015-03-16T00:00:00"/>
    <x v="198"/>
    <n v="11"/>
    <n v="2331.9"/>
    <n v="90917"/>
    <s v="Not returned"/>
    <s v="Sam"/>
  </r>
  <r>
    <x v="204"/>
    <x v="1"/>
    <x v="1"/>
    <n v="4.28"/>
    <n v="5.17"/>
    <n v="375"/>
    <s v="Sandra Sharma"/>
    <x v="2"/>
    <x v="2"/>
    <x v="0"/>
    <x v="7"/>
    <s v="Small Box"/>
    <s v="Xerox 1971"/>
    <n v="0.4"/>
    <s v="United States"/>
    <x v="3"/>
    <x v="20"/>
    <x v="106"/>
    <n v="37814"/>
    <x v="88"/>
    <d v="2015-03-15T00:00:00"/>
    <x v="199"/>
    <n v="6"/>
    <n v="27.47"/>
    <n v="90917"/>
    <s v="Not returned"/>
    <s v="Sam"/>
  </r>
  <r>
    <x v="205"/>
    <x v="3"/>
    <x v="9"/>
    <n v="25.98"/>
    <n v="5.37"/>
    <n v="377"/>
    <s v="Sylvia Bush"/>
    <x v="2"/>
    <x v="3"/>
    <x v="0"/>
    <x v="15"/>
    <s v="Medium Box"/>
    <s v="3M Office Air Cleaner"/>
    <n v="0.5"/>
    <s v="United States"/>
    <x v="2"/>
    <x v="12"/>
    <x v="90"/>
    <n v="60510"/>
    <x v="89"/>
    <d v="2015-04-17T00:00:00"/>
    <x v="200"/>
    <n v="17"/>
    <n v="460.87"/>
    <n v="89579"/>
    <s v="Not returned"/>
    <s v="Chris"/>
  </r>
  <r>
    <x v="206"/>
    <x v="1"/>
    <x v="8"/>
    <n v="415.88"/>
    <n v="11.37"/>
    <n v="381"/>
    <s v="Danielle Watts"/>
    <x v="2"/>
    <x v="0"/>
    <x v="0"/>
    <x v="10"/>
    <s v="Small Box"/>
    <s v="Deluxe Rollaway Locking File with Drawer"/>
    <n v="0.56999999999999995"/>
    <s v="United States"/>
    <x v="2"/>
    <x v="12"/>
    <x v="107"/>
    <n v="61701"/>
    <x v="90"/>
    <d v="2015-05-01T00:00:00"/>
    <x v="201"/>
    <n v="1"/>
    <n v="394.51"/>
    <n v="88929"/>
    <s v="Not returned"/>
    <s v="Chris"/>
  </r>
  <r>
    <x v="207"/>
    <x v="2"/>
    <x v="2"/>
    <n v="5.34"/>
    <n v="5.63"/>
    <n v="383"/>
    <s v="Renee Alston"/>
    <x v="2"/>
    <x v="0"/>
    <x v="0"/>
    <x v="8"/>
    <s v="Small Box"/>
    <s v="Pressboard Data Binder, Crimson, 12&quot; X 8 1/2&quot;"/>
    <n v="0.39"/>
    <s v="United States"/>
    <x v="1"/>
    <x v="19"/>
    <x v="108"/>
    <n v="19026"/>
    <x v="91"/>
    <d v="2015-03-19T00:00:00"/>
    <x v="202"/>
    <n v="7"/>
    <n v="38.65"/>
    <n v="88928"/>
    <s v="Not returned"/>
    <s v="Erin"/>
  </r>
  <r>
    <x v="208"/>
    <x v="2"/>
    <x v="8"/>
    <n v="65.989999999999995"/>
    <n v="5.26"/>
    <n v="383"/>
    <s v="Renee Alston"/>
    <x v="0"/>
    <x v="0"/>
    <x v="2"/>
    <x v="5"/>
    <s v="Small Box"/>
    <s v="8860"/>
    <n v="0.56000000000000005"/>
    <s v="United States"/>
    <x v="1"/>
    <x v="19"/>
    <x v="108"/>
    <n v="19026"/>
    <x v="91"/>
    <d v="2015-03-21T00:00:00"/>
    <x v="203"/>
    <n v="5"/>
    <n v="279.83"/>
    <n v="88928"/>
    <s v="Not returned"/>
    <s v="Erin"/>
  </r>
  <r>
    <x v="209"/>
    <x v="0"/>
    <x v="10"/>
    <n v="8.8800000000000008"/>
    <n v="6.28"/>
    <n v="387"/>
    <s v="Angela Howe"/>
    <x v="0"/>
    <x v="0"/>
    <x v="0"/>
    <x v="8"/>
    <s v="Small Box"/>
    <s v="GBC Instant Index™ System for Binding Systems"/>
    <n v="0.35"/>
    <s v="United States"/>
    <x v="2"/>
    <x v="32"/>
    <x v="109"/>
    <n v="68801"/>
    <x v="20"/>
    <d v="2015-06-14T00:00:00"/>
    <x v="204"/>
    <n v="15"/>
    <n v="126.9"/>
    <n v="90339"/>
    <s v="Not returned"/>
    <s v="Chris"/>
  </r>
  <r>
    <x v="210"/>
    <x v="2"/>
    <x v="9"/>
    <n v="5.28"/>
    <n v="5.66"/>
    <n v="388"/>
    <s v="Roger Schwartz"/>
    <x v="2"/>
    <x v="0"/>
    <x v="0"/>
    <x v="7"/>
    <s v="Small Box"/>
    <s v="Xerox 4200 Series MultiUse Premium Copy Paper (20Lb. and 84 Bright)"/>
    <n v="0.4"/>
    <s v="United States"/>
    <x v="2"/>
    <x v="32"/>
    <x v="110"/>
    <n v="68847"/>
    <x v="35"/>
    <d v="2015-01-05T00:00:00"/>
    <x v="205"/>
    <n v="4"/>
    <n v="22.82"/>
    <n v="90337"/>
    <s v="Not returned"/>
    <s v="Chris"/>
  </r>
  <r>
    <x v="211"/>
    <x v="2"/>
    <x v="0"/>
    <n v="110.99"/>
    <n v="2.5"/>
    <n v="388"/>
    <s v="Roger Schwartz"/>
    <x v="2"/>
    <x v="0"/>
    <x v="2"/>
    <x v="5"/>
    <s v="Small Box"/>
    <s v="T18"/>
    <n v="0.56999999999999995"/>
    <s v="United States"/>
    <x v="2"/>
    <x v="32"/>
    <x v="110"/>
    <n v="68847"/>
    <x v="35"/>
    <d v="2015-01-06T00:00:00"/>
    <x v="206"/>
    <n v="2"/>
    <n v="188.66"/>
    <n v="90337"/>
    <s v="Not returned"/>
    <s v="Chris"/>
  </r>
  <r>
    <x v="212"/>
    <x v="4"/>
    <x v="9"/>
    <n v="160.97999999999999"/>
    <n v="30"/>
    <n v="389"/>
    <s v="Joel Buckley"/>
    <x v="1"/>
    <x v="0"/>
    <x v="1"/>
    <x v="1"/>
    <s v="Jumbo Drum"/>
    <s v="Office Star - Mid Back Dual function Ergonomic High Back Chair with 2-Way Adjustable Arms"/>
    <n v="0.62"/>
    <s v="United States"/>
    <x v="2"/>
    <x v="32"/>
    <x v="111"/>
    <n v="68502"/>
    <x v="92"/>
    <d v="2015-02-10T00:00:00"/>
    <x v="207"/>
    <n v="11"/>
    <n v="1845.23"/>
    <n v="90338"/>
    <s v="Not returned"/>
    <s v="Chris"/>
  </r>
  <r>
    <x v="213"/>
    <x v="3"/>
    <x v="1"/>
    <n v="34.979999999999997"/>
    <n v="7.53"/>
    <n v="392"/>
    <s v="Erica R Fuller"/>
    <x v="2"/>
    <x v="0"/>
    <x v="2"/>
    <x v="13"/>
    <s v="Small Box"/>
    <s v="Fellowes EZ Multi-Media Keyboard"/>
    <n v="0.76"/>
    <s v="United States"/>
    <x v="2"/>
    <x v="33"/>
    <x v="112"/>
    <n v="63105"/>
    <x v="93"/>
    <d v="2015-03-07T00:00:00"/>
    <x v="208"/>
    <n v="1"/>
    <n v="37.159999999999997"/>
    <n v="86383"/>
    <s v="Not returned"/>
    <s v="Chris"/>
  </r>
  <r>
    <x v="214"/>
    <x v="3"/>
    <x v="0"/>
    <n v="19.989999999999998"/>
    <n v="11.17"/>
    <n v="392"/>
    <s v="Erica R Fuller"/>
    <x v="2"/>
    <x v="0"/>
    <x v="1"/>
    <x v="2"/>
    <s v="Large Box"/>
    <s v="Telescoping Adjustable Floor Lamp"/>
    <n v="0.6"/>
    <s v="United States"/>
    <x v="2"/>
    <x v="33"/>
    <x v="112"/>
    <n v="63105"/>
    <x v="93"/>
    <d v="2015-03-08T00:00:00"/>
    <x v="209"/>
    <n v="2"/>
    <n v="43.65"/>
    <n v="86383"/>
    <s v="Not returned"/>
    <s v="Chris"/>
  </r>
  <r>
    <x v="215"/>
    <x v="4"/>
    <x v="8"/>
    <n v="9.7100000000000009"/>
    <n v="9.4499999999999993"/>
    <n v="393"/>
    <s v="Shawn Combs"/>
    <x v="2"/>
    <x v="0"/>
    <x v="0"/>
    <x v="10"/>
    <s v="Small Box"/>
    <s v="Filing/Storage Totes and Swivel Casters"/>
    <n v="0.6"/>
    <s v="United States"/>
    <x v="1"/>
    <x v="4"/>
    <x v="113"/>
    <n v="13021"/>
    <x v="2"/>
    <d v="2015-02-22T00:00:00"/>
    <x v="210"/>
    <n v="3"/>
    <n v="31.44"/>
    <n v="86382"/>
    <s v="Not returned"/>
    <s v="Erin"/>
  </r>
  <r>
    <x v="216"/>
    <x v="2"/>
    <x v="7"/>
    <n v="15.98"/>
    <n v="4"/>
    <n v="395"/>
    <s v="Monica McCormick"/>
    <x v="2"/>
    <x v="0"/>
    <x v="2"/>
    <x v="13"/>
    <s v="Small Box"/>
    <s v="Logitech Access Keyboard"/>
    <n v="0.37"/>
    <s v="United States"/>
    <x v="3"/>
    <x v="24"/>
    <x v="114"/>
    <n v="28001"/>
    <x v="49"/>
    <d v="2015-06-19T00:00:00"/>
    <x v="211"/>
    <n v="4"/>
    <n v="64.59"/>
    <n v="86384"/>
    <s v="Not returned"/>
    <s v="Sam"/>
  </r>
  <r>
    <x v="217"/>
    <x v="2"/>
    <x v="2"/>
    <n v="22.84"/>
    <n v="5.47"/>
    <n v="395"/>
    <s v="Monica McCormick"/>
    <x v="2"/>
    <x v="0"/>
    <x v="0"/>
    <x v="7"/>
    <s v="Small Box"/>
    <s v="Xerox 1929"/>
    <n v="0.39"/>
    <s v="United States"/>
    <x v="3"/>
    <x v="24"/>
    <x v="114"/>
    <n v="28001"/>
    <x v="49"/>
    <d v="2015-06-20T00:00:00"/>
    <x v="212"/>
    <n v="20"/>
    <n v="461.94"/>
    <n v="86384"/>
    <s v="Not returned"/>
    <s v="Sam"/>
  </r>
  <r>
    <x v="218"/>
    <x v="2"/>
    <x v="10"/>
    <n v="154.13"/>
    <n v="69"/>
    <n v="397"/>
    <s v="Denise Carver"/>
    <x v="2"/>
    <x v="0"/>
    <x v="1"/>
    <x v="11"/>
    <s v="Large Box"/>
    <s v="Laminate Occasional Tables"/>
    <n v="0.68"/>
    <s v="United States"/>
    <x v="1"/>
    <x v="10"/>
    <x v="115"/>
    <n v="44221"/>
    <x v="23"/>
    <d v="2015-02-03T00:00:00"/>
    <x v="213"/>
    <n v="8"/>
    <n v="1216.32"/>
    <n v="89319"/>
    <s v="Not returned"/>
    <s v="Erin"/>
  </r>
  <r>
    <x v="219"/>
    <x v="3"/>
    <x v="5"/>
    <n v="63.94"/>
    <n v="14.48"/>
    <n v="398"/>
    <s v="Bruce Stark"/>
    <x v="2"/>
    <x v="0"/>
    <x v="1"/>
    <x v="2"/>
    <s v="Small Box"/>
    <s v="Howard Miller 16&quot; Diameter Gallery Wall Clock"/>
    <n v="0.46"/>
    <s v="United States"/>
    <x v="1"/>
    <x v="10"/>
    <x v="116"/>
    <n v="45406"/>
    <x v="94"/>
    <d v="2015-05-25T00:00:00"/>
    <x v="214"/>
    <n v="31"/>
    <n v="1989.32"/>
    <n v="89320"/>
    <s v="Not returned"/>
    <s v="Erin"/>
  </r>
  <r>
    <x v="220"/>
    <x v="0"/>
    <x v="9"/>
    <n v="4.9800000000000004"/>
    <n v="0.8"/>
    <n v="406"/>
    <s v="June Frank Hammond"/>
    <x v="2"/>
    <x v="2"/>
    <x v="0"/>
    <x v="7"/>
    <s v="Wrap Bag"/>
    <s v="Rediform S.O.S. Phone Message Books"/>
    <n v="0.36"/>
    <s v="United States"/>
    <x v="1"/>
    <x v="2"/>
    <x v="117"/>
    <n v="8360"/>
    <x v="8"/>
    <d v="2015-05-22T00:00:00"/>
    <x v="215"/>
    <n v="15"/>
    <n v="72.760000000000005"/>
    <n v="87804"/>
    <s v="Not returned"/>
    <s v="Erin"/>
  </r>
  <r>
    <x v="221"/>
    <x v="4"/>
    <x v="8"/>
    <n v="29.17"/>
    <n v="6.27"/>
    <n v="408"/>
    <s v="Calvin Parsons Walter"/>
    <x v="2"/>
    <x v="0"/>
    <x v="0"/>
    <x v="8"/>
    <s v="Small Box"/>
    <s v="Binding Machine Supplies"/>
    <n v="0.37"/>
    <s v="United States"/>
    <x v="2"/>
    <x v="7"/>
    <x v="118"/>
    <n v="78589"/>
    <x v="10"/>
    <d v="2015-05-06T00:00:00"/>
    <x v="216"/>
    <n v="14"/>
    <n v="400.47"/>
    <n v="89639"/>
    <s v="Not returned"/>
    <s v="Chris"/>
  </r>
  <r>
    <x v="222"/>
    <x v="0"/>
    <x v="5"/>
    <n v="178.47"/>
    <n v="19.989999999999998"/>
    <n v="411"/>
    <s v="Carolyn Proctor"/>
    <x v="0"/>
    <x v="3"/>
    <x v="0"/>
    <x v="10"/>
    <s v="Small Box"/>
    <s v="Hot File® 7-Pocket, Floor Stand"/>
    <n v="0.55000000000000004"/>
    <s v="United States"/>
    <x v="0"/>
    <x v="1"/>
    <x v="103"/>
    <n v="94601"/>
    <x v="82"/>
    <d v="2015-05-07T00:00:00"/>
    <x v="217"/>
    <n v="9"/>
    <n v="1531.31"/>
    <n v="87905"/>
    <s v="Not returned"/>
    <s v="William"/>
  </r>
  <r>
    <x v="223"/>
    <x v="2"/>
    <x v="3"/>
    <n v="999.99"/>
    <n v="13.99"/>
    <n v="421"/>
    <s v="Scott Feldman"/>
    <x v="2"/>
    <x v="2"/>
    <x v="2"/>
    <x v="6"/>
    <s v="Medium Box"/>
    <s v="Polycom Soundstation EX Audio-Conferencing Telephone, Black"/>
    <n v="0.36"/>
    <s v="United States"/>
    <x v="1"/>
    <x v="2"/>
    <x v="119"/>
    <n v="7201"/>
    <x v="92"/>
    <d v="2015-02-08T00:00:00"/>
    <x v="218"/>
    <n v="1"/>
    <n v="919.09"/>
    <n v="87700"/>
    <s v="Not returned"/>
    <s v="Erin"/>
  </r>
  <r>
    <x v="224"/>
    <x v="0"/>
    <x v="1"/>
    <n v="15.28"/>
    <n v="1.99"/>
    <n v="428"/>
    <s v="Ernest Barber"/>
    <x v="2"/>
    <x v="0"/>
    <x v="2"/>
    <x v="13"/>
    <s v="Small Pack"/>
    <s v="Memorex 4.7GB DVD+R, 3/Pack"/>
    <n v="0.42"/>
    <s v="United States"/>
    <x v="0"/>
    <x v="34"/>
    <x v="120"/>
    <n v="89701"/>
    <x v="43"/>
    <d v="2015-01-16T00:00:00"/>
    <x v="219"/>
    <n v="15"/>
    <n v="236.46"/>
    <n v="88479"/>
    <s v="Not returned"/>
    <s v="William"/>
  </r>
  <r>
    <x v="225"/>
    <x v="0"/>
    <x v="6"/>
    <n v="85.99"/>
    <n v="3.3"/>
    <n v="428"/>
    <s v="Ernest Barber"/>
    <x v="2"/>
    <x v="0"/>
    <x v="2"/>
    <x v="5"/>
    <s v="Small Pack"/>
    <s v="Accessory20"/>
    <n v="0.37"/>
    <s v="United States"/>
    <x v="0"/>
    <x v="34"/>
    <x v="120"/>
    <n v="89701"/>
    <x v="43"/>
    <d v="2015-01-16T00:00:00"/>
    <x v="220"/>
    <n v="1"/>
    <n v="73.819999999999993"/>
    <n v="88479"/>
    <s v="Not returned"/>
    <s v="William"/>
  </r>
  <r>
    <x v="226"/>
    <x v="1"/>
    <x v="5"/>
    <n v="10.98"/>
    <n v="4.8"/>
    <n v="428"/>
    <s v="Ernest Barber"/>
    <x v="2"/>
    <x v="0"/>
    <x v="0"/>
    <x v="4"/>
    <s v="Small Box"/>
    <s v="Manila Recycled Extra-Heavyweight Clasp Envelopes, 6&quot; x 9&quot;"/>
    <n v="0.36"/>
    <s v="United States"/>
    <x v="0"/>
    <x v="34"/>
    <x v="120"/>
    <n v="89701"/>
    <x v="95"/>
    <d v="2015-03-05T00:00:00"/>
    <x v="221"/>
    <n v="22"/>
    <n v="243.11"/>
    <n v="88480"/>
    <s v="Not returned"/>
    <s v="William"/>
  </r>
  <r>
    <x v="227"/>
    <x v="4"/>
    <x v="5"/>
    <n v="125.99"/>
    <n v="8.08"/>
    <n v="437"/>
    <s v="Alice Berger McIntyre"/>
    <x v="2"/>
    <x v="2"/>
    <x v="2"/>
    <x v="5"/>
    <s v="Small Box"/>
    <s v="StarTAC ST7762"/>
    <n v="0.56999999999999995"/>
    <s v="United States"/>
    <x v="1"/>
    <x v="15"/>
    <x v="121"/>
    <n v="1462"/>
    <x v="33"/>
    <d v="2015-06-27T00:00:00"/>
    <x v="222"/>
    <n v="9"/>
    <n v="952.26"/>
    <n v="90695"/>
    <s v="Not returned"/>
    <s v="Erin"/>
  </r>
  <r>
    <x v="228"/>
    <x v="2"/>
    <x v="6"/>
    <n v="7.59"/>
    <n v="4"/>
    <n v="444"/>
    <s v="Thelma Abrams"/>
    <x v="2"/>
    <x v="2"/>
    <x v="1"/>
    <x v="2"/>
    <s v="Wrap Bag"/>
    <s v="Master Giant Foot® Doorstop, Safety Yellow"/>
    <n v="0.42"/>
    <s v="United States"/>
    <x v="2"/>
    <x v="12"/>
    <x v="122"/>
    <n v="61801"/>
    <x v="40"/>
    <d v="2015-05-28T00:00:00"/>
    <x v="223"/>
    <n v="43"/>
    <n v="355.92"/>
    <n v="88085"/>
    <s v="Not returned"/>
    <s v="Chris"/>
  </r>
  <r>
    <x v="229"/>
    <x v="1"/>
    <x v="9"/>
    <n v="48.04"/>
    <n v="19.989999999999998"/>
    <n v="445"/>
    <s v="Judy Barrett"/>
    <x v="2"/>
    <x v="2"/>
    <x v="0"/>
    <x v="7"/>
    <s v="Small Box"/>
    <s v="14-7/8 x 11 Blue Bar Computer Printout Paper"/>
    <n v="0.37"/>
    <s v="United States"/>
    <x v="2"/>
    <x v="32"/>
    <x v="123"/>
    <n v="68701"/>
    <x v="86"/>
    <d v="2015-04-13T00:00:00"/>
    <x v="224"/>
    <n v="2"/>
    <n v="101.71"/>
    <n v="88083"/>
    <s v="Not returned"/>
    <s v="Chris"/>
  </r>
  <r>
    <x v="230"/>
    <x v="0"/>
    <x v="3"/>
    <n v="200.98"/>
    <n v="55.96"/>
    <n v="445"/>
    <s v="Judy Barrett"/>
    <x v="1"/>
    <x v="2"/>
    <x v="1"/>
    <x v="14"/>
    <s v="Jumbo Box"/>
    <s v="O'Sullivan Living Dimensions 3-Shelf Bookcases"/>
    <n v="0.75"/>
    <s v="United States"/>
    <x v="2"/>
    <x v="32"/>
    <x v="123"/>
    <n v="68701"/>
    <x v="96"/>
    <d v="2015-06-24T00:00:00"/>
    <x v="225"/>
    <n v="9"/>
    <n v="1766.68"/>
    <n v="88084"/>
    <s v="Not returned"/>
    <s v="Chris"/>
  </r>
  <r>
    <x v="231"/>
    <x v="0"/>
    <x v="3"/>
    <n v="2.78"/>
    <n v="0.97"/>
    <n v="445"/>
    <s v="Judy Barrett"/>
    <x v="2"/>
    <x v="2"/>
    <x v="0"/>
    <x v="0"/>
    <s v="Wrap Bag"/>
    <s v="Newell 333"/>
    <n v="0.59"/>
    <s v="United States"/>
    <x v="2"/>
    <x v="32"/>
    <x v="123"/>
    <n v="68701"/>
    <x v="96"/>
    <d v="2015-06-24T00:00:00"/>
    <x v="226"/>
    <n v="11"/>
    <n v="29.02"/>
    <n v="88084"/>
    <s v="Not returned"/>
    <s v="Chris"/>
  </r>
  <r>
    <x v="232"/>
    <x v="1"/>
    <x v="7"/>
    <n v="130.97999999999999"/>
    <n v="30"/>
    <n v="447"/>
    <s v="Valerie Moon"/>
    <x v="1"/>
    <x v="0"/>
    <x v="1"/>
    <x v="1"/>
    <s v="Jumbo Drum"/>
    <s v="Office Star - Contemporary Task Swivel chair with 2-way adjustable arms, Plum"/>
    <n v="0.78"/>
    <s v="United States"/>
    <x v="2"/>
    <x v="3"/>
    <x v="124"/>
    <n v="55113"/>
    <x v="97"/>
    <d v="2015-06-28T00:00:00"/>
    <x v="227"/>
    <n v="1"/>
    <n v="159.51"/>
    <n v="90449"/>
    <s v="Not returned"/>
    <s v="Chris"/>
  </r>
  <r>
    <x v="233"/>
    <x v="1"/>
    <x v="5"/>
    <n v="200.99"/>
    <n v="4.2"/>
    <n v="447"/>
    <s v="Valerie Moon"/>
    <x v="2"/>
    <x v="0"/>
    <x v="2"/>
    <x v="5"/>
    <s v="Small Box"/>
    <s v="2160i"/>
    <n v="0.59"/>
    <s v="United States"/>
    <x v="2"/>
    <x v="3"/>
    <x v="124"/>
    <n v="55113"/>
    <x v="97"/>
    <d v="2015-06-25T00:00:00"/>
    <x v="228"/>
    <n v="11"/>
    <n v="1838.85"/>
    <n v="90449"/>
    <s v="Not returned"/>
    <s v="Chris"/>
  </r>
  <r>
    <x v="234"/>
    <x v="0"/>
    <x v="9"/>
    <n v="15.99"/>
    <n v="11.28"/>
    <n v="451"/>
    <s v="Joyce Murray"/>
    <x v="2"/>
    <x v="1"/>
    <x v="2"/>
    <x v="6"/>
    <s v="Medium Box"/>
    <s v="210 Trimline Phone, White"/>
    <n v="0.38"/>
    <s v="United States"/>
    <x v="0"/>
    <x v="1"/>
    <x v="125"/>
    <n v="94024"/>
    <x v="98"/>
    <d v="2015-04-11T00:00:00"/>
    <x v="229"/>
    <n v="2"/>
    <n v="35.479999999999997"/>
    <n v="86010"/>
    <s v="Not returned"/>
    <s v="William"/>
  </r>
  <r>
    <x v="235"/>
    <x v="2"/>
    <x v="7"/>
    <n v="37.700000000000003"/>
    <n v="2.99"/>
    <n v="451"/>
    <s v="Joyce Murray"/>
    <x v="2"/>
    <x v="1"/>
    <x v="0"/>
    <x v="8"/>
    <s v="Small Box"/>
    <s v="Vinyl Sectional Post Binders"/>
    <n v="0.35"/>
    <s v="United States"/>
    <x v="0"/>
    <x v="1"/>
    <x v="125"/>
    <n v="94024"/>
    <x v="87"/>
    <d v="2015-05-28T00:00:00"/>
    <x v="230"/>
    <n v="12"/>
    <n v="434.31"/>
    <n v="86012"/>
    <s v="Not returned"/>
    <s v="William"/>
  </r>
  <r>
    <x v="236"/>
    <x v="4"/>
    <x v="0"/>
    <n v="8.8800000000000008"/>
    <n v="6.28"/>
    <n v="451"/>
    <s v="Joyce Murray"/>
    <x v="2"/>
    <x v="1"/>
    <x v="0"/>
    <x v="8"/>
    <s v="Small Box"/>
    <s v="GBC Instant Index™ System for Binding Systems"/>
    <n v="0.35"/>
    <s v="United States"/>
    <x v="0"/>
    <x v="1"/>
    <x v="125"/>
    <n v="94024"/>
    <x v="99"/>
    <d v="2015-01-10T00:00:00"/>
    <x v="231"/>
    <n v="2"/>
    <n v="19.86"/>
    <n v="86013"/>
    <s v="Not returned"/>
    <s v="William"/>
  </r>
  <r>
    <x v="237"/>
    <x v="4"/>
    <x v="2"/>
    <n v="2.88"/>
    <n v="0.99"/>
    <n v="451"/>
    <s v="Joyce Murray"/>
    <x v="2"/>
    <x v="1"/>
    <x v="0"/>
    <x v="9"/>
    <s v="Small Box"/>
    <s v="Avery 514"/>
    <n v="0.36"/>
    <s v="United States"/>
    <x v="0"/>
    <x v="1"/>
    <x v="125"/>
    <n v="94024"/>
    <x v="99"/>
    <d v="2015-01-14T00:00:00"/>
    <x v="232"/>
    <n v="8"/>
    <n v="23.26"/>
    <n v="86013"/>
    <s v="Not returned"/>
    <s v="William"/>
  </r>
  <r>
    <x v="238"/>
    <x v="2"/>
    <x v="0"/>
    <n v="55.99"/>
    <n v="5"/>
    <n v="452"/>
    <s v="Leslie Rowland"/>
    <x v="2"/>
    <x v="1"/>
    <x v="2"/>
    <x v="5"/>
    <s v="Small Pack"/>
    <s v="Accessory36"/>
    <n v="0.83"/>
    <s v="United States"/>
    <x v="0"/>
    <x v="1"/>
    <x v="126"/>
    <n v="93635"/>
    <x v="87"/>
    <d v="2015-05-28T00:00:00"/>
    <x v="233"/>
    <n v="1"/>
    <n v="51.83"/>
    <n v="86012"/>
    <s v="Not returned"/>
    <s v="William"/>
  </r>
  <r>
    <x v="239"/>
    <x v="1"/>
    <x v="9"/>
    <n v="29.34"/>
    <n v="7.87"/>
    <n v="453"/>
    <s v="George Terry"/>
    <x v="2"/>
    <x v="0"/>
    <x v="1"/>
    <x v="2"/>
    <s v="Small Box"/>
    <s v="Seth Thomas 14&quot; Putty-Colored Wall Clock"/>
    <n v="0.54"/>
    <s v="United States"/>
    <x v="0"/>
    <x v="1"/>
    <x v="127"/>
    <n v="95032"/>
    <x v="100"/>
    <d v="2015-05-10T00:00:00"/>
    <x v="234"/>
    <n v="1"/>
    <n v="32.4"/>
    <n v="86011"/>
    <s v="Not returned"/>
    <s v="William"/>
  </r>
  <r>
    <x v="240"/>
    <x v="4"/>
    <x v="8"/>
    <n v="16.91"/>
    <n v="6.25"/>
    <n v="460"/>
    <s v="Anne Armstrong"/>
    <x v="2"/>
    <x v="1"/>
    <x v="0"/>
    <x v="10"/>
    <s v="Small Box"/>
    <s v="Tenex Personal Self-Stacking Standard File Box, Black/Gray"/>
    <n v="0.57999999999999996"/>
    <s v="United States"/>
    <x v="1"/>
    <x v="2"/>
    <x v="128"/>
    <n v="8332"/>
    <x v="94"/>
    <d v="2015-05-30T00:00:00"/>
    <x v="235"/>
    <n v="31"/>
    <n v="492.9"/>
    <n v="86014"/>
    <s v="Not returned"/>
    <s v="Erin"/>
  </r>
  <r>
    <x v="241"/>
    <x v="4"/>
    <x v="8"/>
    <n v="165.2"/>
    <n v="19.989999999999998"/>
    <n v="463"/>
    <s v="Debbie Stevenson"/>
    <x v="2"/>
    <x v="2"/>
    <x v="0"/>
    <x v="10"/>
    <s v="Small Box"/>
    <s v="Economy Rollaway Files"/>
    <n v="0.59"/>
    <s v="United States"/>
    <x v="0"/>
    <x v="1"/>
    <x v="129"/>
    <n v="90069"/>
    <x v="101"/>
    <d v="2015-01-16T00:00:00"/>
    <x v="236"/>
    <n v="7"/>
    <n v="1081.54"/>
    <n v="88061"/>
    <s v="Not returned"/>
    <s v="William"/>
  </r>
  <r>
    <x v="242"/>
    <x v="1"/>
    <x v="4"/>
    <n v="297.64"/>
    <n v="14.7"/>
    <n v="466"/>
    <s v="Marc Nash"/>
    <x v="1"/>
    <x v="2"/>
    <x v="2"/>
    <x v="6"/>
    <s v="Jumbo Drum"/>
    <s v="Panasonic KX-P3200 Dot Matrix Printer"/>
    <n v="0.56999999999999995"/>
    <s v="United States"/>
    <x v="1"/>
    <x v="15"/>
    <x v="130"/>
    <n v="2019"/>
    <x v="52"/>
    <d v="2015-01-11T00:00:00"/>
    <x v="237"/>
    <n v="5"/>
    <n v="1132.8399999999999"/>
    <n v="88060"/>
    <s v="Not returned"/>
    <s v="Erin"/>
  </r>
  <r>
    <x v="243"/>
    <x v="1"/>
    <x v="1"/>
    <n v="12.99"/>
    <n v="14.37"/>
    <n v="467"/>
    <s v="Maria Thomas"/>
    <x v="2"/>
    <x v="2"/>
    <x v="1"/>
    <x v="2"/>
    <s v="Large Box"/>
    <s v="Tensor &quot;Hersey Kiss&quot; Styled Floor Lamp"/>
    <n v="0.73"/>
    <s v="United States"/>
    <x v="1"/>
    <x v="15"/>
    <x v="131"/>
    <n v="1915"/>
    <x v="52"/>
    <d v="2015-01-12T00:00:00"/>
    <x v="238"/>
    <n v="11"/>
    <n v="143.63"/>
    <n v="88060"/>
    <s v="Not returned"/>
    <s v="Erin"/>
  </r>
  <r>
    <x v="244"/>
    <x v="1"/>
    <x v="2"/>
    <n v="14.42"/>
    <n v="6.75"/>
    <n v="468"/>
    <s v="Craig Bennett"/>
    <x v="2"/>
    <x v="2"/>
    <x v="0"/>
    <x v="15"/>
    <s v="Medium Box"/>
    <s v="Holmes Odor Grabber"/>
    <n v="0.52"/>
    <s v="United States"/>
    <x v="1"/>
    <x v="15"/>
    <x v="132"/>
    <n v="2341"/>
    <x v="52"/>
    <d v="2015-01-12T00:00:00"/>
    <x v="239"/>
    <n v="5"/>
    <n v="73.040000000000006"/>
    <n v="88060"/>
    <s v="Not returned"/>
    <s v="Erin"/>
  </r>
  <r>
    <x v="245"/>
    <x v="1"/>
    <x v="5"/>
    <n v="4.1399999999999997"/>
    <n v="6.6"/>
    <n v="469"/>
    <s v="Marion Bowling"/>
    <x v="0"/>
    <x v="2"/>
    <x v="1"/>
    <x v="2"/>
    <s v="Small Box"/>
    <s v="Eldon Image Series Black Desk Accessories"/>
    <n v="0.49"/>
    <s v="United States"/>
    <x v="1"/>
    <x v="2"/>
    <x v="133"/>
    <n v="7506"/>
    <x v="52"/>
    <d v="2015-01-13T00:00:00"/>
    <x v="240"/>
    <n v="7"/>
    <n v="33.35"/>
    <n v="88060"/>
    <s v="Not returned"/>
    <s v="Erin"/>
  </r>
  <r>
    <x v="246"/>
    <x v="1"/>
    <x v="9"/>
    <n v="11.34"/>
    <n v="5.01"/>
    <n v="470"/>
    <s v="Tony Doyle"/>
    <x v="2"/>
    <x v="2"/>
    <x v="0"/>
    <x v="7"/>
    <s v="Small Box"/>
    <s v="Xerox 188"/>
    <n v="0.36"/>
    <s v="United States"/>
    <x v="1"/>
    <x v="2"/>
    <x v="134"/>
    <n v="8601"/>
    <x v="52"/>
    <d v="2015-01-11T00:00:00"/>
    <x v="241"/>
    <n v="5"/>
    <n v="60.24"/>
    <n v="88060"/>
    <s v="Not returned"/>
    <s v="Erin"/>
  </r>
  <r>
    <x v="247"/>
    <x v="1"/>
    <x v="8"/>
    <n v="179.99"/>
    <n v="19.989999999999998"/>
    <n v="471"/>
    <s v="Ross Simpson"/>
    <x v="0"/>
    <x v="3"/>
    <x v="2"/>
    <x v="13"/>
    <s v="Small Box"/>
    <s v="Motorola SB4200 Cable Modem"/>
    <n v="0.48"/>
    <s v="United States"/>
    <x v="3"/>
    <x v="29"/>
    <x v="135"/>
    <n v="30318"/>
    <x v="102"/>
    <d v="2015-02-08T00:00:00"/>
    <x v="242"/>
    <n v="4"/>
    <n v="718.03"/>
    <n v="3138"/>
    <s v="Not returned"/>
    <s v="Sam"/>
  </r>
  <r>
    <x v="248"/>
    <x v="1"/>
    <x v="8"/>
    <n v="179.99"/>
    <n v="19.989999999999998"/>
    <n v="472"/>
    <s v="Donna Craven"/>
    <x v="0"/>
    <x v="3"/>
    <x v="2"/>
    <x v="13"/>
    <s v="Small Box"/>
    <s v="Motorola SB4200 Cable Modem"/>
    <n v="0.48"/>
    <s v="United States"/>
    <x v="1"/>
    <x v="30"/>
    <x v="136"/>
    <n v="21133"/>
    <x v="102"/>
    <d v="2015-02-08T00:00:00"/>
    <x v="243"/>
    <n v="1"/>
    <n v="179.51"/>
    <n v="88023"/>
    <s v="Not returned"/>
    <s v="Erin"/>
  </r>
  <r>
    <x v="249"/>
    <x v="2"/>
    <x v="9"/>
    <n v="11.97"/>
    <n v="4.9800000000000004"/>
    <n v="483"/>
    <s v="Edgar McKenzie"/>
    <x v="2"/>
    <x v="0"/>
    <x v="0"/>
    <x v="15"/>
    <s v="Small Box"/>
    <s v="Staples 6 Outlet Surge"/>
    <n v="0.57999999999999996"/>
    <s v="United States"/>
    <x v="2"/>
    <x v="12"/>
    <x v="137"/>
    <n v="60543"/>
    <x v="39"/>
    <d v="2015-01-28T00:00:00"/>
    <x v="244"/>
    <n v="6"/>
    <n v="73.180000000000007"/>
    <n v="90353"/>
    <s v="Not returned"/>
    <s v="Chris"/>
  </r>
  <r>
    <x v="250"/>
    <x v="1"/>
    <x v="2"/>
    <n v="3.36"/>
    <n v="6.27"/>
    <n v="483"/>
    <s v="Edgar McKenzie"/>
    <x v="2"/>
    <x v="0"/>
    <x v="0"/>
    <x v="8"/>
    <s v="Small Box"/>
    <s v="Cardinal Poly Pocket Divider Pockets for Ring Binders"/>
    <n v="0.4"/>
    <s v="United States"/>
    <x v="2"/>
    <x v="12"/>
    <x v="137"/>
    <n v="60543"/>
    <x v="45"/>
    <d v="2015-04-24T00:00:00"/>
    <x v="245"/>
    <n v="2"/>
    <n v="8.82"/>
    <n v="90354"/>
    <s v="Not returned"/>
    <s v="Chris"/>
  </r>
  <r>
    <x v="251"/>
    <x v="1"/>
    <x v="8"/>
    <n v="699.99"/>
    <n v="24.49"/>
    <n v="483"/>
    <s v="Edgar McKenzie"/>
    <x v="2"/>
    <x v="0"/>
    <x v="2"/>
    <x v="16"/>
    <s v="Large Box"/>
    <s v="Canon PC1060 Personal Laser Copier"/>
    <n v="0.41"/>
    <s v="United States"/>
    <x v="2"/>
    <x v="12"/>
    <x v="137"/>
    <n v="60543"/>
    <x v="45"/>
    <d v="2015-04-25T00:00:00"/>
    <x v="246"/>
    <n v="9"/>
    <n v="5976.09"/>
    <n v="90354"/>
    <s v="Not returned"/>
    <s v="Chris"/>
  </r>
  <r>
    <x v="252"/>
    <x v="1"/>
    <x v="5"/>
    <n v="2.88"/>
    <n v="0.5"/>
    <n v="485"/>
    <s v="Edward Leonard"/>
    <x v="2"/>
    <x v="0"/>
    <x v="0"/>
    <x v="9"/>
    <s v="Small Box"/>
    <s v="Avery 49"/>
    <n v="0.36"/>
    <s v="United States"/>
    <x v="0"/>
    <x v="1"/>
    <x v="138"/>
    <n v="93727"/>
    <x v="103"/>
    <d v="2015-03-20T00:00:00"/>
    <x v="247"/>
    <n v="3"/>
    <n v="8.77"/>
    <n v="91062"/>
    <s v="Not returned"/>
    <s v="William"/>
  </r>
  <r>
    <x v="253"/>
    <x v="3"/>
    <x v="10"/>
    <n v="3.36"/>
    <n v="6.27"/>
    <n v="487"/>
    <s v="Molly Vincent"/>
    <x v="0"/>
    <x v="0"/>
    <x v="0"/>
    <x v="8"/>
    <s v="Small Box"/>
    <s v="Cardinal Poly Pocket Divider Pockets for Ring Binders"/>
    <n v="0.4"/>
    <s v="United States"/>
    <x v="1"/>
    <x v="14"/>
    <x v="91"/>
    <n v="4073"/>
    <x v="73"/>
    <d v="2015-05-19T00:00:00"/>
    <x v="248"/>
    <n v="5"/>
    <n v="20.87"/>
    <n v="91063"/>
    <s v="Not returned"/>
    <s v="Erin"/>
  </r>
  <r>
    <x v="254"/>
    <x v="3"/>
    <x v="8"/>
    <n v="12.28"/>
    <n v="4.8600000000000003"/>
    <n v="488"/>
    <s v="Ronnie Creech"/>
    <x v="2"/>
    <x v="0"/>
    <x v="0"/>
    <x v="7"/>
    <s v="Small Box"/>
    <s v="Xerox 1933"/>
    <n v="0.38"/>
    <s v="United States"/>
    <x v="1"/>
    <x v="14"/>
    <x v="139"/>
    <n v="4106"/>
    <x v="73"/>
    <d v="2015-05-20T00:00:00"/>
    <x v="249"/>
    <n v="2"/>
    <n v="25.7"/>
    <n v="91063"/>
    <s v="Not returned"/>
    <s v="Erin"/>
  </r>
  <r>
    <x v="255"/>
    <x v="3"/>
    <x v="3"/>
    <n v="20.99"/>
    <n v="0.99"/>
    <n v="489"/>
    <s v="Eileen Cheek"/>
    <x v="2"/>
    <x v="0"/>
    <x v="2"/>
    <x v="5"/>
    <s v="Wrap Bag"/>
    <s v="Accessory25"/>
    <n v="0.56999999999999995"/>
    <s v="United States"/>
    <x v="1"/>
    <x v="15"/>
    <x v="140"/>
    <n v="2062"/>
    <x v="73"/>
    <d v="2015-05-18T00:00:00"/>
    <x v="250"/>
    <n v="14"/>
    <n v="229.57"/>
    <n v="91063"/>
    <s v="Not returned"/>
    <s v="Erin"/>
  </r>
  <r>
    <x v="256"/>
    <x v="3"/>
    <x v="4"/>
    <n v="2.94"/>
    <n v="0.96"/>
    <n v="491"/>
    <s v="Toni Swanson"/>
    <x v="2"/>
    <x v="3"/>
    <x v="0"/>
    <x v="0"/>
    <s v="Wrap Bag"/>
    <s v="Newell 343"/>
    <n v="0.57999999999999996"/>
    <s v="United States"/>
    <x v="1"/>
    <x v="4"/>
    <x v="8"/>
    <n v="10154"/>
    <x v="7"/>
    <d v="2015-05-17T00:00:00"/>
    <x v="251"/>
    <n v="23"/>
    <n v="66.7"/>
    <n v="8353"/>
    <s v="Returned"/>
    <s v="Erin"/>
  </r>
  <r>
    <x v="257"/>
    <x v="2"/>
    <x v="0"/>
    <n v="4.9800000000000004"/>
    <n v="6.07"/>
    <n v="491"/>
    <s v="Toni Swanson"/>
    <x v="2"/>
    <x v="3"/>
    <x v="0"/>
    <x v="7"/>
    <s v="Small Box"/>
    <s v="Xerox 1897"/>
    <n v="0.36"/>
    <s v="United States"/>
    <x v="1"/>
    <x v="4"/>
    <x v="8"/>
    <n v="10154"/>
    <x v="104"/>
    <d v="2015-02-11T00:00:00"/>
    <x v="252"/>
    <n v="41"/>
    <n v="217"/>
    <n v="10464"/>
    <s v="Not returned"/>
    <s v="Erin"/>
  </r>
  <r>
    <x v="258"/>
    <x v="2"/>
    <x v="1"/>
    <n v="1360.14"/>
    <n v="14.7"/>
    <n v="491"/>
    <s v="Toni Swanson"/>
    <x v="1"/>
    <x v="3"/>
    <x v="2"/>
    <x v="6"/>
    <s v="Jumbo Drum"/>
    <s v="Okidata ML395C Color Dot Matrix Printer"/>
    <n v="0.59"/>
    <s v="United States"/>
    <x v="1"/>
    <x v="4"/>
    <x v="8"/>
    <n v="10154"/>
    <x v="105"/>
    <d v="2015-06-22T00:00:00"/>
    <x v="253"/>
    <n v="22"/>
    <n v="31670.6"/>
    <n v="6562"/>
    <s v="Not returned"/>
    <s v="Erin"/>
  </r>
  <r>
    <x v="259"/>
    <x v="1"/>
    <x v="1"/>
    <n v="9.06"/>
    <n v="9.86"/>
    <n v="491"/>
    <s v="Toni Swanson"/>
    <x v="2"/>
    <x v="3"/>
    <x v="0"/>
    <x v="7"/>
    <s v="Small Box"/>
    <s v="Southworth 25% Cotton Linen-Finish Paper &amp; Envelopes"/>
    <n v="0.4"/>
    <s v="United States"/>
    <x v="1"/>
    <x v="4"/>
    <x v="8"/>
    <n v="10154"/>
    <x v="105"/>
    <d v="2015-06-22T00:00:00"/>
    <x v="254"/>
    <n v="24"/>
    <n v="239.82"/>
    <n v="42852"/>
    <s v="Not returned"/>
    <s v="Erin"/>
  </r>
  <r>
    <x v="260"/>
    <x v="1"/>
    <x v="1"/>
    <n v="6.48"/>
    <n v="6.6"/>
    <n v="493"/>
    <s v="Douglas Buck"/>
    <x v="2"/>
    <x v="3"/>
    <x v="0"/>
    <x v="7"/>
    <s v="Small Box"/>
    <s v="Xerox 21"/>
    <n v="0.37"/>
    <s v="United States"/>
    <x v="0"/>
    <x v="0"/>
    <x v="141"/>
    <n v="98158"/>
    <x v="13"/>
    <d v="2015-01-22T00:00:00"/>
    <x v="255"/>
    <n v="10"/>
    <n v="66.709999999999994"/>
    <n v="88906"/>
    <s v="Not returned"/>
    <s v="William"/>
  </r>
  <r>
    <x v="261"/>
    <x v="1"/>
    <x v="7"/>
    <n v="17.149999999999999"/>
    <n v="4.96"/>
    <n v="493"/>
    <s v="Douglas Buck"/>
    <x v="2"/>
    <x v="3"/>
    <x v="0"/>
    <x v="10"/>
    <s v="Small Box"/>
    <s v="Advantus Rolling Storage Box"/>
    <n v="0.57999999999999996"/>
    <s v="United States"/>
    <x v="0"/>
    <x v="0"/>
    <x v="141"/>
    <n v="98158"/>
    <x v="13"/>
    <d v="2015-01-21T00:00:00"/>
    <x v="256"/>
    <n v="5"/>
    <n v="87.16"/>
    <n v="88906"/>
    <s v="Not returned"/>
    <s v="William"/>
  </r>
  <r>
    <x v="262"/>
    <x v="3"/>
    <x v="2"/>
    <n v="8.32"/>
    <n v="2.38"/>
    <n v="494"/>
    <s v="Jimmy Alston Holder"/>
    <x v="2"/>
    <x v="3"/>
    <x v="2"/>
    <x v="13"/>
    <s v="Small Pack"/>
    <s v="Imation 3.5 IBM Formatted Diskettes, 10/Box"/>
    <n v="0.74"/>
    <s v="United States"/>
    <x v="0"/>
    <x v="0"/>
    <x v="33"/>
    <n v="98115"/>
    <x v="7"/>
    <d v="2015-05-17T00:00:00"/>
    <x v="257"/>
    <n v="12"/>
    <n v="101.26"/>
    <n v="88905"/>
    <s v="Not returned"/>
    <s v="William"/>
  </r>
  <r>
    <x v="263"/>
    <x v="3"/>
    <x v="4"/>
    <n v="2.94"/>
    <n v="0.96"/>
    <n v="494"/>
    <s v="Jimmy Alston Holder"/>
    <x v="2"/>
    <x v="3"/>
    <x v="0"/>
    <x v="0"/>
    <s v="Wrap Bag"/>
    <s v="Newell 343"/>
    <n v="0.57999999999999996"/>
    <s v="United States"/>
    <x v="0"/>
    <x v="0"/>
    <x v="33"/>
    <n v="98115"/>
    <x v="7"/>
    <d v="2015-05-17T00:00:00"/>
    <x v="251"/>
    <n v="6"/>
    <n v="17.399999999999999"/>
    <n v="88905"/>
    <s v="Not returned"/>
    <s v="William"/>
  </r>
  <r>
    <x v="264"/>
    <x v="2"/>
    <x v="0"/>
    <n v="4.9800000000000004"/>
    <n v="6.07"/>
    <n v="494"/>
    <s v="Jimmy Alston Holder"/>
    <x v="2"/>
    <x v="3"/>
    <x v="0"/>
    <x v="7"/>
    <s v="Small Box"/>
    <s v="Xerox 1897"/>
    <n v="0.36"/>
    <s v="United States"/>
    <x v="0"/>
    <x v="0"/>
    <x v="33"/>
    <n v="98115"/>
    <x v="104"/>
    <d v="2015-02-11T00:00:00"/>
    <x v="258"/>
    <n v="10"/>
    <n v="52.93"/>
    <n v="88907"/>
    <s v="Not returned"/>
    <s v="William"/>
  </r>
  <r>
    <x v="265"/>
    <x v="2"/>
    <x v="1"/>
    <n v="1360.14"/>
    <n v="14.7"/>
    <n v="494"/>
    <s v="Jimmy Alston Holder"/>
    <x v="1"/>
    <x v="3"/>
    <x v="2"/>
    <x v="6"/>
    <s v="Jumbo Drum"/>
    <s v="Okidata ML395C Color Dot Matrix Printer"/>
    <n v="0.59"/>
    <s v="United States"/>
    <x v="0"/>
    <x v="0"/>
    <x v="33"/>
    <n v="98115"/>
    <x v="105"/>
    <d v="2015-06-22T00:00:00"/>
    <x v="259"/>
    <n v="6"/>
    <n v="8637.44"/>
    <n v="88908"/>
    <s v="Not returned"/>
    <s v="William"/>
  </r>
  <r>
    <x v="266"/>
    <x v="1"/>
    <x v="1"/>
    <n v="9.06"/>
    <n v="9.86"/>
    <n v="494"/>
    <s v="Jimmy Alston Holder"/>
    <x v="2"/>
    <x v="3"/>
    <x v="0"/>
    <x v="7"/>
    <s v="Small Box"/>
    <s v="Southworth 25% Cotton Linen-Finish Paper &amp; Envelopes"/>
    <n v="0.4"/>
    <s v="United States"/>
    <x v="0"/>
    <x v="0"/>
    <x v="33"/>
    <n v="98115"/>
    <x v="105"/>
    <d v="2015-06-22T00:00:00"/>
    <x v="260"/>
    <n v="6"/>
    <n v="59.95"/>
    <n v="88908"/>
    <s v="Not returned"/>
    <s v="William"/>
  </r>
  <r>
    <x v="267"/>
    <x v="2"/>
    <x v="8"/>
    <n v="152.47999999999999"/>
    <n v="6.5"/>
    <n v="497"/>
    <s v="Steve McKee"/>
    <x v="2"/>
    <x v="2"/>
    <x v="2"/>
    <x v="13"/>
    <s v="Small Box"/>
    <s v="Adesso Programmable 142-Key Keyboard"/>
    <n v="0.74"/>
    <s v="United States"/>
    <x v="3"/>
    <x v="20"/>
    <x v="142"/>
    <n v="37130"/>
    <x v="50"/>
    <d v="2015-05-16T00:00:00"/>
    <x v="261"/>
    <n v="35"/>
    <n v="5062.49"/>
    <n v="90706"/>
    <s v="Not returned"/>
    <s v="Sam"/>
  </r>
  <r>
    <x v="268"/>
    <x v="2"/>
    <x v="0"/>
    <n v="55.98"/>
    <n v="4.8600000000000003"/>
    <n v="507"/>
    <s v="Carol Saunders"/>
    <x v="0"/>
    <x v="0"/>
    <x v="0"/>
    <x v="7"/>
    <s v="Small Box"/>
    <s v="Xerox 1908"/>
    <n v="0.36"/>
    <s v="United States"/>
    <x v="3"/>
    <x v="35"/>
    <x v="143"/>
    <n v="42104"/>
    <x v="106"/>
    <d v="2015-04-20T00:00:00"/>
    <x v="262"/>
    <n v="11"/>
    <n v="646.97"/>
    <n v="87357"/>
    <s v="Not returned"/>
    <s v="Sam"/>
  </r>
  <r>
    <x v="269"/>
    <x v="2"/>
    <x v="7"/>
    <n v="65.989999999999995"/>
    <n v="8.99"/>
    <n v="507"/>
    <s v="Carol Saunders"/>
    <x v="2"/>
    <x v="0"/>
    <x v="2"/>
    <x v="5"/>
    <s v="Small Box"/>
    <s v="Talkabout T8367"/>
    <n v="0.56000000000000005"/>
    <s v="United States"/>
    <x v="3"/>
    <x v="35"/>
    <x v="143"/>
    <n v="42104"/>
    <x v="106"/>
    <d v="2015-04-19T00:00:00"/>
    <x v="263"/>
    <n v="17"/>
    <n v="946.29"/>
    <n v="87357"/>
    <s v="Not returned"/>
    <s v="Sam"/>
  </r>
  <r>
    <x v="270"/>
    <x v="0"/>
    <x v="0"/>
    <n v="20.98"/>
    <n v="53.03"/>
    <n v="508"/>
    <s v="Cameron Owens"/>
    <x v="1"/>
    <x v="0"/>
    <x v="0"/>
    <x v="10"/>
    <s v="Jumbo Drum"/>
    <s v="Tennsco Lockers, Gray"/>
    <n v="0.78"/>
    <s v="United States"/>
    <x v="3"/>
    <x v="35"/>
    <x v="144"/>
    <n v="41011"/>
    <x v="67"/>
    <d v="2015-02-23T00:00:00"/>
    <x v="264"/>
    <n v="5"/>
    <n v="123"/>
    <n v="87356"/>
    <s v="Not returned"/>
    <s v="Sam"/>
  </r>
  <r>
    <x v="271"/>
    <x v="2"/>
    <x v="0"/>
    <n v="128.24"/>
    <n v="12.65"/>
    <n v="508"/>
    <s v="Cameron Owens"/>
    <x v="2"/>
    <x v="0"/>
    <x v="1"/>
    <x v="1"/>
    <s v="Medium Box"/>
    <s v="SAFCO Folding Chair Trolley"/>
    <m/>
    <s v="United States"/>
    <x v="3"/>
    <x v="35"/>
    <x v="144"/>
    <n v="41011"/>
    <x v="106"/>
    <d v="2015-04-21T00:00:00"/>
    <x v="265"/>
    <n v="4"/>
    <n v="554.08000000000004"/>
    <n v="87357"/>
    <s v="Not returned"/>
    <s v="Sam"/>
  </r>
  <r>
    <x v="272"/>
    <x v="4"/>
    <x v="1"/>
    <n v="48.04"/>
    <n v="5.09"/>
    <n v="510"/>
    <s v="Gregory Rao"/>
    <x v="2"/>
    <x v="0"/>
    <x v="0"/>
    <x v="7"/>
    <s v="Small Box"/>
    <s v="Xerox 1910"/>
    <n v="0.37"/>
    <s v="United States"/>
    <x v="0"/>
    <x v="1"/>
    <x v="145"/>
    <n v="95336"/>
    <x v="107"/>
    <d v="2015-01-13T00:00:00"/>
    <x v="266"/>
    <n v="3"/>
    <n v="152.54"/>
    <n v="90058"/>
    <s v="Not returned"/>
    <s v="William"/>
  </r>
  <r>
    <x v="273"/>
    <x v="2"/>
    <x v="9"/>
    <n v="6.37"/>
    <n v="5.19"/>
    <n v="510"/>
    <s v="Gregory Rao"/>
    <x v="2"/>
    <x v="0"/>
    <x v="0"/>
    <x v="8"/>
    <s v="Small Box"/>
    <s v="C-Line Peel &amp; Stick Add-On Filing Pockets, 8-3/4 x 5-1/8, 10/Pack"/>
    <n v="0.38"/>
    <s v="United States"/>
    <x v="0"/>
    <x v="1"/>
    <x v="145"/>
    <n v="95336"/>
    <x v="108"/>
    <d v="2015-02-02T00:00:00"/>
    <x v="267"/>
    <n v="14"/>
    <n v="89.79"/>
    <n v="90059"/>
    <s v="Not returned"/>
    <s v="William"/>
  </r>
  <r>
    <x v="274"/>
    <x v="4"/>
    <x v="8"/>
    <n v="12.64"/>
    <n v="4.9800000000000004"/>
    <n v="518"/>
    <s v="Mark Ritchie"/>
    <x v="2"/>
    <x v="1"/>
    <x v="1"/>
    <x v="2"/>
    <s v="Small Pack"/>
    <s v="Nu-Dell Executive Frame"/>
    <n v="0.48"/>
    <s v="United States"/>
    <x v="2"/>
    <x v="33"/>
    <x v="112"/>
    <n v="63105"/>
    <x v="75"/>
    <d v="2015-06-12T00:00:00"/>
    <x v="268"/>
    <n v="16"/>
    <n v="199.76"/>
    <n v="90867"/>
    <s v="Not returned"/>
    <s v="Chris"/>
  </r>
  <r>
    <x v="275"/>
    <x v="3"/>
    <x v="1"/>
    <n v="150.97999999999999"/>
    <n v="13.99"/>
    <n v="522"/>
    <s v="Aaron Riggs"/>
    <x v="0"/>
    <x v="2"/>
    <x v="2"/>
    <x v="6"/>
    <s v="Medium Box"/>
    <s v="Canon MP41DH Printing Calculator"/>
    <n v="0.38"/>
    <s v="United States"/>
    <x v="0"/>
    <x v="6"/>
    <x v="13"/>
    <n v="97756"/>
    <x v="33"/>
    <d v="2015-06-24T00:00:00"/>
    <x v="269"/>
    <n v="3"/>
    <n v="480.37"/>
    <n v="89327"/>
    <s v="Not returned"/>
    <s v="William"/>
  </r>
  <r>
    <x v="276"/>
    <x v="3"/>
    <x v="10"/>
    <n v="5.43"/>
    <n v="0.95"/>
    <n v="522"/>
    <s v="Aaron Riggs"/>
    <x v="2"/>
    <x v="2"/>
    <x v="0"/>
    <x v="7"/>
    <s v="Wrap Bag"/>
    <s v="Wirebound Message Book, 4 per Page"/>
    <n v="0.36"/>
    <s v="United States"/>
    <x v="0"/>
    <x v="6"/>
    <x v="13"/>
    <n v="97756"/>
    <x v="33"/>
    <d v="2015-06-24T00:00:00"/>
    <x v="270"/>
    <n v="1"/>
    <n v="5.76"/>
    <n v="89327"/>
    <s v="Not returned"/>
    <s v="William"/>
  </r>
  <r>
    <x v="277"/>
    <x v="3"/>
    <x v="0"/>
    <n v="179.29"/>
    <n v="29.21"/>
    <n v="522"/>
    <s v="Aaron Riggs"/>
    <x v="1"/>
    <x v="2"/>
    <x v="1"/>
    <x v="11"/>
    <s v="Jumbo Box"/>
    <s v="Bevis Round Conference Table Top, X-Base"/>
    <n v="0.74"/>
    <s v="United States"/>
    <x v="0"/>
    <x v="6"/>
    <x v="13"/>
    <n v="97756"/>
    <x v="33"/>
    <d v="2015-06-23T00:00:00"/>
    <x v="271"/>
    <n v="21"/>
    <n v="3112.13"/>
    <n v="89327"/>
    <s v="Not returned"/>
    <s v="William"/>
  </r>
  <r>
    <x v="278"/>
    <x v="1"/>
    <x v="9"/>
    <n v="1270.99"/>
    <n v="19.989999999999998"/>
    <n v="524"/>
    <s v="Gina McKnight"/>
    <x v="2"/>
    <x v="3"/>
    <x v="0"/>
    <x v="8"/>
    <s v="Small Box"/>
    <s v="Fellowes PB500 Electric Punch Plastic Comb Binding Machine with Manual Bind"/>
    <n v="0.35"/>
    <s v="United States"/>
    <x v="3"/>
    <x v="20"/>
    <x v="146"/>
    <n v="37922"/>
    <x v="13"/>
    <d v="2015-01-22T00:00:00"/>
    <x v="272"/>
    <n v="2"/>
    <n v="2589.0100000000002"/>
    <n v="91127"/>
    <s v="Not returned"/>
    <s v="Sam"/>
  </r>
  <r>
    <x v="279"/>
    <x v="1"/>
    <x v="8"/>
    <n v="2036.48"/>
    <n v="14.7"/>
    <n v="524"/>
    <s v="Gina McKnight"/>
    <x v="1"/>
    <x v="3"/>
    <x v="2"/>
    <x v="6"/>
    <s v="Jumbo Drum"/>
    <s v="Lexmark 4227 Plus Dot Matrix Printer"/>
    <n v="0.55000000000000004"/>
    <s v="United States"/>
    <x v="3"/>
    <x v="20"/>
    <x v="146"/>
    <n v="37922"/>
    <x v="13"/>
    <d v="2015-01-22T00:00:00"/>
    <x v="273"/>
    <n v="1"/>
    <n v="1893.93"/>
    <n v="91127"/>
    <s v="Not returned"/>
    <s v="Sam"/>
  </r>
  <r>
    <x v="280"/>
    <x v="0"/>
    <x v="3"/>
    <n v="17.98"/>
    <n v="8.51"/>
    <n v="526"/>
    <s v="April Hu"/>
    <x v="2"/>
    <x v="1"/>
    <x v="2"/>
    <x v="6"/>
    <s v="Medium Box"/>
    <s v="Canon P1-DHIII Palm Printing Calculator"/>
    <n v="0.4"/>
    <s v="United States"/>
    <x v="0"/>
    <x v="28"/>
    <x v="147"/>
    <n v="85204"/>
    <x v="40"/>
    <d v="2015-05-27T00:00:00"/>
    <x v="274"/>
    <n v="12"/>
    <n v="211.13"/>
    <n v="90026"/>
    <s v="Not returned"/>
    <s v="William"/>
  </r>
  <r>
    <x v="281"/>
    <x v="1"/>
    <x v="6"/>
    <n v="1.88"/>
    <n v="1.49"/>
    <n v="526"/>
    <s v="April Hu"/>
    <x v="2"/>
    <x v="1"/>
    <x v="0"/>
    <x v="8"/>
    <s v="Small Box"/>
    <s v="Staples® General Use 3-Ring Binders"/>
    <n v="0.37"/>
    <s v="United States"/>
    <x v="0"/>
    <x v="28"/>
    <x v="147"/>
    <n v="85204"/>
    <x v="60"/>
    <d v="2015-01-18T00:00:00"/>
    <x v="275"/>
    <n v="13"/>
    <n v="25.39"/>
    <n v="90027"/>
    <s v="Not returned"/>
    <s v="William"/>
  </r>
  <r>
    <x v="282"/>
    <x v="1"/>
    <x v="2"/>
    <n v="5.78"/>
    <n v="5.67"/>
    <n v="526"/>
    <s v="April Hu"/>
    <x v="2"/>
    <x v="1"/>
    <x v="0"/>
    <x v="7"/>
    <s v="Small Box"/>
    <s v="Xerox 1978"/>
    <n v="0.36"/>
    <s v="United States"/>
    <x v="0"/>
    <x v="28"/>
    <x v="147"/>
    <n v="85204"/>
    <x v="60"/>
    <d v="2015-01-18T00:00:00"/>
    <x v="276"/>
    <n v="15"/>
    <n v="87.27"/>
    <n v="90027"/>
    <s v="Not returned"/>
    <s v="William"/>
  </r>
  <r>
    <x v="283"/>
    <x v="4"/>
    <x v="6"/>
    <n v="15.99"/>
    <n v="13.18"/>
    <n v="535"/>
    <s v="Jill Clements"/>
    <x v="2"/>
    <x v="0"/>
    <x v="0"/>
    <x v="8"/>
    <s v="Small Box"/>
    <s v="GBC Pre-Punched Binding Paper, Plastic, White, 8-1/2&quot; x 11&quot;"/>
    <n v="0.37"/>
    <s v="United States"/>
    <x v="3"/>
    <x v="8"/>
    <x v="148"/>
    <n v="22025"/>
    <x v="109"/>
    <d v="2015-04-25T00:00:00"/>
    <x v="277"/>
    <n v="23"/>
    <n v="403.25"/>
    <n v="88511"/>
    <s v="Not returned"/>
    <s v="Sam"/>
  </r>
  <r>
    <x v="284"/>
    <x v="3"/>
    <x v="5"/>
    <n v="59.78"/>
    <n v="10.29"/>
    <n v="539"/>
    <s v="Alice Coley"/>
    <x v="2"/>
    <x v="2"/>
    <x v="0"/>
    <x v="8"/>
    <s v="Small Box"/>
    <s v="GBC Recycled Regency Composition Covers"/>
    <n v="0.39"/>
    <s v="United States"/>
    <x v="2"/>
    <x v="12"/>
    <x v="122"/>
    <n v="61801"/>
    <x v="50"/>
    <d v="2015-05-15T00:00:00"/>
    <x v="278"/>
    <n v="7"/>
    <n v="414.49"/>
    <n v="91174"/>
    <s v="Not returned"/>
    <s v="Chris"/>
  </r>
  <r>
    <x v="285"/>
    <x v="3"/>
    <x v="4"/>
    <n v="20.99"/>
    <n v="1.25"/>
    <n v="540"/>
    <s v="Ruth Lamm"/>
    <x v="2"/>
    <x v="2"/>
    <x v="2"/>
    <x v="5"/>
    <s v="Small Pack"/>
    <s v="Accessory29"/>
    <n v="0.83"/>
    <s v="United States"/>
    <x v="2"/>
    <x v="12"/>
    <x v="149"/>
    <n v="60061"/>
    <x v="50"/>
    <d v="2015-05-16T00:00:00"/>
    <x v="279"/>
    <n v="28"/>
    <n v="469.69"/>
    <n v="91174"/>
    <s v="Not returned"/>
    <s v="Chris"/>
  </r>
  <r>
    <x v="286"/>
    <x v="3"/>
    <x v="5"/>
    <n v="204.1"/>
    <n v="13.99"/>
    <n v="540"/>
    <s v="Ruth Lamm"/>
    <x v="2"/>
    <x v="2"/>
    <x v="2"/>
    <x v="6"/>
    <s v="Medium Box"/>
    <s v="Soundgear Copyboard Conference Phone, Optional Battery"/>
    <n v="0.37"/>
    <s v="United States"/>
    <x v="2"/>
    <x v="12"/>
    <x v="149"/>
    <n v="60061"/>
    <x v="94"/>
    <d v="2015-05-25T00:00:00"/>
    <x v="280"/>
    <n v="41"/>
    <n v="8585.67"/>
    <n v="91175"/>
    <s v="Not returned"/>
    <s v="Chris"/>
  </r>
  <r>
    <x v="287"/>
    <x v="1"/>
    <x v="9"/>
    <n v="13.73"/>
    <n v="6.85"/>
    <n v="547"/>
    <s v="Henry Ball"/>
    <x v="0"/>
    <x v="0"/>
    <x v="1"/>
    <x v="2"/>
    <s v="Wrap Bag"/>
    <s v="DAX Wood Document Frame."/>
    <n v="0.54"/>
    <s v="United States"/>
    <x v="1"/>
    <x v="36"/>
    <x v="150"/>
    <n v="26501"/>
    <x v="110"/>
    <d v="2015-06-15T00:00:00"/>
    <x v="281"/>
    <n v="4"/>
    <n v="57.37"/>
    <n v="86250"/>
    <s v="Not returned"/>
    <s v="Erin"/>
  </r>
  <r>
    <x v="288"/>
    <x v="1"/>
    <x v="1"/>
    <n v="7.1"/>
    <n v="6.05"/>
    <n v="549"/>
    <s v="Dennis Boykin Townsend"/>
    <x v="2"/>
    <x v="0"/>
    <x v="0"/>
    <x v="8"/>
    <s v="Small Box"/>
    <s v="Wilson Jones Hanging View Binder, White, 1&quot;"/>
    <n v="0.39"/>
    <s v="United States"/>
    <x v="0"/>
    <x v="27"/>
    <x v="151"/>
    <n v="88201"/>
    <x v="13"/>
    <d v="2015-01-20T00:00:00"/>
    <x v="282"/>
    <n v="9"/>
    <n v="66.319999999999993"/>
    <n v="90908"/>
    <s v="Not returned"/>
    <s v="William"/>
  </r>
  <r>
    <x v="289"/>
    <x v="0"/>
    <x v="5"/>
    <n v="1.68"/>
    <n v="1.57"/>
    <n v="550"/>
    <s v="Edna Monroe Talley"/>
    <x v="2"/>
    <x v="0"/>
    <x v="0"/>
    <x v="0"/>
    <s v="Wrap Bag"/>
    <s v="Newell 323"/>
    <n v="0.59"/>
    <s v="United States"/>
    <x v="2"/>
    <x v="7"/>
    <x v="152"/>
    <n v="78155"/>
    <x v="111"/>
    <d v="2015-01-31T00:00:00"/>
    <x v="283"/>
    <n v="11"/>
    <n v="18.75"/>
    <n v="90909"/>
    <s v="Not returned"/>
    <s v="Chris"/>
  </r>
  <r>
    <x v="290"/>
    <x v="0"/>
    <x v="10"/>
    <n v="218.75"/>
    <n v="69.64"/>
    <n v="550"/>
    <s v="Edna Monroe Talley"/>
    <x v="1"/>
    <x v="0"/>
    <x v="1"/>
    <x v="11"/>
    <s v="Jumbo Box"/>
    <s v="BoxOffice By Design Rectangular and Half-Moon Meeting Room Tables"/>
    <n v="0.77"/>
    <s v="United States"/>
    <x v="2"/>
    <x v="7"/>
    <x v="152"/>
    <n v="78155"/>
    <x v="111"/>
    <d v="2015-02-01T00:00:00"/>
    <x v="284"/>
    <n v="1"/>
    <n v="188.51"/>
    <n v="90909"/>
    <s v="Not returned"/>
    <s v="Chris"/>
  </r>
  <r>
    <x v="291"/>
    <x v="3"/>
    <x v="2"/>
    <n v="549.99"/>
    <n v="49"/>
    <n v="550"/>
    <s v="Edna Monroe Talley"/>
    <x v="1"/>
    <x v="0"/>
    <x v="2"/>
    <x v="16"/>
    <s v="Jumbo Drum"/>
    <s v="Sharp 1540cs Digital Laser Copier"/>
    <n v="0.35"/>
    <s v="United States"/>
    <x v="2"/>
    <x v="7"/>
    <x v="152"/>
    <n v="78155"/>
    <x v="20"/>
    <d v="2015-06-13T00:00:00"/>
    <x v="285"/>
    <n v="13"/>
    <n v="6720.88"/>
    <n v="90910"/>
    <s v="Not returned"/>
    <s v="Chris"/>
  </r>
  <r>
    <x v="292"/>
    <x v="3"/>
    <x v="4"/>
    <n v="115.99"/>
    <n v="5.99"/>
    <n v="550"/>
    <s v="Edna Monroe Talley"/>
    <x v="0"/>
    <x v="0"/>
    <x v="2"/>
    <x v="5"/>
    <s v="Small Box"/>
    <s v="2160"/>
    <n v="0.56999999999999995"/>
    <s v="United States"/>
    <x v="2"/>
    <x v="7"/>
    <x v="152"/>
    <n v="78155"/>
    <x v="20"/>
    <d v="2015-06-13T00:00:00"/>
    <x v="286"/>
    <n v="1"/>
    <n v="102.21"/>
    <n v="90910"/>
    <s v="Not returned"/>
    <s v="Chris"/>
  </r>
  <r>
    <x v="293"/>
    <x v="0"/>
    <x v="6"/>
    <n v="15.04"/>
    <n v="1.97"/>
    <n v="551"/>
    <s v="Peggy Chan"/>
    <x v="2"/>
    <x v="0"/>
    <x v="0"/>
    <x v="7"/>
    <s v="Wrap Bag"/>
    <s v="White GlueTop Scratch Pads"/>
    <n v="0.39"/>
    <s v="United States"/>
    <x v="2"/>
    <x v="7"/>
    <x v="153"/>
    <n v="75090"/>
    <x v="111"/>
    <d v="2015-02-01T00:00:00"/>
    <x v="287"/>
    <n v="2"/>
    <n v="31.18"/>
    <n v="90909"/>
    <s v="Not returned"/>
    <s v="Chris"/>
  </r>
  <r>
    <x v="294"/>
    <x v="3"/>
    <x v="6"/>
    <n v="6.88"/>
    <n v="2"/>
    <n v="553"/>
    <s v="Kristine Connolly"/>
    <x v="0"/>
    <x v="1"/>
    <x v="0"/>
    <x v="7"/>
    <s v="Wrap Bag"/>
    <s v="Adams Phone Message Book, 200 Message Capacity, 8 1/16” x 11”"/>
    <n v="0.39"/>
    <s v="United States"/>
    <x v="0"/>
    <x v="1"/>
    <x v="154"/>
    <n v="90008"/>
    <x v="9"/>
    <d v="2015-01-29T00:00:00"/>
    <x v="288"/>
    <n v="36"/>
    <n v="267.52999999999997"/>
    <n v="17155"/>
    <s v="Returned"/>
    <s v="William"/>
  </r>
  <r>
    <x v="295"/>
    <x v="1"/>
    <x v="8"/>
    <n v="2036.48"/>
    <n v="14.7"/>
    <n v="553"/>
    <s v="Kristine Connolly"/>
    <x v="1"/>
    <x v="0"/>
    <x v="2"/>
    <x v="6"/>
    <s v="Jumbo Drum"/>
    <s v="Lexmark 4227 Plus Dot Matrix Printer"/>
    <n v="0.55000000000000004"/>
    <s v="United States"/>
    <x v="0"/>
    <x v="1"/>
    <x v="154"/>
    <n v="90008"/>
    <x v="54"/>
    <d v="2015-02-21T00:00:00"/>
    <x v="289"/>
    <n v="25"/>
    <n v="43046.2"/>
    <n v="2433"/>
    <s v="Not returned"/>
    <s v="William"/>
  </r>
  <r>
    <x v="296"/>
    <x v="4"/>
    <x v="0"/>
    <n v="4.9800000000000004"/>
    <n v="7.44"/>
    <n v="553"/>
    <s v="Kristine Connolly"/>
    <x v="2"/>
    <x v="0"/>
    <x v="0"/>
    <x v="7"/>
    <s v="Small Box"/>
    <s v="Xerox 1922"/>
    <n v="0.36"/>
    <s v="United States"/>
    <x v="0"/>
    <x v="1"/>
    <x v="154"/>
    <n v="90008"/>
    <x v="112"/>
    <d v="2015-04-24T00:00:00"/>
    <x v="290"/>
    <n v="63"/>
    <n v="330.21"/>
    <n v="8165"/>
    <s v="Not returned"/>
    <s v="William"/>
  </r>
  <r>
    <x v="297"/>
    <x v="3"/>
    <x v="4"/>
    <n v="124.49"/>
    <n v="51.94"/>
    <n v="553"/>
    <s v="Kristine Connolly"/>
    <x v="1"/>
    <x v="0"/>
    <x v="1"/>
    <x v="11"/>
    <s v="Jumbo Box"/>
    <s v="Bevis 36 x 72 Conference Tables"/>
    <n v="0.63"/>
    <s v="United States"/>
    <x v="0"/>
    <x v="1"/>
    <x v="154"/>
    <n v="90008"/>
    <x v="49"/>
    <d v="2015-06-19T00:00:00"/>
    <x v="291"/>
    <n v="56"/>
    <n v="6831.37"/>
    <n v="359"/>
    <s v="Not returned"/>
    <s v="William"/>
  </r>
  <r>
    <x v="298"/>
    <x v="1"/>
    <x v="8"/>
    <n v="2036.48"/>
    <n v="14.7"/>
    <n v="555"/>
    <s v="Walter Young"/>
    <x v="1"/>
    <x v="0"/>
    <x v="2"/>
    <x v="6"/>
    <s v="Jumbo Drum"/>
    <s v="Lexmark 4227 Plus Dot Matrix Printer"/>
    <n v="0.55000000000000004"/>
    <s v="United States"/>
    <x v="0"/>
    <x v="17"/>
    <x v="155"/>
    <n v="84062"/>
    <x v="54"/>
    <d v="2015-02-21T00:00:00"/>
    <x v="292"/>
    <n v="6"/>
    <n v="10331.09"/>
    <n v="86190"/>
    <s v="Not returned"/>
    <s v="William"/>
  </r>
  <r>
    <x v="299"/>
    <x v="4"/>
    <x v="0"/>
    <n v="4.9800000000000004"/>
    <n v="7.44"/>
    <n v="555"/>
    <s v="Walter Young"/>
    <x v="2"/>
    <x v="0"/>
    <x v="0"/>
    <x v="7"/>
    <s v="Small Box"/>
    <s v="Xerox 1922"/>
    <n v="0.36"/>
    <s v="United States"/>
    <x v="0"/>
    <x v="17"/>
    <x v="155"/>
    <n v="84062"/>
    <x v="112"/>
    <d v="2015-04-24T00:00:00"/>
    <x v="293"/>
    <n v="16"/>
    <n v="83.86"/>
    <n v="86191"/>
    <s v="Not returned"/>
    <s v="William"/>
  </r>
  <r>
    <x v="300"/>
    <x v="3"/>
    <x v="4"/>
    <n v="124.49"/>
    <n v="51.94"/>
    <n v="555"/>
    <s v="Walter Young"/>
    <x v="1"/>
    <x v="0"/>
    <x v="1"/>
    <x v="11"/>
    <s v="Jumbo Box"/>
    <s v="Bevis 36 x 72 Conference Tables"/>
    <n v="0.63"/>
    <s v="United States"/>
    <x v="0"/>
    <x v="17"/>
    <x v="155"/>
    <n v="84062"/>
    <x v="49"/>
    <d v="2015-06-19T00:00:00"/>
    <x v="294"/>
    <n v="14"/>
    <n v="1707.84"/>
    <n v="86192"/>
    <s v="Not returned"/>
    <s v="William"/>
  </r>
  <r>
    <x v="301"/>
    <x v="3"/>
    <x v="6"/>
    <n v="6.88"/>
    <n v="2"/>
    <n v="556"/>
    <s v="Kristina Sanders"/>
    <x v="0"/>
    <x v="1"/>
    <x v="0"/>
    <x v="7"/>
    <s v="Wrap Bag"/>
    <s v="Adams Phone Message Book, 200 Message Capacity, 8 1/16” x 11”"/>
    <n v="0.39"/>
    <s v="United States"/>
    <x v="0"/>
    <x v="17"/>
    <x v="156"/>
    <n v="84604"/>
    <x v="9"/>
    <d v="2015-01-29T00:00:00"/>
    <x v="295"/>
    <n v="9"/>
    <n v="66.88"/>
    <n v="86189"/>
    <s v="Not returned"/>
    <s v="William"/>
  </r>
  <r>
    <x v="302"/>
    <x v="3"/>
    <x v="9"/>
    <n v="32.479999999999997"/>
    <n v="35"/>
    <n v="556"/>
    <s v="Kristina Sanders"/>
    <x v="0"/>
    <x v="1"/>
    <x v="0"/>
    <x v="10"/>
    <s v="Large Box"/>
    <s v="Fellowes Neat Ideas® Storage Cubes"/>
    <n v="0.81"/>
    <s v="United States"/>
    <x v="0"/>
    <x v="17"/>
    <x v="156"/>
    <n v="84604"/>
    <x v="9"/>
    <d v="2015-01-28T00:00:00"/>
    <x v="296"/>
    <n v="8"/>
    <n v="274.91000000000003"/>
    <n v="86189"/>
    <s v="Not returned"/>
    <s v="William"/>
  </r>
  <r>
    <x v="303"/>
    <x v="2"/>
    <x v="1"/>
    <n v="280.98"/>
    <n v="57"/>
    <n v="568"/>
    <s v="Peter McConnell"/>
    <x v="1"/>
    <x v="3"/>
    <x v="1"/>
    <x v="1"/>
    <s v="Jumbo Drum"/>
    <s v="Hon 2090 “Pillow Soft” Series Mid Back Swivel/Tilt Chairs"/>
    <n v="0.78"/>
    <s v="United States"/>
    <x v="3"/>
    <x v="37"/>
    <x v="94"/>
    <n v="39701"/>
    <x v="30"/>
    <d v="2015-03-05T00:00:00"/>
    <x v="297"/>
    <n v="4"/>
    <n v="1128.74"/>
    <n v="88879"/>
    <s v="Not returned"/>
    <s v="Sam"/>
  </r>
  <r>
    <x v="304"/>
    <x v="1"/>
    <x v="3"/>
    <n v="70.97"/>
    <n v="3.5"/>
    <n v="568"/>
    <s v="Peter McConnell"/>
    <x v="2"/>
    <x v="3"/>
    <x v="0"/>
    <x v="15"/>
    <s v="Small Box"/>
    <s v="Tripp Lite Isotel 8 Ultra 8 Outlet Metal Surge"/>
    <n v="0.59"/>
    <s v="United States"/>
    <x v="3"/>
    <x v="37"/>
    <x v="94"/>
    <n v="39701"/>
    <x v="112"/>
    <d v="2015-04-15T00:00:00"/>
    <x v="298"/>
    <n v="12"/>
    <n v="805.99"/>
    <n v="88880"/>
    <s v="Not returned"/>
    <s v="Sam"/>
  </r>
  <r>
    <x v="305"/>
    <x v="3"/>
    <x v="4"/>
    <n v="67.28"/>
    <n v="19.989999999999998"/>
    <n v="568"/>
    <s v="Peter McConnell"/>
    <x v="0"/>
    <x v="3"/>
    <x v="0"/>
    <x v="8"/>
    <s v="Small Box"/>
    <s v="Catalog Binders with Expanding Posts"/>
    <n v="0.4"/>
    <s v="United States"/>
    <x v="3"/>
    <x v="37"/>
    <x v="94"/>
    <n v="39701"/>
    <x v="113"/>
    <d v="2015-04-03T00:00:00"/>
    <x v="299"/>
    <n v="16"/>
    <n v="1066.54"/>
    <n v="88882"/>
    <s v="Not returned"/>
    <s v="Sam"/>
  </r>
  <r>
    <x v="306"/>
    <x v="4"/>
    <x v="2"/>
    <n v="7.99"/>
    <n v="5.03"/>
    <n v="570"/>
    <s v="Katharine Bass"/>
    <x v="2"/>
    <x v="3"/>
    <x v="2"/>
    <x v="5"/>
    <s v="Medium Box"/>
    <s v="Bell Sonecor JB700 Caller ID"/>
    <n v="0.6"/>
    <s v="United States"/>
    <x v="0"/>
    <x v="34"/>
    <x v="157"/>
    <n v="89015"/>
    <x v="107"/>
    <d v="2015-01-13T00:00:00"/>
    <x v="300"/>
    <n v="10"/>
    <n v="65.739999999999995"/>
    <n v="88881"/>
    <s v="Not returned"/>
    <s v="William"/>
  </r>
  <r>
    <x v="307"/>
    <x v="2"/>
    <x v="5"/>
    <n v="4.13"/>
    <n v="5.04"/>
    <n v="573"/>
    <s v="Vanessa Winstead"/>
    <x v="2"/>
    <x v="1"/>
    <x v="0"/>
    <x v="8"/>
    <s v="Small Box"/>
    <s v="ACCOHIDE® 3-Ring Binder, Blue, 1&quot;"/>
    <n v="0.38"/>
    <s v="United States"/>
    <x v="2"/>
    <x v="12"/>
    <x v="158"/>
    <n v="61554"/>
    <x v="114"/>
    <d v="2015-03-14T00:00:00"/>
    <x v="301"/>
    <n v="1"/>
    <n v="5.84"/>
    <n v="86555"/>
    <s v="Not returned"/>
    <s v="Chris"/>
  </r>
  <r>
    <x v="308"/>
    <x v="0"/>
    <x v="4"/>
    <n v="415.88"/>
    <n v="11.37"/>
    <n v="573"/>
    <s v="Vanessa Winstead"/>
    <x v="2"/>
    <x v="0"/>
    <x v="0"/>
    <x v="10"/>
    <s v="Small Box"/>
    <s v="Deluxe Rollaway Locking File with Drawer"/>
    <n v="0.56999999999999995"/>
    <s v="United States"/>
    <x v="2"/>
    <x v="12"/>
    <x v="158"/>
    <n v="61554"/>
    <x v="115"/>
    <d v="2015-02-27T00:00:00"/>
    <x v="302"/>
    <n v="1"/>
    <n v="405.57"/>
    <n v="86556"/>
    <s v="Not returned"/>
    <s v="Chris"/>
  </r>
  <r>
    <x v="309"/>
    <x v="4"/>
    <x v="2"/>
    <n v="4.4800000000000004"/>
    <n v="49"/>
    <n v="576"/>
    <s v="Gordon Lyon"/>
    <x v="2"/>
    <x v="0"/>
    <x v="0"/>
    <x v="15"/>
    <s v="Large Box"/>
    <s v="Hoover Portapower™ Portable Vacuum"/>
    <n v="0.6"/>
    <s v="United States"/>
    <x v="0"/>
    <x v="1"/>
    <x v="159"/>
    <n v="91767"/>
    <x v="107"/>
    <d v="2015-01-17T00:00:00"/>
    <x v="303"/>
    <n v="4"/>
    <n v="32.6"/>
    <n v="88645"/>
    <s v="Not returned"/>
    <s v="William"/>
  </r>
  <r>
    <x v="310"/>
    <x v="3"/>
    <x v="9"/>
    <n v="162.93"/>
    <n v="19.989999999999998"/>
    <n v="578"/>
    <s v="Evan K Bullard"/>
    <x v="2"/>
    <x v="0"/>
    <x v="0"/>
    <x v="4"/>
    <s v="Small Box"/>
    <s v="Multimedia Mailers"/>
    <n v="0.39"/>
    <s v="United States"/>
    <x v="1"/>
    <x v="18"/>
    <x v="160"/>
    <n v="6770"/>
    <x v="116"/>
    <d v="2015-05-14T00:00:00"/>
    <x v="304"/>
    <n v="3"/>
    <n v="515.88"/>
    <n v="88644"/>
    <s v="Not returned"/>
    <s v="Erin"/>
  </r>
  <r>
    <x v="311"/>
    <x v="3"/>
    <x v="0"/>
    <n v="11.58"/>
    <n v="5.72"/>
    <n v="579"/>
    <s v="Marlene Abrams"/>
    <x v="2"/>
    <x v="0"/>
    <x v="0"/>
    <x v="4"/>
    <s v="Small Box"/>
    <s v="Peel &amp; Seel® Recycled Catalog Envelopes, Brown"/>
    <n v="0.35"/>
    <s v="United States"/>
    <x v="1"/>
    <x v="18"/>
    <x v="161"/>
    <n v="6478"/>
    <x v="116"/>
    <d v="2015-05-15T00:00:00"/>
    <x v="305"/>
    <n v="2"/>
    <n v="25.06"/>
    <n v="88644"/>
    <s v="Not returned"/>
    <s v="Erin"/>
  </r>
  <r>
    <x v="312"/>
    <x v="3"/>
    <x v="0"/>
    <n v="55.99"/>
    <n v="5"/>
    <n v="580"/>
    <s v="Kathryn Patrick"/>
    <x v="2"/>
    <x v="0"/>
    <x v="2"/>
    <x v="5"/>
    <s v="Small Pack"/>
    <s v="Accessory6"/>
    <n v="0.8"/>
    <s v="United States"/>
    <x v="1"/>
    <x v="14"/>
    <x v="113"/>
    <n v="4210"/>
    <x v="116"/>
    <d v="2015-05-14T00:00:00"/>
    <x v="306"/>
    <n v="12"/>
    <n v="578.24"/>
    <n v="88644"/>
    <s v="Not returned"/>
    <s v="Erin"/>
  </r>
  <r>
    <x v="313"/>
    <x v="1"/>
    <x v="7"/>
    <n v="15.51"/>
    <n v="17.78"/>
    <n v="584"/>
    <s v="Timothy Currie"/>
    <x v="2"/>
    <x v="0"/>
    <x v="0"/>
    <x v="10"/>
    <s v="Small Box"/>
    <s v="Tenex File Box, Personal Filing Tote with Lid, Black"/>
    <n v="0.59"/>
    <s v="United States"/>
    <x v="1"/>
    <x v="15"/>
    <x v="162"/>
    <n v="1801"/>
    <x v="72"/>
    <d v="2015-01-23T00:00:00"/>
    <x v="307"/>
    <n v="7"/>
    <n v="116.93"/>
    <n v="88646"/>
    <s v="Not returned"/>
    <s v="Erin"/>
  </r>
  <r>
    <x v="314"/>
    <x v="3"/>
    <x v="2"/>
    <n v="13.9"/>
    <n v="7.59"/>
    <n v="585"/>
    <s v="William Larson"/>
    <x v="2"/>
    <x v="0"/>
    <x v="0"/>
    <x v="12"/>
    <s v="Small Pack"/>
    <s v="Acme Hot Forged Carbon Steel Scissors with Nickel-Plated Handles, 3 7/8&quot; Cut, 8&quot;L"/>
    <n v="0.56000000000000005"/>
    <s v="United States"/>
    <x v="1"/>
    <x v="16"/>
    <x v="163"/>
    <n v="3301"/>
    <x v="116"/>
    <d v="2015-05-14T00:00:00"/>
    <x v="308"/>
    <n v="12"/>
    <n v="170.45"/>
    <n v="88644"/>
    <s v="Not returned"/>
    <s v="Erin"/>
  </r>
  <r>
    <x v="315"/>
    <x v="2"/>
    <x v="4"/>
    <n v="30.53"/>
    <n v="19.989999999999998"/>
    <n v="592"/>
    <s v="Eva Silverman"/>
    <x v="2"/>
    <x v="2"/>
    <x v="0"/>
    <x v="9"/>
    <s v="Small Box"/>
    <s v="Avery 4027 File Folder Labels for Dot Matrix Printers, 5000 Labels per Box, White"/>
    <n v="0.39"/>
    <s v="United States"/>
    <x v="2"/>
    <x v="12"/>
    <x v="164"/>
    <n v="60091"/>
    <x v="60"/>
    <d v="2015-01-17T00:00:00"/>
    <x v="309"/>
    <n v="10"/>
    <n v="285.87"/>
    <n v="86307"/>
    <s v="Not returned"/>
    <s v="Chris"/>
  </r>
  <r>
    <x v="316"/>
    <x v="2"/>
    <x v="0"/>
    <n v="1.68"/>
    <n v="1.57"/>
    <n v="593"/>
    <s v="Joel Huffman"/>
    <x v="2"/>
    <x v="2"/>
    <x v="0"/>
    <x v="0"/>
    <s v="Wrap Bag"/>
    <s v="Newell 323"/>
    <n v="0.59"/>
    <s v="United States"/>
    <x v="2"/>
    <x v="12"/>
    <x v="165"/>
    <n v="60517"/>
    <x v="60"/>
    <d v="2015-01-19T00:00:00"/>
    <x v="310"/>
    <n v="12"/>
    <n v="20.37"/>
    <n v="86307"/>
    <s v="Not returned"/>
    <s v="Chris"/>
  </r>
  <r>
    <x v="317"/>
    <x v="2"/>
    <x v="3"/>
    <n v="13.79"/>
    <n v="8.7799999999999994"/>
    <n v="594"/>
    <s v="Charlie Moore"/>
    <x v="2"/>
    <x v="3"/>
    <x v="1"/>
    <x v="2"/>
    <s v="Small Box"/>
    <s v="9-3/4 Diameter Round Wall Clock"/>
    <n v="0.43"/>
    <s v="United States"/>
    <x v="2"/>
    <x v="38"/>
    <x v="166"/>
    <n v="46016"/>
    <x v="24"/>
    <d v="2015-03-17T00:00:00"/>
    <x v="311"/>
    <n v="1"/>
    <n v="17.440000000000001"/>
    <n v="86309"/>
    <s v="Not returned"/>
    <s v="Chris"/>
  </r>
  <r>
    <x v="318"/>
    <x v="2"/>
    <x v="7"/>
    <n v="39.479999999999997"/>
    <n v="1.99"/>
    <n v="594"/>
    <s v="Charlie Moore"/>
    <x v="2"/>
    <x v="3"/>
    <x v="2"/>
    <x v="13"/>
    <s v="Small Pack"/>
    <s v="80 Minute CD-R Spindle, 100/Pack - Staples"/>
    <n v="0.54"/>
    <s v="United States"/>
    <x v="2"/>
    <x v="38"/>
    <x v="166"/>
    <n v="46016"/>
    <x v="117"/>
    <d v="2015-06-22T00:00:00"/>
    <x v="312"/>
    <n v="18"/>
    <n v="702.68"/>
    <n v="86311"/>
    <s v="Not returned"/>
    <s v="Chris"/>
  </r>
  <r>
    <x v="319"/>
    <x v="2"/>
    <x v="7"/>
    <n v="3.7"/>
    <n v="1.61"/>
    <n v="594"/>
    <s v="Charlie Moore"/>
    <x v="2"/>
    <x v="3"/>
    <x v="1"/>
    <x v="2"/>
    <s v="Wrap Bag"/>
    <s v="3M Hangers With Command Adhesive"/>
    <n v="0.44"/>
    <s v="United States"/>
    <x v="2"/>
    <x v="38"/>
    <x v="166"/>
    <n v="46016"/>
    <x v="117"/>
    <d v="2015-06-20T00:00:00"/>
    <x v="313"/>
    <n v="18"/>
    <n v="67.239999999999995"/>
    <n v="86311"/>
    <s v="Not returned"/>
    <s v="Chris"/>
  </r>
  <r>
    <x v="320"/>
    <x v="2"/>
    <x v="9"/>
    <n v="3.8"/>
    <n v="1.49"/>
    <n v="596"/>
    <s v="Doris Fitzpatrick"/>
    <x v="2"/>
    <x v="3"/>
    <x v="0"/>
    <x v="8"/>
    <s v="Small Box"/>
    <s v="Durable Pressboard Binders"/>
    <n v="0.38"/>
    <s v="United States"/>
    <x v="2"/>
    <x v="38"/>
    <x v="167"/>
    <n v="46032"/>
    <x v="2"/>
    <d v="2015-02-17T00:00:00"/>
    <x v="314"/>
    <n v="6"/>
    <n v="24.27"/>
    <n v="86308"/>
    <s v="Not returned"/>
    <s v="Chris"/>
  </r>
  <r>
    <x v="321"/>
    <x v="2"/>
    <x v="8"/>
    <n v="7.98"/>
    <n v="1.25"/>
    <n v="596"/>
    <s v="Doris Fitzpatrick"/>
    <x v="2"/>
    <x v="3"/>
    <x v="0"/>
    <x v="7"/>
    <s v="Wrap Bag"/>
    <s v="Adams Telephone Message Book w/Frequently-Called Numbers Space, 400 Messages per Book"/>
    <n v="0.35"/>
    <s v="United States"/>
    <x v="2"/>
    <x v="38"/>
    <x v="167"/>
    <n v="46032"/>
    <x v="2"/>
    <d v="2015-02-17T00:00:00"/>
    <x v="315"/>
    <n v="5"/>
    <n v="38.53"/>
    <n v="86308"/>
    <s v="Not returned"/>
    <s v="Chris"/>
  </r>
  <r>
    <x v="322"/>
    <x v="2"/>
    <x v="8"/>
    <n v="417.4"/>
    <n v="75.23"/>
    <n v="596"/>
    <s v="Doris Fitzpatrick"/>
    <x v="1"/>
    <x v="3"/>
    <x v="1"/>
    <x v="11"/>
    <s v="Jumbo Box"/>
    <s v="Bretford “Just In Time” Height-Adjustable Multi-Task Work Tables"/>
    <n v="0.79"/>
    <s v="United States"/>
    <x v="2"/>
    <x v="38"/>
    <x v="167"/>
    <n v="46032"/>
    <x v="2"/>
    <d v="2015-02-16T00:00:00"/>
    <x v="316"/>
    <n v="12"/>
    <n v="4910.72"/>
    <n v="86308"/>
    <s v="Not returned"/>
    <s v="Chris"/>
  </r>
  <r>
    <x v="323"/>
    <x v="1"/>
    <x v="10"/>
    <n v="6.48"/>
    <n v="5.9"/>
    <n v="597"/>
    <s v="Alexandra Wise"/>
    <x v="2"/>
    <x v="2"/>
    <x v="0"/>
    <x v="7"/>
    <s v="Small Box"/>
    <s v="Xerox 1976"/>
    <n v="0.37"/>
    <s v="United States"/>
    <x v="2"/>
    <x v="38"/>
    <x v="94"/>
    <n v="47201"/>
    <x v="69"/>
    <d v="2015-06-10T00:00:00"/>
    <x v="317"/>
    <n v="19"/>
    <n v="116.8"/>
    <n v="86310"/>
    <s v="Not returned"/>
    <s v="Chris"/>
  </r>
  <r>
    <x v="324"/>
    <x v="3"/>
    <x v="2"/>
    <n v="6.48"/>
    <n v="7.37"/>
    <n v="600"/>
    <s v="Vickie Morse"/>
    <x v="2"/>
    <x v="0"/>
    <x v="0"/>
    <x v="7"/>
    <s v="Small Box"/>
    <s v="Xerox 210"/>
    <n v="0.37"/>
    <s v="United States"/>
    <x v="1"/>
    <x v="30"/>
    <x v="168"/>
    <n v="21136"/>
    <x v="114"/>
    <d v="2015-03-14T00:00:00"/>
    <x v="318"/>
    <n v="5"/>
    <n v="32.39"/>
    <n v="87579"/>
    <s v="Not returned"/>
    <s v="Erin"/>
  </r>
  <r>
    <x v="325"/>
    <x v="1"/>
    <x v="1"/>
    <n v="35.99"/>
    <n v="5"/>
    <n v="603"/>
    <s v="Gretchen Ball"/>
    <x v="2"/>
    <x v="1"/>
    <x v="2"/>
    <x v="5"/>
    <s v="Small Box"/>
    <s v="Accessory27"/>
    <n v="0.85"/>
    <s v="United States"/>
    <x v="0"/>
    <x v="21"/>
    <x v="169"/>
    <n v="81001"/>
    <x v="118"/>
    <d v="2015-02-05T00:00:00"/>
    <x v="319"/>
    <n v="7"/>
    <n v="227.79"/>
    <n v="87020"/>
    <s v="Not returned"/>
    <s v="William"/>
  </r>
  <r>
    <x v="326"/>
    <x v="2"/>
    <x v="3"/>
    <n v="154.13"/>
    <n v="69"/>
    <n v="604"/>
    <s v="Lindsay P Ashley"/>
    <x v="0"/>
    <x v="0"/>
    <x v="1"/>
    <x v="11"/>
    <s v="Large Box"/>
    <s v="Laminate Occasional Tables"/>
    <n v="0.68"/>
    <s v="United States"/>
    <x v="0"/>
    <x v="1"/>
    <x v="154"/>
    <n v="90045"/>
    <x v="88"/>
    <d v="2015-03-15T00:00:00"/>
    <x v="320"/>
    <n v="38"/>
    <n v="5679.59"/>
    <n v="28647"/>
    <s v="Not returned"/>
    <s v="William"/>
  </r>
  <r>
    <x v="327"/>
    <x v="2"/>
    <x v="9"/>
    <n v="1.88"/>
    <n v="1.49"/>
    <n v="604"/>
    <s v="Lindsay P Ashley"/>
    <x v="2"/>
    <x v="1"/>
    <x v="0"/>
    <x v="8"/>
    <s v="Small Box"/>
    <s v="Staples® General Use 3-Ring Binders"/>
    <n v="0.37"/>
    <s v="United States"/>
    <x v="0"/>
    <x v="1"/>
    <x v="154"/>
    <n v="90045"/>
    <x v="76"/>
    <d v="2015-01-25T00:00:00"/>
    <x v="321"/>
    <n v="52"/>
    <n v="102.32"/>
    <n v="34882"/>
    <s v="Not returned"/>
    <s v="William"/>
  </r>
  <r>
    <x v="328"/>
    <x v="2"/>
    <x v="3"/>
    <n v="154.13"/>
    <n v="69"/>
    <n v="605"/>
    <s v="Alison Peters Wooten"/>
    <x v="0"/>
    <x v="0"/>
    <x v="1"/>
    <x v="11"/>
    <s v="Large Box"/>
    <s v="Laminate Occasional Tables"/>
    <n v="0.68"/>
    <s v="United States"/>
    <x v="1"/>
    <x v="4"/>
    <x v="170"/>
    <n v="11795"/>
    <x v="88"/>
    <d v="2015-03-15T00:00:00"/>
    <x v="320"/>
    <n v="10"/>
    <n v="1494.63"/>
    <n v="91144"/>
    <s v="Not returned"/>
    <s v="Erin"/>
  </r>
  <r>
    <x v="329"/>
    <x v="1"/>
    <x v="1"/>
    <n v="15.57"/>
    <n v="1.39"/>
    <n v="617"/>
    <s v="Brett Schultz"/>
    <x v="2"/>
    <x v="3"/>
    <x v="0"/>
    <x v="4"/>
    <s v="Small Box"/>
    <s v="Park Ridge™ Embossed Executive Business Envelopes"/>
    <n v="0.38"/>
    <s v="United States"/>
    <x v="0"/>
    <x v="21"/>
    <x v="169"/>
    <n v="81001"/>
    <x v="119"/>
    <d v="2015-04-30T00:00:00"/>
    <x v="322"/>
    <n v="3"/>
    <n v="46.23"/>
    <n v="88198"/>
    <s v="Not returned"/>
    <s v="William"/>
  </r>
  <r>
    <x v="330"/>
    <x v="1"/>
    <x v="1"/>
    <n v="20.89"/>
    <n v="11.52"/>
    <n v="617"/>
    <s v="Brett Schultz"/>
    <x v="2"/>
    <x v="3"/>
    <x v="0"/>
    <x v="10"/>
    <s v="Small Box"/>
    <s v="Iris® 3-Drawer Stacking Bin, Black"/>
    <n v="0.83"/>
    <s v="United States"/>
    <x v="0"/>
    <x v="21"/>
    <x v="169"/>
    <n v="81001"/>
    <x v="119"/>
    <d v="2015-04-30T00:00:00"/>
    <x v="323"/>
    <n v="13"/>
    <n v="279.27999999999997"/>
    <n v="88198"/>
    <s v="Not returned"/>
    <s v="William"/>
  </r>
  <r>
    <x v="331"/>
    <x v="2"/>
    <x v="2"/>
    <n v="17.98"/>
    <n v="4"/>
    <n v="618"/>
    <s v="Robert Cowan"/>
    <x v="2"/>
    <x v="3"/>
    <x v="2"/>
    <x v="13"/>
    <s v="Small Box"/>
    <s v="Belkin 107-key enhanced keyboard, USB/PS/2 interface"/>
    <n v="0.79"/>
    <s v="United States"/>
    <x v="0"/>
    <x v="21"/>
    <x v="171"/>
    <n v="81007"/>
    <x v="120"/>
    <d v="2015-03-25T00:00:00"/>
    <x v="324"/>
    <n v="4"/>
    <n v="70.06"/>
    <n v="88197"/>
    <s v="Not returned"/>
    <s v="William"/>
  </r>
  <r>
    <x v="332"/>
    <x v="1"/>
    <x v="2"/>
    <n v="5.38"/>
    <n v="5.24"/>
    <n v="618"/>
    <s v="Robert Cowan"/>
    <x v="0"/>
    <x v="3"/>
    <x v="0"/>
    <x v="8"/>
    <s v="Small Box"/>
    <s v="Acco PRESSTEX® Data Binder with Storage Hooks, Dark Blue, 14 7/8&quot; X 11&quot;"/>
    <n v="0.36"/>
    <s v="United States"/>
    <x v="0"/>
    <x v="21"/>
    <x v="171"/>
    <n v="81007"/>
    <x v="119"/>
    <d v="2015-04-30T00:00:00"/>
    <x v="325"/>
    <n v="14"/>
    <n v="81.819999999999993"/>
    <n v="88198"/>
    <s v="Not returned"/>
    <s v="William"/>
  </r>
  <r>
    <x v="333"/>
    <x v="1"/>
    <x v="9"/>
    <n v="7.35"/>
    <n v="5.96"/>
    <n v="618"/>
    <s v="Robert Cowan"/>
    <x v="2"/>
    <x v="3"/>
    <x v="0"/>
    <x v="7"/>
    <s v="Small Box"/>
    <s v="1/4 Fold Party Design Invitations &amp; White Envelopes, 24 8-1/2&quot; X 11&quot; Cards, 25 Env./Pack"/>
    <n v="0.38"/>
    <s v="United States"/>
    <x v="0"/>
    <x v="21"/>
    <x v="171"/>
    <n v="81007"/>
    <x v="119"/>
    <d v="2015-04-30T00:00:00"/>
    <x v="326"/>
    <n v="1"/>
    <n v="13.16"/>
    <n v="88198"/>
    <s v="Not returned"/>
    <s v="William"/>
  </r>
  <r>
    <x v="334"/>
    <x v="2"/>
    <x v="9"/>
    <n v="14.2"/>
    <n v="5.3"/>
    <n v="619"/>
    <s v="Howard Rogers"/>
    <x v="2"/>
    <x v="3"/>
    <x v="1"/>
    <x v="2"/>
    <s v="Wrap Bag"/>
    <s v="Coloredge Poster Frame"/>
    <n v="0.46"/>
    <s v="United States"/>
    <x v="2"/>
    <x v="22"/>
    <x v="172"/>
    <n v="48195"/>
    <x v="0"/>
    <d v="2015-01-08T00:00:00"/>
    <x v="327"/>
    <n v="14"/>
    <n v="205.98"/>
    <n v="88196"/>
    <s v="Not returned"/>
    <s v="Chris"/>
  </r>
  <r>
    <x v="335"/>
    <x v="3"/>
    <x v="10"/>
    <n v="6.88"/>
    <n v="2"/>
    <n v="621"/>
    <s v="Heather Stern"/>
    <x v="2"/>
    <x v="1"/>
    <x v="0"/>
    <x v="7"/>
    <s v="Wrap Bag"/>
    <s v="Adams Phone Message Book, 200 Message Capacity, 8 1/16” x 11”"/>
    <n v="0.39"/>
    <s v="United States"/>
    <x v="1"/>
    <x v="18"/>
    <x v="80"/>
    <n v="6111"/>
    <x v="115"/>
    <d v="2015-02-27T00:00:00"/>
    <x v="328"/>
    <n v="5"/>
    <n v="31.46"/>
    <n v="91432"/>
    <s v="Not returned"/>
    <s v="Erin"/>
  </r>
  <r>
    <x v="336"/>
    <x v="3"/>
    <x v="2"/>
    <n v="195.99"/>
    <n v="8.99"/>
    <n v="622"/>
    <s v="Hazel Khan"/>
    <x v="2"/>
    <x v="1"/>
    <x v="2"/>
    <x v="5"/>
    <s v="Small Box"/>
    <s v="T28 WORLD"/>
    <n v="0.6"/>
    <s v="United States"/>
    <x v="1"/>
    <x v="14"/>
    <x v="113"/>
    <n v="4210"/>
    <x v="115"/>
    <d v="2015-02-28T00:00:00"/>
    <x v="329"/>
    <n v="6"/>
    <n v="948.97"/>
    <n v="91432"/>
    <s v="Not returned"/>
    <s v="Erin"/>
  </r>
  <r>
    <x v="337"/>
    <x v="0"/>
    <x v="5"/>
    <n v="6.48"/>
    <n v="8.4"/>
    <n v="623"/>
    <s v="Jenny Petty"/>
    <x v="2"/>
    <x v="1"/>
    <x v="0"/>
    <x v="7"/>
    <s v="Small Box"/>
    <s v="Xerox 212"/>
    <n v="0.37"/>
    <s v="United States"/>
    <x v="1"/>
    <x v="16"/>
    <x v="173"/>
    <n v="3101"/>
    <x v="113"/>
    <d v="2015-04-03T00:00:00"/>
    <x v="330"/>
    <n v="21"/>
    <n v="136.99"/>
    <n v="91433"/>
    <s v="Not returned"/>
    <s v="Erin"/>
  </r>
  <r>
    <x v="338"/>
    <x v="0"/>
    <x v="5"/>
    <n v="55.99"/>
    <n v="5"/>
    <n v="624"/>
    <s v="Terry Klein"/>
    <x v="2"/>
    <x v="1"/>
    <x v="2"/>
    <x v="5"/>
    <s v="Small Pack"/>
    <s v="Accessory6"/>
    <n v="0.8"/>
    <s v="United States"/>
    <x v="1"/>
    <x v="9"/>
    <x v="174"/>
    <n v="5701"/>
    <x v="113"/>
    <d v="2015-04-01T00:00:00"/>
    <x v="331"/>
    <n v="2"/>
    <n v="99.36"/>
    <n v="91433"/>
    <s v="Not returned"/>
    <s v="Erin"/>
  </r>
  <r>
    <x v="339"/>
    <x v="3"/>
    <x v="1"/>
    <n v="419.19"/>
    <n v="19.989999999999998"/>
    <n v="627"/>
    <s v="Scott McKenna"/>
    <x v="2"/>
    <x v="0"/>
    <x v="0"/>
    <x v="10"/>
    <s v="Small Box"/>
    <s v="Smead Adjustable Mobile File Trolley with Lockable Top"/>
    <n v="0.57999999999999996"/>
    <s v="United States"/>
    <x v="1"/>
    <x v="10"/>
    <x v="175"/>
    <n v="43952"/>
    <x v="109"/>
    <d v="2015-04-22T00:00:00"/>
    <x v="332"/>
    <n v="22"/>
    <n v="9580"/>
    <n v="90469"/>
    <s v="Not returned"/>
    <s v="Erin"/>
  </r>
  <r>
    <x v="340"/>
    <x v="0"/>
    <x v="0"/>
    <n v="2.08"/>
    <n v="5.33"/>
    <n v="635"/>
    <s v="Juan Justice"/>
    <x v="2"/>
    <x v="0"/>
    <x v="1"/>
    <x v="2"/>
    <s v="Small Box"/>
    <s v="Eldon® Wave Desk Accessories"/>
    <n v="0.43"/>
    <s v="United States"/>
    <x v="2"/>
    <x v="3"/>
    <x v="176"/>
    <n v="55106"/>
    <x v="121"/>
    <d v="2015-04-05T00:00:00"/>
    <x v="333"/>
    <n v="12"/>
    <n v="28.32"/>
    <n v="89284"/>
    <s v="Not returned"/>
    <s v="Chris"/>
  </r>
  <r>
    <x v="341"/>
    <x v="0"/>
    <x v="9"/>
    <n v="370.98"/>
    <n v="99"/>
    <n v="635"/>
    <s v="Juan Justice"/>
    <x v="1"/>
    <x v="0"/>
    <x v="0"/>
    <x v="10"/>
    <s v="Jumbo Drum"/>
    <s v="Sauder Facets Collection Locker/File Cabinet, Sky Alder Finish"/>
    <n v="0.65"/>
    <s v="United States"/>
    <x v="2"/>
    <x v="3"/>
    <x v="176"/>
    <n v="55106"/>
    <x v="121"/>
    <d v="2015-04-06T00:00:00"/>
    <x v="334"/>
    <n v="6"/>
    <n v="2309.4899999999998"/>
    <n v="89284"/>
    <s v="Not returned"/>
    <s v="Chris"/>
  </r>
  <r>
    <x v="342"/>
    <x v="4"/>
    <x v="2"/>
    <n v="160.97999999999999"/>
    <n v="35.020000000000003"/>
    <n v="637"/>
    <s v="Christopher Bryant"/>
    <x v="1"/>
    <x v="3"/>
    <x v="1"/>
    <x v="14"/>
    <s v="Jumbo Box"/>
    <s v="Rush Hierlooms Collection Rich Wood Bookcases"/>
    <n v="0.72"/>
    <s v="United States"/>
    <x v="0"/>
    <x v="1"/>
    <x v="177"/>
    <n v="95051"/>
    <x v="80"/>
    <d v="2015-03-24T00:00:00"/>
    <x v="335"/>
    <n v="8"/>
    <n v="1232.01"/>
    <n v="87953"/>
    <s v="Not returned"/>
    <s v="William"/>
  </r>
  <r>
    <x v="343"/>
    <x v="2"/>
    <x v="2"/>
    <n v="65.989999999999995"/>
    <n v="8.8000000000000007"/>
    <n v="638"/>
    <s v="Brooke Shepherd"/>
    <x v="0"/>
    <x v="3"/>
    <x v="2"/>
    <x v="5"/>
    <s v="Small Box"/>
    <s v="6120"/>
    <n v="0.57999999999999996"/>
    <s v="United States"/>
    <x v="0"/>
    <x v="1"/>
    <x v="178"/>
    <n v="95062"/>
    <x v="122"/>
    <d v="2015-05-01T00:00:00"/>
    <x v="336"/>
    <n v="9"/>
    <n v="506.38"/>
    <n v="87954"/>
    <s v="Not returned"/>
    <s v="William"/>
  </r>
  <r>
    <x v="344"/>
    <x v="2"/>
    <x v="6"/>
    <n v="195.99"/>
    <n v="4.2"/>
    <n v="638"/>
    <s v="Brooke Shepherd"/>
    <x v="0"/>
    <x v="3"/>
    <x v="2"/>
    <x v="5"/>
    <s v="Small Box"/>
    <s v="KH 688"/>
    <n v="0.56999999999999995"/>
    <s v="United States"/>
    <x v="0"/>
    <x v="1"/>
    <x v="178"/>
    <n v="95062"/>
    <x v="122"/>
    <d v="2015-05-02T00:00:00"/>
    <x v="337"/>
    <n v="6"/>
    <n v="1042.72"/>
    <n v="87954"/>
    <s v="Not returned"/>
    <s v="William"/>
  </r>
  <r>
    <x v="345"/>
    <x v="1"/>
    <x v="6"/>
    <n v="236.97"/>
    <n v="59.24"/>
    <n v="639"/>
    <s v="Lois Rowland"/>
    <x v="1"/>
    <x v="3"/>
    <x v="1"/>
    <x v="11"/>
    <s v="Jumbo Box"/>
    <s v="Chromcraft Rectangular Conference Tables"/>
    <n v="0.61"/>
    <s v="United States"/>
    <x v="0"/>
    <x v="1"/>
    <x v="179"/>
    <n v="93454"/>
    <x v="79"/>
    <d v="2015-02-15T00:00:00"/>
    <x v="338"/>
    <n v="9"/>
    <n v="1769.91"/>
    <n v="87952"/>
    <s v="Not returned"/>
    <s v="William"/>
  </r>
  <r>
    <x v="346"/>
    <x v="1"/>
    <x v="6"/>
    <n v="236.97"/>
    <n v="59.24"/>
    <n v="640"/>
    <s v="Neal Wolfe"/>
    <x v="1"/>
    <x v="3"/>
    <x v="1"/>
    <x v="11"/>
    <s v="Jumbo Box"/>
    <s v="Chromcraft Rectangular Conference Tables"/>
    <n v="0.61"/>
    <s v="United States"/>
    <x v="0"/>
    <x v="0"/>
    <x v="33"/>
    <n v="98119"/>
    <x v="79"/>
    <d v="2015-02-15T00:00:00"/>
    <x v="338"/>
    <n v="34"/>
    <n v="6686.34"/>
    <n v="56452"/>
    <s v="Returned"/>
    <s v="William"/>
  </r>
  <r>
    <x v="347"/>
    <x v="4"/>
    <x v="2"/>
    <n v="160.97999999999999"/>
    <n v="35.020000000000003"/>
    <n v="640"/>
    <s v="Neal Wolfe"/>
    <x v="1"/>
    <x v="3"/>
    <x v="1"/>
    <x v="14"/>
    <s v="Jumbo Box"/>
    <s v="Rush Hierlooms Collection Rich Wood Bookcases"/>
    <n v="0.72"/>
    <s v="United States"/>
    <x v="0"/>
    <x v="0"/>
    <x v="33"/>
    <n v="98119"/>
    <x v="80"/>
    <d v="2015-03-24T00:00:00"/>
    <x v="335"/>
    <n v="30"/>
    <n v="4620.05"/>
    <n v="11077"/>
    <s v="Not returned"/>
    <s v="William"/>
  </r>
  <r>
    <x v="348"/>
    <x v="2"/>
    <x v="2"/>
    <n v="65.989999999999995"/>
    <n v="8.8000000000000007"/>
    <n v="640"/>
    <s v="Neal Wolfe"/>
    <x v="0"/>
    <x v="3"/>
    <x v="2"/>
    <x v="5"/>
    <s v="Small Box"/>
    <s v="6120"/>
    <n v="0.57999999999999996"/>
    <s v="United States"/>
    <x v="0"/>
    <x v="0"/>
    <x v="33"/>
    <n v="98119"/>
    <x v="122"/>
    <d v="2015-05-01T00:00:00"/>
    <x v="336"/>
    <n v="34"/>
    <n v="1912.98"/>
    <n v="45380"/>
    <s v="Not returned"/>
    <s v="William"/>
  </r>
  <r>
    <x v="349"/>
    <x v="2"/>
    <x v="6"/>
    <n v="195.99"/>
    <n v="4.2"/>
    <n v="640"/>
    <s v="Neal Wolfe"/>
    <x v="0"/>
    <x v="3"/>
    <x v="2"/>
    <x v="5"/>
    <s v="Small Box"/>
    <s v="KH 688"/>
    <n v="0.56999999999999995"/>
    <s v="United States"/>
    <x v="0"/>
    <x v="0"/>
    <x v="33"/>
    <n v="98119"/>
    <x v="122"/>
    <d v="2015-05-02T00:00:00"/>
    <x v="339"/>
    <n v="24"/>
    <n v="4170.87"/>
    <n v="45380"/>
    <s v="Not returned"/>
    <s v="William"/>
  </r>
  <r>
    <x v="350"/>
    <x v="4"/>
    <x v="9"/>
    <n v="51.75"/>
    <n v="19.989999999999998"/>
    <n v="646"/>
    <s v="Robin High"/>
    <x v="2"/>
    <x v="0"/>
    <x v="1"/>
    <x v="2"/>
    <s v="Small Box"/>
    <s v="Howard Miller 13-3/4&quot; Diameter Brushed Chrome Round Wall Clock"/>
    <n v="0.55000000000000004"/>
    <s v="United States"/>
    <x v="2"/>
    <x v="3"/>
    <x v="180"/>
    <n v="55379"/>
    <x v="77"/>
    <d v="2015-06-22T00:00:00"/>
    <x v="340"/>
    <n v="16"/>
    <n v="818.81"/>
    <n v="90735"/>
    <s v="Not returned"/>
    <s v="Chris"/>
  </r>
  <r>
    <x v="351"/>
    <x v="1"/>
    <x v="1"/>
    <n v="25.38"/>
    <n v="8.99"/>
    <n v="648"/>
    <s v="Steve O'Brien"/>
    <x v="2"/>
    <x v="1"/>
    <x v="1"/>
    <x v="2"/>
    <s v="Small Pack"/>
    <s v="Executive Impressions 13&quot; Chairman Wall Clock"/>
    <n v="0.5"/>
    <s v="United States"/>
    <x v="2"/>
    <x v="12"/>
    <x v="181"/>
    <n v="60440"/>
    <x v="123"/>
    <d v="2015-06-22T00:00:00"/>
    <x v="341"/>
    <n v="1"/>
    <n v="34.11"/>
    <n v="91365"/>
    <s v="Not returned"/>
    <s v="Chris"/>
  </r>
  <r>
    <x v="352"/>
    <x v="3"/>
    <x v="1"/>
    <n v="3.78"/>
    <n v="0.71"/>
    <n v="649"/>
    <s v="Roger Meyer"/>
    <x v="2"/>
    <x v="1"/>
    <x v="0"/>
    <x v="3"/>
    <s v="Wrap Bag"/>
    <s v="Staples Bulldog Clip"/>
    <n v="0.39"/>
    <s v="United States"/>
    <x v="2"/>
    <x v="12"/>
    <x v="182"/>
    <n v="60089"/>
    <x v="124"/>
    <d v="2015-05-30T00:00:00"/>
    <x v="342"/>
    <n v="40"/>
    <n v="154.71"/>
    <n v="91366"/>
    <s v="Not returned"/>
    <s v="Chris"/>
  </r>
  <r>
    <x v="353"/>
    <x v="0"/>
    <x v="4"/>
    <n v="15.99"/>
    <n v="13.18"/>
    <n v="651"/>
    <s v="Leah Clapp"/>
    <x v="2"/>
    <x v="3"/>
    <x v="0"/>
    <x v="8"/>
    <s v="Small Box"/>
    <s v="GBC Pre-Punched Binding Paper, Plastic, White, 8-1/2&quot; x 11&quot;"/>
    <n v="0.37"/>
    <s v="United States"/>
    <x v="0"/>
    <x v="34"/>
    <x v="183"/>
    <n v="89115"/>
    <x v="0"/>
    <d v="2015-01-08T00:00:00"/>
    <x v="343"/>
    <n v="12"/>
    <n v="192.33"/>
    <n v="91575"/>
    <s v="Not returned"/>
    <s v="William"/>
  </r>
  <r>
    <x v="354"/>
    <x v="4"/>
    <x v="7"/>
    <n v="880.98"/>
    <n v="44.55"/>
    <n v="651"/>
    <s v="Leah Clapp"/>
    <x v="1"/>
    <x v="3"/>
    <x v="1"/>
    <x v="14"/>
    <s v="Jumbo Box"/>
    <s v="Riverside Palais Royal Lawyers Bookcase, Royale Cherry Finish"/>
    <n v="0.62"/>
    <s v="United States"/>
    <x v="0"/>
    <x v="34"/>
    <x v="183"/>
    <n v="89115"/>
    <x v="2"/>
    <d v="2015-02-19T00:00:00"/>
    <x v="344"/>
    <n v="8"/>
    <n v="6901.25"/>
    <n v="91576"/>
    <s v="Not returned"/>
    <s v="William"/>
  </r>
  <r>
    <x v="355"/>
    <x v="4"/>
    <x v="8"/>
    <n v="13.4"/>
    <n v="4.95"/>
    <n v="651"/>
    <s v="Leah Clapp"/>
    <x v="2"/>
    <x v="3"/>
    <x v="1"/>
    <x v="2"/>
    <s v="Small Pack"/>
    <s v="Electrix 20W Halogen Replacement Bulb for Zoom-In Desk Lamp"/>
    <n v="0.37"/>
    <s v="United States"/>
    <x v="0"/>
    <x v="34"/>
    <x v="183"/>
    <n v="89115"/>
    <x v="2"/>
    <d v="2015-02-20T00:00:00"/>
    <x v="345"/>
    <n v="11"/>
    <n v="148.94"/>
    <n v="91576"/>
    <s v="Not returned"/>
    <s v="William"/>
  </r>
  <r>
    <x v="356"/>
    <x v="4"/>
    <x v="0"/>
    <n v="15.99"/>
    <n v="11.28"/>
    <n v="651"/>
    <s v="Leah Clapp"/>
    <x v="2"/>
    <x v="3"/>
    <x v="2"/>
    <x v="6"/>
    <s v="Medium Box"/>
    <s v="210 Trimline Phone, White"/>
    <n v="0.38"/>
    <s v="United States"/>
    <x v="0"/>
    <x v="34"/>
    <x v="183"/>
    <n v="89115"/>
    <x v="2"/>
    <d v="2015-02-22T00:00:00"/>
    <x v="346"/>
    <n v="12"/>
    <n v="200.68"/>
    <n v="91576"/>
    <s v="Not returned"/>
    <s v="William"/>
  </r>
  <r>
    <x v="357"/>
    <x v="1"/>
    <x v="6"/>
    <n v="2.78"/>
    <n v="1.49"/>
    <n v="653"/>
    <s v="Ann Katz"/>
    <x v="0"/>
    <x v="3"/>
    <x v="0"/>
    <x v="8"/>
    <s v="Small Box"/>
    <s v="Wilson Jones Suede Grain Vinyl Binders"/>
    <n v="0.36"/>
    <s v="United States"/>
    <x v="0"/>
    <x v="1"/>
    <x v="184"/>
    <n v="91730"/>
    <x v="125"/>
    <d v="2015-04-17T00:00:00"/>
    <x v="347"/>
    <n v="9"/>
    <n v="29.92"/>
    <n v="91213"/>
    <s v="Not returned"/>
    <s v="William"/>
  </r>
  <r>
    <x v="358"/>
    <x v="2"/>
    <x v="10"/>
    <n v="18.97"/>
    <n v="9.0299999999999994"/>
    <n v="657"/>
    <s v="Derek McCormick"/>
    <x v="2"/>
    <x v="3"/>
    <x v="0"/>
    <x v="7"/>
    <s v="Small Box"/>
    <s v="Computer Printout Paper with Letter-Trim Perforations"/>
    <n v="0.37"/>
    <s v="United States"/>
    <x v="1"/>
    <x v="15"/>
    <x v="185"/>
    <n v="1540"/>
    <x v="71"/>
    <d v="2015-01-21T00:00:00"/>
    <x v="348"/>
    <n v="1"/>
    <n v="19.73"/>
    <n v="91212"/>
    <s v="Not returned"/>
    <s v="Erin"/>
  </r>
  <r>
    <x v="359"/>
    <x v="2"/>
    <x v="6"/>
    <n v="119.99"/>
    <n v="56.14"/>
    <n v="659"/>
    <s v="Marjorie Arthur"/>
    <x v="1"/>
    <x v="3"/>
    <x v="2"/>
    <x v="6"/>
    <s v="Jumbo Box"/>
    <s v="Hewlett-Packard 2600DN Business Color Inkjet Printer"/>
    <n v="0.39"/>
    <s v="United States"/>
    <x v="1"/>
    <x v="9"/>
    <x v="186"/>
    <n v="5403"/>
    <x v="71"/>
    <d v="2015-01-20T00:00:00"/>
    <x v="349"/>
    <n v="5"/>
    <n v="615.54"/>
    <n v="91212"/>
    <s v="Not returned"/>
    <s v="Erin"/>
  </r>
  <r>
    <x v="360"/>
    <x v="2"/>
    <x v="1"/>
    <n v="14.58"/>
    <n v="7.4"/>
    <n v="663"/>
    <s v="Hilda Bennett"/>
    <x v="2"/>
    <x v="1"/>
    <x v="1"/>
    <x v="2"/>
    <s v="Small Box"/>
    <s v="DAX Clear Channel Poster Frame"/>
    <n v="0.48"/>
    <s v="United States"/>
    <x v="1"/>
    <x v="10"/>
    <x v="175"/>
    <n v="43952"/>
    <x v="124"/>
    <d v="2015-06-01T00:00:00"/>
    <x v="350"/>
    <n v="17"/>
    <n v="261.33999999999997"/>
    <n v="90922"/>
    <s v="Not returned"/>
    <s v="Erin"/>
  </r>
  <r>
    <x v="361"/>
    <x v="4"/>
    <x v="7"/>
    <n v="22.72"/>
    <n v="8.99"/>
    <n v="665"/>
    <s v="Miriam Mueller"/>
    <x v="2"/>
    <x v="0"/>
    <x v="1"/>
    <x v="2"/>
    <s v="Small Pack"/>
    <s v="Executive Impressions 14&quot; Two-Color Numerals Wall Clock"/>
    <n v="0.44"/>
    <s v="United States"/>
    <x v="3"/>
    <x v="20"/>
    <x v="142"/>
    <n v="37130"/>
    <x v="59"/>
    <d v="2015-01-20T00:00:00"/>
    <x v="351"/>
    <n v="9"/>
    <n v="202.41"/>
    <n v="88677"/>
    <s v="Not returned"/>
    <s v="Sam"/>
  </r>
  <r>
    <x v="362"/>
    <x v="2"/>
    <x v="1"/>
    <n v="130.97999999999999"/>
    <n v="30"/>
    <n v="665"/>
    <s v="Miriam Mueller"/>
    <x v="1"/>
    <x v="0"/>
    <x v="1"/>
    <x v="1"/>
    <s v="Jumbo Drum"/>
    <s v="Office Star - Contemporary Task Swivel chair with 2-way adjustable arms, Plum"/>
    <n v="0.78"/>
    <s v="United States"/>
    <x v="3"/>
    <x v="20"/>
    <x v="142"/>
    <n v="37130"/>
    <x v="106"/>
    <d v="2015-04-19T00:00:00"/>
    <x v="352"/>
    <n v="6"/>
    <n v="793.39"/>
    <n v="88678"/>
    <s v="Not returned"/>
    <s v="Sam"/>
  </r>
  <r>
    <x v="363"/>
    <x v="4"/>
    <x v="1"/>
    <n v="4.57"/>
    <n v="5.42"/>
    <n v="666"/>
    <s v="Emily Sims"/>
    <x v="2"/>
    <x v="0"/>
    <x v="0"/>
    <x v="8"/>
    <s v="Small Box"/>
    <s v="Newell® 3-Hole Punched Plastic Slotted Magazine Holders for Binders"/>
    <n v="0.37"/>
    <s v="United States"/>
    <x v="3"/>
    <x v="20"/>
    <x v="187"/>
    <n v="37211"/>
    <x v="126"/>
    <d v="2015-04-26T00:00:00"/>
    <x v="353"/>
    <n v="11"/>
    <n v="54.04"/>
    <n v="88679"/>
    <s v="Not returned"/>
    <s v="Sam"/>
  </r>
  <r>
    <x v="364"/>
    <x v="4"/>
    <x v="7"/>
    <n v="22.72"/>
    <n v="8.99"/>
    <n v="667"/>
    <s v="Allison Kirby"/>
    <x v="2"/>
    <x v="0"/>
    <x v="1"/>
    <x v="2"/>
    <s v="Small Pack"/>
    <s v="Executive Impressions 14&quot; Two-Color Numerals Wall Clock"/>
    <n v="0.44"/>
    <s v="United States"/>
    <x v="2"/>
    <x v="7"/>
    <x v="188"/>
    <n v="75203"/>
    <x v="59"/>
    <d v="2015-01-20T00:00:00"/>
    <x v="354"/>
    <n v="37"/>
    <n v="832.14"/>
    <n v="22147"/>
    <s v="Not returned"/>
    <s v="Chris"/>
  </r>
  <r>
    <x v="365"/>
    <x v="4"/>
    <x v="1"/>
    <n v="4.57"/>
    <n v="5.42"/>
    <n v="667"/>
    <s v="Allison Kirby"/>
    <x v="2"/>
    <x v="0"/>
    <x v="0"/>
    <x v="8"/>
    <s v="Small Box"/>
    <s v="Newell® 3-Hole Punched Plastic Slotted Magazine Holders for Binders"/>
    <n v="0.37"/>
    <s v="United States"/>
    <x v="2"/>
    <x v="7"/>
    <x v="188"/>
    <n v="75203"/>
    <x v="126"/>
    <d v="2015-04-26T00:00:00"/>
    <x v="355"/>
    <n v="45"/>
    <n v="221.06"/>
    <n v="48257"/>
    <s v="Not returned"/>
    <s v="Chris"/>
  </r>
  <r>
    <x v="366"/>
    <x v="3"/>
    <x v="3"/>
    <n v="2.89"/>
    <n v="0.5"/>
    <n v="669"/>
    <s v="Amy Shea"/>
    <x v="2"/>
    <x v="1"/>
    <x v="0"/>
    <x v="9"/>
    <s v="Small Box"/>
    <s v="Avery 498"/>
    <n v="0.38"/>
    <s v="United States"/>
    <x v="2"/>
    <x v="25"/>
    <x v="189"/>
    <n v="52501"/>
    <x v="80"/>
    <d v="2015-03-22T00:00:00"/>
    <x v="356"/>
    <n v="22"/>
    <n v="58.67"/>
    <n v="88475"/>
    <s v="Not returned"/>
    <s v="Chris"/>
  </r>
  <r>
    <x v="367"/>
    <x v="3"/>
    <x v="1"/>
    <n v="48.91"/>
    <n v="5.81"/>
    <n v="669"/>
    <s v="Amy Shea"/>
    <x v="2"/>
    <x v="1"/>
    <x v="0"/>
    <x v="7"/>
    <s v="Small Box"/>
    <s v="Xerox 1891"/>
    <n v="0.38"/>
    <s v="United States"/>
    <x v="2"/>
    <x v="25"/>
    <x v="189"/>
    <n v="52501"/>
    <x v="80"/>
    <d v="2015-03-21T00:00:00"/>
    <x v="357"/>
    <n v="2"/>
    <n v="101.06"/>
    <n v="88475"/>
    <s v="Not returned"/>
    <s v="Chris"/>
  </r>
  <r>
    <x v="368"/>
    <x v="4"/>
    <x v="4"/>
    <n v="296.18"/>
    <n v="54.12"/>
    <n v="670"/>
    <s v="Lewis Baldwin"/>
    <x v="1"/>
    <x v="1"/>
    <x v="1"/>
    <x v="11"/>
    <s v="Jumbo Box"/>
    <s v="Hon 94000 Series Round Tables"/>
    <n v="0.76"/>
    <s v="United States"/>
    <x v="3"/>
    <x v="8"/>
    <x v="148"/>
    <n v="22025"/>
    <x v="93"/>
    <d v="2015-03-12T00:00:00"/>
    <x v="358"/>
    <n v="5"/>
    <n v="1429.81"/>
    <n v="88474"/>
    <s v="Not returned"/>
    <s v="Sam"/>
  </r>
  <r>
    <x v="369"/>
    <x v="4"/>
    <x v="8"/>
    <n v="2.88"/>
    <n v="1.01"/>
    <n v="672"/>
    <s v="Brian Leach"/>
    <x v="2"/>
    <x v="2"/>
    <x v="0"/>
    <x v="0"/>
    <s v="Wrap Bag"/>
    <s v="Sanford Colorific Colored Pencils, 12/Box"/>
    <n v="0.55000000000000004"/>
    <s v="United States"/>
    <x v="2"/>
    <x v="25"/>
    <x v="63"/>
    <n v="50208"/>
    <x v="64"/>
    <d v="2015-02-09T00:00:00"/>
    <x v="359"/>
    <n v="12"/>
    <n v="34.97"/>
    <n v="88173"/>
    <s v="Not returned"/>
    <s v="Chris"/>
  </r>
  <r>
    <x v="370"/>
    <x v="4"/>
    <x v="10"/>
    <n v="195.99"/>
    <n v="3.99"/>
    <n v="672"/>
    <s v="Brian Leach"/>
    <x v="2"/>
    <x v="2"/>
    <x v="2"/>
    <x v="5"/>
    <s v="Small Box"/>
    <s v="R380"/>
    <n v="0.57999999999999996"/>
    <s v="United States"/>
    <x v="2"/>
    <x v="25"/>
    <x v="63"/>
    <n v="50208"/>
    <x v="64"/>
    <d v="2015-02-12T00:00:00"/>
    <x v="360"/>
    <n v="2"/>
    <n v="308.86"/>
    <n v="88173"/>
    <s v="Not returned"/>
    <s v="Chris"/>
  </r>
  <r>
    <x v="371"/>
    <x v="2"/>
    <x v="2"/>
    <n v="161.55000000000001"/>
    <n v="19.989999999999998"/>
    <n v="674"/>
    <s v="Albert Frost"/>
    <x v="2"/>
    <x v="2"/>
    <x v="0"/>
    <x v="10"/>
    <s v="Small Box"/>
    <s v="Fellowes Super Stor/Drawer® Files"/>
    <n v="0.66"/>
    <s v="United States"/>
    <x v="2"/>
    <x v="33"/>
    <x v="190"/>
    <n v="64133"/>
    <x v="22"/>
    <d v="2015-01-03T00:00:00"/>
    <x v="361"/>
    <n v="3"/>
    <n v="485.01"/>
    <n v="88174"/>
    <s v="Not returned"/>
    <s v="Chris"/>
  </r>
  <r>
    <x v="372"/>
    <x v="3"/>
    <x v="7"/>
    <n v="15.42"/>
    <n v="10.68"/>
    <n v="678"/>
    <s v="Edward McKenzie"/>
    <x v="0"/>
    <x v="0"/>
    <x v="0"/>
    <x v="10"/>
    <s v="Small Box"/>
    <s v="Decoflex Hanging Personal Folder File, Blue"/>
    <n v="0.57999999999999996"/>
    <s v="United States"/>
    <x v="3"/>
    <x v="8"/>
    <x v="191"/>
    <n v="24281"/>
    <x v="126"/>
    <d v="2015-04-23T00:00:00"/>
    <x v="362"/>
    <n v="5"/>
    <n v="81.14"/>
    <n v="88889"/>
    <s v="Not returned"/>
    <s v="Sam"/>
  </r>
  <r>
    <x v="373"/>
    <x v="3"/>
    <x v="0"/>
    <n v="3.95"/>
    <n v="5.13"/>
    <n v="679"/>
    <s v="Katie Dougherty"/>
    <x v="2"/>
    <x v="0"/>
    <x v="0"/>
    <x v="15"/>
    <s v="Small Box"/>
    <s v="Hoover Replacement Belts For Soft Guard™ &amp; Commercial Ltweight Upright Vacs, 2/Pk"/>
    <n v="0.59"/>
    <s v="United States"/>
    <x v="0"/>
    <x v="0"/>
    <x v="192"/>
    <n v="98387"/>
    <x v="30"/>
    <d v="2015-03-05T00:00:00"/>
    <x v="363"/>
    <n v="2"/>
    <n v="10.11"/>
    <n v="88890"/>
    <s v="Not returned"/>
    <s v="William"/>
  </r>
  <r>
    <x v="374"/>
    <x v="3"/>
    <x v="1"/>
    <n v="367.99"/>
    <n v="19.989999999999998"/>
    <n v="679"/>
    <s v="Katie Dougherty"/>
    <x v="2"/>
    <x v="0"/>
    <x v="0"/>
    <x v="8"/>
    <s v="Small Box"/>
    <s v="Ibico Ibimaster 300 Manual Binding System"/>
    <n v="0.4"/>
    <s v="United States"/>
    <x v="0"/>
    <x v="0"/>
    <x v="192"/>
    <n v="98387"/>
    <x v="30"/>
    <d v="2015-03-05T00:00:00"/>
    <x v="364"/>
    <n v="17"/>
    <n v="6621.17"/>
    <n v="88890"/>
    <s v="Not returned"/>
    <s v="William"/>
  </r>
  <r>
    <x v="375"/>
    <x v="3"/>
    <x v="7"/>
    <n v="95.99"/>
    <n v="4.9000000000000004"/>
    <n v="680"/>
    <s v="Laurence Poe"/>
    <x v="2"/>
    <x v="0"/>
    <x v="2"/>
    <x v="5"/>
    <s v="Small Box"/>
    <s v="T60"/>
    <n v="0.56000000000000005"/>
    <s v="United States"/>
    <x v="0"/>
    <x v="0"/>
    <x v="193"/>
    <n v="99207"/>
    <x v="30"/>
    <d v="2015-03-06T00:00:00"/>
    <x v="365"/>
    <n v="3"/>
    <n v="253.78"/>
    <n v="88890"/>
    <s v="Not returned"/>
    <s v="William"/>
  </r>
  <r>
    <x v="376"/>
    <x v="3"/>
    <x v="2"/>
    <n v="17.670000000000002"/>
    <n v="8.99"/>
    <n v="683"/>
    <s v="Seth Merrill"/>
    <x v="0"/>
    <x v="2"/>
    <x v="1"/>
    <x v="2"/>
    <s v="Small Pack"/>
    <s v="Executive Impressions 12&quot; Wall Clock"/>
    <n v="0.47"/>
    <s v="United States"/>
    <x v="2"/>
    <x v="32"/>
    <x v="194"/>
    <n v="68046"/>
    <x v="74"/>
    <d v="2015-04-08T00:00:00"/>
    <x v="366"/>
    <n v="4"/>
    <n v="69.959999999999994"/>
    <n v="87765"/>
    <s v="Not returned"/>
    <s v="Chris"/>
  </r>
  <r>
    <x v="377"/>
    <x v="2"/>
    <x v="8"/>
    <n v="279.48"/>
    <n v="35"/>
    <n v="688"/>
    <s v="Ashley Reese"/>
    <x v="2"/>
    <x v="2"/>
    <x v="0"/>
    <x v="10"/>
    <s v="Large Box"/>
    <s v="Tennsco Snap-Together Open Shelving Units, Starter Sets and Add-On Units"/>
    <n v="0.8"/>
    <s v="United States"/>
    <x v="2"/>
    <x v="33"/>
    <x v="195"/>
    <n v="63116"/>
    <x v="41"/>
    <d v="2015-05-16T00:00:00"/>
    <x v="367"/>
    <n v="10"/>
    <n v="2716.09"/>
    <n v="88503"/>
    <s v="Not returned"/>
    <s v="Chris"/>
  </r>
  <r>
    <x v="378"/>
    <x v="4"/>
    <x v="2"/>
    <n v="4.18"/>
    <n v="2.99"/>
    <n v="688"/>
    <s v="Ashley Reese"/>
    <x v="2"/>
    <x v="2"/>
    <x v="0"/>
    <x v="8"/>
    <s v="Small Box"/>
    <s v="Avery® Durable Slant Ring Binders With Label Holder"/>
    <n v="0.37"/>
    <s v="United States"/>
    <x v="2"/>
    <x v="33"/>
    <x v="195"/>
    <n v="63116"/>
    <x v="127"/>
    <d v="2015-03-08T00:00:00"/>
    <x v="368"/>
    <n v="5"/>
    <n v="21.34"/>
    <n v="88504"/>
    <s v="Not returned"/>
    <s v="Chris"/>
  </r>
  <r>
    <x v="379"/>
    <x v="3"/>
    <x v="8"/>
    <n v="1.7"/>
    <n v="1.99"/>
    <n v="689"/>
    <s v="Tommy Honeycutt"/>
    <x v="2"/>
    <x v="2"/>
    <x v="2"/>
    <x v="13"/>
    <s v="Small Pack"/>
    <s v="BASF Silver 74 Minute CD-R"/>
    <n v="0.51"/>
    <s v="United States"/>
    <x v="2"/>
    <x v="33"/>
    <x v="196"/>
    <n v="63376"/>
    <x v="128"/>
    <d v="2015-02-05T00:00:00"/>
    <x v="369"/>
    <n v="10"/>
    <n v="17.420000000000002"/>
    <n v="88502"/>
    <s v="Not returned"/>
    <s v="Chris"/>
  </r>
  <r>
    <x v="380"/>
    <x v="0"/>
    <x v="3"/>
    <n v="6.48"/>
    <n v="6.35"/>
    <n v="691"/>
    <s v="Alicia Curtis"/>
    <x v="2"/>
    <x v="1"/>
    <x v="0"/>
    <x v="7"/>
    <s v="Small Box"/>
    <s v="Xerox 200"/>
    <n v="0.37"/>
    <s v="United States"/>
    <x v="0"/>
    <x v="0"/>
    <x v="197"/>
    <n v="98408"/>
    <x v="68"/>
    <d v="2015-03-22T00:00:00"/>
    <x v="370"/>
    <n v="8"/>
    <n v="49.81"/>
    <n v="89915"/>
    <s v="Not returned"/>
    <s v="William"/>
  </r>
  <r>
    <x v="381"/>
    <x v="4"/>
    <x v="1"/>
    <n v="500.98"/>
    <n v="41.44"/>
    <n v="693"/>
    <s v="Richard McClure"/>
    <x v="1"/>
    <x v="2"/>
    <x v="1"/>
    <x v="14"/>
    <s v="Jumbo Box"/>
    <s v="DMI Eclipse Executive Suite Bookcases"/>
    <n v="0.66"/>
    <s v="United States"/>
    <x v="0"/>
    <x v="21"/>
    <x v="198"/>
    <n v="80229"/>
    <x v="78"/>
    <d v="2015-03-25T00:00:00"/>
    <x v="371"/>
    <n v="7"/>
    <n v="3722.41"/>
    <n v="87811"/>
    <s v="Not returned"/>
    <s v="William"/>
  </r>
  <r>
    <x v="382"/>
    <x v="4"/>
    <x v="3"/>
    <n v="5.34"/>
    <n v="2.99"/>
    <n v="693"/>
    <s v="Richard McClure"/>
    <x v="0"/>
    <x v="2"/>
    <x v="0"/>
    <x v="8"/>
    <s v="Small Box"/>
    <s v="Wilson Jones 14 Line Acrylic Coated Pressboard Data Binders"/>
    <n v="0.38"/>
    <s v="United States"/>
    <x v="0"/>
    <x v="21"/>
    <x v="198"/>
    <n v="80229"/>
    <x v="129"/>
    <d v="2015-03-15T00:00:00"/>
    <x v="372"/>
    <n v="17"/>
    <n v="95.1"/>
    <n v="87812"/>
    <s v="Not returned"/>
    <s v="William"/>
  </r>
  <r>
    <x v="383"/>
    <x v="4"/>
    <x v="8"/>
    <n v="140.97999999999999"/>
    <n v="53.48"/>
    <n v="693"/>
    <s v="Richard McClure"/>
    <x v="1"/>
    <x v="2"/>
    <x v="1"/>
    <x v="14"/>
    <s v="Jumbo Box"/>
    <s v="Bush Heritage Pine Collection 5-Shelf Bookcase, Albany Pine Finish, *Special Order"/>
    <n v="0.65"/>
    <s v="United States"/>
    <x v="0"/>
    <x v="21"/>
    <x v="198"/>
    <n v="80229"/>
    <x v="129"/>
    <d v="2015-03-15T00:00:00"/>
    <x v="373"/>
    <n v="5"/>
    <n v="734.74"/>
    <n v="87812"/>
    <s v="Not returned"/>
    <s v="William"/>
  </r>
  <r>
    <x v="384"/>
    <x v="4"/>
    <x v="2"/>
    <n v="205.99"/>
    <n v="5.26"/>
    <n v="693"/>
    <s v="Richard McClure"/>
    <x v="2"/>
    <x v="2"/>
    <x v="2"/>
    <x v="5"/>
    <s v="Small Box"/>
    <s v="i470"/>
    <n v="0.56000000000000005"/>
    <s v="United States"/>
    <x v="0"/>
    <x v="21"/>
    <x v="198"/>
    <n v="80229"/>
    <x v="129"/>
    <d v="2015-03-15T00:00:00"/>
    <x v="374"/>
    <n v="11"/>
    <n v="1882.87"/>
    <n v="87812"/>
    <s v="Not returned"/>
    <s v="William"/>
  </r>
  <r>
    <x v="385"/>
    <x v="0"/>
    <x v="6"/>
    <n v="230.98"/>
    <n v="23.78"/>
    <n v="693"/>
    <s v="Richard McClure"/>
    <x v="1"/>
    <x v="2"/>
    <x v="1"/>
    <x v="11"/>
    <s v="Jumbo Box"/>
    <s v="Bush® Cubix Conference Tables, Fully Assembled"/>
    <n v="0.6"/>
    <s v="United States"/>
    <x v="0"/>
    <x v="21"/>
    <x v="198"/>
    <n v="80229"/>
    <x v="130"/>
    <d v="2015-05-07T00:00:00"/>
    <x v="375"/>
    <n v="36"/>
    <n v="8834.58"/>
    <n v="87813"/>
    <s v="Not returned"/>
    <s v="William"/>
  </r>
  <r>
    <x v="386"/>
    <x v="3"/>
    <x v="2"/>
    <n v="8.1199999999999992"/>
    <n v="2.83"/>
    <n v="696"/>
    <s v="Johnny Reid"/>
    <x v="2"/>
    <x v="0"/>
    <x v="2"/>
    <x v="13"/>
    <s v="Small Pack"/>
    <s v="Imation Neon Mac Format Diskettes, 10/Pack"/>
    <n v="0.77"/>
    <s v="United States"/>
    <x v="2"/>
    <x v="38"/>
    <x v="199"/>
    <n v="46307"/>
    <x v="12"/>
    <d v="2015-03-28T00:00:00"/>
    <x v="376"/>
    <n v="10"/>
    <n v="78.540000000000006"/>
    <n v="89847"/>
    <s v="Not returned"/>
    <s v="Chris"/>
  </r>
  <r>
    <x v="387"/>
    <x v="3"/>
    <x v="5"/>
    <n v="51.65"/>
    <n v="18.45"/>
    <n v="696"/>
    <s v="Johnny Reid"/>
    <x v="2"/>
    <x v="0"/>
    <x v="1"/>
    <x v="2"/>
    <s v="Medium Box"/>
    <s v="Deflect-o EconoMat Nonstudded, No Bevel Mat"/>
    <n v="0.65"/>
    <s v="United States"/>
    <x v="2"/>
    <x v="38"/>
    <x v="199"/>
    <n v="46307"/>
    <x v="12"/>
    <d v="2015-03-28T00:00:00"/>
    <x v="377"/>
    <n v="12"/>
    <n v="605.1"/>
    <n v="89847"/>
    <s v="Not returned"/>
    <s v="Chris"/>
  </r>
  <r>
    <x v="388"/>
    <x v="4"/>
    <x v="10"/>
    <n v="40.479999999999997"/>
    <n v="19.989999999999998"/>
    <n v="696"/>
    <s v="Johnny Reid"/>
    <x v="2"/>
    <x v="0"/>
    <x v="2"/>
    <x v="13"/>
    <s v="Small Box"/>
    <s v="Keytronic Designer 104- Key Black Keyboard"/>
    <n v="0.77"/>
    <s v="United States"/>
    <x v="2"/>
    <x v="38"/>
    <x v="199"/>
    <n v="46307"/>
    <x v="74"/>
    <d v="2015-04-09T00:00:00"/>
    <x v="378"/>
    <n v="9"/>
    <n v="355.84"/>
    <n v="89848"/>
    <s v="Not returned"/>
    <s v="Chris"/>
  </r>
  <r>
    <x v="389"/>
    <x v="3"/>
    <x v="10"/>
    <n v="175.99"/>
    <n v="8.99"/>
    <n v="697"/>
    <s v="Adam G Sawyer"/>
    <x v="2"/>
    <x v="0"/>
    <x v="2"/>
    <x v="5"/>
    <s v="Small Box"/>
    <s v="2180"/>
    <n v="0.56999999999999995"/>
    <s v="United States"/>
    <x v="2"/>
    <x v="38"/>
    <x v="200"/>
    <n v="46312"/>
    <x v="12"/>
    <d v="2015-03-28T00:00:00"/>
    <x v="379"/>
    <n v="10"/>
    <n v="1346.32"/>
    <n v="89847"/>
    <s v="Not returned"/>
    <s v="Chris"/>
  </r>
  <r>
    <x v="390"/>
    <x v="2"/>
    <x v="4"/>
    <n v="14.81"/>
    <n v="13.32"/>
    <n v="697"/>
    <s v="Adam G Sawyer"/>
    <x v="2"/>
    <x v="0"/>
    <x v="0"/>
    <x v="15"/>
    <s v="Small Box"/>
    <s v="Holmes Replacement Filter for HEPA Air Cleaner, Large Room"/>
    <n v="0.43"/>
    <s v="United States"/>
    <x v="2"/>
    <x v="38"/>
    <x v="200"/>
    <n v="46312"/>
    <x v="131"/>
    <d v="2015-02-09T00:00:00"/>
    <x v="380"/>
    <n v="20"/>
    <n v="292.18"/>
    <n v="89849"/>
    <s v="Not returned"/>
    <s v="Chris"/>
  </r>
  <r>
    <x v="391"/>
    <x v="3"/>
    <x v="2"/>
    <n v="8.1199999999999992"/>
    <n v="2.83"/>
    <n v="698"/>
    <s v="Nelson Hensley"/>
    <x v="2"/>
    <x v="0"/>
    <x v="2"/>
    <x v="13"/>
    <s v="Small Pack"/>
    <s v="Imation Neon Mac Format Diskettes, 10/Pack"/>
    <n v="0.77"/>
    <s v="United States"/>
    <x v="0"/>
    <x v="0"/>
    <x v="33"/>
    <n v="98105"/>
    <x v="12"/>
    <d v="2015-03-28T00:00:00"/>
    <x v="376"/>
    <n v="41"/>
    <n v="322.02999999999997"/>
    <n v="32869"/>
    <s v="Not returned"/>
    <s v="William"/>
  </r>
  <r>
    <x v="392"/>
    <x v="3"/>
    <x v="5"/>
    <n v="51.65"/>
    <n v="18.45"/>
    <n v="698"/>
    <s v="Nelson Hensley"/>
    <x v="2"/>
    <x v="0"/>
    <x v="1"/>
    <x v="2"/>
    <s v="Medium Box"/>
    <s v="Deflect-o EconoMat Nonstudded, No Bevel Mat"/>
    <n v="0.65"/>
    <s v="United States"/>
    <x v="0"/>
    <x v="0"/>
    <x v="33"/>
    <n v="98105"/>
    <x v="12"/>
    <d v="2015-03-28T00:00:00"/>
    <x v="377"/>
    <n v="49"/>
    <n v="2470.84"/>
    <n v="32869"/>
    <s v="Not returned"/>
    <s v="William"/>
  </r>
  <r>
    <x v="393"/>
    <x v="3"/>
    <x v="10"/>
    <n v="175.99"/>
    <n v="8.99"/>
    <n v="698"/>
    <s v="Nelson Hensley"/>
    <x v="2"/>
    <x v="0"/>
    <x v="2"/>
    <x v="5"/>
    <s v="Small Box"/>
    <s v="2180"/>
    <n v="0.56999999999999995"/>
    <s v="United States"/>
    <x v="0"/>
    <x v="0"/>
    <x v="33"/>
    <n v="98105"/>
    <x v="12"/>
    <d v="2015-03-28T00:00:00"/>
    <x v="381"/>
    <n v="39"/>
    <n v="5250.66"/>
    <n v="32869"/>
    <s v="Not returned"/>
    <s v="William"/>
  </r>
  <r>
    <x v="394"/>
    <x v="4"/>
    <x v="10"/>
    <n v="40.479999999999997"/>
    <n v="19.989999999999998"/>
    <n v="698"/>
    <s v="Nelson Hensley"/>
    <x v="2"/>
    <x v="0"/>
    <x v="2"/>
    <x v="13"/>
    <s v="Small Box"/>
    <s v="Keytronic Designer 104- Key Black Keyboard"/>
    <n v="0.77"/>
    <s v="United States"/>
    <x v="0"/>
    <x v="0"/>
    <x v="33"/>
    <n v="98105"/>
    <x v="74"/>
    <d v="2015-04-09T00:00:00"/>
    <x v="378"/>
    <n v="36"/>
    <n v="1423.35"/>
    <n v="8994"/>
    <s v="Not returned"/>
    <s v="William"/>
  </r>
  <r>
    <x v="395"/>
    <x v="2"/>
    <x v="4"/>
    <n v="14.81"/>
    <n v="13.32"/>
    <n v="698"/>
    <s v="Nelson Hensley"/>
    <x v="2"/>
    <x v="0"/>
    <x v="0"/>
    <x v="15"/>
    <s v="Small Box"/>
    <s v="Holmes Replacement Filter for HEPA Air Cleaner, Large Room"/>
    <n v="0.43"/>
    <s v="United States"/>
    <x v="0"/>
    <x v="0"/>
    <x v="33"/>
    <n v="98105"/>
    <x v="131"/>
    <d v="2015-02-09T00:00:00"/>
    <x v="382"/>
    <n v="79"/>
    <n v="1154.1199999999999"/>
    <n v="53410"/>
    <s v="Not returned"/>
    <s v="William"/>
  </r>
  <r>
    <x v="396"/>
    <x v="3"/>
    <x v="9"/>
    <n v="5.28"/>
    <n v="5.61"/>
    <n v="699"/>
    <s v="Jenny Gold"/>
    <x v="2"/>
    <x v="3"/>
    <x v="0"/>
    <x v="7"/>
    <s v="Small Box"/>
    <s v="Xerox 1954"/>
    <n v="0.4"/>
    <s v="United States"/>
    <x v="0"/>
    <x v="1"/>
    <x v="154"/>
    <n v="90041"/>
    <x v="45"/>
    <d v="2015-04-24T00:00:00"/>
    <x v="383"/>
    <n v="5"/>
    <n v="32.5"/>
    <n v="44517"/>
    <s v="Not returned"/>
    <s v="William"/>
  </r>
  <r>
    <x v="397"/>
    <x v="2"/>
    <x v="1"/>
    <n v="6.47"/>
    <n v="1.22"/>
    <n v="699"/>
    <s v="Jenny Gold"/>
    <x v="2"/>
    <x v="3"/>
    <x v="0"/>
    <x v="0"/>
    <s v="Wrap Bag"/>
    <s v="Staples Pen Style Liquid Stix; Assorted (yellow, pink, green, blue, orange), 5/Pack"/>
    <n v="0.4"/>
    <s v="United States"/>
    <x v="0"/>
    <x v="1"/>
    <x v="154"/>
    <n v="90041"/>
    <x v="132"/>
    <d v="2015-06-07T00:00:00"/>
    <x v="384"/>
    <n v="30"/>
    <n v="193.95"/>
    <n v="55392"/>
    <s v="Not returned"/>
    <s v="William"/>
  </r>
  <r>
    <x v="398"/>
    <x v="2"/>
    <x v="8"/>
    <n v="2.84"/>
    <n v="0.93"/>
    <n v="699"/>
    <s v="Jenny Gold"/>
    <x v="2"/>
    <x v="3"/>
    <x v="0"/>
    <x v="0"/>
    <s v="Wrap Bag"/>
    <s v="SANFORD Liquid Accent™ Tank-Style Highlighters"/>
    <n v="0.54"/>
    <s v="United States"/>
    <x v="0"/>
    <x v="1"/>
    <x v="154"/>
    <n v="90041"/>
    <x v="132"/>
    <d v="2015-06-08T00:00:00"/>
    <x v="385"/>
    <n v="59"/>
    <n v="158.80000000000001"/>
    <n v="55392"/>
    <s v="Not returned"/>
    <s v="William"/>
  </r>
  <r>
    <x v="399"/>
    <x v="0"/>
    <x v="0"/>
    <n v="7.89"/>
    <n v="2.82"/>
    <n v="699"/>
    <s v="Jenny Gold"/>
    <x v="2"/>
    <x v="3"/>
    <x v="0"/>
    <x v="3"/>
    <s v="Wrap Bag"/>
    <s v="Staples Vinyl Coated Paper Clips, 800/Box"/>
    <n v="0.4"/>
    <s v="United States"/>
    <x v="0"/>
    <x v="1"/>
    <x v="154"/>
    <n v="90041"/>
    <x v="133"/>
    <d v="2015-07-01T00:00:00"/>
    <x v="386"/>
    <n v="32"/>
    <n v="274.26"/>
    <n v="36647"/>
    <s v="Not returned"/>
    <s v="William"/>
  </r>
  <r>
    <x v="400"/>
    <x v="0"/>
    <x v="3"/>
    <n v="3.68"/>
    <n v="1.32"/>
    <n v="699"/>
    <s v="Jenny Gold"/>
    <x v="2"/>
    <x v="3"/>
    <x v="0"/>
    <x v="12"/>
    <s v="Wrap Bag"/>
    <s v="*Staples* vLetter Openers, 2/Pack"/>
    <n v="0.83"/>
    <s v="United States"/>
    <x v="0"/>
    <x v="1"/>
    <x v="154"/>
    <n v="90041"/>
    <x v="133"/>
    <d v="2015-07-01T00:00:00"/>
    <x v="387"/>
    <n v="24"/>
    <n v="83.16"/>
    <n v="36647"/>
    <s v="Not returned"/>
    <s v="William"/>
  </r>
  <r>
    <x v="401"/>
    <x v="0"/>
    <x v="10"/>
    <n v="9.7100000000000009"/>
    <n v="9.4499999999999993"/>
    <n v="699"/>
    <s v="Jenny Gold"/>
    <x v="2"/>
    <x v="3"/>
    <x v="0"/>
    <x v="10"/>
    <s v="Small Box"/>
    <s v="Filing/Storage Totes and Swivel Casters"/>
    <n v="0.6"/>
    <s v="United States"/>
    <x v="0"/>
    <x v="1"/>
    <x v="154"/>
    <n v="90041"/>
    <x v="133"/>
    <d v="2015-07-03T00:00:00"/>
    <x v="388"/>
    <n v="27"/>
    <n v="261.93"/>
    <n v="36647"/>
    <s v="Not returned"/>
    <s v="William"/>
  </r>
  <r>
    <x v="402"/>
    <x v="3"/>
    <x v="8"/>
    <n v="5.0199999999999996"/>
    <n v="5.14"/>
    <n v="699"/>
    <s v="Jenny Gold"/>
    <x v="2"/>
    <x v="3"/>
    <x v="2"/>
    <x v="13"/>
    <s v="Small Pack"/>
    <s v="Imation 3.5, DISKETTE 44766 HGHLD3.52HD/FM, 10/Pack"/>
    <n v="0.79"/>
    <s v="United States"/>
    <x v="0"/>
    <x v="1"/>
    <x v="154"/>
    <n v="90041"/>
    <x v="134"/>
    <d v="2015-01-31T00:00:00"/>
    <x v="389"/>
    <n v="42"/>
    <n v="210.1"/>
    <n v="32420"/>
    <s v="Not returned"/>
    <s v="William"/>
  </r>
  <r>
    <x v="403"/>
    <x v="3"/>
    <x v="8"/>
    <n v="280.98"/>
    <n v="57"/>
    <n v="699"/>
    <s v="Jenny Gold"/>
    <x v="1"/>
    <x v="3"/>
    <x v="1"/>
    <x v="1"/>
    <s v="Jumbo Drum"/>
    <s v="Hon 2090 “Pillow Soft” Series Mid Back Swivel/Tilt Chairs"/>
    <n v="0.78"/>
    <s v="United States"/>
    <x v="0"/>
    <x v="1"/>
    <x v="154"/>
    <n v="90041"/>
    <x v="134"/>
    <d v="2015-01-31T00:00:00"/>
    <x v="390"/>
    <n v="23"/>
    <n v="6499.87"/>
    <n v="32420"/>
    <s v="Not returned"/>
    <s v="William"/>
  </r>
  <r>
    <x v="404"/>
    <x v="3"/>
    <x v="10"/>
    <n v="4.26"/>
    <n v="1.2"/>
    <n v="699"/>
    <s v="Jenny Gold"/>
    <x v="2"/>
    <x v="3"/>
    <x v="0"/>
    <x v="0"/>
    <s v="Wrap Bag"/>
    <s v="Dixon Prang® Watercolor Pencils, 10-Color Set with Brush"/>
    <n v="0.44"/>
    <s v="United States"/>
    <x v="0"/>
    <x v="1"/>
    <x v="154"/>
    <n v="90041"/>
    <x v="135"/>
    <d v="2015-05-21T00:00:00"/>
    <x v="391"/>
    <n v="88"/>
    <n v="351.56"/>
    <n v="3042"/>
    <s v="Not returned"/>
    <s v="William"/>
  </r>
  <r>
    <x v="405"/>
    <x v="3"/>
    <x v="10"/>
    <n v="4.26"/>
    <n v="1.2"/>
    <n v="700"/>
    <s v="Joseph Grossman"/>
    <x v="2"/>
    <x v="3"/>
    <x v="0"/>
    <x v="0"/>
    <s v="Wrap Bag"/>
    <s v="Dixon Prang® Watercolor Pencils, 10-Color Set with Brush"/>
    <n v="0.44"/>
    <s v="United States"/>
    <x v="0"/>
    <x v="1"/>
    <x v="179"/>
    <n v="93454"/>
    <x v="135"/>
    <d v="2015-05-21T00:00:00"/>
    <x v="392"/>
    <n v="22"/>
    <n v="87.89"/>
    <n v="87980"/>
    <s v="Not returned"/>
    <s v="William"/>
  </r>
  <r>
    <x v="406"/>
    <x v="3"/>
    <x v="9"/>
    <n v="5.28"/>
    <n v="5.61"/>
    <n v="702"/>
    <s v="Kelly O'Connor"/>
    <x v="2"/>
    <x v="3"/>
    <x v="0"/>
    <x v="7"/>
    <s v="Small Box"/>
    <s v="Xerox 1954"/>
    <n v="0.4"/>
    <s v="United States"/>
    <x v="0"/>
    <x v="1"/>
    <x v="201"/>
    <n v="95404"/>
    <x v="45"/>
    <d v="2015-04-24T00:00:00"/>
    <x v="383"/>
    <n v="1"/>
    <n v="6.5"/>
    <n v="87977"/>
    <s v="Not returned"/>
    <s v="William"/>
  </r>
  <r>
    <x v="407"/>
    <x v="0"/>
    <x v="0"/>
    <n v="7.89"/>
    <n v="2.82"/>
    <n v="702"/>
    <s v="Kelly O'Connor"/>
    <x v="2"/>
    <x v="3"/>
    <x v="0"/>
    <x v="3"/>
    <s v="Wrap Bag"/>
    <s v="Staples Vinyl Coated Paper Clips, 800/Box"/>
    <n v="0.4"/>
    <s v="United States"/>
    <x v="0"/>
    <x v="1"/>
    <x v="201"/>
    <n v="95404"/>
    <x v="133"/>
    <d v="2015-07-01T00:00:00"/>
    <x v="393"/>
    <n v="8"/>
    <n v="68.56"/>
    <n v="87979"/>
    <s v="Not returned"/>
    <s v="William"/>
  </r>
  <r>
    <x v="408"/>
    <x v="0"/>
    <x v="3"/>
    <n v="3.68"/>
    <n v="1.32"/>
    <n v="702"/>
    <s v="Kelly O'Connor"/>
    <x v="2"/>
    <x v="3"/>
    <x v="0"/>
    <x v="12"/>
    <s v="Wrap Bag"/>
    <s v="*Staples* vLetter Openers, 2/Pack"/>
    <n v="0.83"/>
    <s v="United States"/>
    <x v="0"/>
    <x v="1"/>
    <x v="201"/>
    <n v="95404"/>
    <x v="133"/>
    <d v="2015-07-01T00:00:00"/>
    <x v="394"/>
    <n v="6"/>
    <n v="20.79"/>
    <n v="87979"/>
    <s v="Not returned"/>
    <s v="William"/>
  </r>
  <r>
    <x v="409"/>
    <x v="0"/>
    <x v="10"/>
    <n v="9.7100000000000009"/>
    <n v="9.4499999999999993"/>
    <n v="702"/>
    <s v="Kelly O'Connor"/>
    <x v="2"/>
    <x v="3"/>
    <x v="0"/>
    <x v="10"/>
    <s v="Small Box"/>
    <s v="Filing/Storage Totes and Swivel Casters"/>
    <n v="0.6"/>
    <s v="United States"/>
    <x v="0"/>
    <x v="1"/>
    <x v="201"/>
    <n v="95404"/>
    <x v="133"/>
    <d v="2015-07-03T00:00:00"/>
    <x v="395"/>
    <n v="7"/>
    <n v="67.91"/>
    <n v="87979"/>
    <s v="Not returned"/>
    <s v="William"/>
  </r>
  <r>
    <x v="410"/>
    <x v="2"/>
    <x v="8"/>
    <n v="2.84"/>
    <n v="0.93"/>
    <n v="711"/>
    <s v="Pam Anthony"/>
    <x v="2"/>
    <x v="3"/>
    <x v="0"/>
    <x v="0"/>
    <s v="Wrap Bag"/>
    <s v="SANFORD Liquid Accent™ Tank-Style Highlighters"/>
    <n v="0.54"/>
    <s v="United States"/>
    <x v="1"/>
    <x v="15"/>
    <x v="202"/>
    <n v="2152"/>
    <x v="132"/>
    <d v="2015-06-08T00:00:00"/>
    <x v="396"/>
    <n v="15"/>
    <n v="40.369999999999997"/>
    <n v="87978"/>
    <s v="Not returned"/>
    <s v="Erin"/>
  </r>
  <r>
    <x v="411"/>
    <x v="1"/>
    <x v="6"/>
    <n v="8.5"/>
    <n v="1.99"/>
    <n v="719"/>
    <s v="Stephen Lam"/>
    <x v="2"/>
    <x v="0"/>
    <x v="2"/>
    <x v="13"/>
    <s v="Small Pack"/>
    <s v="Hewlett-Packard 4.7GB DVD+R Discs"/>
    <n v="0.49"/>
    <s v="United States"/>
    <x v="0"/>
    <x v="34"/>
    <x v="203"/>
    <n v="89041"/>
    <x v="136"/>
    <d v="2015-03-02T00:00:00"/>
    <x v="397"/>
    <n v="14"/>
    <n v="122.25"/>
    <n v="89344"/>
    <s v="Not returned"/>
    <s v="William"/>
  </r>
  <r>
    <x v="412"/>
    <x v="1"/>
    <x v="9"/>
    <n v="95.43"/>
    <n v="19.989999999999998"/>
    <n v="719"/>
    <s v="Stephen Lam"/>
    <x v="2"/>
    <x v="0"/>
    <x v="0"/>
    <x v="10"/>
    <s v="Small Box"/>
    <s v="Fellowes Stor/Drawer® Steel Plus™ Storage Drawers"/>
    <n v="0.79"/>
    <s v="United States"/>
    <x v="0"/>
    <x v="34"/>
    <x v="203"/>
    <n v="89041"/>
    <x v="136"/>
    <d v="2015-03-02T00:00:00"/>
    <x v="398"/>
    <n v="2"/>
    <n v="206.09"/>
    <n v="89344"/>
    <s v="Not returned"/>
    <s v="William"/>
  </r>
  <r>
    <x v="413"/>
    <x v="1"/>
    <x v="7"/>
    <n v="10.64"/>
    <n v="5.16"/>
    <n v="721"/>
    <s v="Melvin Duke"/>
    <x v="2"/>
    <x v="0"/>
    <x v="1"/>
    <x v="2"/>
    <s v="Small Box"/>
    <s v="Eldon Expressions Punched Metal &amp; Wood Desk Accessories, Pewter &amp; Cherry"/>
    <n v="0.56999999999999995"/>
    <s v="United States"/>
    <x v="2"/>
    <x v="38"/>
    <x v="204"/>
    <n v="46041"/>
    <x v="137"/>
    <d v="2015-06-25T00:00:00"/>
    <x v="399"/>
    <n v="6"/>
    <n v="66.900000000000006"/>
    <n v="91053"/>
    <s v="Not returned"/>
    <s v="Chris"/>
  </r>
  <r>
    <x v="414"/>
    <x v="1"/>
    <x v="9"/>
    <n v="2.78"/>
    <n v="1.34"/>
    <n v="721"/>
    <s v="Melvin Duke"/>
    <x v="0"/>
    <x v="0"/>
    <x v="0"/>
    <x v="0"/>
    <s v="Wrap Bag"/>
    <s v="Prang Drawing Pencil Set"/>
    <n v="0.45"/>
    <s v="United States"/>
    <x v="2"/>
    <x v="38"/>
    <x v="204"/>
    <n v="46041"/>
    <x v="137"/>
    <d v="2015-06-26T00:00:00"/>
    <x v="400"/>
    <n v="15"/>
    <n v="43.13"/>
    <n v="91053"/>
    <s v="Not returned"/>
    <s v="Chris"/>
  </r>
  <r>
    <x v="415"/>
    <x v="3"/>
    <x v="0"/>
    <n v="7.28"/>
    <n v="11.15"/>
    <n v="721"/>
    <s v="Melvin Duke"/>
    <x v="2"/>
    <x v="0"/>
    <x v="0"/>
    <x v="7"/>
    <s v="Small Box"/>
    <s v="Array® Parchment Paper, Assorted Colors"/>
    <n v="0.37"/>
    <s v="United States"/>
    <x v="2"/>
    <x v="38"/>
    <x v="204"/>
    <n v="46041"/>
    <x v="86"/>
    <d v="2015-04-13T00:00:00"/>
    <x v="401"/>
    <n v="1"/>
    <n v="11.21"/>
    <n v="91054"/>
    <s v="Not returned"/>
    <s v="Chris"/>
  </r>
  <r>
    <x v="416"/>
    <x v="3"/>
    <x v="3"/>
    <n v="125.99"/>
    <n v="8.99"/>
    <n v="724"/>
    <s v="Beverly Cooke Brooks"/>
    <x v="2"/>
    <x v="3"/>
    <x v="2"/>
    <x v="5"/>
    <s v="Small Box"/>
    <s v="SC7868i"/>
    <n v="0.55000000000000004"/>
    <s v="United States"/>
    <x v="1"/>
    <x v="18"/>
    <x v="205"/>
    <n v="6614"/>
    <x v="24"/>
    <d v="2015-03-16T00:00:00"/>
    <x v="402"/>
    <n v="1"/>
    <n v="100.38"/>
    <n v="90359"/>
    <s v="Not returned"/>
    <s v="Erin"/>
  </r>
  <r>
    <x v="417"/>
    <x v="3"/>
    <x v="10"/>
    <n v="17.98"/>
    <n v="4"/>
    <n v="727"/>
    <s v="Lindsay Link"/>
    <x v="2"/>
    <x v="3"/>
    <x v="2"/>
    <x v="13"/>
    <s v="Small Box"/>
    <s v="Belkin 107-key enhanced keyboard, USB/PS/2 interface"/>
    <n v="0.79"/>
    <s v="United States"/>
    <x v="1"/>
    <x v="14"/>
    <x v="104"/>
    <n v="4240"/>
    <x v="24"/>
    <d v="2015-03-16T00:00:00"/>
    <x v="403"/>
    <n v="4"/>
    <n v="66.319999999999993"/>
    <n v="90359"/>
    <s v="Not returned"/>
    <s v="Erin"/>
  </r>
  <r>
    <x v="418"/>
    <x v="0"/>
    <x v="3"/>
    <n v="101.41"/>
    <n v="35"/>
    <n v="731"/>
    <s v="June Herbert"/>
    <x v="2"/>
    <x v="3"/>
    <x v="0"/>
    <x v="10"/>
    <s v="Large Box"/>
    <s v="Tennsco Regal Shelving Units"/>
    <n v="0.82"/>
    <s v="United States"/>
    <x v="1"/>
    <x v="15"/>
    <x v="19"/>
    <n v="1803"/>
    <x v="138"/>
    <d v="2015-04-27T00:00:00"/>
    <x v="404"/>
    <n v="12"/>
    <n v="1178.32"/>
    <n v="90362"/>
    <s v="Not returned"/>
    <s v="Erin"/>
  </r>
  <r>
    <x v="419"/>
    <x v="1"/>
    <x v="2"/>
    <n v="350.98"/>
    <n v="30"/>
    <n v="736"/>
    <s v="Meredith Walters"/>
    <x v="1"/>
    <x v="3"/>
    <x v="1"/>
    <x v="1"/>
    <s v="Jumbo Drum"/>
    <s v="Office Star - Professional Matrix Back Chair with 2-to-1 Synchro Tilt and Mesh Fabric Seat"/>
    <n v="0.61"/>
    <s v="United States"/>
    <x v="1"/>
    <x v="16"/>
    <x v="17"/>
    <n v="3079"/>
    <x v="15"/>
    <d v="2015-06-17T00:00:00"/>
    <x v="405"/>
    <n v="6"/>
    <n v="2016.32"/>
    <n v="90361"/>
    <s v="Not returned"/>
    <s v="Erin"/>
  </r>
  <r>
    <x v="420"/>
    <x v="4"/>
    <x v="1"/>
    <n v="48.04"/>
    <n v="5.79"/>
    <n v="737"/>
    <s v="Danny Vaughn"/>
    <x v="2"/>
    <x v="3"/>
    <x v="0"/>
    <x v="7"/>
    <s v="Small Box"/>
    <s v="Xerox 1937"/>
    <n v="0.37"/>
    <s v="United States"/>
    <x v="1"/>
    <x v="2"/>
    <x v="206"/>
    <n v="7003"/>
    <x v="31"/>
    <d v="2015-06-14T00:00:00"/>
    <x v="406"/>
    <n v="12"/>
    <n v="612.25"/>
    <n v="90360"/>
    <s v="Not returned"/>
    <s v="Erin"/>
  </r>
  <r>
    <x v="421"/>
    <x v="1"/>
    <x v="1"/>
    <n v="70.98"/>
    <n v="46.74"/>
    <n v="738"/>
    <s v="Peggy Rowe"/>
    <x v="1"/>
    <x v="3"/>
    <x v="1"/>
    <x v="14"/>
    <s v="Jumbo Box"/>
    <s v="Hon Metal Bookcases, Putty"/>
    <n v="0.56000000000000005"/>
    <s v="United States"/>
    <x v="1"/>
    <x v="2"/>
    <x v="207"/>
    <n v="7016"/>
    <x v="15"/>
    <d v="2015-06-16T00:00:00"/>
    <x v="407"/>
    <n v="4"/>
    <n v="313.63"/>
    <n v="90361"/>
    <s v="Not returned"/>
    <s v="Erin"/>
  </r>
  <r>
    <x v="422"/>
    <x v="1"/>
    <x v="7"/>
    <n v="27.48"/>
    <n v="4"/>
    <n v="741"/>
    <s v="Stacey Hale"/>
    <x v="2"/>
    <x v="3"/>
    <x v="2"/>
    <x v="13"/>
    <s v="Small Box"/>
    <s v="Belkin MediaBoard 104- Keyboard"/>
    <n v="0.75"/>
    <s v="United States"/>
    <x v="1"/>
    <x v="2"/>
    <x v="208"/>
    <n v="7901"/>
    <x v="15"/>
    <d v="2015-06-17T00:00:00"/>
    <x v="408"/>
    <n v="15"/>
    <n v="397.17"/>
    <n v="90361"/>
    <s v="Not returned"/>
    <s v="Erin"/>
  </r>
  <r>
    <x v="423"/>
    <x v="4"/>
    <x v="1"/>
    <n v="59.98"/>
    <n v="3.99"/>
    <n v="744"/>
    <s v="Joy Maxwell"/>
    <x v="2"/>
    <x v="0"/>
    <x v="0"/>
    <x v="15"/>
    <s v="Small Box"/>
    <s v="Belkin 8 Outlet SurgeMaster II Gold Surge Protector"/>
    <n v="0.56999999999999995"/>
    <s v="United States"/>
    <x v="0"/>
    <x v="28"/>
    <x v="209"/>
    <n v="85737"/>
    <x v="9"/>
    <d v="2015-02-06T00:00:00"/>
    <x v="409"/>
    <n v="1"/>
    <n v="63.48"/>
    <n v="87725"/>
    <s v="Not returned"/>
    <s v="William"/>
  </r>
  <r>
    <x v="424"/>
    <x v="4"/>
    <x v="9"/>
    <n v="5.18"/>
    <n v="5.74"/>
    <n v="744"/>
    <s v="Joy Maxwell"/>
    <x v="2"/>
    <x v="0"/>
    <x v="0"/>
    <x v="8"/>
    <s v="Small Box"/>
    <s v="Wilson Jones Impact Binders"/>
    <n v="0.36"/>
    <s v="United States"/>
    <x v="0"/>
    <x v="28"/>
    <x v="209"/>
    <n v="85737"/>
    <x v="9"/>
    <d v="2015-02-01T00:00:00"/>
    <x v="410"/>
    <n v="9"/>
    <n v="47.64"/>
    <n v="87725"/>
    <s v="Not returned"/>
    <s v="William"/>
  </r>
  <r>
    <x v="425"/>
    <x v="3"/>
    <x v="9"/>
    <n v="119.99"/>
    <n v="56.14"/>
    <n v="744"/>
    <s v="Joy Maxwell"/>
    <x v="1"/>
    <x v="3"/>
    <x v="2"/>
    <x v="6"/>
    <s v="Jumbo Box"/>
    <s v="Hewlett-Packard 2600DN Business Color Inkjet Printer"/>
    <n v="0.39"/>
    <s v="United States"/>
    <x v="0"/>
    <x v="28"/>
    <x v="209"/>
    <n v="85737"/>
    <x v="60"/>
    <d v="2015-01-19T00:00:00"/>
    <x v="411"/>
    <n v="13"/>
    <n v="1545.58"/>
    <n v="87726"/>
    <s v="Not returned"/>
    <s v="William"/>
  </r>
  <r>
    <x v="426"/>
    <x v="4"/>
    <x v="3"/>
    <n v="125.99"/>
    <n v="8.99"/>
    <n v="744"/>
    <s v="Joy Maxwell"/>
    <x v="2"/>
    <x v="3"/>
    <x v="2"/>
    <x v="5"/>
    <s v="Small Box"/>
    <s v="SC7868i"/>
    <n v="0.55000000000000004"/>
    <s v="United States"/>
    <x v="0"/>
    <x v="28"/>
    <x v="209"/>
    <n v="85737"/>
    <x v="40"/>
    <d v="2015-06-02T00:00:00"/>
    <x v="412"/>
    <n v="20"/>
    <n v="2104.9899999999998"/>
    <n v="87727"/>
    <s v="Not returned"/>
    <s v="William"/>
  </r>
  <r>
    <x v="427"/>
    <x v="3"/>
    <x v="5"/>
    <n v="115.79"/>
    <n v="1.99"/>
    <n v="745"/>
    <s v="Mary Page"/>
    <x v="2"/>
    <x v="3"/>
    <x v="2"/>
    <x v="13"/>
    <s v="Small Pack"/>
    <s v="Verbatim DVD-R, 4.7GB, Spindle, WE, Blank, Ink Jet/Thermal, 20/Spindle"/>
    <n v="0.49"/>
    <s v="United States"/>
    <x v="0"/>
    <x v="28"/>
    <x v="210"/>
    <n v="85345"/>
    <x v="60"/>
    <d v="2015-01-19T00:00:00"/>
    <x v="413"/>
    <n v="3"/>
    <n v="353.1"/>
    <n v="87726"/>
    <s v="Not returned"/>
    <s v="William"/>
  </r>
  <r>
    <x v="428"/>
    <x v="1"/>
    <x v="3"/>
    <n v="27.75"/>
    <n v="19.989999999999998"/>
    <n v="750"/>
    <s v="Jordan Wilkinson"/>
    <x v="2"/>
    <x v="0"/>
    <x v="0"/>
    <x v="10"/>
    <s v="Small Box"/>
    <s v="Fellowes Super Stor/Drawer®"/>
    <n v="0.67"/>
    <s v="United States"/>
    <x v="3"/>
    <x v="35"/>
    <x v="211"/>
    <n v="41042"/>
    <x v="38"/>
    <d v="2015-01-13T00:00:00"/>
    <x v="414"/>
    <n v="10"/>
    <n v="257.52"/>
    <n v="91200"/>
    <s v="Not returned"/>
    <s v="Sam"/>
  </r>
  <r>
    <x v="429"/>
    <x v="4"/>
    <x v="2"/>
    <n v="130.97999999999999"/>
    <n v="54.74"/>
    <n v="751"/>
    <s v="David Wrenn"/>
    <x v="1"/>
    <x v="0"/>
    <x v="1"/>
    <x v="14"/>
    <s v="Jumbo Box"/>
    <s v="O'Sullivan Elevations Bookcase, Cherry Finish"/>
    <n v="0.69"/>
    <s v="United States"/>
    <x v="3"/>
    <x v="35"/>
    <x v="212"/>
    <n v="40324"/>
    <x v="139"/>
    <d v="2015-03-06T00:00:00"/>
    <x v="415"/>
    <n v="3"/>
    <n v="411.64"/>
    <n v="91201"/>
    <s v="Not returned"/>
    <s v="Sam"/>
  </r>
  <r>
    <x v="430"/>
    <x v="2"/>
    <x v="2"/>
    <n v="2.61"/>
    <n v="0.5"/>
    <n v="753"/>
    <s v="Elisabeth Massey"/>
    <x v="0"/>
    <x v="0"/>
    <x v="0"/>
    <x v="9"/>
    <s v="Small Box"/>
    <s v="Avery 479"/>
    <n v="0.39"/>
    <s v="United States"/>
    <x v="0"/>
    <x v="28"/>
    <x v="213"/>
    <n v="86301"/>
    <x v="140"/>
    <d v="2015-03-11T00:00:00"/>
    <x v="416"/>
    <n v="1"/>
    <n v="17.59"/>
    <n v="90438"/>
    <s v="Not returned"/>
    <s v="William"/>
  </r>
  <r>
    <x v="431"/>
    <x v="2"/>
    <x v="0"/>
    <n v="6.35"/>
    <n v="1.02"/>
    <n v="753"/>
    <s v="Elisabeth Massey"/>
    <x v="2"/>
    <x v="0"/>
    <x v="0"/>
    <x v="7"/>
    <s v="Wrap Bag"/>
    <s v="Telephone Message Books with Fax/Mobile Section, 5 1/2&quot; x 3 3/16&quot;"/>
    <n v="0.39"/>
    <s v="United States"/>
    <x v="0"/>
    <x v="28"/>
    <x v="213"/>
    <n v="86301"/>
    <x v="140"/>
    <d v="2015-03-13T00:00:00"/>
    <x v="417"/>
    <n v="22"/>
    <n v="141.54"/>
    <n v="90438"/>
    <s v="Not returned"/>
    <s v="William"/>
  </r>
  <r>
    <x v="432"/>
    <x v="0"/>
    <x v="2"/>
    <n v="218.75"/>
    <n v="69.64"/>
    <n v="754"/>
    <s v="Helen Lyons"/>
    <x v="1"/>
    <x v="0"/>
    <x v="1"/>
    <x v="11"/>
    <s v="Jumbo Box"/>
    <s v="BoxOffice By Design Rectangular and Half-Moon Meeting Room Tables"/>
    <n v="0.77"/>
    <s v="United States"/>
    <x v="0"/>
    <x v="28"/>
    <x v="214"/>
    <n v="86314"/>
    <x v="141"/>
    <d v="2015-06-05T00:00:00"/>
    <x v="418"/>
    <n v="4"/>
    <n v="905.4"/>
    <n v="90437"/>
    <s v="Not returned"/>
    <s v="William"/>
  </r>
  <r>
    <x v="433"/>
    <x v="4"/>
    <x v="2"/>
    <n v="119.99"/>
    <n v="14"/>
    <n v="754"/>
    <s v="Helen Lyons"/>
    <x v="1"/>
    <x v="3"/>
    <x v="2"/>
    <x v="6"/>
    <s v="Jumbo Drum"/>
    <s v="Epson C82 Color Inkjet Printer"/>
    <n v="0.36"/>
    <s v="United States"/>
    <x v="0"/>
    <x v="28"/>
    <x v="214"/>
    <n v="86314"/>
    <x v="142"/>
    <d v="2015-04-19T00:00:00"/>
    <x v="419"/>
    <n v="2"/>
    <n v="243.86"/>
    <n v="90439"/>
    <s v="Not returned"/>
    <s v="William"/>
  </r>
  <r>
    <x v="434"/>
    <x v="1"/>
    <x v="9"/>
    <n v="37.94"/>
    <n v="5.08"/>
    <n v="757"/>
    <s v="Neil Hogan"/>
    <x v="2"/>
    <x v="1"/>
    <x v="0"/>
    <x v="7"/>
    <s v="Wrap Bag"/>
    <s v="Snap-A-Way® Black Print Carbonless Ruled Speed Letter, Triplicate"/>
    <n v="0.38"/>
    <s v="United States"/>
    <x v="0"/>
    <x v="6"/>
    <x v="215"/>
    <n v="97062"/>
    <x v="143"/>
    <d v="2015-02-13T00:00:00"/>
    <x v="420"/>
    <n v="1"/>
    <n v="39.97"/>
    <n v="90258"/>
    <s v="Not returned"/>
    <s v="William"/>
  </r>
  <r>
    <x v="435"/>
    <x v="4"/>
    <x v="6"/>
    <n v="20.99"/>
    <n v="3.3"/>
    <n v="759"/>
    <s v="Bernice F Day"/>
    <x v="2"/>
    <x v="2"/>
    <x v="2"/>
    <x v="5"/>
    <s v="Small Pack"/>
    <s v="Accessory39"/>
    <n v="0.81"/>
    <s v="United States"/>
    <x v="2"/>
    <x v="12"/>
    <x v="216"/>
    <n v="62301"/>
    <x v="124"/>
    <d v="2015-06-05T00:00:00"/>
    <x v="421"/>
    <n v="5"/>
    <n v="92.96"/>
    <n v="86639"/>
    <s v="Not returned"/>
    <s v="Chris"/>
  </r>
  <r>
    <x v="436"/>
    <x v="1"/>
    <x v="6"/>
    <n v="125.99"/>
    <n v="8.99"/>
    <n v="762"/>
    <s v="Stuart Holloway"/>
    <x v="2"/>
    <x v="2"/>
    <x v="2"/>
    <x v="5"/>
    <s v="Small Box"/>
    <s v="5170i"/>
    <n v="0.56999999999999995"/>
    <s v="United States"/>
    <x v="0"/>
    <x v="0"/>
    <x v="217"/>
    <n v="98661"/>
    <x v="58"/>
    <d v="2015-04-29T00:00:00"/>
    <x v="422"/>
    <n v="12"/>
    <n v="1362.2"/>
    <n v="87525"/>
    <s v="Not returned"/>
    <s v="William"/>
  </r>
  <r>
    <x v="437"/>
    <x v="2"/>
    <x v="10"/>
    <n v="31.78"/>
    <n v="1.99"/>
    <n v="767"/>
    <s v="Jeffrey Mueller"/>
    <x v="2"/>
    <x v="0"/>
    <x v="2"/>
    <x v="13"/>
    <s v="Small Pack"/>
    <s v="Memorex 4.7GB DVD-RAM, 3/Pack"/>
    <n v="0.42"/>
    <s v="United States"/>
    <x v="2"/>
    <x v="12"/>
    <x v="218"/>
    <n v="61201"/>
    <x v="111"/>
    <d v="2015-02-01T00:00:00"/>
    <x v="423"/>
    <n v="11"/>
    <n v="336.64"/>
    <n v="86279"/>
    <s v="Not returned"/>
    <s v="Chris"/>
  </r>
  <r>
    <x v="438"/>
    <x v="2"/>
    <x v="4"/>
    <n v="30.73"/>
    <n v="4"/>
    <n v="770"/>
    <s v="Geraldine Puckett"/>
    <x v="2"/>
    <x v="2"/>
    <x v="2"/>
    <x v="13"/>
    <s v="Small Box"/>
    <s v="Fellowes 17-key keypad for PS/2 interface"/>
    <n v="0.75"/>
    <s v="United States"/>
    <x v="0"/>
    <x v="6"/>
    <x v="215"/>
    <n v="97062"/>
    <x v="91"/>
    <d v="2015-03-19T00:00:00"/>
    <x v="424"/>
    <n v="14"/>
    <n v="429.33"/>
    <n v="88667"/>
    <s v="Not returned"/>
    <s v="William"/>
  </r>
  <r>
    <x v="439"/>
    <x v="2"/>
    <x v="5"/>
    <n v="14.56"/>
    <n v="3.5"/>
    <n v="771"/>
    <s v="Deborah Paul"/>
    <x v="2"/>
    <x v="2"/>
    <x v="0"/>
    <x v="15"/>
    <s v="Small Box"/>
    <s v="Acco 6 Outlet Guardian Premium Surge Suppressor"/>
    <n v="0.57999999999999996"/>
    <s v="United States"/>
    <x v="0"/>
    <x v="6"/>
    <x v="219"/>
    <n v="97068"/>
    <x v="91"/>
    <d v="2015-03-21T00:00:00"/>
    <x v="425"/>
    <n v="3"/>
    <n v="44.66"/>
    <n v="88667"/>
    <s v="Not returned"/>
    <s v="William"/>
  </r>
  <r>
    <x v="440"/>
    <x v="2"/>
    <x v="6"/>
    <n v="299.99"/>
    <n v="11.64"/>
    <n v="771"/>
    <s v="Deborah Paul"/>
    <x v="2"/>
    <x v="2"/>
    <x v="2"/>
    <x v="16"/>
    <s v="Large Box"/>
    <s v="Brother DCP1000 Digital 3 in 1 Multifunction Machine"/>
    <n v="0.5"/>
    <s v="United States"/>
    <x v="0"/>
    <x v="6"/>
    <x v="219"/>
    <n v="97068"/>
    <x v="91"/>
    <d v="2015-03-21T00:00:00"/>
    <x v="426"/>
    <n v="5"/>
    <n v="1619.95"/>
    <n v="88667"/>
    <s v="Not returned"/>
    <s v="William"/>
  </r>
  <r>
    <x v="441"/>
    <x v="2"/>
    <x v="4"/>
    <n v="7.77"/>
    <n v="9.23"/>
    <n v="772"/>
    <s v="Jean Webster"/>
    <x v="2"/>
    <x v="2"/>
    <x v="0"/>
    <x v="15"/>
    <s v="Small Box"/>
    <s v="Hoover Commercial Soft Guard Upright Vacuum And Disposable Filtration Bags"/>
    <n v="0.57999999999999996"/>
    <s v="United States"/>
    <x v="1"/>
    <x v="19"/>
    <x v="220"/>
    <n v="18103"/>
    <x v="101"/>
    <d v="2015-01-16T00:00:00"/>
    <x v="427"/>
    <n v="7"/>
    <n v="56.44"/>
    <n v="88666"/>
    <s v="Not returned"/>
    <s v="Erin"/>
  </r>
  <r>
    <x v="442"/>
    <x v="2"/>
    <x v="10"/>
    <n v="18.97"/>
    <n v="9.5399999999999991"/>
    <n v="772"/>
    <s v="Jean Webster"/>
    <x v="0"/>
    <x v="2"/>
    <x v="0"/>
    <x v="7"/>
    <s v="Small Box"/>
    <s v="Xerox 1939"/>
    <n v="0.37"/>
    <s v="United States"/>
    <x v="1"/>
    <x v="19"/>
    <x v="220"/>
    <n v="18103"/>
    <x v="101"/>
    <d v="2015-01-16T00:00:00"/>
    <x v="428"/>
    <n v="3"/>
    <n v="56.73"/>
    <n v="88666"/>
    <s v="Not returned"/>
    <s v="Erin"/>
  </r>
  <r>
    <x v="443"/>
    <x v="4"/>
    <x v="1"/>
    <n v="4.0599999999999996"/>
    <n v="6.89"/>
    <n v="772"/>
    <s v="Jean Webster"/>
    <x v="0"/>
    <x v="2"/>
    <x v="0"/>
    <x v="15"/>
    <s v="Small Box"/>
    <s v="Eureka Disposable Bags for Sanitaire® Vibra Groomer I® Upright Vac"/>
    <n v="0.6"/>
    <s v="United States"/>
    <x v="1"/>
    <x v="19"/>
    <x v="220"/>
    <n v="18103"/>
    <x v="28"/>
    <d v="2015-05-21T00:00:00"/>
    <x v="429"/>
    <n v="12"/>
    <n v="64.41"/>
    <n v="88668"/>
    <s v="Not returned"/>
    <s v="Erin"/>
  </r>
  <r>
    <x v="444"/>
    <x v="4"/>
    <x v="8"/>
    <n v="9.49"/>
    <n v="5.76"/>
    <n v="772"/>
    <s v="Jean Webster"/>
    <x v="2"/>
    <x v="2"/>
    <x v="2"/>
    <x v="6"/>
    <s v="Medium Box"/>
    <s v="Sharp EL501VB Scientific Calculator, Battery Operated, 10-Digit Display, Hard Case"/>
    <n v="0.39"/>
    <s v="United States"/>
    <x v="1"/>
    <x v="19"/>
    <x v="220"/>
    <n v="18103"/>
    <x v="28"/>
    <d v="2015-05-21T00:00:00"/>
    <x v="430"/>
    <n v="37"/>
    <n v="344.57"/>
    <n v="88668"/>
    <s v="Not returned"/>
    <s v="Erin"/>
  </r>
  <r>
    <x v="445"/>
    <x v="0"/>
    <x v="7"/>
    <n v="34.76"/>
    <n v="5.49"/>
    <n v="782"/>
    <s v="Sarah N Becker"/>
    <x v="2"/>
    <x v="2"/>
    <x v="0"/>
    <x v="10"/>
    <s v="Small Box"/>
    <s v="Home/Office Personal File Carts"/>
    <n v="0.6"/>
    <s v="United States"/>
    <x v="0"/>
    <x v="1"/>
    <x v="221"/>
    <n v="90604"/>
    <x v="119"/>
    <d v="2015-04-30T00:00:00"/>
    <x v="431"/>
    <n v="8"/>
    <n v="279.01"/>
    <n v="90962"/>
    <s v="Not returned"/>
    <s v="William"/>
  </r>
  <r>
    <x v="446"/>
    <x v="4"/>
    <x v="1"/>
    <n v="100.98"/>
    <n v="35.840000000000003"/>
    <n v="783"/>
    <s v="Carlos Byrd"/>
    <x v="1"/>
    <x v="2"/>
    <x v="1"/>
    <x v="14"/>
    <s v="Jumbo Box"/>
    <s v="Bush Westfield Collection Bookcases, Fully Assembled"/>
    <n v="0.62"/>
    <s v="United States"/>
    <x v="1"/>
    <x v="18"/>
    <x v="222"/>
    <n v="6010"/>
    <x v="61"/>
    <d v="2015-01-06T00:00:00"/>
    <x v="432"/>
    <n v="6"/>
    <n v="614.99"/>
    <n v="90961"/>
    <s v="Not returned"/>
    <s v="Erin"/>
  </r>
  <r>
    <x v="447"/>
    <x v="3"/>
    <x v="6"/>
    <n v="8.34"/>
    <n v="4.82"/>
    <n v="786"/>
    <s v="Jason Bray"/>
    <x v="2"/>
    <x v="1"/>
    <x v="0"/>
    <x v="7"/>
    <s v="Small Box"/>
    <s v="Southworth 25% Cotton Antique Laid Paper &amp; Envelopes"/>
    <n v="0.4"/>
    <s v="United States"/>
    <x v="0"/>
    <x v="1"/>
    <x v="223"/>
    <n v="92691"/>
    <x v="34"/>
    <d v="2015-04-07T00:00:00"/>
    <x v="433"/>
    <n v="9"/>
    <n v="76.23"/>
    <n v="91513"/>
    <s v="Not returned"/>
    <s v="William"/>
  </r>
  <r>
    <x v="448"/>
    <x v="1"/>
    <x v="3"/>
    <n v="6.48"/>
    <n v="9.68"/>
    <n v="792"/>
    <s v="Holly Pate"/>
    <x v="2"/>
    <x v="0"/>
    <x v="0"/>
    <x v="7"/>
    <s v="Small Box"/>
    <s v="Xerox 1993"/>
    <n v="0.36"/>
    <s v="United States"/>
    <x v="2"/>
    <x v="23"/>
    <x v="224"/>
    <n v="73064"/>
    <x v="123"/>
    <d v="2015-06-22T00:00:00"/>
    <x v="434"/>
    <n v="16"/>
    <n v="99.92"/>
    <n v="88753"/>
    <s v="Not returned"/>
    <s v="Chris"/>
  </r>
  <r>
    <x v="449"/>
    <x v="1"/>
    <x v="2"/>
    <n v="8.6"/>
    <n v="6.19"/>
    <n v="796"/>
    <s v="Amanda Conner"/>
    <x v="2"/>
    <x v="0"/>
    <x v="0"/>
    <x v="8"/>
    <s v="Small Box"/>
    <s v="Avery Printable Repositionable Plastic Tabs"/>
    <n v="0.38"/>
    <s v="United States"/>
    <x v="2"/>
    <x v="32"/>
    <x v="194"/>
    <n v="68046"/>
    <x v="140"/>
    <d v="2015-03-12T00:00:00"/>
    <x v="435"/>
    <n v="9"/>
    <n v="79.400000000000006"/>
    <n v="86867"/>
    <s v="Not returned"/>
    <s v="Chris"/>
  </r>
  <r>
    <x v="450"/>
    <x v="1"/>
    <x v="10"/>
    <n v="14.42"/>
    <n v="6.75"/>
    <n v="796"/>
    <s v="Amanda Conner"/>
    <x v="2"/>
    <x v="0"/>
    <x v="0"/>
    <x v="15"/>
    <s v="Medium Box"/>
    <s v="Holmes Odor Grabber"/>
    <n v="0.52"/>
    <s v="United States"/>
    <x v="2"/>
    <x v="32"/>
    <x v="194"/>
    <n v="68046"/>
    <x v="117"/>
    <d v="2015-06-22T00:00:00"/>
    <x v="436"/>
    <n v="1"/>
    <n v="15.49"/>
    <n v="86869"/>
    <s v="Not returned"/>
    <s v="Chris"/>
  </r>
  <r>
    <x v="451"/>
    <x v="1"/>
    <x v="7"/>
    <n v="9.11"/>
    <n v="2.25"/>
    <n v="797"/>
    <s v="Eileen Riddle"/>
    <x v="2"/>
    <x v="0"/>
    <x v="0"/>
    <x v="0"/>
    <s v="Wrap Bag"/>
    <s v="Dixon Ticonderoga Core-Lock Colored Pencils"/>
    <n v="0.52"/>
    <s v="United States"/>
    <x v="0"/>
    <x v="17"/>
    <x v="225"/>
    <n v="84067"/>
    <x v="144"/>
    <d v="2015-06-04T00:00:00"/>
    <x v="437"/>
    <n v="2"/>
    <n v="18.59"/>
    <n v="86868"/>
    <s v="Not returned"/>
    <s v="William"/>
  </r>
  <r>
    <x v="452"/>
    <x v="1"/>
    <x v="8"/>
    <n v="64.650000000000006"/>
    <n v="35"/>
    <n v="797"/>
    <s v="Eileen Riddle"/>
    <x v="2"/>
    <x v="0"/>
    <x v="0"/>
    <x v="10"/>
    <s v="Large Box"/>
    <s v="Space Solutions Commercial Steel Shelving"/>
    <n v="0.8"/>
    <s v="United States"/>
    <x v="0"/>
    <x v="17"/>
    <x v="225"/>
    <n v="84067"/>
    <x v="144"/>
    <d v="2015-06-03T00:00:00"/>
    <x v="438"/>
    <n v="13"/>
    <n v="834.08"/>
    <n v="86868"/>
    <s v="Not returned"/>
    <s v="William"/>
  </r>
  <r>
    <x v="453"/>
    <x v="4"/>
    <x v="3"/>
    <n v="6.48"/>
    <n v="6.86"/>
    <n v="797"/>
    <s v="Eileen Riddle"/>
    <x v="2"/>
    <x v="0"/>
    <x v="0"/>
    <x v="7"/>
    <s v="Small Box"/>
    <s v="Xerox 204"/>
    <n v="0.37"/>
    <s v="United States"/>
    <x v="0"/>
    <x v="17"/>
    <x v="225"/>
    <n v="84067"/>
    <x v="127"/>
    <d v="2015-03-08T00:00:00"/>
    <x v="439"/>
    <n v="8"/>
    <n v="50.88"/>
    <n v="86870"/>
    <s v="Not returned"/>
    <s v="William"/>
  </r>
  <r>
    <x v="454"/>
    <x v="1"/>
    <x v="0"/>
    <n v="150.97999999999999"/>
    <n v="30"/>
    <n v="799"/>
    <s v="Lee McKenna Gregory"/>
    <x v="1"/>
    <x v="3"/>
    <x v="1"/>
    <x v="1"/>
    <s v="Jumbo Drum"/>
    <s v="Novimex Swivel Fabric Task Chair"/>
    <n v="0.74"/>
    <s v="United States"/>
    <x v="3"/>
    <x v="39"/>
    <x v="226"/>
    <n v="29915"/>
    <x v="61"/>
    <d v="2015-01-08T00:00:00"/>
    <x v="440"/>
    <n v="6"/>
    <n v="958.46"/>
    <n v="89909"/>
    <s v="Not returned"/>
    <s v="Sam"/>
  </r>
  <r>
    <x v="455"/>
    <x v="1"/>
    <x v="0"/>
    <n v="28.28"/>
    <n v="13.99"/>
    <n v="799"/>
    <s v="Lee McKenna Gregory"/>
    <x v="0"/>
    <x v="3"/>
    <x v="0"/>
    <x v="10"/>
    <s v="Medium Box"/>
    <s v="Eldon Portable Mobile Manager"/>
    <n v="0.57999999999999996"/>
    <s v="United States"/>
    <x v="3"/>
    <x v="39"/>
    <x v="226"/>
    <n v="29915"/>
    <x v="61"/>
    <d v="2015-01-08T00:00:00"/>
    <x v="441"/>
    <n v="12"/>
    <n v="368.84"/>
    <n v="89909"/>
    <s v="Not returned"/>
    <s v="Sam"/>
  </r>
  <r>
    <x v="456"/>
    <x v="1"/>
    <x v="9"/>
    <n v="35.99"/>
    <n v="1.1000000000000001"/>
    <n v="799"/>
    <s v="Lee McKenna Gregory"/>
    <x v="2"/>
    <x v="3"/>
    <x v="2"/>
    <x v="5"/>
    <s v="Small Box"/>
    <s v="Accessory35"/>
    <n v="0.55000000000000004"/>
    <s v="United States"/>
    <x v="3"/>
    <x v="39"/>
    <x v="226"/>
    <n v="29915"/>
    <x v="61"/>
    <d v="2015-01-07T00:00:00"/>
    <x v="442"/>
    <n v="1"/>
    <n v="30.86"/>
    <n v="89909"/>
    <s v="Not returned"/>
    <s v="Sam"/>
  </r>
  <r>
    <x v="457"/>
    <x v="4"/>
    <x v="7"/>
    <n v="50.98"/>
    <n v="6.5"/>
    <n v="800"/>
    <s v="Cheryl Guthrie"/>
    <x v="2"/>
    <x v="3"/>
    <x v="2"/>
    <x v="13"/>
    <s v="Small Box"/>
    <s v="Microsoft Natural Multimedia Keyboard"/>
    <n v="0.73"/>
    <s v="United States"/>
    <x v="0"/>
    <x v="17"/>
    <x v="225"/>
    <n v="84067"/>
    <x v="145"/>
    <d v="2015-04-03T00:00:00"/>
    <x v="443"/>
    <n v="11"/>
    <n v="568.25"/>
    <n v="89910"/>
    <s v="Not returned"/>
    <s v="William"/>
  </r>
  <r>
    <x v="458"/>
    <x v="4"/>
    <x v="1"/>
    <n v="6.48"/>
    <n v="5.14"/>
    <n v="800"/>
    <s v="Cheryl Guthrie"/>
    <x v="2"/>
    <x v="3"/>
    <x v="0"/>
    <x v="7"/>
    <s v="Small Box"/>
    <s v="Xerox 23"/>
    <n v="0.37"/>
    <s v="United States"/>
    <x v="0"/>
    <x v="17"/>
    <x v="225"/>
    <n v="84067"/>
    <x v="145"/>
    <d v="2015-03-30T00:00:00"/>
    <x v="444"/>
    <n v="19"/>
    <n v="126.66"/>
    <n v="89910"/>
    <s v="Not returned"/>
    <s v="William"/>
  </r>
  <r>
    <x v="459"/>
    <x v="3"/>
    <x v="9"/>
    <n v="35.99"/>
    <n v="5"/>
    <n v="803"/>
    <s v="Marianne Goldstein"/>
    <x v="2"/>
    <x v="2"/>
    <x v="2"/>
    <x v="5"/>
    <s v="Small Box"/>
    <s v="Accessory27"/>
    <n v="0.85"/>
    <s v="United States"/>
    <x v="3"/>
    <x v="26"/>
    <x v="227"/>
    <n v="32168"/>
    <x v="119"/>
    <d v="2015-04-30T00:00:00"/>
    <x v="445"/>
    <n v="3"/>
    <n v="93.82"/>
    <n v="90048"/>
    <s v="Not returned"/>
    <s v="Sam"/>
  </r>
  <r>
    <x v="460"/>
    <x v="2"/>
    <x v="2"/>
    <n v="179.99"/>
    <n v="13.99"/>
    <n v="806"/>
    <s v="Judy Singer"/>
    <x v="0"/>
    <x v="2"/>
    <x v="2"/>
    <x v="5"/>
    <s v="Medium Box"/>
    <s v="VTech VT20-2481 2.4GHz Two-Line Phone System w/Answering Machine"/>
    <n v="0.56999999999999995"/>
    <s v="United States"/>
    <x v="3"/>
    <x v="26"/>
    <x v="95"/>
    <n v="33132"/>
    <x v="85"/>
    <d v="2015-01-11T00:00:00"/>
    <x v="446"/>
    <n v="54"/>
    <n v="8332.91"/>
    <n v="40547"/>
    <s v="Not returned"/>
    <s v="Sam"/>
  </r>
  <r>
    <x v="461"/>
    <x v="4"/>
    <x v="3"/>
    <n v="5.84"/>
    <n v="0.83"/>
    <n v="820"/>
    <s v="Catherine Mullins"/>
    <x v="2"/>
    <x v="2"/>
    <x v="0"/>
    <x v="0"/>
    <s v="Wrap Bag"/>
    <s v="Avery Hi-Liter® Smear-Safe Highlighters"/>
    <n v="0.49"/>
    <s v="United States"/>
    <x v="0"/>
    <x v="0"/>
    <x v="228"/>
    <n v="99362"/>
    <x v="8"/>
    <d v="2015-05-25T00:00:00"/>
    <x v="447"/>
    <n v="1"/>
    <n v="5.9"/>
    <n v="90244"/>
    <s v="Not returned"/>
    <s v="William"/>
  </r>
  <r>
    <x v="462"/>
    <x v="4"/>
    <x v="7"/>
    <n v="6.24"/>
    <n v="5.22"/>
    <n v="823"/>
    <s v="Christian Albright"/>
    <x v="2"/>
    <x v="2"/>
    <x v="1"/>
    <x v="2"/>
    <s v="Small Box"/>
    <s v="Eldon Expressions Mahogany Wood Desk Collection"/>
    <n v="0.6"/>
    <s v="United States"/>
    <x v="3"/>
    <x v="20"/>
    <x v="229"/>
    <n v="37167"/>
    <x v="38"/>
    <d v="2015-01-17T00:00:00"/>
    <x v="448"/>
    <n v="13"/>
    <n v="80.23"/>
    <n v="89257"/>
    <s v="Not returned"/>
    <s v="Sam"/>
  </r>
  <r>
    <x v="463"/>
    <x v="4"/>
    <x v="3"/>
    <n v="260.98"/>
    <n v="41.91"/>
    <n v="824"/>
    <s v="Joann Moser"/>
    <x v="1"/>
    <x v="2"/>
    <x v="1"/>
    <x v="14"/>
    <s v="Jumbo Box"/>
    <s v="Atlantic Metals Mobile 3-Shelf Bookcases, Custom Colors"/>
    <n v="0.59"/>
    <s v="United States"/>
    <x v="3"/>
    <x v="20"/>
    <x v="230"/>
    <n v="37174"/>
    <x v="38"/>
    <d v="2015-01-19T00:00:00"/>
    <x v="449"/>
    <n v="8"/>
    <n v="2044.9"/>
    <n v="89257"/>
    <s v="Not returned"/>
    <s v="Sam"/>
  </r>
  <r>
    <x v="464"/>
    <x v="2"/>
    <x v="6"/>
    <n v="11.97"/>
    <n v="4.9800000000000004"/>
    <n v="825"/>
    <s v="Marvin Hunt"/>
    <x v="2"/>
    <x v="1"/>
    <x v="0"/>
    <x v="15"/>
    <s v="Small Box"/>
    <s v="Staples 6 Outlet Surge"/>
    <n v="0.57999999999999996"/>
    <s v="United States"/>
    <x v="2"/>
    <x v="7"/>
    <x v="231"/>
    <n v="79605"/>
    <x v="8"/>
    <d v="2015-05-24T00:00:00"/>
    <x v="450"/>
    <n v="4"/>
    <n v="53.3"/>
    <n v="89258"/>
    <s v="Not returned"/>
    <s v="Chris"/>
  </r>
  <r>
    <x v="465"/>
    <x v="3"/>
    <x v="0"/>
    <n v="6.98"/>
    <n v="1.6"/>
    <n v="827"/>
    <s v="Sheryl Marsh"/>
    <x v="2"/>
    <x v="1"/>
    <x v="0"/>
    <x v="7"/>
    <s v="Wrap Bag"/>
    <s v="Adams Phone Message Book, Professional, 400 Message Capacity, 5 3/6” x 11”"/>
    <n v="0.38"/>
    <s v="United States"/>
    <x v="2"/>
    <x v="7"/>
    <x v="232"/>
    <n v="79109"/>
    <x v="40"/>
    <d v="2015-05-26T00:00:00"/>
    <x v="451"/>
    <n v="3"/>
    <n v="21.93"/>
    <n v="89259"/>
    <s v="Not returned"/>
    <s v="Chris"/>
  </r>
  <r>
    <x v="466"/>
    <x v="1"/>
    <x v="0"/>
    <n v="5.18"/>
    <n v="2.04"/>
    <n v="829"/>
    <s v="Monica Law Thompson"/>
    <x v="2"/>
    <x v="0"/>
    <x v="0"/>
    <x v="7"/>
    <s v="Wrap Bag"/>
    <s v="Array® Memo Cubes"/>
    <n v="0.36"/>
    <s v="United States"/>
    <x v="3"/>
    <x v="40"/>
    <x v="233"/>
    <n v="71854"/>
    <x v="11"/>
    <d v="2015-02-24T00:00:00"/>
    <x v="452"/>
    <n v="5"/>
    <n v="28.46"/>
    <n v="90271"/>
    <s v="Not returned"/>
    <s v="Sam"/>
  </r>
  <r>
    <x v="467"/>
    <x v="0"/>
    <x v="0"/>
    <n v="14.42"/>
    <n v="6.75"/>
    <n v="830"/>
    <s v="Douglas Sutton"/>
    <x v="2"/>
    <x v="0"/>
    <x v="0"/>
    <x v="15"/>
    <s v="Medium Box"/>
    <s v="Holmes Odor Grabber"/>
    <n v="0.52"/>
    <s v="United States"/>
    <x v="0"/>
    <x v="21"/>
    <x v="234"/>
    <n v="80033"/>
    <x v="76"/>
    <d v="2015-01-24T00:00:00"/>
    <x v="453"/>
    <n v="6"/>
    <n v="89.91"/>
    <n v="90270"/>
    <s v="Not returned"/>
    <s v="William"/>
  </r>
  <r>
    <x v="468"/>
    <x v="0"/>
    <x v="6"/>
    <n v="11.66"/>
    <n v="8.99"/>
    <n v="833"/>
    <s v="Gerald Love"/>
    <x v="0"/>
    <x v="0"/>
    <x v="0"/>
    <x v="0"/>
    <s v="Small Pack"/>
    <s v="Boston 16765 Mini Stand Up Battery Pencil Sharpener"/>
    <n v="0.59"/>
    <s v="United States"/>
    <x v="0"/>
    <x v="1"/>
    <x v="235"/>
    <n v="95020"/>
    <x v="85"/>
    <d v="2015-01-11T00:00:00"/>
    <x v="454"/>
    <n v="11"/>
    <n v="138.51"/>
    <n v="89770"/>
    <s v="Not returned"/>
    <s v="William"/>
  </r>
  <r>
    <x v="469"/>
    <x v="1"/>
    <x v="8"/>
    <n v="6.08"/>
    <n v="0.91"/>
    <n v="850"/>
    <s v="Jesse Hutchinson"/>
    <x v="2"/>
    <x v="0"/>
    <x v="0"/>
    <x v="0"/>
    <s v="Wrap Bag"/>
    <s v="Zebra Zazzle Fluorescent Highlighters"/>
    <n v="0.51"/>
    <s v="United States"/>
    <x v="0"/>
    <x v="1"/>
    <x v="236"/>
    <n v="93117"/>
    <x v="146"/>
    <d v="2015-03-08T00:00:00"/>
    <x v="455"/>
    <n v="7"/>
    <n v="41.96"/>
    <n v="88569"/>
    <s v="Not returned"/>
    <s v="William"/>
  </r>
  <r>
    <x v="470"/>
    <x v="4"/>
    <x v="10"/>
    <n v="50.98"/>
    <n v="22.24"/>
    <n v="851"/>
    <s v="Helen H Heller"/>
    <x v="2"/>
    <x v="0"/>
    <x v="1"/>
    <x v="2"/>
    <s v="Large Box"/>
    <s v="Dana Fluorescent Magnifying Lamp, White, 36&quot;"/>
    <n v="0.55000000000000004"/>
    <s v="United States"/>
    <x v="0"/>
    <x v="1"/>
    <x v="237"/>
    <n v="91745"/>
    <x v="147"/>
    <d v="2015-02-27T00:00:00"/>
    <x v="456"/>
    <n v="6"/>
    <n v="300.63"/>
    <n v="88568"/>
    <s v="Not returned"/>
    <s v="William"/>
  </r>
  <r>
    <x v="471"/>
    <x v="1"/>
    <x v="4"/>
    <n v="19.899999999999999"/>
    <n v="5.29"/>
    <n v="851"/>
    <s v="Helen H Heller"/>
    <x v="2"/>
    <x v="0"/>
    <x v="0"/>
    <x v="15"/>
    <s v="Medium Box"/>
    <s v="Holmes Cool Mist Humidifier for the Whole House with 8-Gallon Output per Day, Extended Life Filter"/>
    <n v="0.4"/>
    <s v="United States"/>
    <x v="0"/>
    <x v="1"/>
    <x v="237"/>
    <n v="91745"/>
    <x v="146"/>
    <d v="2015-03-09T00:00:00"/>
    <x v="457"/>
    <n v="13"/>
    <n v="240.46"/>
    <n v="88569"/>
    <s v="Not returned"/>
    <s v="William"/>
  </r>
  <r>
    <x v="472"/>
    <x v="1"/>
    <x v="1"/>
    <n v="3.36"/>
    <n v="6.27"/>
    <n v="851"/>
    <s v="Helen H Heller"/>
    <x v="2"/>
    <x v="0"/>
    <x v="0"/>
    <x v="8"/>
    <s v="Small Box"/>
    <s v="Cardinal Poly Pocket Divider Pockets for Ring Binders"/>
    <n v="0.4"/>
    <s v="United States"/>
    <x v="0"/>
    <x v="1"/>
    <x v="237"/>
    <n v="91745"/>
    <x v="146"/>
    <d v="2015-03-09T00:00:00"/>
    <x v="458"/>
    <n v="21"/>
    <n v="74.08"/>
    <n v="88569"/>
    <s v="Not returned"/>
    <s v="William"/>
  </r>
  <r>
    <x v="473"/>
    <x v="2"/>
    <x v="2"/>
    <n v="1.26"/>
    <n v="0.7"/>
    <n v="851"/>
    <s v="Helen H Heller"/>
    <x v="2"/>
    <x v="0"/>
    <x v="0"/>
    <x v="3"/>
    <s v="Wrap Bag"/>
    <s v="Bagged Rubber Bands"/>
    <n v="0.81"/>
    <s v="United States"/>
    <x v="0"/>
    <x v="1"/>
    <x v="237"/>
    <n v="91745"/>
    <x v="122"/>
    <d v="2015-04-30T00:00:00"/>
    <x v="459"/>
    <n v="4"/>
    <n v="5.28"/>
    <n v="88571"/>
    <s v="Not returned"/>
    <s v="William"/>
  </r>
  <r>
    <x v="474"/>
    <x v="0"/>
    <x v="5"/>
    <n v="4.24"/>
    <n v="5.41"/>
    <n v="853"/>
    <s v="Leah Davenport"/>
    <x v="2"/>
    <x v="2"/>
    <x v="0"/>
    <x v="8"/>
    <s v="Small Box"/>
    <s v="Storex DuraTech Recycled Plastic Frosted Binders"/>
    <n v="0.35"/>
    <s v="United States"/>
    <x v="0"/>
    <x v="1"/>
    <x v="238"/>
    <n v="92345"/>
    <x v="44"/>
    <d v="2015-03-18T00:00:00"/>
    <x v="460"/>
    <n v="12"/>
    <n v="50.83"/>
    <n v="88570"/>
    <s v="Not returned"/>
    <s v="William"/>
  </r>
  <r>
    <x v="475"/>
    <x v="2"/>
    <x v="2"/>
    <n v="1.76"/>
    <n v="0.7"/>
    <n v="854"/>
    <s v="Karen Hendricks"/>
    <x v="2"/>
    <x v="0"/>
    <x v="0"/>
    <x v="0"/>
    <s v="Wrap Bag"/>
    <s v="Newell 310"/>
    <n v="0.56000000000000005"/>
    <s v="United States"/>
    <x v="1"/>
    <x v="18"/>
    <x v="239"/>
    <n v="6405"/>
    <x v="122"/>
    <d v="2015-05-02T00:00:00"/>
    <x v="461"/>
    <n v="22"/>
    <n v="39.26"/>
    <n v="88571"/>
    <s v="Not returned"/>
    <s v="Erin"/>
  </r>
  <r>
    <x v="476"/>
    <x v="2"/>
    <x v="1"/>
    <n v="24.98"/>
    <n v="8.7899999999999991"/>
    <n v="855"/>
    <s v="Jacob Lanier"/>
    <x v="2"/>
    <x v="0"/>
    <x v="0"/>
    <x v="10"/>
    <s v="Small Box"/>
    <s v="2300 Heavy-Duty Transfer File Systems by Perma"/>
    <n v="0.66"/>
    <s v="United States"/>
    <x v="1"/>
    <x v="18"/>
    <x v="240"/>
    <n v="6810"/>
    <x v="122"/>
    <d v="2015-05-01T00:00:00"/>
    <x v="462"/>
    <n v="23"/>
    <n v="606.51"/>
    <n v="88571"/>
    <s v="Not returned"/>
    <s v="Erin"/>
  </r>
  <r>
    <x v="477"/>
    <x v="2"/>
    <x v="5"/>
    <n v="35.99"/>
    <n v="5.99"/>
    <n v="858"/>
    <s v="Arthur Brady"/>
    <x v="0"/>
    <x v="0"/>
    <x v="2"/>
    <x v="5"/>
    <s v="Wrap Bag"/>
    <s v="Accessory41"/>
    <n v="0.38"/>
    <s v="United States"/>
    <x v="1"/>
    <x v="14"/>
    <x v="104"/>
    <n v="4240"/>
    <x v="122"/>
    <d v="2015-05-02T00:00:00"/>
    <x v="463"/>
    <n v="2"/>
    <n v="64.89"/>
    <n v="88571"/>
    <s v="Not returned"/>
    <s v="Erin"/>
  </r>
  <r>
    <x v="478"/>
    <x v="2"/>
    <x v="9"/>
    <n v="14.2"/>
    <n v="5.3"/>
    <n v="865"/>
    <s v="Dana Burgess"/>
    <x v="2"/>
    <x v="0"/>
    <x v="1"/>
    <x v="2"/>
    <s v="Wrap Bag"/>
    <s v="Coloredge Poster Frame"/>
    <n v="0.46"/>
    <s v="United States"/>
    <x v="2"/>
    <x v="38"/>
    <x v="200"/>
    <n v="46312"/>
    <x v="87"/>
    <d v="2015-05-28T00:00:00"/>
    <x v="464"/>
    <n v="18"/>
    <n v="267.2"/>
    <n v="90674"/>
    <s v="Not returned"/>
    <s v="Chris"/>
  </r>
  <r>
    <x v="479"/>
    <x v="4"/>
    <x v="7"/>
    <n v="6.48"/>
    <n v="5.16"/>
    <n v="865"/>
    <s v="Dana Burgess"/>
    <x v="0"/>
    <x v="0"/>
    <x v="0"/>
    <x v="7"/>
    <s v="Small Box"/>
    <s v="Xerox 1985"/>
    <n v="0.37"/>
    <s v="United States"/>
    <x v="2"/>
    <x v="38"/>
    <x v="200"/>
    <n v="46312"/>
    <x v="115"/>
    <d v="2015-03-02T00:00:00"/>
    <x v="465"/>
    <n v="12"/>
    <n v="86.79"/>
    <n v="90675"/>
    <s v="Not returned"/>
    <s v="Chris"/>
  </r>
  <r>
    <x v="480"/>
    <x v="1"/>
    <x v="7"/>
    <n v="29.18"/>
    <n v="8.5500000000000007"/>
    <n v="868"/>
    <s v="Sharon Ellis"/>
    <x v="0"/>
    <x v="0"/>
    <x v="1"/>
    <x v="2"/>
    <s v="Small Box"/>
    <s v="Deflect-o SuperTray™ Unbreakable Stackable Tray, Letter, Black"/>
    <n v="0.42"/>
    <s v="United States"/>
    <x v="2"/>
    <x v="3"/>
    <x v="241"/>
    <n v="55126"/>
    <x v="147"/>
    <d v="2015-02-27T00:00:00"/>
    <x v="466"/>
    <n v="10"/>
    <n v="292.37"/>
    <n v="91194"/>
    <s v="Not returned"/>
    <s v="Chris"/>
  </r>
  <r>
    <x v="481"/>
    <x v="1"/>
    <x v="6"/>
    <n v="80.98"/>
    <n v="35"/>
    <n v="868"/>
    <s v="Sharon Ellis"/>
    <x v="2"/>
    <x v="0"/>
    <x v="0"/>
    <x v="10"/>
    <s v="Large Box"/>
    <s v="Carina 42&quot;Hx23 3/4&quot;W Media Storage Unit"/>
    <n v="0.83"/>
    <s v="United States"/>
    <x v="2"/>
    <x v="3"/>
    <x v="241"/>
    <n v="55126"/>
    <x v="147"/>
    <d v="2015-02-27T00:00:00"/>
    <x v="467"/>
    <n v="8"/>
    <n v="682.79"/>
    <n v="91194"/>
    <s v="Not returned"/>
    <s v="Chris"/>
  </r>
  <r>
    <x v="482"/>
    <x v="2"/>
    <x v="2"/>
    <n v="6.48"/>
    <n v="8.8800000000000008"/>
    <n v="868"/>
    <s v="Sharon Ellis"/>
    <x v="2"/>
    <x v="0"/>
    <x v="0"/>
    <x v="7"/>
    <s v="Small Box"/>
    <s v="Xerox 224"/>
    <n v="0.37"/>
    <s v="United States"/>
    <x v="2"/>
    <x v="3"/>
    <x v="241"/>
    <n v="55126"/>
    <x v="127"/>
    <d v="2015-03-07T00:00:00"/>
    <x v="468"/>
    <n v="20"/>
    <n v="125.77"/>
    <n v="91195"/>
    <s v="Not returned"/>
    <s v="Chris"/>
  </r>
  <r>
    <x v="483"/>
    <x v="2"/>
    <x v="3"/>
    <n v="349.45"/>
    <n v="60"/>
    <n v="868"/>
    <s v="Sharon Ellis"/>
    <x v="1"/>
    <x v="0"/>
    <x v="1"/>
    <x v="11"/>
    <s v="Jumbo Drum"/>
    <s v="SAFCO PlanMaster Heigh-Adjustable Drafting Table Base, 43w x 30d x 30-37h, Black"/>
    <m/>
    <s v="United States"/>
    <x v="2"/>
    <x v="3"/>
    <x v="241"/>
    <n v="55126"/>
    <x v="127"/>
    <d v="2015-03-07T00:00:00"/>
    <x v="469"/>
    <n v="12"/>
    <n v="3918.98"/>
    <n v="91195"/>
    <s v="Not returned"/>
    <s v="Chris"/>
  </r>
  <r>
    <x v="484"/>
    <x v="1"/>
    <x v="9"/>
    <n v="14.2"/>
    <n v="5.3"/>
    <n v="871"/>
    <s v="Sandy Ellington"/>
    <x v="2"/>
    <x v="1"/>
    <x v="1"/>
    <x v="2"/>
    <s v="Wrap Bag"/>
    <s v="Coloredge Poster Frame"/>
    <n v="0.46"/>
    <s v="United States"/>
    <x v="0"/>
    <x v="34"/>
    <x v="242"/>
    <n v="89502"/>
    <x v="24"/>
    <d v="2015-03-17T00:00:00"/>
    <x v="470"/>
    <n v="2"/>
    <n v="31.24"/>
    <n v="90577"/>
    <s v="Not returned"/>
    <s v="William"/>
  </r>
  <r>
    <x v="485"/>
    <x v="1"/>
    <x v="0"/>
    <n v="5.94"/>
    <n v="9.92"/>
    <n v="871"/>
    <s v="Sandy Ellington"/>
    <x v="2"/>
    <x v="1"/>
    <x v="0"/>
    <x v="8"/>
    <s v="Small Box"/>
    <s v="Storex Dura Pro™ Binders"/>
    <n v="0.38"/>
    <s v="United States"/>
    <x v="0"/>
    <x v="34"/>
    <x v="242"/>
    <n v="89502"/>
    <x v="135"/>
    <d v="2015-05-23T00:00:00"/>
    <x v="471"/>
    <n v="12"/>
    <n v="74.77"/>
    <n v="90578"/>
    <s v="Not returned"/>
    <s v="William"/>
  </r>
  <r>
    <x v="486"/>
    <x v="1"/>
    <x v="6"/>
    <n v="6.48"/>
    <n v="5.1100000000000003"/>
    <n v="871"/>
    <s v="Sandy Ellington"/>
    <x v="2"/>
    <x v="1"/>
    <x v="0"/>
    <x v="7"/>
    <s v="Small Box"/>
    <s v="Xerox 231"/>
    <n v="0.37"/>
    <s v="United States"/>
    <x v="0"/>
    <x v="34"/>
    <x v="242"/>
    <n v="89502"/>
    <x v="135"/>
    <d v="2015-05-22T00:00:00"/>
    <x v="472"/>
    <n v="18"/>
    <n v="127.81"/>
    <n v="90578"/>
    <s v="Not returned"/>
    <s v="William"/>
  </r>
  <r>
    <x v="487"/>
    <x v="0"/>
    <x v="7"/>
    <n v="4.37"/>
    <n v="5.15"/>
    <n v="875"/>
    <s v="Erika Fink"/>
    <x v="2"/>
    <x v="2"/>
    <x v="0"/>
    <x v="15"/>
    <s v="Small Box"/>
    <s v="Eureka Sanitaire ® Multi-Pro Heavy-Duty Upright, Disposable Bags"/>
    <n v="0.59"/>
    <s v="United States"/>
    <x v="0"/>
    <x v="17"/>
    <x v="243"/>
    <n v="84106"/>
    <x v="54"/>
    <d v="2015-02-22T00:00:00"/>
    <x v="473"/>
    <n v="18"/>
    <n v="78.59"/>
    <n v="89059"/>
    <s v="Not returned"/>
    <s v="William"/>
  </r>
  <r>
    <x v="488"/>
    <x v="0"/>
    <x v="3"/>
    <n v="155.99"/>
    <n v="8.99"/>
    <n v="875"/>
    <s v="Erika Fink"/>
    <x v="2"/>
    <x v="2"/>
    <x v="2"/>
    <x v="5"/>
    <s v="Small Box"/>
    <s v="CF 688"/>
    <n v="0.57999999999999996"/>
    <s v="United States"/>
    <x v="0"/>
    <x v="17"/>
    <x v="243"/>
    <n v="84106"/>
    <x v="54"/>
    <d v="2015-02-23T00:00:00"/>
    <x v="474"/>
    <n v="4"/>
    <n v="497.11"/>
    <n v="89059"/>
    <s v="Not returned"/>
    <s v="William"/>
  </r>
  <r>
    <x v="489"/>
    <x v="2"/>
    <x v="8"/>
    <n v="5.68"/>
    <n v="1.39"/>
    <n v="880"/>
    <s v="Ellen Beck"/>
    <x v="2"/>
    <x v="2"/>
    <x v="0"/>
    <x v="4"/>
    <s v="Small Box"/>
    <s v="Staples Standard Envelopes"/>
    <n v="0.38"/>
    <s v="United States"/>
    <x v="0"/>
    <x v="28"/>
    <x v="244"/>
    <n v="85254"/>
    <x v="78"/>
    <d v="2015-03-27T00:00:00"/>
    <x v="475"/>
    <n v="5"/>
    <n v="27.02"/>
    <n v="86153"/>
    <s v="Not returned"/>
    <s v="William"/>
  </r>
  <r>
    <x v="490"/>
    <x v="2"/>
    <x v="2"/>
    <n v="22.84"/>
    <n v="11.54"/>
    <n v="880"/>
    <s v="Ellen Beck"/>
    <x v="2"/>
    <x v="2"/>
    <x v="0"/>
    <x v="7"/>
    <s v="Small Box"/>
    <s v="Xerox 1964"/>
    <n v="0.39"/>
    <s v="United States"/>
    <x v="0"/>
    <x v="28"/>
    <x v="244"/>
    <n v="85254"/>
    <x v="78"/>
    <d v="2015-03-27T00:00:00"/>
    <x v="476"/>
    <n v="1"/>
    <n v="27.67"/>
    <n v="86153"/>
    <s v="Not returned"/>
    <s v="William"/>
  </r>
  <r>
    <x v="491"/>
    <x v="2"/>
    <x v="2"/>
    <n v="25.98"/>
    <n v="14.36"/>
    <n v="885"/>
    <s v="Malcolm Robertson"/>
    <x v="1"/>
    <x v="0"/>
    <x v="1"/>
    <x v="1"/>
    <s v="Jumbo Drum"/>
    <s v="Global Stack Chair without Arms, Black"/>
    <n v="0.6"/>
    <s v="United States"/>
    <x v="2"/>
    <x v="7"/>
    <x v="232"/>
    <n v="79109"/>
    <x v="84"/>
    <d v="2015-05-25T00:00:00"/>
    <x v="477"/>
    <n v="41"/>
    <n v="1033.56"/>
    <n v="89537"/>
    <s v="Not returned"/>
    <s v="Chris"/>
  </r>
  <r>
    <x v="492"/>
    <x v="2"/>
    <x v="4"/>
    <n v="1.81"/>
    <n v="0.75"/>
    <n v="890"/>
    <s v="Billie Fowler"/>
    <x v="2"/>
    <x v="3"/>
    <x v="1"/>
    <x v="1"/>
    <s v="Jumbo Drum"/>
    <s v="Metal Folding Chairs, Beige, 4/Carton"/>
    <n v="0.57999999999999996"/>
    <s v="United States"/>
    <x v="2"/>
    <x v="7"/>
    <x v="245"/>
    <n v="76021"/>
    <x v="99"/>
    <d v="2015-01-06T00:00:00"/>
    <x v="478"/>
    <n v="11"/>
    <n v="19.97"/>
    <n v="89536"/>
    <s v="Not returned"/>
    <s v="Chris"/>
  </r>
  <r>
    <x v="493"/>
    <x v="2"/>
    <x v="7"/>
    <n v="125.99"/>
    <n v="5.26"/>
    <n v="890"/>
    <s v="Billie Fowler"/>
    <x v="2"/>
    <x v="3"/>
    <x v="2"/>
    <x v="5"/>
    <s v="Small Box"/>
    <s v="232"/>
    <n v="0.55000000000000004"/>
    <s v="United States"/>
    <x v="2"/>
    <x v="7"/>
    <x v="245"/>
    <n v="76021"/>
    <x v="99"/>
    <d v="2015-01-05T00:00:00"/>
    <x v="479"/>
    <n v="6"/>
    <n v="660.03"/>
    <n v="89536"/>
    <s v="Not returned"/>
    <s v="Chris"/>
  </r>
  <r>
    <x v="494"/>
    <x v="2"/>
    <x v="0"/>
    <n v="8.34"/>
    <n v="0.96"/>
    <n v="894"/>
    <s v="Gail Rankin Cole"/>
    <x v="2"/>
    <x v="0"/>
    <x v="1"/>
    <x v="2"/>
    <s v="Wrap Bag"/>
    <s v="Document Clip Frames"/>
    <n v="0.43"/>
    <s v="United States"/>
    <x v="1"/>
    <x v="41"/>
    <x v="246"/>
    <n v="20024"/>
    <x v="56"/>
    <d v="2015-01-12T00:00:00"/>
    <x v="480"/>
    <n v="24"/>
    <n v="199.12"/>
    <n v="14596"/>
    <s v="Not returned"/>
    <s v="Erin"/>
  </r>
  <r>
    <x v="495"/>
    <x v="2"/>
    <x v="2"/>
    <n v="3.28"/>
    <n v="3.97"/>
    <n v="894"/>
    <s v="Gail Rankin Cole"/>
    <x v="2"/>
    <x v="0"/>
    <x v="0"/>
    <x v="0"/>
    <s v="Wrap Bag"/>
    <s v="Newell 337"/>
    <n v="0.56000000000000005"/>
    <s v="United States"/>
    <x v="1"/>
    <x v="41"/>
    <x v="246"/>
    <n v="20024"/>
    <x v="56"/>
    <d v="2015-01-11T00:00:00"/>
    <x v="481"/>
    <n v="19"/>
    <n v="63.14"/>
    <n v="14596"/>
    <s v="Not returned"/>
    <s v="Erin"/>
  </r>
  <r>
    <x v="496"/>
    <x v="4"/>
    <x v="1"/>
    <n v="1.1399999999999999"/>
    <n v="0.7"/>
    <n v="894"/>
    <s v="Gail Rankin Cole"/>
    <x v="2"/>
    <x v="0"/>
    <x v="0"/>
    <x v="3"/>
    <s v="Wrap Bag"/>
    <s v="OIC Thumb-Tacks"/>
    <n v="0.38"/>
    <s v="United States"/>
    <x v="1"/>
    <x v="41"/>
    <x v="246"/>
    <n v="20024"/>
    <x v="23"/>
    <d v="2015-02-02T00:00:00"/>
    <x v="482"/>
    <n v="38"/>
    <n v="44.85"/>
    <n v="38529"/>
    <s v="Not returned"/>
    <s v="Erin"/>
  </r>
  <r>
    <x v="497"/>
    <x v="2"/>
    <x v="0"/>
    <n v="8.34"/>
    <n v="0.96"/>
    <n v="896"/>
    <s v="Jennifer Siegel"/>
    <x v="2"/>
    <x v="0"/>
    <x v="1"/>
    <x v="2"/>
    <s v="Wrap Bag"/>
    <s v="Document Clip Frames"/>
    <n v="0.43"/>
    <s v="United States"/>
    <x v="2"/>
    <x v="7"/>
    <x v="247"/>
    <n v="76201"/>
    <x v="56"/>
    <d v="2015-01-12T00:00:00"/>
    <x v="483"/>
    <n v="6"/>
    <n v="49.78"/>
    <n v="90166"/>
    <s v="Not returned"/>
    <s v="Chris"/>
  </r>
  <r>
    <x v="498"/>
    <x v="2"/>
    <x v="2"/>
    <n v="3.28"/>
    <n v="3.97"/>
    <n v="896"/>
    <s v="Jennifer Siegel"/>
    <x v="2"/>
    <x v="0"/>
    <x v="0"/>
    <x v="0"/>
    <s v="Wrap Bag"/>
    <s v="Newell 337"/>
    <n v="0.56000000000000005"/>
    <s v="United States"/>
    <x v="2"/>
    <x v="7"/>
    <x v="247"/>
    <n v="76201"/>
    <x v="56"/>
    <d v="2015-01-11T00:00:00"/>
    <x v="484"/>
    <n v="5"/>
    <n v="16.62"/>
    <n v="90166"/>
    <s v="Not returned"/>
    <s v="Chris"/>
  </r>
  <r>
    <x v="499"/>
    <x v="2"/>
    <x v="2"/>
    <n v="47.98"/>
    <n v="3.61"/>
    <n v="896"/>
    <s v="Jennifer Siegel"/>
    <x v="2"/>
    <x v="0"/>
    <x v="2"/>
    <x v="13"/>
    <s v="Small Pack"/>
    <s v="DS/HD IBM Formatted Diskettes, 200/Pack - Staples"/>
    <n v="0.71"/>
    <s v="United States"/>
    <x v="2"/>
    <x v="7"/>
    <x v="247"/>
    <n v="76201"/>
    <x v="105"/>
    <d v="2015-06-22T00:00:00"/>
    <x v="485"/>
    <n v="11"/>
    <n v="517.67999999999995"/>
    <n v="90167"/>
    <s v="Not returned"/>
    <s v="Chris"/>
  </r>
  <r>
    <x v="500"/>
    <x v="0"/>
    <x v="7"/>
    <n v="90.97"/>
    <n v="28"/>
    <n v="898"/>
    <s v="Harriet Hodges"/>
    <x v="1"/>
    <x v="2"/>
    <x v="2"/>
    <x v="6"/>
    <s v="Jumbo Drum"/>
    <s v="Lexmark Z55se Color Inkjet Printer"/>
    <n v="0.38"/>
    <s v="United States"/>
    <x v="1"/>
    <x v="4"/>
    <x v="8"/>
    <n v="10039"/>
    <x v="38"/>
    <d v="2015-01-13T00:00:00"/>
    <x v="486"/>
    <n v="6"/>
    <n v="573.30999999999995"/>
    <n v="33635"/>
    <s v="Not returned"/>
    <s v="Erin"/>
  </r>
  <r>
    <x v="501"/>
    <x v="0"/>
    <x v="8"/>
    <n v="20.34"/>
    <n v="35"/>
    <n v="898"/>
    <s v="Harriet Hodges"/>
    <x v="2"/>
    <x v="2"/>
    <x v="0"/>
    <x v="10"/>
    <s v="Large Box"/>
    <s v="Tennsco Commercial Shelving"/>
    <n v="0.84"/>
    <s v="United States"/>
    <x v="1"/>
    <x v="4"/>
    <x v="8"/>
    <n v="10039"/>
    <x v="38"/>
    <d v="2015-01-13T00:00:00"/>
    <x v="487"/>
    <n v="5"/>
    <n v="140.22999999999999"/>
    <n v="33635"/>
    <s v="Not returned"/>
    <s v="Erin"/>
  </r>
  <r>
    <x v="502"/>
    <x v="1"/>
    <x v="1"/>
    <n v="12.53"/>
    <n v="0.49"/>
    <n v="898"/>
    <s v="Harriet Hodges"/>
    <x v="2"/>
    <x v="2"/>
    <x v="0"/>
    <x v="9"/>
    <s v="Small Box"/>
    <s v="Round Specialty Laser Printer Labels"/>
    <n v="0.38"/>
    <s v="United States"/>
    <x v="1"/>
    <x v="4"/>
    <x v="8"/>
    <n v="10039"/>
    <x v="39"/>
    <d v="2015-01-27T00:00:00"/>
    <x v="488"/>
    <n v="47"/>
    <n v="594.44000000000005"/>
    <n v="9606"/>
    <s v="Not returned"/>
    <s v="Erin"/>
  </r>
  <r>
    <x v="503"/>
    <x v="1"/>
    <x v="8"/>
    <n v="5.18"/>
    <n v="2.04"/>
    <n v="898"/>
    <s v="Harriet Hodges"/>
    <x v="0"/>
    <x v="2"/>
    <x v="0"/>
    <x v="7"/>
    <s v="Wrap Bag"/>
    <s v="Array® Memo Cubes"/>
    <n v="0.36"/>
    <s v="United States"/>
    <x v="1"/>
    <x v="4"/>
    <x v="8"/>
    <n v="10039"/>
    <x v="39"/>
    <d v="2015-01-29T00:00:00"/>
    <x v="489"/>
    <n v="44"/>
    <n v="228.5"/>
    <n v="9606"/>
    <s v="Not returned"/>
    <s v="Erin"/>
  </r>
  <r>
    <x v="504"/>
    <x v="0"/>
    <x v="7"/>
    <n v="90.97"/>
    <n v="28"/>
    <n v="899"/>
    <s v="Jordan Berry"/>
    <x v="1"/>
    <x v="2"/>
    <x v="2"/>
    <x v="6"/>
    <s v="Jumbo Drum"/>
    <s v="Lexmark Z55se Color Inkjet Printer"/>
    <n v="0.38"/>
    <s v="United States"/>
    <x v="1"/>
    <x v="19"/>
    <x v="248"/>
    <n v="16602"/>
    <x v="38"/>
    <d v="2015-01-13T00:00:00"/>
    <x v="486"/>
    <n v="2"/>
    <n v="191.1"/>
    <n v="86263"/>
    <s v="Not returned"/>
    <s v="Erin"/>
  </r>
  <r>
    <x v="505"/>
    <x v="0"/>
    <x v="8"/>
    <n v="20.34"/>
    <n v="35"/>
    <n v="899"/>
    <s v="Jordan Berry"/>
    <x v="2"/>
    <x v="2"/>
    <x v="0"/>
    <x v="10"/>
    <s v="Large Box"/>
    <s v="Tennsco Commercial Shelving"/>
    <n v="0.84"/>
    <s v="United States"/>
    <x v="1"/>
    <x v="19"/>
    <x v="248"/>
    <n v="16602"/>
    <x v="38"/>
    <d v="2015-01-13T00:00:00"/>
    <x v="487"/>
    <n v="1"/>
    <n v="28.05"/>
    <n v="86263"/>
    <s v="Not returned"/>
    <s v="Erin"/>
  </r>
  <r>
    <x v="506"/>
    <x v="1"/>
    <x v="1"/>
    <n v="12.53"/>
    <n v="0.49"/>
    <n v="899"/>
    <s v="Jordan Berry"/>
    <x v="2"/>
    <x v="2"/>
    <x v="0"/>
    <x v="9"/>
    <s v="Small Box"/>
    <s v="Round Specialty Laser Printer Labels"/>
    <n v="0.38"/>
    <s v="United States"/>
    <x v="1"/>
    <x v="19"/>
    <x v="248"/>
    <n v="16602"/>
    <x v="39"/>
    <d v="2015-01-27T00:00:00"/>
    <x v="490"/>
    <n v="12"/>
    <n v="151.77000000000001"/>
    <n v="86264"/>
    <s v="Not returned"/>
    <s v="Erin"/>
  </r>
  <r>
    <x v="507"/>
    <x v="1"/>
    <x v="8"/>
    <n v="5.18"/>
    <n v="2.04"/>
    <n v="899"/>
    <s v="Jordan Berry"/>
    <x v="0"/>
    <x v="2"/>
    <x v="0"/>
    <x v="7"/>
    <s v="Wrap Bag"/>
    <s v="Array® Memo Cubes"/>
    <n v="0.36"/>
    <s v="United States"/>
    <x v="1"/>
    <x v="19"/>
    <x v="248"/>
    <n v="16602"/>
    <x v="39"/>
    <d v="2015-01-29T00:00:00"/>
    <x v="489"/>
    <n v="11"/>
    <n v="57.13"/>
    <n v="86264"/>
    <s v="Not returned"/>
    <s v="Erin"/>
  </r>
  <r>
    <x v="508"/>
    <x v="1"/>
    <x v="6"/>
    <n v="5.98"/>
    <n v="1.49"/>
    <n v="903"/>
    <s v="Francis Spivey"/>
    <x v="2"/>
    <x v="3"/>
    <x v="0"/>
    <x v="8"/>
    <s v="Small Box"/>
    <s v="Avery Hanging File Binders"/>
    <n v="0.39"/>
    <s v="United States"/>
    <x v="1"/>
    <x v="15"/>
    <x v="249"/>
    <n v="1887"/>
    <x v="14"/>
    <d v="2015-03-14T00:00:00"/>
    <x v="491"/>
    <n v="18"/>
    <n v="116.92"/>
    <n v="90806"/>
    <s v="Not returned"/>
    <s v="Erin"/>
  </r>
  <r>
    <x v="509"/>
    <x v="2"/>
    <x v="3"/>
    <n v="35.99"/>
    <n v="5.99"/>
    <n v="907"/>
    <s v="Rachel Casey"/>
    <x v="2"/>
    <x v="1"/>
    <x v="2"/>
    <x v="5"/>
    <s v="Wrap Bag"/>
    <s v="Accessory41"/>
    <n v="0.38"/>
    <s v="United States"/>
    <x v="3"/>
    <x v="35"/>
    <x v="157"/>
    <n v="42420"/>
    <x v="115"/>
    <d v="2015-02-27T00:00:00"/>
    <x v="492"/>
    <n v="5"/>
    <n v="151.6"/>
    <n v="86459"/>
    <s v="Not returned"/>
    <s v="Sam"/>
  </r>
  <r>
    <x v="510"/>
    <x v="3"/>
    <x v="3"/>
    <n v="2.6"/>
    <n v="2.4"/>
    <n v="907"/>
    <s v="Rachel Casey"/>
    <x v="2"/>
    <x v="1"/>
    <x v="0"/>
    <x v="0"/>
    <s v="Wrap Bag"/>
    <s v="12 Colored Short Pencils"/>
    <n v="0.57999999999999996"/>
    <s v="United States"/>
    <x v="3"/>
    <x v="35"/>
    <x v="157"/>
    <n v="42420"/>
    <x v="77"/>
    <d v="2015-06-19T00:00:00"/>
    <x v="493"/>
    <n v="12"/>
    <n v="31.73"/>
    <n v="86460"/>
    <s v="Not returned"/>
    <s v="Sam"/>
  </r>
  <r>
    <x v="511"/>
    <x v="2"/>
    <x v="6"/>
    <n v="5.28"/>
    <n v="5.61"/>
    <n v="910"/>
    <s v="Carla Hauser"/>
    <x v="2"/>
    <x v="0"/>
    <x v="0"/>
    <x v="7"/>
    <s v="Small Box"/>
    <s v="Xerox 1954"/>
    <n v="0.4"/>
    <s v="United States"/>
    <x v="3"/>
    <x v="40"/>
    <x v="233"/>
    <n v="71854"/>
    <x v="50"/>
    <d v="2015-05-14T00:00:00"/>
    <x v="494"/>
    <n v="15"/>
    <n v="85.26"/>
    <n v="90187"/>
    <s v="Not returned"/>
    <s v="Sam"/>
  </r>
  <r>
    <x v="512"/>
    <x v="1"/>
    <x v="5"/>
    <n v="7.64"/>
    <n v="5.83"/>
    <n v="911"/>
    <s v="Marsha P Joyner"/>
    <x v="2"/>
    <x v="0"/>
    <x v="0"/>
    <x v="7"/>
    <s v="Wrap Bag"/>
    <s v="Rediform Wirebound &quot;Phone Memo&quot; Message Book, 11 x 5-3/4"/>
    <n v="0.36"/>
    <s v="United States"/>
    <x v="1"/>
    <x v="36"/>
    <x v="250"/>
    <n v="26003"/>
    <x v="70"/>
    <d v="2015-02-02T00:00:00"/>
    <x v="495"/>
    <n v="2"/>
    <n v="16.600000000000001"/>
    <n v="90185"/>
    <s v="Not returned"/>
    <s v="Erin"/>
  </r>
  <r>
    <x v="513"/>
    <x v="1"/>
    <x v="7"/>
    <n v="218.75"/>
    <n v="69.64"/>
    <n v="911"/>
    <s v="Marsha P Joyner"/>
    <x v="1"/>
    <x v="0"/>
    <x v="1"/>
    <x v="11"/>
    <s v="Jumbo Box"/>
    <s v="BoxOffice By Design Rectangular and Half-Moon Meeting Room Tables"/>
    <n v="0.72"/>
    <s v="United States"/>
    <x v="1"/>
    <x v="36"/>
    <x v="250"/>
    <n v="26003"/>
    <x v="70"/>
    <d v="2015-02-01T00:00:00"/>
    <x v="496"/>
    <n v="10"/>
    <n v="2285.41"/>
    <n v="90185"/>
    <s v="Not returned"/>
    <s v="Erin"/>
  </r>
  <r>
    <x v="514"/>
    <x v="0"/>
    <x v="0"/>
    <n v="59.76"/>
    <n v="9.7100000000000009"/>
    <n v="911"/>
    <s v="Marsha P Joyner"/>
    <x v="2"/>
    <x v="0"/>
    <x v="0"/>
    <x v="10"/>
    <s v="Small Box"/>
    <s v="Advantus 10-Drawer Portable Organizer, Chrome Metal Frame, Smoke Drawers"/>
    <n v="0.56999999999999995"/>
    <s v="United States"/>
    <x v="1"/>
    <x v="36"/>
    <x v="250"/>
    <n v="26003"/>
    <x v="36"/>
    <d v="2015-04-06T00:00:00"/>
    <x v="497"/>
    <n v="8"/>
    <n v="513.52"/>
    <n v="90186"/>
    <s v="Not returned"/>
    <s v="Erin"/>
  </r>
  <r>
    <x v="515"/>
    <x v="0"/>
    <x v="2"/>
    <n v="350.98"/>
    <n v="30"/>
    <n v="915"/>
    <s v="Carol Sherrill"/>
    <x v="1"/>
    <x v="1"/>
    <x v="1"/>
    <x v="1"/>
    <s v="Jumbo Drum"/>
    <s v="Office Star - Professional Matrix Back Chair with 2-to-1 Synchro Tilt and Mesh Fabric Seat"/>
    <n v="0.61"/>
    <s v="United States"/>
    <x v="2"/>
    <x v="7"/>
    <x v="251"/>
    <n v="77803"/>
    <x v="148"/>
    <d v="2015-01-05T00:00:00"/>
    <x v="498"/>
    <n v="1"/>
    <n v="346.52"/>
    <n v="86356"/>
    <s v="Not returned"/>
    <s v="Chris"/>
  </r>
  <r>
    <x v="516"/>
    <x v="4"/>
    <x v="5"/>
    <n v="161.55000000000001"/>
    <n v="19.989999999999998"/>
    <n v="916"/>
    <s v="Marion Wilcox"/>
    <x v="2"/>
    <x v="0"/>
    <x v="0"/>
    <x v="10"/>
    <s v="Small Box"/>
    <s v="Fellowes Super Stor/Drawer® Files"/>
    <n v="0.66"/>
    <s v="United States"/>
    <x v="2"/>
    <x v="7"/>
    <x v="252"/>
    <n v="76028"/>
    <x v="148"/>
    <d v="2015-01-11T00:00:00"/>
    <x v="499"/>
    <n v="3"/>
    <n v="499.31"/>
    <n v="86357"/>
    <s v="Not returned"/>
    <s v="Chris"/>
  </r>
  <r>
    <x v="517"/>
    <x v="0"/>
    <x v="5"/>
    <n v="35.51"/>
    <n v="6.31"/>
    <n v="918"/>
    <s v="Kerry Jernigan"/>
    <x v="2"/>
    <x v="3"/>
    <x v="0"/>
    <x v="10"/>
    <s v="Small Box"/>
    <s v="Steel Personal Filing/Posting Tote"/>
    <n v="0.57999999999999996"/>
    <s v="United States"/>
    <x v="0"/>
    <x v="1"/>
    <x v="184"/>
    <n v="91730"/>
    <x v="142"/>
    <d v="2015-04-14T00:00:00"/>
    <x v="256"/>
    <n v="2"/>
    <n v="73.099999999999994"/>
    <n v="90492"/>
    <s v="Not returned"/>
    <s v="William"/>
  </r>
  <r>
    <x v="518"/>
    <x v="2"/>
    <x v="3"/>
    <n v="58.14"/>
    <n v="36.61"/>
    <n v="918"/>
    <s v="Kerry Jernigan"/>
    <x v="1"/>
    <x v="0"/>
    <x v="1"/>
    <x v="14"/>
    <s v="Jumbo Box"/>
    <s v="O'Sullivan 3-Shelf Heavy-Duty Bookcases"/>
    <n v="0.61"/>
    <s v="United States"/>
    <x v="0"/>
    <x v="1"/>
    <x v="184"/>
    <n v="91730"/>
    <x v="135"/>
    <d v="2015-05-21T00:00:00"/>
    <x v="500"/>
    <n v="39"/>
    <n v="2115.06"/>
    <n v="90493"/>
    <s v="Not returned"/>
    <s v="William"/>
  </r>
  <r>
    <x v="519"/>
    <x v="0"/>
    <x v="10"/>
    <n v="8.34"/>
    <n v="2.64"/>
    <n v="919"/>
    <s v="Tracy Livingston"/>
    <x v="2"/>
    <x v="3"/>
    <x v="0"/>
    <x v="12"/>
    <s v="Small Pack"/>
    <s v="Acme® Elite Stainless Steel Scissors"/>
    <n v="0.59"/>
    <s v="United States"/>
    <x v="0"/>
    <x v="1"/>
    <x v="253"/>
    <n v="96003"/>
    <x v="142"/>
    <d v="2015-04-12T00:00:00"/>
    <x v="501"/>
    <n v="6"/>
    <n v="47.95"/>
    <n v="90492"/>
    <s v="Not returned"/>
    <s v="William"/>
  </r>
  <r>
    <x v="520"/>
    <x v="4"/>
    <x v="10"/>
    <n v="15.98"/>
    <n v="4"/>
    <n v="920"/>
    <s v="Jessie Kelly"/>
    <x v="2"/>
    <x v="0"/>
    <x v="2"/>
    <x v="13"/>
    <s v="Small Box"/>
    <s v="Logitech Access Keyboard"/>
    <n v="0.37"/>
    <s v="United States"/>
    <x v="0"/>
    <x v="1"/>
    <x v="254"/>
    <n v="92374"/>
    <x v="12"/>
    <d v="2015-04-01T00:00:00"/>
    <x v="502"/>
    <n v="9"/>
    <n v="134.38"/>
    <n v="90491"/>
    <s v="Not returned"/>
    <s v="William"/>
  </r>
  <r>
    <x v="521"/>
    <x v="0"/>
    <x v="9"/>
    <n v="8.0399999999999991"/>
    <n v="8.94"/>
    <n v="920"/>
    <s v="Jessie Kelly"/>
    <x v="2"/>
    <x v="3"/>
    <x v="0"/>
    <x v="8"/>
    <s v="Small Box"/>
    <s v="Fellowes Twister Kit, Gray/Clear, 3/pkg"/>
    <n v="0.4"/>
    <s v="United States"/>
    <x v="0"/>
    <x v="1"/>
    <x v="254"/>
    <n v="92374"/>
    <x v="142"/>
    <d v="2015-04-14T00:00:00"/>
    <x v="503"/>
    <n v="9"/>
    <n v="76.77"/>
    <n v="90492"/>
    <s v="Not returned"/>
    <s v="William"/>
  </r>
  <r>
    <x v="522"/>
    <x v="1"/>
    <x v="0"/>
    <n v="65.989999999999995"/>
    <n v="8.99"/>
    <n v="922"/>
    <s v="Dolores Abrams"/>
    <x v="0"/>
    <x v="2"/>
    <x v="2"/>
    <x v="5"/>
    <s v="Small Box"/>
    <s v="5180"/>
    <n v="0.56000000000000005"/>
    <s v="United States"/>
    <x v="0"/>
    <x v="1"/>
    <x v="184"/>
    <n v="91730"/>
    <x v="135"/>
    <d v="2015-05-21T00:00:00"/>
    <x v="504"/>
    <n v="14"/>
    <n v="782"/>
    <n v="87135"/>
    <s v="Not returned"/>
    <s v="William"/>
  </r>
  <r>
    <x v="523"/>
    <x v="2"/>
    <x v="9"/>
    <n v="2.1800000000000002"/>
    <n v="1.38"/>
    <n v="925"/>
    <s v="Ruth Dudley"/>
    <x v="2"/>
    <x v="2"/>
    <x v="0"/>
    <x v="3"/>
    <s v="Wrap Bag"/>
    <s v="Advantus Push Pins"/>
    <n v="0.44"/>
    <s v="United States"/>
    <x v="1"/>
    <x v="14"/>
    <x v="255"/>
    <n v="4330"/>
    <x v="34"/>
    <d v="2015-04-06T00:00:00"/>
    <x v="505"/>
    <n v="7"/>
    <n v="15.73"/>
    <n v="87134"/>
    <s v="Not returned"/>
    <s v="Erin"/>
  </r>
  <r>
    <x v="524"/>
    <x v="2"/>
    <x v="0"/>
    <n v="170.98"/>
    <n v="35.89"/>
    <n v="929"/>
    <s v="Calvin Conway"/>
    <x v="1"/>
    <x v="2"/>
    <x v="1"/>
    <x v="14"/>
    <s v="Jumbo Box"/>
    <s v="Rush Hierlooms Collection 1&quot; Thick Stackable Bookcases"/>
    <n v="0.66"/>
    <s v="United States"/>
    <x v="1"/>
    <x v="2"/>
    <x v="256"/>
    <n v="8857"/>
    <x v="34"/>
    <d v="2015-04-08T00:00:00"/>
    <x v="506"/>
    <n v="10"/>
    <n v="1719.07"/>
    <n v="87134"/>
    <s v="Not returned"/>
    <s v="Erin"/>
  </r>
  <r>
    <x v="525"/>
    <x v="2"/>
    <x v="5"/>
    <n v="6.04"/>
    <n v="2.14"/>
    <n v="936"/>
    <s v="Robyn Garner"/>
    <x v="0"/>
    <x v="0"/>
    <x v="0"/>
    <x v="7"/>
    <s v="Wrap Bag"/>
    <s v="Adams Telephone Message Books, 5 1/4” x 11”"/>
    <n v="0.38"/>
    <s v="United States"/>
    <x v="0"/>
    <x v="1"/>
    <x v="254"/>
    <n v="92374"/>
    <x v="149"/>
    <d v="2015-02-19T00:00:00"/>
    <x v="507"/>
    <n v="1"/>
    <n v="8.41"/>
    <n v="90588"/>
    <s v="Not returned"/>
    <s v="William"/>
  </r>
  <r>
    <x v="526"/>
    <x v="1"/>
    <x v="5"/>
    <n v="5.98"/>
    <n v="5.46"/>
    <n v="936"/>
    <s v="Robyn Garner"/>
    <x v="2"/>
    <x v="0"/>
    <x v="0"/>
    <x v="7"/>
    <s v="Small Box"/>
    <s v="Xerox 1983"/>
    <n v="0.36"/>
    <s v="United States"/>
    <x v="0"/>
    <x v="1"/>
    <x v="254"/>
    <n v="92374"/>
    <x v="150"/>
    <d v="2015-06-27T00:00:00"/>
    <x v="508"/>
    <n v="17"/>
    <n v="104.95"/>
    <n v="90589"/>
    <s v="Not returned"/>
    <s v="William"/>
  </r>
  <r>
    <x v="527"/>
    <x v="1"/>
    <x v="0"/>
    <n v="65.989999999999995"/>
    <n v="3.99"/>
    <n v="937"/>
    <s v="Kelly Shaw"/>
    <x v="2"/>
    <x v="0"/>
    <x v="2"/>
    <x v="5"/>
    <s v="Small Box"/>
    <s v="StarTAC 7760"/>
    <n v="0.59"/>
    <s v="United States"/>
    <x v="0"/>
    <x v="1"/>
    <x v="257"/>
    <n v="90278"/>
    <x v="150"/>
    <d v="2015-06-28T00:00:00"/>
    <x v="509"/>
    <n v="3"/>
    <n v="166.59"/>
    <n v="90589"/>
    <s v="Not returned"/>
    <s v="William"/>
  </r>
  <r>
    <x v="528"/>
    <x v="4"/>
    <x v="3"/>
    <n v="100.98"/>
    <n v="35.840000000000003"/>
    <n v="940"/>
    <s v="Albert Maxwell"/>
    <x v="1"/>
    <x v="1"/>
    <x v="1"/>
    <x v="14"/>
    <s v="Jumbo Box"/>
    <s v="Bush Westfield Collection Bookcases, Fully Assembled"/>
    <n v="0.62"/>
    <s v="United States"/>
    <x v="1"/>
    <x v="18"/>
    <x v="258"/>
    <n v="6776"/>
    <x v="81"/>
    <d v="2015-04-19T00:00:00"/>
    <x v="510"/>
    <n v="4"/>
    <n v="396.19"/>
    <n v="90844"/>
    <s v="Not returned"/>
    <s v="Erin"/>
  </r>
  <r>
    <x v="529"/>
    <x v="1"/>
    <x v="9"/>
    <n v="31.74"/>
    <n v="12.62"/>
    <n v="945"/>
    <s v="Stephanie Sun Perry"/>
    <x v="2"/>
    <x v="1"/>
    <x v="0"/>
    <x v="8"/>
    <s v="Small Box"/>
    <s v="GBC Wire Binding Strips"/>
    <n v="0.37"/>
    <s v="United States"/>
    <x v="0"/>
    <x v="1"/>
    <x v="259"/>
    <n v="95070"/>
    <x v="127"/>
    <d v="2015-03-06T00:00:00"/>
    <x v="511"/>
    <n v="3"/>
    <n v="98.7"/>
    <n v="86567"/>
    <s v="Not returned"/>
    <s v="William"/>
  </r>
  <r>
    <x v="530"/>
    <x v="2"/>
    <x v="3"/>
    <n v="90.98"/>
    <n v="56.2"/>
    <n v="946"/>
    <s v="Denise Parks"/>
    <x v="0"/>
    <x v="1"/>
    <x v="1"/>
    <x v="2"/>
    <s v="Medium Box"/>
    <s v="Eldon ClusterMat Chair Mat with Cordless Antistatic Protection"/>
    <n v="0.74"/>
    <s v="United States"/>
    <x v="1"/>
    <x v="14"/>
    <x v="113"/>
    <n v="4210"/>
    <x v="151"/>
    <d v="2015-03-02T00:00:00"/>
    <x v="512"/>
    <n v="20"/>
    <n v="1782.44"/>
    <n v="86566"/>
    <s v="Not returned"/>
    <s v="Erin"/>
  </r>
  <r>
    <x v="531"/>
    <x v="2"/>
    <x v="4"/>
    <n v="14.2"/>
    <n v="5.3"/>
    <n v="947"/>
    <s v="Dorothy Buchanan"/>
    <x v="0"/>
    <x v="1"/>
    <x v="1"/>
    <x v="2"/>
    <s v="Wrap Bag"/>
    <s v="Coloredge Poster Frame"/>
    <n v="0.46"/>
    <s v="United States"/>
    <x v="1"/>
    <x v="2"/>
    <x v="260"/>
    <n v="7002"/>
    <x v="52"/>
    <d v="2015-01-13T00:00:00"/>
    <x v="513"/>
    <n v="5"/>
    <n v="72.11"/>
    <n v="86565"/>
    <s v="Not returned"/>
    <s v="Erin"/>
  </r>
  <r>
    <x v="532"/>
    <x v="5"/>
    <x v="2"/>
    <n v="40.98"/>
    <n v="2.99"/>
    <n v="949"/>
    <s v="Ernest Oh"/>
    <x v="2"/>
    <x v="3"/>
    <x v="0"/>
    <x v="8"/>
    <s v="Small Box"/>
    <s v="Avery Trapezoid Ring Binder, 3&quot; Capacity, Black, 1040 sheets"/>
    <n v="0.36"/>
    <s v="United States"/>
    <x v="0"/>
    <x v="1"/>
    <x v="154"/>
    <n v="90049"/>
    <x v="22"/>
    <d v="2015-01-04T00:00:00"/>
    <x v="514"/>
    <n v="3"/>
    <n v="124.81"/>
    <n v="9285"/>
    <s v="Not returned"/>
    <s v="William"/>
  </r>
  <r>
    <x v="533"/>
    <x v="4"/>
    <x v="1"/>
    <n v="48.04"/>
    <n v="5.09"/>
    <n v="949"/>
    <s v="Ernest Oh"/>
    <x v="2"/>
    <x v="3"/>
    <x v="0"/>
    <x v="7"/>
    <s v="Small Box"/>
    <s v="Xerox 1910"/>
    <n v="0.37"/>
    <s v="United States"/>
    <x v="0"/>
    <x v="1"/>
    <x v="154"/>
    <n v="90049"/>
    <x v="27"/>
    <d v="2015-03-26T00:00:00"/>
    <x v="515"/>
    <n v="18"/>
    <n v="881.32"/>
    <n v="8257"/>
    <s v="Not returned"/>
    <s v="William"/>
  </r>
  <r>
    <x v="534"/>
    <x v="2"/>
    <x v="2"/>
    <n v="40.98"/>
    <n v="2.99"/>
    <n v="950"/>
    <s v="Jane Shah"/>
    <x v="2"/>
    <x v="3"/>
    <x v="0"/>
    <x v="8"/>
    <s v="Small Box"/>
    <s v="Avery Trapezoid Ring Binder, 3&quot; Capacity, Black, 1040 sheets"/>
    <n v="0.36"/>
    <s v="United States"/>
    <x v="2"/>
    <x v="3"/>
    <x v="3"/>
    <n v="55372"/>
    <x v="22"/>
    <d v="2015-01-04T00:00:00"/>
    <x v="516"/>
    <n v="1"/>
    <n v="41.6"/>
    <n v="89083"/>
    <s v="Not returned"/>
    <s v="Chris"/>
  </r>
  <r>
    <x v="535"/>
    <x v="4"/>
    <x v="5"/>
    <n v="1500.97"/>
    <n v="29.7"/>
    <n v="950"/>
    <s v="Jane Shah"/>
    <x v="1"/>
    <x v="3"/>
    <x v="2"/>
    <x v="6"/>
    <s v="Jumbo Drum"/>
    <s v="Epson DFX5000+ Dot Matrix Printer"/>
    <n v="0.56999999999999995"/>
    <s v="United States"/>
    <x v="2"/>
    <x v="3"/>
    <x v="3"/>
    <n v="55372"/>
    <x v="27"/>
    <d v="2015-03-22T00:00:00"/>
    <x v="517"/>
    <n v="1"/>
    <n v="1497.22"/>
    <n v="89084"/>
    <s v="Not returned"/>
    <s v="Chris"/>
  </r>
  <r>
    <x v="536"/>
    <x v="4"/>
    <x v="1"/>
    <n v="48.04"/>
    <n v="5.09"/>
    <n v="950"/>
    <s v="Jane Shah"/>
    <x v="2"/>
    <x v="3"/>
    <x v="0"/>
    <x v="7"/>
    <s v="Small Box"/>
    <s v="Xerox 1910"/>
    <n v="0.37"/>
    <s v="United States"/>
    <x v="2"/>
    <x v="3"/>
    <x v="3"/>
    <n v="55372"/>
    <x v="27"/>
    <d v="2015-03-26T00:00:00"/>
    <x v="518"/>
    <n v="5"/>
    <n v="244.81"/>
    <n v="89084"/>
    <s v="Not returned"/>
    <s v="Chris"/>
  </r>
  <r>
    <x v="537"/>
    <x v="4"/>
    <x v="9"/>
    <n v="4.28"/>
    <n v="1.6"/>
    <n v="950"/>
    <s v="Jane Shah"/>
    <x v="2"/>
    <x v="3"/>
    <x v="0"/>
    <x v="0"/>
    <s v="Wrap Bag"/>
    <s v="Newell 320"/>
    <n v="0.57999999999999996"/>
    <s v="United States"/>
    <x v="2"/>
    <x v="3"/>
    <x v="3"/>
    <n v="55372"/>
    <x v="27"/>
    <d v="2015-03-29T00:00:00"/>
    <x v="519"/>
    <n v="1"/>
    <n v="4.55"/>
    <n v="89084"/>
    <s v="Not returned"/>
    <s v="Chris"/>
  </r>
  <r>
    <x v="538"/>
    <x v="4"/>
    <x v="10"/>
    <n v="7.31"/>
    <n v="0.49"/>
    <n v="954"/>
    <s v="Tony Chandler"/>
    <x v="2"/>
    <x v="2"/>
    <x v="0"/>
    <x v="9"/>
    <s v="Small Box"/>
    <s v="Self-Adhesive Address Labels for Typewriters by Universal"/>
    <n v="0.38"/>
    <s v="United States"/>
    <x v="2"/>
    <x v="7"/>
    <x v="261"/>
    <n v="75067"/>
    <x v="6"/>
    <d v="2015-02-21T00:00:00"/>
    <x v="520"/>
    <n v="4"/>
    <n v="27.63"/>
    <n v="90771"/>
    <s v="Not returned"/>
    <s v="Chris"/>
  </r>
  <r>
    <x v="539"/>
    <x v="4"/>
    <x v="4"/>
    <n v="6.7"/>
    <n v="1.56"/>
    <n v="954"/>
    <s v="Tony Chandler"/>
    <x v="2"/>
    <x v="2"/>
    <x v="0"/>
    <x v="0"/>
    <s v="Wrap Bag"/>
    <s v="Turquoise Lead Holder with Pocket Clip"/>
    <n v="0.52"/>
    <s v="United States"/>
    <x v="2"/>
    <x v="7"/>
    <x v="261"/>
    <n v="75067"/>
    <x v="6"/>
    <d v="2015-02-12T00:00:00"/>
    <x v="521"/>
    <n v="5"/>
    <n v="31.21"/>
    <n v="90771"/>
    <s v="Not returned"/>
    <s v="Chris"/>
  </r>
  <r>
    <x v="540"/>
    <x v="1"/>
    <x v="0"/>
    <n v="145.44999999999999"/>
    <n v="17.850000000000001"/>
    <n v="959"/>
    <s v="Sally House"/>
    <x v="1"/>
    <x v="0"/>
    <x v="2"/>
    <x v="6"/>
    <s v="Jumbo Drum"/>
    <s v="Panasonic KX-P1150 Dot Matrix Printer"/>
    <n v="0.56000000000000005"/>
    <s v="United States"/>
    <x v="2"/>
    <x v="7"/>
    <x v="252"/>
    <n v="76028"/>
    <x v="27"/>
    <d v="2015-03-23T00:00:00"/>
    <x v="522"/>
    <n v="8"/>
    <n v="1214.03"/>
    <n v="91581"/>
    <s v="Not returned"/>
    <s v="Chris"/>
  </r>
  <r>
    <x v="541"/>
    <x v="4"/>
    <x v="9"/>
    <n v="2.94"/>
    <n v="0.96"/>
    <n v="960"/>
    <s v="Phillip Chappell"/>
    <x v="2"/>
    <x v="1"/>
    <x v="0"/>
    <x v="0"/>
    <s v="Wrap Bag"/>
    <s v="Newell 343"/>
    <n v="0.57999999999999996"/>
    <s v="United States"/>
    <x v="0"/>
    <x v="1"/>
    <x v="257"/>
    <n v="90278"/>
    <x v="128"/>
    <d v="2015-02-08T00:00:00"/>
    <x v="523"/>
    <n v="1"/>
    <n v="3.51"/>
    <n v="89401"/>
    <s v="Not returned"/>
    <s v="William"/>
  </r>
  <r>
    <x v="542"/>
    <x v="1"/>
    <x v="5"/>
    <n v="124.49"/>
    <n v="51.94"/>
    <n v="961"/>
    <s v="Benjamin Chan"/>
    <x v="1"/>
    <x v="1"/>
    <x v="1"/>
    <x v="11"/>
    <s v="Jumbo Box"/>
    <s v="Bevis 36 x 72 Conference Tables"/>
    <n v="0.63"/>
    <s v="United States"/>
    <x v="0"/>
    <x v="1"/>
    <x v="262"/>
    <n v="94061"/>
    <x v="152"/>
    <d v="2015-02-24T00:00:00"/>
    <x v="524"/>
    <n v="1"/>
    <n v="120.12"/>
    <n v="89402"/>
    <s v="Not returned"/>
    <s v="William"/>
  </r>
  <r>
    <x v="543"/>
    <x v="4"/>
    <x v="9"/>
    <n v="2.94"/>
    <n v="0.96"/>
    <n v="962"/>
    <s v="Yvonne Clarke"/>
    <x v="2"/>
    <x v="1"/>
    <x v="0"/>
    <x v="0"/>
    <s v="Wrap Bag"/>
    <s v="Newell 343"/>
    <n v="0.57999999999999996"/>
    <s v="United States"/>
    <x v="2"/>
    <x v="12"/>
    <x v="25"/>
    <n v="60610"/>
    <x v="128"/>
    <d v="2015-02-08T00:00:00"/>
    <x v="523"/>
    <n v="2"/>
    <n v="7.01"/>
    <n v="17636"/>
    <s v="Not returned"/>
    <s v="Chris"/>
  </r>
  <r>
    <x v="544"/>
    <x v="3"/>
    <x v="6"/>
    <n v="170.98"/>
    <n v="35.89"/>
    <n v="970"/>
    <s v="Lynn Payne"/>
    <x v="1"/>
    <x v="3"/>
    <x v="1"/>
    <x v="14"/>
    <s v="Jumbo Box"/>
    <s v="Rush Hierlooms Collection 1&quot; Thick Stackable Bookcases"/>
    <n v="0.66"/>
    <s v="United States"/>
    <x v="3"/>
    <x v="8"/>
    <x v="191"/>
    <n v="24281"/>
    <x v="18"/>
    <d v="2015-04-21T00:00:00"/>
    <x v="525"/>
    <n v="8"/>
    <n v="1452.18"/>
    <n v="86173"/>
    <s v="Not returned"/>
    <s v="Sam"/>
  </r>
  <r>
    <x v="545"/>
    <x v="4"/>
    <x v="9"/>
    <n v="284.98"/>
    <n v="69.55"/>
    <n v="972"/>
    <s v="Gregory Holden"/>
    <x v="1"/>
    <x v="0"/>
    <x v="1"/>
    <x v="1"/>
    <s v="Jumbo Drum"/>
    <s v="Global Commerce™ Series High-Back Swivel/Tilt Chairs"/>
    <n v="0.6"/>
    <s v="United States"/>
    <x v="0"/>
    <x v="1"/>
    <x v="263"/>
    <n v="92503"/>
    <x v="136"/>
    <d v="2015-03-05T00:00:00"/>
    <x v="526"/>
    <n v="2"/>
    <n v="619.38"/>
    <n v="87259"/>
    <s v="Not returned"/>
    <s v="William"/>
  </r>
  <r>
    <x v="546"/>
    <x v="4"/>
    <x v="6"/>
    <n v="12.99"/>
    <n v="14.37"/>
    <n v="972"/>
    <s v="Gregory Holden"/>
    <x v="2"/>
    <x v="0"/>
    <x v="1"/>
    <x v="2"/>
    <s v="Large Box"/>
    <s v="Tensor &quot;Hersey Kiss&quot; Styled Floor Lamp"/>
    <n v="0.73"/>
    <s v="United States"/>
    <x v="0"/>
    <x v="1"/>
    <x v="263"/>
    <n v="92503"/>
    <x v="136"/>
    <d v="2015-02-28T00:00:00"/>
    <x v="527"/>
    <n v="1"/>
    <n v="18.690000000000001"/>
    <n v="87259"/>
    <s v="Not returned"/>
    <s v="William"/>
  </r>
  <r>
    <x v="547"/>
    <x v="4"/>
    <x v="10"/>
    <n v="2.2200000000000002"/>
    <n v="5"/>
    <n v="975"/>
    <s v="Francis Evans"/>
    <x v="2"/>
    <x v="0"/>
    <x v="0"/>
    <x v="15"/>
    <s v="Small Box"/>
    <s v="Hoover Replacement Belt for Commercial Guardsman Heavy-Duty Upright Vacuum"/>
    <n v="0.55000000000000004"/>
    <s v="United States"/>
    <x v="1"/>
    <x v="15"/>
    <x v="28"/>
    <n v="2108"/>
    <x v="36"/>
    <d v="2015-04-09T00:00:00"/>
    <x v="528"/>
    <n v="3"/>
    <n v="8.8000000000000007"/>
    <n v="87260"/>
    <s v="Not returned"/>
    <s v="Erin"/>
  </r>
  <r>
    <x v="548"/>
    <x v="3"/>
    <x v="6"/>
    <n v="37.76"/>
    <n v="12.9"/>
    <n v="980"/>
    <s v="Howard Burnett"/>
    <x v="2"/>
    <x v="0"/>
    <x v="0"/>
    <x v="10"/>
    <s v="Small Box"/>
    <s v="Companion Letter/Legal File, Black"/>
    <n v="0.56999999999999995"/>
    <s v="United States"/>
    <x v="1"/>
    <x v="9"/>
    <x v="186"/>
    <n v="5403"/>
    <x v="64"/>
    <d v="2015-02-06T00:00:00"/>
    <x v="529"/>
    <n v="12"/>
    <n v="477.2"/>
    <n v="87258"/>
    <s v="Not returned"/>
    <s v="Erin"/>
  </r>
  <r>
    <x v="549"/>
    <x v="4"/>
    <x v="3"/>
    <n v="300.97000000000003"/>
    <n v="7.18"/>
    <n v="983"/>
    <s v="Sue Drake"/>
    <x v="2"/>
    <x v="0"/>
    <x v="2"/>
    <x v="13"/>
    <s v="Small Box"/>
    <s v="Gyration Ultra Professional Cordless Optical Suite"/>
    <n v="0.48"/>
    <s v="United States"/>
    <x v="3"/>
    <x v="40"/>
    <x v="264"/>
    <n v="72143"/>
    <x v="58"/>
    <d v="2015-04-27T00:00:00"/>
    <x v="530"/>
    <n v="10"/>
    <n v="2848.38"/>
    <n v="90201"/>
    <s v="Not returned"/>
    <s v="Sam"/>
  </r>
  <r>
    <x v="550"/>
    <x v="0"/>
    <x v="5"/>
    <n v="4.28"/>
    <n v="5.17"/>
    <n v="993"/>
    <s v="Gail Currin"/>
    <x v="2"/>
    <x v="2"/>
    <x v="0"/>
    <x v="7"/>
    <s v="Small Box"/>
    <s v="Xerox 1971"/>
    <n v="0.4"/>
    <s v="United States"/>
    <x v="0"/>
    <x v="1"/>
    <x v="265"/>
    <n v="93030"/>
    <x v="153"/>
    <d v="2015-02-19T00:00:00"/>
    <x v="531"/>
    <n v="9"/>
    <n v="38.58"/>
    <n v="89432"/>
    <s v="Not returned"/>
    <s v="William"/>
  </r>
  <r>
    <x v="551"/>
    <x v="0"/>
    <x v="10"/>
    <n v="400.98"/>
    <n v="76.37"/>
    <n v="994"/>
    <s v="Neal Weber"/>
    <x v="1"/>
    <x v="2"/>
    <x v="1"/>
    <x v="11"/>
    <s v="Jumbo Box"/>
    <s v="Bretford CR8500 Series Meeting Room Furniture"/>
    <n v="0.6"/>
    <s v="United States"/>
    <x v="1"/>
    <x v="14"/>
    <x v="91"/>
    <n v="4073"/>
    <x v="88"/>
    <d v="2015-03-15T00:00:00"/>
    <x v="532"/>
    <n v="2"/>
    <n v="810.47"/>
    <n v="89433"/>
    <s v="Not returned"/>
    <s v="Erin"/>
  </r>
  <r>
    <x v="552"/>
    <x v="4"/>
    <x v="3"/>
    <n v="7.64"/>
    <n v="5.83"/>
    <n v="995"/>
    <s v="Lloyd Spencer"/>
    <x v="2"/>
    <x v="2"/>
    <x v="0"/>
    <x v="7"/>
    <s v="Wrap Bag"/>
    <s v="Rediform Wirebound &quot;Phone Memo&quot; Message Book, 11 x 5-3/4"/>
    <n v="0.36"/>
    <s v="United States"/>
    <x v="1"/>
    <x v="14"/>
    <x v="266"/>
    <n v="4070"/>
    <x v="16"/>
    <d v="2015-05-15T00:00:00"/>
    <x v="533"/>
    <n v="9"/>
    <n v="72.83"/>
    <n v="89434"/>
    <s v="Not returned"/>
    <s v="Erin"/>
  </r>
  <r>
    <x v="553"/>
    <x v="4"/>
    <x v="4"/>
    <n v="67.84"/>
    <n v="0.99"/>
    <n v="997"/>
    <s v="Phillip Pollard"/>
    <x v="2"/>
    <x v="2"/>
    <x v="0"/>
    <x v="15"/>
    <s v="Small Box"/>
    <s v="Fellowes Command Center 5-outlet power strip"/>
    <n v="0.57999999999999996"/>
    <s v="United States"/>
    <x v="1"/>
    <x v="2"/>
    <x v="260"/>
    <n v="7002"/>
    <x v="76"/>
    <d v="2015-01-29T00:00:00"/>
    <x v="534"/>
    <n v="1"/>
    <n v="63.66"/>
    <n v="89431"/>
    <s v="Not returned"/>
    <s v="Erin"/>
  </r>
  <r>
    <x v="554"/>
    <x v="0"/>
    <x v="4"/>
    <n v="45.19"/>
    <n v="1.99"/>
    <n v="999"/>
    <s v="Rita Barton"/>
    <x v="2"/>
    <x v="2"/>
    <x v="2"/>
    <x v="13"/>
    <s v="Small Pack"/>
    <s v="Verbatim DVD-RAM, 9.4GB, Rewritable, Type 1, DS, DataLife Plus"/>
    <n v="0.55000000000000004"/>
    <s v="United States"/>
    <x v="1"/>
    <x v="2"/>
    <x v="267"/>
    <n v="7450"/>
    <x v="88"/>
    <d v="2015-03-15T00:00:00"/>
    <x v="535"/>
    <n v="3"/>
    <n v="127.22"/>
    <n v="89433"/>
    <s v="Not returned"/>
    <s v="Erin"/>
  </r>
  <r>
    <x v="555"/>
    <x v="0"/>
    <x v="9"/>
    <n v="33.979999999999997"/>
    <n v="19.989999999999998"/>
    <n v="1000"/>
    <s v="Lynn Bell"/>
    <x v="2"/>
    <x v="2"/>
    <x v="1"/>
    <x v="2"/>
    <s v="Small Box"/>
    <s v="Linden® 12&quot; Wall Clock With Oak Frame"/>
    <n v="0.55000000000000004"/>
    <s v="United States"/>
    <x v="1"/>
    <x v="9"/>
    <x v="268"/>
    <n v="5201"/>
    <x v="88"/>
    <d v="2015-03-15T00:00:00"/>
    <x v="536"/>
    <n v="12"/>
    <n v="432.44"/>
    <n v="89433"/>
    <s v="Not returned"/>
    <s v="Erin"/>
  </r>
  <r>
    <x v="556"/>
    <x v="4"/>
    <x v="2"/>
    <n v="10.14"/>
    <n v="2.27"/>
    <n v="1005"/>
    <s v="Lloyd Dickson"/>
    <x v="2"/>
    <x v="2"/>
    <x v="0"/>
    <x v="7"/>
    <s v="Wrap Bag"/>
    <s v="Staples Wirebound Steno Books, 6&quot; x 9&quot;, 12/Pack"/>
    <n v="0.36"/>
    <s v="United States"/>
    <x v="2"/>
    <x v="12"/>
    <x v="182"/>
    <n v="60089"/>
    <x v="30"/>
    <d v="2015-03-04T00:00:00"/>
    <x v="537"/>
    <n v="1"/>
    <n v="12.18"/>
    <n v="90043"/>
    <s v="Not returned"/>
    <s v="Chris"/>
  </r>
  <r>
    <x v="557"/>
    <x v="0"/>
    <x v="1"/>
    <n v="40.99"/>
    <n v="17.48"/>
    <n v="1005"/>
    <s v="Lloyd Dickson"/>
    <x v="2"/>
    <x v="2"/>
    <x v="0"/>
    <x v="7"/>
    <s v="Small Box"/>
    <s v="Xerox 1893"/>
    <n v="0.36"/>
    <s v="United States"/>
    <x v="2"/>
    <x v="12"/>
    <x v="182"/>
    <n v="60089"/>
    <x v="139"/>
    <d v="2015-02-28T00:00:00"/>
    <x v="538"/>
    <n v="23"/>
    <n v="950.43"/>
    <n v="90044"/>
    <s v="Not returned"/>
    <s v="Chris"/>
  </r>
  <r>
    <x v="558"/>
    <x v="0"/>
    <x v="0"/>
    <n v="3.15"/>
    <n v="0.49"/>
    <n v="1008"/>
    <s v="Priscilla Frank"/>
    <x v="2"/>
    <x v="1"/>
    <x v="0"/>
    <x v="9"/>
    <s v="Small Box"/>
    <s v="Self-Adhesive Removable Labels"/>
    <n v="0.37"/>
    <s v="United States"/>
    <x v="1"/>
    <x v="14"/>
    <x v="269"/>
    <n v="4038"/>
    <x v="40"/>
    <d v="2015-05-27T00:00:00"/>
    <x v="539"/>
    <n v="8"/>
    <n v="25.37"/>
    <n v="88371"/>
    <s v="Not returned"/>
    <s v="Erin"/>
  </r>
  <r>
    <x v="559"/>
    <x v="0"/>
    <x v="10"/>
    <n v="550.98"/>
    <n v="45.7"/>
    <n v="1009"/>
    <s v="Kristin George"/>
    <x v="1"/>
    <x v="0"/>
    <x v="1"/>
    <x v="11"/>
    <s v="Jumbo Box"/>
    <s v="Chromcraft Bull-Nose Wood Oval Conference Tables &amp; Bases"/>
    <n v="0.71"/>
    <s v="United States"/>
    <x v="1"/>
    <x v="14"/>
    <x v="270"/>
    <n v="4072"/>
    <x v="117"/>
    <d v="2015-06-21T00:00:00"/>
    <x v="540"/>
    <n v="14"/>
    <n v="6963.67"/>
    <n v="88372"/>
    <s v="Not returned"/>
    <s v="Erin"/>
  </r>
  <r>
    <x v="560"/>
    <x v="2"/>
    <x v="3"/>
    <n v="28.48"/>
    <n v="1.99"/>
    <n v="1014"/>
    <s v="Theresa Winters"/>
    <x v="2"/>
    <x v="1"/>
    <x v="2"/>
    <x v="13"/>
    <s v="Small Pack"/>
    <s v="Memorex 4.7GB DVD+RW, 3/Pack"/>
    <n v="0.4"/>
    <s v="United States"/>
    <x v="3"/>
    <x v="40"/>
    <x v="271"/>
    <n v="72022"/>
    <x v="151"/>
    <d v="2015-03-02T00:00:00"/>
    <x v="541"/>
    <n v="6"/>
    <n v="160.16999999999999"/>
    <n v="88387"/>
    <s v="Not returned"/>
    <s v="Sam"/>
  </r>
  <r>
    <x v="561"/>
    <x v="2"/>
    <x v="6"/>
    <n v="2.08"/>
    <n v="5.33"/>
    <n v="1014"/>
    <s v="Theresa Winters"/>
    <x v="2"/>
    <x v="1"/>
    <x v="1"/>
    <x v="2"/>
    <s v="Small Box"/>
    <s v="Eldon® Wave Desk Accessories"/>
    <n v="0.43"/>
    <s v="United States"/>
    <x v="3"/>
    <x v="40"/>
    <x v="271"/>
    <n v="72022"/>
    <x v="151"/>
    <d v="2015-03-03T00:00:00"/>
    <x v="542"/>
    <n v="3"/>
    <n v="7.47"/>
    <n v="88387"/>
    <s v="Not returned"/>
    <s v="Sam"/>
  </r>
  <r>
    <x v="562"/>
    <x v="2"/>
    <x v="2"/>
    <n v="45.99"/>
    <n v="4.99"/>
    <n v="1014"/>
    <s v="Theresa Winters"/>
    <x v="0"/>
    <x v="1"/>
    <x v="2"/>
    <x v="5"/>
    <s v="Small Box"/>
    <s v="KF 788"/>
    <n v="0.56000000000000005"/>
    <s v="United States"/>
    <x v="3"/>
    <x v="40"/>
    <x v="271"/>
    <n v="72022"/>
    <x v="151"/>
    <d v="2015-03-02T00:00:00"/>
    <x v="543"/>
    <n v="10"/>
    <n v="370.81"/>
    <n v="88387"/>
    <s v="Not returned"/>
    <s v="Sam"/>
  </r>
  <r>
    <x v="563"/>
    <x v="1"/>
    <x v="4"/>
    <n v="10.91"/>
    <n v="2.99"/>
    <n v="1014"/>
    <s v="Theresa Winters"/>
    <x v="2"/>
    <x v="1"/>
    <x v="0"/>
    <x v="8"/>
    <s v="Small Box"/>
    <s v="Heavy-Duty E-Z-D® Binders"/>
    <n v="0.38"/>
    <s v="United States"/>
    <x v="3"/>
    <x v="40"/>
    <x v="271"/>
    <n v="72022"/>
    <x v="93"/>
    <d v="2015-03-06T00:00:00"/>
    <x v="544"/>
    <n v="11"/>
    <n v="119.99"/>
    <n v="88388"/>
    <s v="Not returned"/>
    <s v="Sam"/>
  </r>
  <r>
    <x v="564"/>
    <x v="3"/>
    <x v="6"/>
    <n v="43.98"/>
    <n v="8.99"/>
    <n v="1015"/>
    <s v="Beverly Cameron"/>
    <x v="2"/>
    <x v="1"/>
    <x v="0"/>
    <x v="0"/>
    <s v="Small Pack"/>
    <s v="Boston 1645 Deluxe Heavier-Duty Electric Pencil Sharpener"/>
    <n v="0.57999999999999996"/>
    <s v="United States"/>
    <x v="3"/>
    <x v="24"/>
    <x v="272"/>
    <n v="27502"/>
    <x v="103"/>
    <d v="2015-03-18T00:00:00"/>
    <x v="545"/>
    <n v="14"/>
    <n v="650.70000000000005"/>
    <n v="88390"/>
    <s v="Not returned"/>
    <s v="Sam"/>
  </r>
  <r>
    <x v="565"/>
    <x v="0"/>
    <x v="1"/>
    <n v="6.48"/>
    <n v="7.86"/>
    <n v="1016"/>
    <s v="Francis Sherrill"/>
    <x v="0"/>
    <x v="1"/>
    <x v="0"/>
    <x v="7"/>
    <s v="Small Box"/>
    <s v="Xerox 213"/>
    <n v="0.37"/>
    <s v="United States"/>
    <x v="3"/>
    <x v="24"/>
    <x v="273"/>
    <n v="28806"/>
    <x v="20"/>
    <d v="2015-06-13T00:00:00"/>
    <x v="546"/>
    <n v="1"/>
    <n v="11.41"/>
    <n v="88389"/>
    <s v="Not returned"/>
    <s v="Sam"/>
  </r>
  <r>
    <x v="566"/>
    <x v="3"/>
    <x v="5"/>
    <n v="35.89"/>
    <n v="14.72"/>
    <n v="1018"/>
    <s v="Meredith Humphrey"/>
    <x v="2"/>
    <x v="1"/>
    <x v="0"/>
    <x v="4"/>
    <s v="Small Box"/>
    <s v="Jet-Pak Recycled Peel 'N' Seal Padded Mailers"/>
    <n v="0.4"/>
    <s v="United States"/>
    <x v="3"/>
    <x v="24"/>
    <x v="274"/>
    <n v="27511"/>
    <x v="4"/>
    <d v="2015-04-09T00:00:00"/>
    <x v="547"/>
    <n v="19"/>
    <n v="680.39"/>
    <n v="88391"/>
    <s v="Not returned"/>
    <s v="Sam"/>
  </r>
  <r>
    <x v="567"/>
    <x v="3"/>
    <x v="6"/>
    <n v="11.48"/>
    <n v="5.43"/>
    <n v="1018"/>
    <s v="Meredith Humphrey"/>
    <x v="2"/>
    <x v="1"/>
    <x v="0"/>
    <x v="7"/>
    <s v="Small Box"/>
    <s v="Personal Creations™ Ink Jet Cards and Labels"/>
    <n v="0.36"/>
    <s v="United States"/>
    <x v="3"/>
    <x v="24"/>
    <x v="274"/>
    <n v="27511"/>
    <x v="4"/>
    <d v="2015-04-08T00:00:00"/>
    <x v="548"/>
    <n v="6"/>
    <n v="75.52"/>
    <n v="88391"/>
    <s v="Not returned"/>
    <s v="Sam"/>
  </r>
  <r>
    <x v="568"/>
    <x v="2"/>
    <x v="3"/>
    <n v="517.48"/>
    <n v="16.63"/>
    <n v="1020"/>
    <s v="Julie Porter"/>
    <x v="1"/>
    <x v="2"/>
    <x v="2"/>
    <x v="6"/>
    <s v="Jumbo Box"/>
    <s v="Panasonic KX-P3626 Dot Matrix Printer"/>
    <n v="0.59"/>
    <s v="United States"/>
    <x v="2"/>
    <x v="13"/>
    <x v="275"/>
    <n v="66762"/>
    <x v="146"/>
    <d v="2015-03-07T00:00:00"/>
    <x v="549"/>
    <n v="5"/>
    <n v="2354.54"/>
    <n v="88632"/>
    <s v="Not returned"/>
    <s v="Chris"/>
  </r>
  <r>
    <x v="569"/>
    <x v="2"/>
    <x v="8"/>
    <n v="4.13"/>
    <n v="5.04"/>
    <n v="1020"/>
    <s v="Julie Porter"/>
    <x v="2"/>
    <x v="2"/>
    <x v="0"/>
    <x v="8"/>
    <s v="Small Box"/>
    <s v="ACCOHIDE® 3-Ring Binder, Blue, 1&quot;"/>
    <n v="0.38"/>
    <s v="United States"/>
    <x v="2"/>
    <x v="13"/>
    <x v="275"/>
    <n v="66762"/>
    <x v="92"/>
    <d v="2015-02-07T00:00:00"/>
    <x v="550"/>
    <n v="20"/>
    <n v="79.06"/>
    <n v="88634"/>
    <s v="Not returned"/>
    <s v="Chris"/>
  </r>
  <r>
    <x v="570"/>
    <x v="2"/>
    <x v="6"/>
    <n v="4.4800000000000004"/>
    <n v="2.5"/>
    <n v="1020"/>
    <s v="Julie Porter"/>
    <x v="2"/>
    <x v="2"/>
    <x v="0"/>
    <x v="4"/>
    <s v="Small Box"/>
    <s v="Ampad #10 Peel &amp; Seel® Holiday Envelopes"/>
    <n v="0.37"/>
    <s v="United States"/>
    <x v="2"/>
    <x v="13"/>
    <x v="275"/>
    <n v="66762"/>
    <x v="92"/>
    <d v="2015-02-08T00:00:00"/>
    <x v="551"/>
    <n v="14"/>
    <n v="65.14"/>
    <n v="88634"/>
    <s v="Not returned"/>
    <s v="Chris"/>
  </r>
  <r>
    <x v="571"/>
    <x v="2"/>
    <x v="1"/>
    <n v="39.06"/>
    <n v="10.55"/>
    <n v="1023"/>
    <s v="Glen Newman"/>
    <x v="2"/>
    <x v="2"/>
    <x v="0"/>
    <x v="8"/>
    <s v="Small Box"/>
    <s v="Ibico Recycled Linen-Style Covers"/>
    <n v="0.37"/>
    <s v="United States"/>
    <x v="1"/>
    <x v="19"/>
    <x v="276"/>
    <n v="15221"/>
    <x v="7"/>
    <d v="2015-05-15T00:00:00"/>
    <x v="552"/>
    <n v="16"/>
    <n v="640.71"/>
    <n v="88633"/>
    <s v="Not returned"/>
    <s v="Erin"/>
  </r>
  <r>
    <x v="572"/>
    <x v="2"/>
    <x v="10"/>
    <n v="37.700000000000003"/>
    <n v="2.99"/>
    <n v="1023"/>
    <s v="Glen Newman"/>
    <x v="2"/>
    <x v="2"/>
    <x v="0"/>
    <x v="8"/>
    <s v="Small Box"/>
    <s v="Vinyl Sectional Post Binders"/>
    <n v="0.35"/>
    <s v="United States"/>
    <x v="1"/>
    <x v="19"/>
    <x v="276"/>
    <n v="15221"/>
    <x v="7"/>
    <d v="2015-05-16T00:00:00"/>
    <x v="553"/>
    <n v="18"/>
    <n v="659.6"/>
    <n v="88633"/>
    <s v="Not returned"/>
    <s v="Erin"/>
  </r>
  <r>
    <x v="573"/>
    <x v="1"/>
    <x v="4"/>
    <n v="65.989999999999995"/>
    <n v="5.92"/>
    <n v="1026"/>
    <s v="Eugene Kerr"/>
    <x v="2"/>
    <x v="2"/>
    <x v="2"/>
    <x v="5"/>
    <s v="Small Box"/>
    <s v="i500plus"/>
    <n v="0.57999999999999996"/>
    <s v="United States"/>
    <x v="1"/>
    <x v="4"/>
    <x v="277"/>
    <n v="11722"/>
    <x v="131"/>
    <d v="2015-02-07T00:00:00"/>
    <x v="554"/>
    <n v="22"/>
    <n v="1137.5999999999999"/>
    <n v="89005"/>
    <s v="Not returned"/>
    <s v="Erin"/>
  </r>
  <r>
    <x v="574"/>
    <x v="0"/>
    <x v="10"/>
    <n v="5.98"/>
    <n v="3.85"/>
    <n v="1026"/>
    <s v="Eugene Kerr"/>
    <x v="2"/>
    <x v="2"/>
    <x v="2"/>
    <x v="13"/>
    <s v="Small Pack"/>
    <s v="Imation 3.5&quot; IBM-Formatted Diskettes, 10/Pack"/>
    <n v="0.68"/>
    <s v="United States"/>
    <x v="1"/>
    <x v="4"/>
    <x v="277"/>
    <n v="11722"/>
    <x v="124"/>
    <d v="2015-05-30T00:00:00"/>
    <x v="555"/>
    <n v="26"/>
    <n v="151.55000000000001"/>
    <n v="89008"/>
    <s v="Not returned"/>
    <s v="Erin"/>
  </r>
  <r>
    <x v="575"/>
    <x v="0"/>
    <x v="8"/>
    <n v="2.61"/>
    <n v="0.5"/>
    <n v="1026"/>
    <s v="Eugene Kerr"/>
    <x v="2"/>
    <x v="2"/>
    <x v="0"/>
    <x v="9"/>
    <s v="Small Box"/>
    <s v="Avery 494"/>
    <n v="0.39"/>
    <s v="United States"/>
    <x v="1"/>
    <x v="4"/>
    <x v="277"/>
    <n v="11722"/>
    <x v="124"/>
    <d v="2015-06-01T00:00:00"/>
    <x v="556"/>
    <n v="22"/>
    <n v="57.03"/>
    <n v="89008"/>
    <s v="Not returned"/>
    <s v="Erin"/>
  </r>
  <r>
    <x v="576"/>
    <x v="0"/>
    <x v="10"/>
    <n v="73.98"/>
    <n v="4"/>
    <n v="1027"/>
    <s v="Brian Bennett"/>
    <x v="2"/>
    <x v="2"/>
    <x v="2"/>
    <x v="13"/>
    <s v="Small Box"/>
    <s v="Keytronic French Keyboard"/>
    <n v="0.79"/>
    <s v="United States"/>
    <x v="1"/>
    <x v="4"/>
    <x v="278"/>
    <n v="14225"/>
    <x v="14"/>
    <d v="2015-03-13T00:00:00"/>
    <x v="557"/>
    <n v="5"/>
    <n v="347.23"/>
    <n v="89004"/>
    <s v="Not returned"/>
    <s v="Erin"/>
  </r>
  <r>
    <x v="577"/>
    <x v="0"/>
    <x v="5"/>
    <n v="51.98"/>
    <n v="10.17"/>
    <n v="1027"/>
    <s v="Brian Bennett"/>
    <x v="2"/>
    <x v="2"/>
    <x v="2"/>
    <x v="6"/>
    <s v="Medium Box"/>
    <s v="Canon MP25DIII Desktop Whisper-Quiet Printing Calculator"/>
    <n v="0.37"/>
    <s v="United States"/>
    <x v="1"/>
    <x v="4"/>
    <x v="278"/>
    <n v="14225"/>
    <x v="14"/>
    <d v="2015-03-13T00:00:00"/>
    <x v="558"/>
    <n v="9"/>
    <n v="478.23"/>
    <n v="89004"/>
    <s v="Not returned"/>
    <s v="Erin"/>
  </r>
  <r>
    <x v="578"/>
    <x v="3"/>
    <x v="8"/>
    <n v="7.08"/>
    <n v="2.35"/>
    <n v="1028"/>
    <s v="Marguerite Rodgers"/>
    <x v="0"/>
    <x v="2"/>
    <x v="0"/>
    <x v="0"/>
    <s v="Wrap Bag"/>
    <s v="SANFORD Major Accent™ Highlighters"/>
    <n v="0.47"/>
    <s v="United States"/>
    <x v="1"/>
    <x v="4"/>
    <x v="279"/>
    <n v="11725"/>
    <x v="48"/>
    <d v="2015-03-30T00:00:00"/>
    <x v="559"/>
    <n v="13"/>
    <n v="93.82"/>
    <n v="89006"/>
    <s v="Not returned"/>
    <s v="Erin"/>
  </r>
  <r>
    <x v="579"/>
    <x v="1"/>
    <x v="5"/>
    <n v="83.1"/>
    <n v="6.13"/>
    <n v="1028"/>
    <s v="Marguerite Rodgers"/>
    <x v="0"/>
    <x v="2"/>
    <x v="2"/>
    <x v="13"/>
    <s v="Small Box"/>
    <s v="Micro Innovations Micro Digital Wireless Keyboard and Mouse, Gray"/>
    <n v="0.45"/>
    <s v="United States"/>
    <x v="1"/>
    <x v="4"/>
    <x v="279"/>
    <n v="11725"/>
    <x v="100"/>
    <d v="2015-05-09T00:00:00"/>
    <x v="560"/>
    <n v="20"/>
    <n v="1670.33"/>
    <n v="89007"/>
    <s v="Not returned"/>
    <s v="Erin"/>
  </r>
  <r>
    <x v="580"/>
    <x v="2"/>
    <x v="8"/>
    <n v="125.99"/>
    <n v="2.5"/>
    <n v="1035"/>
    <s v="Kent Burton"/>
    <x v="2"/>
    <x v="1"/>
    <x v="2"/>
    <x v="5"/>
    <s v="Small Box"/>
    <s v="i2000"/>
    <n v="0.6"/>
    <s v="United States"/>
    <x v="1"/>
    <x v="10"/>
    <x v="280"/>
    <n v="43015"/>
    <x v="114"/>
    <d v="2015-03-13T00:00:00"/>
    <x v="561"/>
    <n v="1"/>
    <n v="100.59"/>
    <n v="90710"/>
    <s v="Not returned"/>
    <s v="Erin"/>
  </r>
  <r>
    <x v="581"/>
    <x v="2"/>
    <x v="9"/>
    <n v="99.99"/>
    <n v="19.989999999999998"/>
    <n v="1036"/>
    <s v="Jessica Huffman"/>
    <x v="2"/>
    <x v="1"/>
    <x v="2"/>
    <x v="13"/>
    <s v="Small Box"/>
    <s v="US Robotics 56K V.92 External Faxmodem"/>
    <n v="0.52"/>
    <s v="United States"/>
    <x v="1"/>
    <x v="10"/>
    <x v="281"/>
    <n v="43017"/>
    <x v="114"/>
    <d v="2015-03-14T00:00:00"/>
    <x v="562"/>
    <n v="6"/>
    <n v="598.38"/>
    <n v="90710"/>
    <s v="Not returned"/>
    <s v="Erin"/>
  </r>
  <r>
    <x v="582"/>
    <x v="2"/>
    <x v="10"/>
    <n v="7.64"/>
    <n v="5.83"/>
    <n v="1038"/>
    <s v="Jon Hale"/>
    <x v="2"/>
    <x v="0"/>
    <x v="0"/>
    <x v="7"/>
    <s v="Wrap Bag"/>
    <s v="Rediform Wirebound &quot;Phone Memo&quot; Message Book, 11 x 5-3/4"/>
    <n v="0.36"/>
    <s v="United States"/>
    <x v="3"/>
    <x v="26"/>
    <x v="282"/>
    <n v="33430"/>
    <x v="154"/>
    <d v="2015-06-17T00:00:00"/>
    <x v="563"/>
    <n v="5"/>
    <n v="39.36"/>
    <n v="90641"/>
    <s v="Not returned"/>
    <s v="Sam"/>
  </r>
  <r>
    <x v="583"/>
    <x v="2"/>
    <x v="2"/>
    <n v="55.94"/>
    <n v="4"/>
    <n v="1041"/>
    <s v="Mildred Chase"/>
    <x v="2"/>
    <x v="2"/>
    <x v="2"/>
    <x v="13"/>
    <s v="Small Box"/>
    <s v="Fellowes Smart Design 104-Key Enhanced Keyboard, PS/2 Adapter, Platinum"/>
    <n v="0.74"/>
    <s v="United States"/>
    <x v="0"/>
    <x v="1"/>
    <x v="283"/>
    <n v="95695"/>
    <x v="89"/>
    <d v="2015-04-18T00:00:00"/>
    <x v="564"/>
    <n v="6"/>
    <n v="322.77"/>
    <n v="87846"/>
    <s v="Not returned"/>
    <s v="William"/>
  </r>
  <r>
    <x v="584"/>
    <x v="2"/>
    <x v="8"/>
    <n v="6.3"/>
    <n v="0.5"/>
    <n v="1041"/>
    <s v="Mildred Chase"/>
    <x v="2"/>
    <x v="2"/>
    <x v="0"/>
    <x v="9"/>
    <s v="Small Box"/>
    <s v="Avery 48"/>
    <n v="0.39"/>
    <s v="United States"/>
    <x v="0"/>
    <x v="1"/>
    <x v="283"/>
    <n v="95695"/>
    <x v="89"/>
    <d v="2015-04-17T00:00:00"/>
    <x v="565"/>
    <n v="11"/>
    <n v="65.09"/>
    <n v="87846"/>
    <s v="Not returned"/>
    <s v="William"/>
  </r>
  <r>
    <x v="585"/>
    <x v="2"/>
    <x v="6"/>
    <n v="14.42"/>
    <n v="6.75"/>
    <n v="1042"/>
    <s v="Jerome Burch"/>
    <x v="0"/>
    <x v="2"/>
    <x v="0"/>
    <x v="15"/>
    <s v="Medium Box"/>
    <s v="Holmes Odor Grabber"/>
    <n v="0.52"/>
    <s v="United States"/>
    <x v="0"/>
    <x v="1"/>
    <x v="284"/>
    <n v="95991"/>
    <x v="41"/>
    <d v="2015-05-17T00:00:00"/>
    <x v="566"/>
    <n v="6"/>
    <n v="98.96"/>
    <n v="87847"/>
    <s v="Not returned"/>
    <s v="William"/>
  </r>
  <r>
    <x v="586"/>
    <x v="2"/>
    <x v="1"/>
    <n v="209.84"/>
    <n v="21.21"/>
    <n v="1044"/>
    <s v="Erin Ballard"/>
    <x v="2"/>
    <x v="1"/>
    <x v="1"/>
    <x v="2"/>
    <s v="Large Box"/>
    <s v="Luxo Professional Fluorescent Magnifier Lamp with Clamp-Mount Base"/>
    <n v="0.59"/>
    <s v="United States"/>
    <x v="0"/>
    <x v="1"/>
    <x v="154"/>
    <n v="90004"/>
    <x v="110"/>
    <d v="2015-06-14T00:00:00"/>
    <x v="567"/>
    <n v="62"/>
    <n v="13546.94"/>
    <n v="28001"/>
    <s v="Not returned"/>
    <s v="William"/>
  </r>
  <r>
    <x v="587"/>
    <x v="2"/>
    <x v="0"/>
    <n v="194.3"/>
    <n v="11.54"/>
    <n v="1044"/>
    <s v="Erin Ballard"/>
    <x v="2"/>
    <x v="1"/>
    <x v="1"/>
    <x v="2"/>
    <s v="Large Box"/>
    <s v="Electrix Halogen Magnifier Lamp"/>
    <n v="0.59"/>
    <s v="United States"/>
    <x v="0"/>
    <x v="1"/>
    <x v="154"/>
    <n v="90004"/>
    <x v="110"/>
    <d v="2015-06-16T00:00:00"/>
    <x v="568"/>
    <n v="32"/>
    <n v="6401.65"/>
    <n v="28001"/>
    <s v="Not returned"/>
    <s v="William"/>
  </r>
  <r>
    <x v="588"/>
    <x v="0"/>
    <x v="6"/>
    <n v="6.68"/>
    <n v="5.66"/>
    <n v="1044"/>
    <s v="Erin Ballard"/>
    <x v="2"/>
    <x v="1"/>
    <x v="0"/>
    <x v="7"/>
    <s v="Small Box"/>
    <s v="Xerox 1923"/>
    <n v="0.37"/>
    <s v="United States"/>
    <x v="0"/>
    <x v="1"/>
    <x v="154"/>
    <n v="90004"/>
    <x v="139"/>
    <d v="2015-02-28T00:00:00"/>
    <x v="569"/>
    <n v="90"/>
    <n v="617.4"/>
    <n v="47813"/>
    <s v="Returned"/>
    <s v="William"/>
  </r>
  <r>
    <x v="589"/>
    <x v="0"/>
    <x v="6"/>
    <n v="6.68"/>
    <n v="5.66"/>
    <n v="1047"/>
    <s v="Gayle Pearson"/>
    <x v="2"/>
    <x v="1"/>
    <x v="0"/>
    <x v="7"/>
    <s v="Small Box"/>
    <s v="Xerox 1923"/>
    <n v="0.37"/>
    <s v="United States"/>
    <x v="1"/>
    <x v="15"/>
    <x v="28"/>
    <n v="2109"/>
    <x v="139"/>
    <d v="2015-02-28T00:00:00"/>
    <x v="570"/>
    <n v="23"/>
    <n v="157.78"/>
    <n v="89389"/>
    <s v="Not returned"/>
    <s v="Erin"/>
  </r>
  <r>
    <x v="590"/>
    <x v="1"/>
    <x v="9"/>
    <n v="5.44"/>
    <n v="7.46"/>
    <n v="1054"/>
    <s v="Keith R Atkinson"/>
    <x v="0"/>
    <x v="0"/>
    <x v="0"/>
    <x v="8"/>
    <s v="Small Box"/>
    <s v="Wilson Jones Custom Binder Spines &amp; Labels"/>
    <n v="0.36"/>
    <s v="United States"/>
    <x v="0"/>
    <x v="28"/>
    <x v="285"/>
    <n v="85374"/>
    <x v="40"/>
    <d v="2015-05-27T00:00:00"/>
    <x v="571"/>
    <n v="4"/>
    <n v="26.31"/>
    <n v="90069"/>
    <s v="Not returned"/>
    <s v="William"/>
  </r>
  <r>
    <x v="591"/>
    <x v="1"/>
    <x v="4"/>
    <n v="26.38"/>
    <n v="5.58"/>
    <n v="1054"/>
    <s v="Keith R Atkinson"/>
    <x v="2"/>
    <x v="0"/>
    <x v="0"/>
    <x v="7"/>
    <s v="Small Box"/>
    <s v="Xerox 1883"/>
    <n v="0.39"/>
    <s v="United States"/>
    <x v="0"/>
    <x v="28"/>
    <x v="285"/>
    <n v="85374"/>
    <x v="40"/>
    <d v="2015-05-26T00:00:00"/>
    <x v="572"/>
    <n v="8"/>
    <n v="209.78"/>
    <n v="90069"/>
    <s v="Not returned"/>
    <s v="William"/>
  </r>
  <r>
    <x v="592"/>
    <x v="1"/>
    <x v="2"/>
    <n v="20.99"/>
    <n v="2.5"/>
    <n v="1054"/>
    <s v="Keith R Atkinson"/>
    <x v="2"/>
    <x v="0"/>
    <x v="2"/>
    <x v="5"/>
    <s v="Wrap Bag"/>
    <s v="Accessory37"/>
    <n v="0.81"/>
    <s v="United States"/>
    <x v="0"/>
    <x v="28"/>
    <x v="285"/>
    <n v="85374"/>
    <x v="40"/>
    <d v="2015-05-27T00:00:00"/>
    <x v="573"/>
    <n v="1"/>
    <n v="17.829999999999998"/>
    <n v="90069"/>
    <s v="Not returned"/>
    <s v="William"/>
  </r>
  <r>
    <x v="593"/>
    <x v="3"/>
    <x v="3"/>
    <n v="138.75"/>
    <n v="52.42"/>
    <n v="1060"/>
    <s v="Gene Gilliam"/>
    <x v="1"/>
    <x v="2"/>
    <x v="1"/>
    <x v="11"/>
    <s v="Jumbo Box"/>
    <s v="Balt Split Level Computer Training Table"/>
    <n v="0.74"/>
    <s v="United States"/>
    <x v="3"/>
    <x v="29"/>
    <x v="135"/>
    <n v="30318"/>
    <x v="120"/>
    <d v="2015-03-25T00:00:00"/>
    <x v="574"/>
    <n v="23"/>
    <n v="2527.79"/>
    <n v="58628"/>
    <s v="Not returned"/>
    <s v="Sam"/>
  </r>
  <r>
    <x v="594"/>
    <x v="4"/>
    <x v="8"/>
    <n v="6.3"/>
    <n v="0.5"/>
    <n v="1060"/>
    <s v="Gene Gilliam"/>
    <x v="2"/>
    <x v="2"/>
    <x v="0"/>
    <x v="9"/>
    <s v="Small Box"/>
    <s v="Avery 51"/>
    <n v="0.39"/>
    <s v="United States"/>
    <x v="3"/>
    <x v="29"/>
    <x v="135"/>
    <n v="30318"/>
    <x v="155"/>
    <d v="2015-05-30T00:00:00"/>
    <x v="575"/>
    <n v="20"/>
    <n v="121.87"/>
    <n v="57061"/>
    <s v="Not returned"/>
    <s v="Sam"/>
  </r>
  <r>
    <x v="595"/>
    <x v="3"/>
    <x v="3"/>
    <n v="138.75"/>
    <n v="52.42"/>
    <n v="1062"/>
    <s v="Willie Robinson"/>
    <x v="1"/>
    <x v="2"/>
    <x v="1"/>
    <x v="11"/>
    <s v="Jumbo Box"/>
    <s v="Balt Split Level Computer Training Table"/>
    <n v="0.74"/>
    <s v="United States"/>
    <x v="1"/>
    <x v="4"/>
    <x v="286"/>
    <n v="11727"/>
    <x v="120"/>
    <d v="2015-03-25T00:00:00"/>
    <x v="576"/>
    <n v="6"/>
    <n v="659.42"/>
    <n v="91354"/>
    <s v="Not returned"/>
    <s v="Erin"/>
  </r>
  <r>
    <x v="596"/>
    <x v="4"/>
    <x v="7"/>
    <n v="22.38"/>
    <n v="15.1"/>
    <n v="1062"/>
    <s v="Willie Robinson"/>
    <x v="2"/>
    <x v="2"/>
    <x v="0"/>
    <x v="8"/>
    <s v="Small Box"/>
    <s v="Avery Flip-Chart Easel Binder, Black"/>
    <n v="0.38"/>
    <s v="United States"/>
    <x v="1"/>
    <x v="4"/>
    <x v="286"/>
    <n v="11727"/>
    <x v="155"/>
    <d v="2015-06-07T00:00:00"/>
    <x v="577"/>
    <n v="18"/>
    <n v="403.53"/>
    <n v="91355"/>
    <s v="Not returned"/>
    <s v="Erin"/>
  </r>
  <r>
    <x v="597"/>
    <x v="4"/>
    <x v="2"/>
    <n v="17.78"/>
    <n v="5.03"/>
    <n v="1062"/>
    <s v="Willie Robinson"/>
    <x v="2"/>
    <x v="2"/>
    <x v="1"/>
    <x v="2"/>
    <s v="Small Box"/>
    <s v="Seth Thomas 13 1/2&quot; Wall Clock"/>
    <n v="0.54"/>
    <s v="United States"/>
    <x v="1"/>
    <x v="4"/>
    <x v="286"/>
    <n v="11727"/>
    <x v="155"/>
    <d v="2015-06-02T00:00:00"/>
    <x v="578"/>
    <n v="3"/>
    <n v="55.17"/>
    <n v="91355"/>
    <s v="Not returned"/>
    <s v="Erin"/>
  </r>
  <r>
    <x v="598"/>
    <x v="2"/>
    <x v="0"/>
    <n v="15.99"/>
    <n v="13.18"/>
    <n v="1065"/>
    <s v="Vicki Bond"/>
    <x v="2"/>
    <x v="0"/>
    <x v="0"/>
    <x v="8"/>
    <s v="Small Box"/>
    <s v="GBC Pre-Punched Binding Paper, Plastic, White, 8-1/2&quot; x 11&quot;"/>
    <n v="0.37"/>
    <s v="United States"/>
    <x v="2"/>
    <x v="12"/>
    <x v="287"/>
    <n v="60459"/>
    <x v="29"/>
    <d v="2015-02-20T00:00:00"/>
    <x v="579"/>
    <n v="23"/>
    <n v="377.44"/>
    <n v="88899"/>
    <s v="Not returned"/>
    <s v="Chris"/>
  </r>
  <r>
    <x v="599"/>
    <x v="4"/>
    <x v="7"/>
    <n v="22.84"/>
    <n v="16.87"/>
    <n v="1068"/>
    <s v="Erik Barr"/>
    <x v="2"/>
    <x v="1"/>
    <x v="0"/>
    <x v="7"/>
    <s v="Small Box"/>
    <s v="Xerox 1982"/>
    <n v="0.39"/>
    <s v="United States"/>
    <x v="2"/>
    <x v="12"/>
    <x v="288"/>
    <n v="60409"/>
    <x v="44"/>
    <d v="2015-03-16T00:00:00"/>
    <x v="580"/>
    <n v="12"/>
    <n v="286.39999999999998"/>
    <n v="87109"/>
    <s v="Not returned"/>
    <s v="Chris"/>
  </r>
  <r>
    <x v="600"/>
    <x v="3"/>
    <x v="1"/>
    <n v="15.94"/>
    <n v="5.45"/>
    <n v="1069"/>
    <s v="Pam Bennett"/>
    <x v="2"/>
    <x v="1"/>
    <x v="0"/>
    <x v="0"/>
    <s v="Small Pack"/>
    <s v="Boston 16701 Slimline Battery Pencil Sharpener"/>
    <n v="0.55000000000000004"/>
    <s v="United States"/>
    <x v="2"/>
    <x v="12"/>
    <x v="289"/>
    <n v="62901"/>
    <x v="50"/>
    <d v="2015-05-15T00:00:00"/>
    <x v="581"/>
    <n v="41"/>
    <n v="664.34"/>
    <n v="87110"/>
    <s v="Not returned"/>
    <s v="Chris"/>
  </r>
  <r>
    <x v="601"/>
    <x v="1"/>
    <x v="0"/>
    <n v="150.88999999999999"/>
    <n v="60.2"/>
    <n v="1072"/>
    <s v="Marion Owens"/>
    <x v="1"/>
    <x v="0"/>
    <x v="1"/>
    <x v="1"/>
    <s v="Jumbo Drum"/>
    <s v="Global Leather &amp; Oak Executive Chair, Burgundy"/>
    <n v="0.77"/>
    <s v="United States"/>
    <x v="1"/>
    <x v="19"/>
    <x v="290"/>
    <n v="18018"/>
    <x v="12"/>
    <d v="2015-03-30T00:00:00"/>
    <x v="582"/>
    <n v="3"/>
    <n v="473.53"/>
    <n v="89631"/>
    <s v="Not returned"/>
    <s v="Erin"/>
  </r>
  <r>
    <x v="602"/>
    <x v="0"/>
    <x v="7"/>
    <n v="19.23"/>
    <n v="6.15"/>
    <n v="1075"/>
    <s v="Theodore Tyson"/>
    <x v="2"/>
    <x v="1"/>
    <x v="1"/>
    <x v="2"/>
    <s v="Small Pack"/>
    <s v="Executive Impressions 13&quot; Clairmont Wall Clock"/>
    <n v="0.44"/>
    <s v="United States"/>
    <x v="2"/>
    <x v="12"/>
    <x v="291"/>
    <n v="60441"/>
    <x v="156"/>
    <d v="2015-03-10T00:00:00"/>
    <x v="583"/>
    <n v="11"/>
    <n v="220.92"/>
    <n v="86422"/>
    <s v="Not returned"/>
    <s v="Chris"/>
  </r>
  <r>
    <x v="603"/>
    <x v="1"/>
    <x v="4"/>
    <n v="13.9"/>
    <n v="7.59"/>
    <n v="1080"/>
    <s v="Colleen Fletcher"/>
    <x v="2"/>
    <x v="0"/>
    <x v="0"/>
    <x v="12"/>
    <s v="Small Pack"/>
    <s v="Acme Hot Forged Carbon Steel Scissors with Nickel-Plated Handles, 3 7/8&quot; Cut, 8&quot;L"/>
    <n v="0.56000000000000005"/>
    <s v="United States"/>
    <x v="2"/>
    <x v="12"/>
    <x v="292"/>
    <n v="60174"/>
    <x v="100"/>
    <d v="2015-05-09T00:00:00"/>
    <x v="584"/>
    <n v="14"/>
    <n v="196.41"/>
    <n v="88461"/>
    <s v="Not returned"/>
    <s v="Chris"/>
  </r>
  <r>
    <x v="604"/>
    <x v="1"/>
    <x v="8"/>
    <n v="55.99"/>
    <n v="5"/>
    <n v="1083"/>
    <s v="Hazel Dale"/>
    <x v="0"/>
    <x v="0"/>
    <x v="2"/>
    <x v="5"/>
    <s v="Small Pack"/>
    <s v="Accessory36"/>
    <n v="0.83"/>
    <s v="United States"/>
    <x v="2"/>
    <x v="12"/>
    <x v="293"/>
    <n v="62701"/>
    <x v="157"/>
    <d v="2015-04-02T00:00:00"/>
    <x v="585"/>
    <n v="1"/>
    <n v="54.08"/>
    <n v="88460"/>
    <s v="Not returned"/>
    <s v="Chris"/>
  </r>
  <r>
    <x v="605"/>
    <x v="1"/>
    <x v="5"/>
    <n v="7.64"/>
    <n v="5.83"/>
    <n v="1085"/>
    <s v="Ted Dunlap"/>
    <x v="2"/>
    <x v="1"/>
    <x v="0"/>
    <x v="7"/>
    <s v="Wrap Bag"/>
    <s v="Rediform Wirebound &quot;Phone Memo&quot; Message Book, 11 x 5-3/4"/>
    <n v="0.36"/>
    <s v="United States"/>
    <x v="1"/>
    <x v="4"/>
    <x v="294"/>
    <n v="11729"/>
    <x v="99"/>
    <d v="2015-01-06T00:00:00"/>
    <x v="586"/>
    <n v="6"/>
    <n v="47.18"/>
    <n v="86122"/>
    <s v="Not returned"/>
    <s v="Erin"/>
  </r>
  <r>
    <x v="606"/>
    <x v="0"/>
    <x v="7"/>
    <n v="9.06"/>
    <n v="9.86"/>
    <n v="1085"/>
    <s v="Ted Dunlap"/>
    <x v="2"/>
    <x v="1"/>
    <x v="0"/>
    <x v="7"/>
    <s v="Small Box"/>
    <s v="Southworth 25% Cotton Linen-Finish Paper &amp; Envelopes"/>
    <n v="0.4"/>
    <s v="United States"/>
    <x v="1"/>
    <x v="4"/>
    <x v="294"/>
    <n v="11729"/>
    <x v="158"/>
    <d v="2015-04-25T00:00:00"/>
    <x v="587"/>
    <n v="3"/>
    <n v="30.87"/>
    <n v="86123"/>
    <s v="Not returned"/>
    <s v="Erin"/>
  </r>
  <r>
    <x v="607"/>
    <x v="1"/>
    <x v="2"/>
    <n v="30.42"/>
    <n v="8.65"/>
    <n v="1085"/>
    <s v="Ted Dunlap"/>
    <x v="2"/>
    <x v="0"/>
    <x v="2"/>
    <x v="13"/>
    <s v="Small Box"/>
    <s v="Fellowes Internet Keyboard, Platinum"/>
    <n v="0.74"/>
    <s v="United States"/>
    <x v="1"/>
    <x v="4"/>
    <x v="294"/>
    <n v="11729"/>
    <x v="116"/>
    <d v="2015-05-15T00:00:00"/>
    <x v="588"/>
    <n v="10"/>
    <n v="309.05"/>
    <n v="86124"/>
    <s v="Not returned"/>
    <s v="Erin"/>
  </r>
  <r>
    <x v="608"/>
    <x v="1"/>
    <x v="1"/>
    <n v="37.94"/>
    <n v="5.08"/>
    <n v="1085"/>
    <s v="Ted Dunlap"/>
    <x v="2"/>
    <x v="0"/>
    <x v="0"/>
    <x v="7"/>
    <s v="Wrap Bag"/>
    <s v="Snap-A-Way® Black Print Carbonless Ruled Speed Letter, Triplicate"/>
    <n v="0.38"/>
    <s v="United States"/>
    <x v="1"/>
    <x v="4"/>
    <x v="294"/>
    <n v="11729"/>
    <x v="116"/>
    <d v="2015-05-14T00:00:00"/>
    <x v="589"/>
    <n v="8"/>
    <n v="299.3"/>
    <n v="86124"/>
    <s v="Not returned"/>
    <s v="Erin"/>
  </r>
  <r>
    <x v="609"/>
    <x v="0"/>
    <x v="7"/>
    <n v="14.27"/>
    <n v="7.27"/>
    <n v="1086"/>
    <s v="Leon Peele"/>
    <x v="2"/>
    <x v="1"/>
    <x v="0"/>
    <x v="8"/>
    <s v="Small Box"/>
    <s v="GBC Laser Imprintable Binding System Covers, Desert Sand"/>
    <n v="0.38"/>
    <s v="United States"/>
    <x v="1"/>
    <x v="4"/>
    <x v="295"/>
    <n v="11746"/>
    <x v="158"/>
    <d v="2015-04-25T00:00:00"/>
    <x v="590"/>
    <n v="3"/>
    <n v="45.24"/>
    <n v="86123"/>
    <s v="Not returned"/>
    <s v="Erin"/>
  </r>
  <r>
    <x v="610"/>
    <x v="3"/>
    <x v="1"/>
    <n v="15.14"/>
    <n v="4.53"/>
    <n v="1101"/>
    <s v="Kimberly McCarthy"/>
    <x v="2"/>
    <x v="2"/>
    <x v="0"/>
    <x v="10"/>
    <s v="Small Box"/>
    <s v="Eldon® Gobal File Keepers"/>
    <n v="0.81"/>
    <s v="United States"/>
    <x v="0"/>
    <x v="1"/>
    <x v="265"/>
    <n v="93030"/>
    <x v="130"/>
    <d v="2015-05-06T00:00:00"/>
    <x v="591"/>
    <n v="3"/>
    <n v="51.02"/>
    <n v="91488"/>
    <s v="Not returned"/>
    <s v="William"/>
  </r>
  <r>
    <x v="611"/>
    <x v="1"/>
    <x v="5"/>
    <n v="328.14"/>
    <n v="91.05"/>
    <n v="1103"/>
    <s v="Sidney Bowling"/>
    <x v="1"/>
    <x v="1"/>
    <x v="0"/>
    <x v="15"/>
    <s v="Jumbo Drum"/>
    <s v="Sanyo Counter Height Refrigerator with Crisper, 3.6 Cubic Foot, Stainless Steel/Black"/>
    <n v="0.56999999999999995"/>
    <s v="United States"/>
    <x v="2"/>
    <x v="32"/>
    <x v="296"/>
    <n v="68046"/>
    <x v="98"/>
    <d v="2015-04-11T00:00:00"/>
    <x v="592"/>
    <n v="7"/>
    <n v="2291.39"/>
    <n v="90977"/>
    <s v="Not returned"/>
    <s v="Chris"/>
  </r>
  <r>
    <x v="612"/>
    <x v="1"/>
    <x v="5"/>
    <n v="328.14"/>
    <n v="91.05"/>
    <n v="1104"/>
    <s v="Timothy Ross"/>
    <x v="1"/>
    <x v="1"/>
    <x v="0"/>
    <x v="15"/>
    <s v="Jumbo Drum"/>
    <s v="Sanyo Counter Height Refrigerator with Crisper, 3.6 Cubic Foot, Stainless Steel/Black"/>
    <n v="0.56999999999999995"/>
    <s v="United States"/>
    <x v="1"/>
    <x v="4"/>
    <x v="8"/>
    <n v="10282"/>
    <x v="98"/>
    <d v="2015-04-11T00:00:00"/>
    <x v="592"/>
    <n v="29"/>
    <n v="9492.92"/>
    <n v="27456"/>
    <s v="Not returned"/>
    <s v="Erin"/>
  </r>
  <r>
    <x v="613"/>
    <x v="3"/>
    <x v="7"/>
    <n v="6.35"/>
    <n v="1.02"/>
    <n v="1106"/>
    <s v="Maxine Collier Grady"/>
    <x v="2"/>
    <x v="2"/>
    <x v="0"/>
    <x v="7"/>
    <s v="Wrap Bag"/>
    <s v="Telephone Message Books with Fax/Mobile Section, 5 1/2&quot; x 3 3/16&quot;"/>
    <n v="0.39"/>
    <s v="United States"/>
    <x v="2"/>
    <x v="7"/>
    <x v="188"/>
    <n v="75220"/>
    <x v="135"/>
    <d v="2015-05-23T00:00:00"/>
    <x v="593"/>
    <n v="52"/>
    <n v="318.47000000000003"/>
    <n v="20261"/>
    <s v="Not returned"/>
    <s v="Chris"/>
  </r>
  <r>
    <x v="614"/>
    <x v="0"/>
    <x v="0"/>
    <n v="9.31"/>
    <n v="3.98"/>
    <n v="1106"/>
    <s v="Maxine Collier Grady"/>
    <x v="2"/>
    <x v="2"/>
    <x v="0"/>
    <x v="12"/>
    <s v="Small Pack"/>
    <s v="Acme® Forged Steel Scissors with Black Enamel Handles"/>
    <n v="0.56000000000000005"/>
    <s v="United States"/>
    <x v="2"/>
    <x v="7"/>
    <x v="188"/>
    <n v="75220"/>
    <x v="8"/>
    <d v="2015-05-22T00:00:00"/>
    <x v="594"/>
    <n v="61"/>
    <n v="586.96"/>
    <n v="646"/>
    <s v="Not returned"/>
    <s v="Chris"/>
  </r>
  <r>
    <x v="615"/>
    <x v="1"/>
    <x v="4"/>
    <n v="140.81"/>
    <n v="24.49"/>
    <n v="1106"/>
    <s v="Maxine Collier Grady"/>
    <x v="2"/>
    <x v="3"/>
    <x v="1"/>
    <x v="1"/>
    <s v="Large Box"/>
    <s v="Hon Olson Stacker Stools"/>
    <n v="0.56999999999999995"/>
    <s v="United States"/>
    <x v="2"/>
    <x v="7"/>
    <x v="188"/>
    <n v="75220"/>
    <x v="132"/>
    <d v="2015-06-08T00:00:00"/>
    <x v="595"/>
    <n v="81"/>
    <n v="11272.77"/>
    <n v="45824"/>
    <s v="Not returned"/>
    <s v="Chris"/>
  </r>
  <r>
    <x v="616"/>
    <x v="0"/>
    <x v="0"/>
    <n v="9.31"/>
    <n v="3.98"/>
    <n v="1107"/>
    <s v="Joanna Keith"/>
    <x v="2"/>
    <x v="2"/>
    <x v="0"/>
    <x v="12"/>
    <s v="Small Pack"/>
    <s v="Acme® Forged Steel Scissors with Black Enamel Handles"/>
    <n v="0.56000000000000005"/>
    <s v="United States"/>
    <x v="2"/>
    <x v="7"/>
    <x v="297"/>
    <n v="77566"/>
    <x v="8"/>
    <d v="2015-05-22T00:00:00"/>
    <x v="596"/>
    <n v="15"/>
    <n v="144.33000000000001"/>
    <n v="86411"/>
    <s v="Not returned"/>
    <s v="Chris"/>
  </r>
  <r>
    <x v="617"/>
    <x v="3"/>
    <x v="3"/>
    <n v="31.74"/>
    <n v="12.62"/>
    <n v="1108"/>
    <s v="Dwight Bishop"/>
    <x v="0"/>
    <x v="2"/>
    <x v="0"/>
    <x v="8"/>
    <s v="Small Box"/>
    <s v="GBC Wire Binding Strips"/>
    <n v="0.37"/>
    <s v="United States"/>
    <x v="2"/>
    <x v="7"/>
    <x v="298"/>
    <n v="75146"/>
    <x v="135"/>
    <d v="2015-05-20T00:00:00"/>
    <x v="597"/>
    <n v="9"/>
    <n v="270.55"/>
    <n v="86409"/>
    <s v="Not returned"/>
    <s v="Chris"/>
  </r>
  <r>
    <x v="618"/>
    <x v="3"/>
    <x v="7"/>
    <n v="6.35"/>
    <n v="1.02"/>
    <n v="1108"/>
    <s v="Dwight Bishop"/>
    <x v="2"/>
    <x v="2"/>
    <x v="0"/>
    <x v="7"/>
    <s v="Wrap Bag"/>
    <s v="Telephone Message Books with Fax/Mobile Section, 5 1/2&quot; x 3 3/16&quot;"/>
    <n v="0.39"/>
    <s v="United States"/>
    <x v="2"/>
    <x v="7"/>
    <x v="298"/>
    <n v="75146"/>
    <x v="135"/>
    <d v="2015-05-23T00:00:00"/>
    <x v="598"/>
    <n v="13"/>
    <n v="79.62"/>
    <n v="86409"/>
    <s v="Not returned"/>
    <s v="Chris"/>
  </r>
  <r>
    <x v="619"/>
    <x v="3"/>
    <x v="1"/>
    <n v="65.989999999999995"/>
    <n v="8.99"/>
    <n v="1108"/>
    <s v="Dwight Bishop"/>
    <x v="0"/>
    <x v="2"/>
    <x v="2"/>
    <x v="5"/>
    <s v="Small Box"/>
    <s v="Talkabout T8367"/>
    <n v="0.56000000000000005"/>
    <s v="United States"/>
    <x v="2"/>
    <x v="7"/>
    <x v="298"/>
    <n v="75146"/>
    <x v="135"/>
    <d v="2015-05-21T00:00:00"/>
    <x v="599"/>
    <n v="8"/>
    <n v="479.79"/>
    <n v="86409"/>
    <s v="Not returned"/>
    <s v="Chris"/>
  </r>
  <r>
    <x v="620"/>
    <x v="3"/>
    <x v="4"/>
    <n v="8.3699999999999992"/>
    <n v="10.16"/>
    <n v="1109"/>
    <s v="Dennis Welch"/>
    <x v="2"/>
    <x v="3"/>
    <x v="1"/>
    <x v="2"/>
    <s v="Large Box"/>
    <s v="Westinghouse Clip-On Gooseneck Lamps"/>
    <n v="0.59"/>
    <s v="United States"/>
    <x v="2"/>
    <x v="7"/>
    <x v="299"/>
    <n v="78041"/>
    <x v="159"/>
    <d v="2015-06-29T00:00:00"/>
    <x v="600"/>
    <n v="13"/>
    <n v="108.99"/>
    <n v="86410"/>
    <s v="Not returned"/>
    <s v="Chris"/>
  </r>
  <r>
    <x v="621"/>
    <x v="1"/>
    <x v="9"/>
    <n v="300.98"/>
    <n v="54.92"/>
    <n v="1112"/>
    <s v="Luis Kerr"/>
    <x v="1"/>
    <x v="0"/>
    <x v="1"/>
    <x v="14"/>
    <s v="Jumbo Box"/>
    <s v="Atlantic Metals Mobile 5-Shelf Bookcases, Custom Colors"/>
    <n v="0.55000000000000004"/>
    <s v="United States"/>
    <x v="0"/>
    <x v="1"/>
    <x v="300"/>
    <n v="92399"/>
    <x v="57"/>
    <d v="2015-04-04T00:00:00"/>
    <x v="601"/>
    <n v="12"/>
    <n v="3527.82"/>
    <n v="90832"/>
    <s v="Not returned"/>
    <s v="William"/>
  </r>
  <r>
    <x v="622"/>
    <x v="1"/>
    <x v="1"/>
    <n v="2550.14"/>
    <n v="29.7"/>
    <n v="1112"/>
    <s v="Luis Kerr"/>
    <x v="1"/>
    <x v="0"/>
    <x v="2"/>
    <x v="6"/>
    <s v="Jumbo Drum"/>
    <s v="Epson DFX-8500 Dot Matrix Printer"/>
    <n v="0.56999999999999995"/>
    <s v="United States"/>
    <x v="0"/>
    <x v="1"/>
    <x v="300"/>
    <n v="92399"/>
    <x v="57"/>
    <d v="2015-04-04T00:00:00"/>
    <x v="602"/>
    <n v="2"/>
    <n v="4698.21"/>
    <n v="90832"/>
    <s v="Not returned"/>
    <s v="William"/>
  </r>
  <r>
    <x v="623"/>
    <x v="2"/>
    <x v="0"/>
    <n v="2.89"/>
    <n v="0.5"/>
    <n v="1113"/>
    <s v="Julia Reynolds"/>
    <x v="2"/>
    <x v="0"/>
    <x v="0"/>
    <x v="9"/>
    <s v="Small Box"/>
    <s v="Avery 498"/>
    <n v="0.38"/>
    <s v="United States"/>
    <x v="0"/>
    <x v="21"/>
    <x v="301"/>
    <n v="80004"/>
    <x v="34"/>
    <d v="2015-04-07T00:00:00"/>
    <x v="603"/>
    <n v="14"/>
    <n v="43.08"/>
    <n v="90833"/>
    <s v="Not returned"/>
    <s v="William"/>
  </r>
  <r>
    <x v="624"/>
    <x v="2"/>
    <x v="6"/>
    <n v="55.99"/>
    <n v="5"/>
    <n v="1113"/>
    <s v="Julia Reynolds"/>
    <x v="2"/>
    <x v="0"/>
    <x v="2"/>
    <x v="5"/>
    <s v="Small Pack"/>
    <s v="Accessory6"/>
    <n v="0.8"/>
    <s v="United States"/>
    <x v="0"/>
    <x v="21"/>
    <x v="301"/>
    <n v="80004"/>
    <x v="34"/>
    <d v="2015-04-08T00:00:00"/>
    <x v="604"/>
    <n v="5"/>
    <n v="258.93"/>
    <n v="90833"/>
    <s v="Not returned"/>
    <s v="William"/>
  </r>
  <r>
    <x v="625"/>
    <x v="1"/>
    <x v="2"/>
    <n v="64.650000000000006"/>
    <n v="35"/>
    <n v="1117"/>
    <s v="Samantha Koch"/>
    <x v="2"/>
    <x v="1"/>
    <x v="0"/>
    <x v="10"/>
    <s v="Large Box"/>
    <s v="Space Solutions Commercial Steel Shelving"/>
    <n v="0.8"/>
    <s v="United States"/>
    <x v="0"/>
    <x v="28"/>
    <x v="302"/>
    <n v="85705"/>
    <x v="64"/>
    <d v="2015-02-06T00:00:00"/>
    <x v="605"/>
    <n v="4"/>
    <n v="277.60000000000002"/>
    <n v="86768"/>
    <s v="Not returned"/>
    <s v="William"/>
  </r>
  <r>
    <x v="626"/>
    <x v="4"/>
    <x v="7"/>
    <n v="19.98"/>
    <n v="8.68"/>
    <n v="1121"/>
    <s v="Tonya Proctor"/>
    <x v="2"/>
    <x v="3"/>
    <x v="0"/>
    <x v="7"/>
    <s v="Small Box"/>
    <s v="Southworth 25% Cotton Premium Laser Paper and Envelopes"/>
    <n v="0.37"/>
    <s v="United States"/>
    <x v="0"/>
    <x v="1"/>
    <x v="303"/>
    <n v="92592"/>
    <x v="131"/>
    <d v="2015-02-14T00:00:00"/>
    <x v="606"/>
    <n v="8"/>
    <n v="168.04"/>
    <n v="86767"/>
    <s v="Not returned"/>
    <s v="William"/>
  </r>
  <r>
    <x v="627"/>
    <x v="4"/>
    <x v="4"/>
    <n v="125.99"/>
    <n v="7.69"/>
    <n v="1121"/>
    <s v="Tonya Proctor"/>
    <x v="2"/>
    <x v="3"/>
    <x v="2"/>
    <x v="5"/>
    <s v="Small Box"/>
    <s v="Timeport L7089"/>
    <n v="0.57999999999999996"/>
    <s v="United States"/>
    <x v="0"/>
    <x v="1"/>
    <x v="303"/>
    <n v="92592"/>
    <x v="131"/>
    <d v="2015-02-09T00:00:00"/>
    <x v="607"/>
    <n v="7"/>
    <n v="703.46"/>
    <n v="86767"/>
    <s v="Not returned"/>
    <s v="William"/>
  </r>
  <r>
    <x v="628"/>
    <x v="0"/>
    <x v="9"/>
    <n v="7.3"/>
    <n v="7.72"/>
    <n v="1123"/>
    <s v="Peggy Lanier"/>
    <x v="2"/>
    <x v="2"/>
    <x v="0"/>
    <x v="8"/>
    <s v="Small Box"/>
    <s v="Angle-D Binders with Locking Rings, Label Holders"/>
    <n v="0.38"/>
    <s v="United States"/>
    <x v="0"/>
    <x v="1"/>
    <x v="124"/>
    <n v="95661"/>
    <x v="24"/>
    <d v="2015-03-18T00:00:00"/>
    <x v="608"/>
    <n v="14"/>
    <n v="103.61"/>
    <n v="87015"/>
    <s v="Not returned"/>
    <s v="William"/>
  </r>
  <r>
    <x v="629"/>
    <x v="0"/>
    <x v="3"/>
    <n v="175.99"/>
    <n v="4.99"/>
    <n v="1123"/>
    <s v="Peggy Lanier"/>
    <x v="2"/>
    <x v="2"/>
    <x v="2"/>
    <x v="5"/>
    <s v="Small Box"/>
    <s v="5165"/>
    <n v="0.59"/>
    <s v="United States"/>
    <x v="0"/>
    <x v="1"/>
    <x v="124"/>
    <n v="95661"/>
    <x v="105"/>
    <d v="2015-06-22T00:00:00"/>
    <x v="609"/>
    <n v="22"/>
    <n v="3144.56"/>
    <n v="87016"/>
    <s v="Not returned"/>
    <s v="William"/>
  </r>
  <r>
    <x v="630"/>
    <x v="0"/>
    <x v="3"/>
    <n v="160.97999999999999"/>
    <n v="35.020000000000003"/>
    <n v="1124"/>
    <s v="Randy Jiang"/>
    <x v="1"/>
    <x v="2"/>
    <x v="1"/>
    <x v="14"/>
    <s v="Jumbo Box"/>
    <s v="Rush Hierlooms Collection Rich Wood Bookcases"/>
    <n v="0.72"/>
    <s v="United States"/>
    <x v="1"/>
    <x v="18"/>
    <x v="304"/>
    <n v="6360"/>
    <x v="105"/>
    <d v="2015-06-21T00:00:00"/>
    <x v="610"/>
    <n v="18"/>
    <n v="2653.02"/>
    <n v="87016"/>
    <s v="Not returned"/>
    <s v="Erin"/>
  </r>
  <r>
    <x v="631"/>
    <x v="3"/>
    <x v="1"/>
    <n v="4.0599999999999996"/>
    <n v="6.89"/>
    <n v="1127"/>
    <s v="Ray Grady"/>
    <x v="2"/>
    <x v="3"/>
    <x v="0"/>
    <x v="15"/>
    <s v="Small Box"/>
    <s v="Eureka Disposable Bags for Sanitaire® Vibra Groomer I® Upright Vac"/>
    <n v="0.6"/>
    <s v="United States"/>
    <x v="2"/>
    <x v="7"/>
    <x v="305"/>
    <n v="78852"/>
    <x v="152"/>
    <d v="2015-02-26T00:00:00"/>
    <x v="611"/>
    <n v="16"/>
    <n v="66.81"/>
    <n v="87221"/>
    <s v="Not returned"/>
    <s v="Chris"/>
  </r>
  <r>
    <x v="632"/>
    <x v="4"/>
    <x v="7"/>
    <n v="4.71"/>
    <n v="0.7"/>
    <n v="1127"/>
    <s v="Ray Grady"/>
    <x v="2"/>
    <x v="3"/>
    <x v="0"/>
    <x v="3"/>
    <s v="Wrap Bag"/>
    <s v="Plymouth Boxed Rubber Bands by Plymouth"/>
    <n v="0.8"/>
    <s v="United States"/>
    <x v="2"/>
    <x v="7"/>
    <x v="305"/>
    <n v="78852"/>
    <x v="33"/>
    <d v="2015-06-26T00:00:00"/>
    <x v="612"/>
    <n v="19"/>
    <n v="90.52"/>
    <n v="87222"/>
    <s v="Not returned"/>
    <s v="Chris"/>
  </r>
  <r>
    <x v="633"/>
    <x v="4"/>
    <x v="2"/>
    <n v="4.2"/>
    <n v="2.2599999999999998"/>
    <n v="1128"/>
    <s v="Kurt O'Connor"/>
    <x v="2"/>
    <x v="3"/>
    <x v="0"/>
    <x v="7"/>
    <s v="Wrap Bag"/>
    <s v="Important Message Pads, 50 4-1/4 x 5-1/2 Forms per Pad"/>
    <n v="0.36"/>
    <s v="United States"/>
    <x v="2"/>
    <x v="7"/>
    <x v="306"/>
    <n v="78539"/>
    <x v="33"/>
    <d v="2015-06-27T00:00:00"/>
    <x v="613"/>
    <n v="13"/>
    <n v="55.97"/>
    <n v="87222"/>
    <s v="Not returned"/>
    <s v="Chris"/>
  </r>
  <r>
    <x v="634"/>
    <x v="4"/>
    <x v="7"/>
    <n v="8.6"/>
    <n v="6.19"/>
    <n v="1129"/>
    <s v="Pam Patton"/>
    <x v="2"/>
    <x v="1"/>
    <x v="0"/>
    <x v="8"/>
    <s v="Small Box"/>
    <s v="Avery Printable Repositionable Plastic Tabs"/>
    <n v="0.38"/>
    <s v="United States"/>
    <x v="1"/>
    <x v="15"/>
    <x v="28"/>
    <n v="2118"/>
    <x v="160"/>
    <d v="2015-02-23T00:00:00"/>
    <x v="614"/>
    <n v="37"/>
    <n v="311.66000000000003"/>
    <n v="32037"/>
    <s v="Not returned"/>
    <s v="Erin"/>
  </r>
  <r>
    <x v="635"/>
    <x v="4"/>
    <x v="8"/>
    <n v="699.99"/>
    <n v="24.49"/>
    <n v="1129"/>
    <s v="Pam Patton"/>
    <x v="2"/>
    <x v="1"/>
    <x v="2"/>
    <x v="16"/>
    <s v="Large Box"/>
    <s v="Canon Imageclass D680 Copier / Fax"/>
    <n v="0.54"/>
    <s v="United States"/>
    <x v="1"/>
    <x v="15"/>
    <x v="28"/>
    <n v="2118"/>
    <x v="160"/>
    <d v="2015-02-20T00:00:00"/>
    <x v="615"/>
    <n v="15"/>
    <n v="9862.51"/>
    <n v="32037"/>
    <s v="Not returned"/>
    <s v="Erin"/>
  </r>
  <r>
    <x v="636"/>
    <x v="1"/>
    <x v="5"/>
    <n v="5.78"/>
    <n v="7.64"/>
    <n v="1129"/>
    <s v="Pam Patton"/>
    <x v="0"/>
    <x v="0"/>
    <x v="0"/>
    <x v="7"/>
    <s v="Small Box"/>
    <s v="HP Office Recycled Paper (20Lb. and 87 Bright)"/>
    <n v="0.36"/>
    <s v="United States"/>
    <x v="1"/>
    <x v="15"/>
    <x v="28"/>
    <n v="2118"/>
    <x v="48"/>
    <d v="2015-03-31T00:00:00"/>
    <x v="616"/>
    <n v="29"/>
    <n v="177.41"/>
    <n v="49125"/>
    <s v="Not returned"/>
    <s v="Erin"/>
  </r>
  <r>
    <x v="637"/>
    <x v="3"/>
    <x v="1"/>
    <n v="7.64"/>
    <n v="1.39"/>
    <n v="1129"/>
    <s v="Pam Patton"/>
    <x v="2"/>
    <x v="1"/>
    <x v="0"/>
    <x v="4"/>
    <s v="Small Box"/>
    <s v="#10- 4 1/8&quot; x 9 1/2&quot; Security-Tint Envelopes"/>
    <n v="0.36"/>
    <s v="United States"/>
    <x v="1"/>
    <x v="15"/>
    <x v="28"/>
    <n v="2118"/>
    <x v="8"/>
    <d v="2015-05-23T00:00:00"/>
    <x v="617"/>
    <n v="52"/>
    <n v="406.91"/>
    <n v="13735"/>
    <s v="Not returned"/>
    <s v="Erin"/>
  </r>
  <r>
    <x v="638"/>
    <x v="4"/>
    <x v="9"/>
    <n v="30.98"/>
    <n v="6.5"/>
    <n v="1129"/>
    <s v="Pam Patton"/>
    <x v="2"/>
    <x v="0"/>
    <x v="2"/>
    <x v="13"/>
    <s v="Small Box"/>
    <s v="Logitech Internet Navigator Keyboard"/>
    <n v="0.79"/>
    <s v="United States"/>
    <x v="1"/>
    <x v="15"/>
    <x v="28"/>
    <n v="2118"/>
    <x v="1"/>
    <d v="2015-06-17T00:00:00"/>
    <x v="618"/>
    <n v="44"/>
    <n v="1332.09"/>
    <n v="39430"/>
    <s v="Not returned"/>
    <s v="Erin"/>
  </r>
  <r>
    <x v="639"/>
    <x v="4"/>
    <x v="1"/>
    <n v="4.9800000000000004"/>
    <n v="6.07"/>
    <n v="1129"/>
    <s v="Pam Patton"/>
    <x v="2"/>
    <x v="1"/>
    <x v="0"/>
    <x v="7"/>
    <s v="Small Box"/>
    <s v="Xerox 1897"/>
    <n v="0.36"/>
    <s v="United States"/>
    <x v="1"/>
    <x v="15"/>
    <x v="28"/>
    <n v="2118"/>
    <x v="161"/>
    <d v="2015-01-28T00:00:00"/>
    <x v="619"/>
    <n v="19"/>
    <n v="105.5"/>
    <n v="57794"/>
    <s v="Not returned"/>
    <s v="Erin"/>
  </r>
  <r>
    <x v="640"/>
    <x v="3"/>
    <x v="1"/>
    <n v="7.64"/>
    <n v="1.39"/>
    <n v="1131"/>
    <s v="Benjamin Strauss"/>
    <x v="2"/>
    <x v="1"/>
    <x v="0"/>
    <x v="4"/>
    <s v="Small Box"/>
    <s v="#10- 4 1/8&quot; x 9 1/2&quot; Security-Tint Envelopes"/>
    <n v="0.36"/>
    <s v="United States"/>
    <x v="2"/>
    <x v="7"/>
    <x v="307"/>
    <n v="79907"/>
    <x v="8"/>
    <d v="2015-05-23T00:00:00"/>
    <x v="620"/>
    <n v="13"/>
    <n v="101.73"/>
    <n v="88103"/>
    <s v="Not returned"/>
    <s v="Chris"/>
  </r>
  <r>
    <x v="641"/>
    <x v="3"/>
    <x v="2"/>
    <n v="6.37"/>
    <n v="5.19"/>
    <n v="1132"/>
    <s v="Michael Robbins"/>
    <x v="2"/>
    <x v="0"/>
    <x v="0"/>
    <x v="8"/>
    <s v="Small Box"/>
    <s v="C-Line Peel &amp; Stick Add-On Filing Pockets, 8-3/4 x 5-1/8, 10/Pack"/>
    <n v="0.38"/>
    <s v="United States"/>
    <x v="2"/>
    <x v="7"/>
    <x v="308"/>
    <n v="76039"/>
    <x v="104"/>
    <d v="2015-02-11T00:00:00"/>
    <x v="621"/>
    <n v="6"/>
    <n v="37.700000000000003"/>
    <n v="88101"/>
    <s v="Not returned"/>
    <s v="Chris"/>
  </r>
  <r>
    <x v="642"/>
    <x v="4"/>
    <x v="7"/>
    <n v="8.6"/>
    <n v="6.19"/>
    <n v="1132"/>
    <s v="Michael Robbins"/>
    <x v="2"/>
    <x v="1"/>
    <x v="0"/>
    <x v="8"/>
    <s v="Small Box"/>
    <s v="Avery Printable Repositionable Plastic Tabs"/>
    <n v="0.38"/>
    <s v="United States"/>
    <x v="2"/>
    <x v="7"/>
    <x v="308"/>
    <n v="76039"/>
    <x v="160"/>
    <d v="2015-02-23T00:00:00"/>
    <x v="614"/>
    <n v="9"/>
    <n v="75.81"/>
    <n v="88102"/>
    <s v="Not returned"/>
    <s v="Chris"/>
  </r>
  <r>
    <x v="643"/>
    <x v="4"/>
    <x v="8"/>
    <n v="699.99"/>
    <n v="24.49"/>
    <n v="1132"/>
    <s v="Michael Robbins"/>
    <x v="2"/>
    <x v="1"/>
    <x v="2"/>
    <x v="16"/>
    <s v="Large Box"/>
    <s v="Canon Imageclass D680 Copier / Fax"/>
    <n v="0.54"/>
    <s v="United States"/>
    <x v="2"/>
    <x v="7"/>
    <x v="308"/>
    <n v="76039"/>
    <x v="160"/>
    <d v="2015-02-20T00:00:00"/>
    <x v="615"/>
    <n v="4"/>
    <n v="2630"/>
    <n v="88102"/>
    <s v="Not returned"/>
    <s v="Chris"/>
  </r>
  <r>
    <x v="644"/>
    <x v="4"/>
    <x v="9"/>
    <n v="30.98"/>
    <n v="6.5"/>
    <n v="1132"/>
    <s v="Michael Robbins"/>
    <x v="2"/>
    <x v="0"/>
    <x v="2"/>
    <x v="13"/>
    <s v="Small Box"/>
    <s v="Logitech Internet Navigator Keyboard"/>
    <n v="0.79"/>
    <s v="United States"/>
    <x v="2"/>
    <x v="7"/>
    <x v="308"/>
    <n v="76039"/>
    <x v="1"/>
    <d v="2015-06-17T00:00:00"/>
    <x v="622"/>
    <n v="11"/>
    <n v="333.02"/>
    <n v="88104"/>
    <s v="Not returned"/>
    <s v="Chris"/>
  </r>
  <r>
    <x v="645"/>
    <x v="4"/>
    <x v="1"/>
    <n v="4.9800000000000004"/>
    <n v="6.07"/>
    <n v="1133"/>
    <s v="Marjorie Owens"/>
    <x v="2"/>
    <x v="1"/>
    <x v="0"/>
    <x v="7"/>
    <s v="Small Box"/>
    <s v="Xerox 1897"/>
    <n v="0.36"/>
    <s v="United States"/>
    <x v="2"/>
    <x v="7"/>
    <x v="309"/>
    <n v="75234"/>
    <x v="161"/>
    <d v="2015-01-28T00:00:00"/>
    <x v="619"/>
    <n v="5"/>
    <n v="27.76"/>
    <n v="88105"/>
    <s v="Not returned"/>
    <s v="Chris"/>
  </r>
  <r>
    <x v="646"/>
    <x v="0"/>
    <x v="3"/>
    <n v="270.97000000000003"/>
    <n v="28.06"/>
    <n v="1136"/>
    <s v="Carmen McPherson"/>
    <x v="1"/>
    <x v="3"/>
    <x v="2"/>
    <x v="6"/>
    <s v="Jumbo Drum"/>
    <s v="Epson LQ-570e Dot Matrix Printer"/>
    <n v="0.56000000000000005"/>
    <s v="United States"/>
    <x v="2"/>
    <x v="12"/>
    <x v="310"/>
    <n v="60188"/>
    <x v="22"/>
    <d v="2015-01-04T00:00:00"/>
    <x v="623"/>
    <n v="15"/>
    <n v="3855.28"/>
    <n v="87940"/>
    <s v="Not returned"/>
    <s v="Chris"/>
  </r>
  <r>
    <x v="647"/>
    <x v="3"/>
    <x v="1"/>
    <n v="160.97999999999999"/>
    <n v="30"/>
    <n v="1138"/>
    <s v="Malcolm Floyd"/>
    <x v="1"/>
    <x v="1"/>
    <x v="1"/>
    <x v="1"/>
    <s v="Jumbo Drum"/>
    <s v="Office Star - Mid Back Dual function Ergonomic High Back Chair with 2-Way Adjustable Arms"/>
    <n v="0.62"/>
    <s v="United States"/>
    <x v="2"/>
    <x v="7"/>
    <x v="311"/>
    <n v="75056"/>
    <x v="160"/>
    <d v="2015-02-19T00:00:00"/>
    <x v="624"/>
    <n v="1"/>
    <n v="192.49"/>
    <n v="86574"/>
    <s v="Not returned"/>
    <s v="Chris"/>
  </r>
  <r>
    <x v="648"/>
    <x v="3"/>
    <x v="5"/>
    <n v="363.25"/>
    <n v="19.989999999999998"/>
    <n v="1142"/>
    <s v="Russell Chan"/>
    <x v="2"/>
    <x v="1"/>
    <x v="0"/>
    <x v="15"/>
    <s v="Small Box"/>
    <s v="Hoover WindTunnel™ Plus Canister Vacuum"/>
    <n v="0.56999999999999995"/>
    <s v="United States"/>
    <x v="2"/>
    <x v="7"/>
    <x v="312"/>
    <n v="76706"/>
    <x v="148"/>
    <d v="2015-01-06T00:00:00"/>
    <x v="625"/>
    <n v="7"/>
    <n v="2560.5500000000002"/>
    <n v="86573"/>
    <s v="Not returned"/>
    <s v="Chris"/>
  </r>
  <r>
    <x v="649"/>
    <x v="3"/>
    <x v="0"/>
    <n v="18.97"/>
    <n v="9.5399999999999991"/>
    <n v="1142"/>
    <s v="Russell Chan"/>
    <x v="2"/>
    <x v="1"/>
    <x v="0"/>
    <x v="7"/>
    <s v="Small Box"/>
    <s v="Xerox 1939"/>
    <n v="0.37"/>
    <s v="United States"/>
    <x v="2"/>
    <x v="7"/>
    <x v="312"/>
    <n v="76706"/>
    <x v="132"/>
    <d v="2015-06-09T00:00:00"/>
    <x v="626"/>
    <n v="11"/>
    <n v="227.67"/>
    <n v="86575"/>
    <s v="Not returned"/>
    <s v="Chris"/>
  </r>
  <r>
    <x v="650"/>
    <x v="4"/>
    <x v="5"/>
    <n v="7.59"/>
    <n v="4"/>
    <n v="1151"/>
    <s v="Edna Huang"/>
    <x v="2"/>
    <x v="0"/>
    <x v="1"/>
    <x v="2"/>
    <s v="Wrap Bag"/>
    <s v="Master Giant Foot® Doorstop, Safety Yellow"/>
    <n v="0.42"/>
    <s v="United States"/>
    <x v="1"/>
    <x v="15"/>
    <x v="313"/>
    <n v="1075"/>
    <x v="62"/>
    <d v="2015-06-09T00:00:00"/>
    <x v="627"/>
    <n v="1"/>
    <n v="8.83"/>
    <n v="91344"/>
    <s v="Not returned"/>
    <s v="Erin"/>
  </r>
  <r>
    <x v="651"/>
    <x v="2"/>
    <x v="3"/>
    <n v="9.11"/>
    <n v="2.15"/>
    <n v="1155"/>
    <s v="Alex Nicholson"/>
    <x v="0"/>
    <x v="3"/>
    <x v="0"/>
    <x v="7"/>
    <s v="Wrap Bag"/>
    <s v="Black Print Carbonless Snap-Off® Rapid Letter, 8 1/2&quot; x 7&quot;"/>
    <n v="0.4"/>
    <s v="United States"/>
    <x v="0"/>
    <x v="1"/>
    <x v="314"/>
    <n v="90640"/>
    <x v="22"/>
    <d v="2015-01-04T00:00:00"/>
    <x v="628"/>
    <n v="4"/>
    <n v="34.409999999999997"/>
    <n v="90853"/>
    <s v="Not returned"/>
    <s v="William"/>
  </r>
  <r>
    <x v="652"/>
    <x v="2"/>
    <x v="4"/>
    <n v="15.04"/>
    <n v="1.97"/>
    <n v="1155"/>
    <s v="Alex Nicholson"/>
    <x v="2"/>
    <x v="3"/>
    <x v="0"/>
    <x v="7"/>
    <s v="Wrap Bag"/>
    <s v="White GlueTop Scratch Pads"/>
    <n v="0.39"/>
    <s v="United States"/>
    <x v="0"/>
    <x v="1"/>
    <x v="314"/>
    <n v="90640"/>
    <x v="22"/>
    <d v="2015-01-02T00:00:00"/>
    <x v="629"/>
    <n v="11"/>
    <n v="157.27000000000001"/>
    <n v="90853"/>
    <s v="Not returned"/>
    <s v="William"/>
  </r>
  <r>
    <x v="653"/>
    <x v="0"/>
    <x v="2"/>
    <n v="175.99"/>
    <n v="8.99"/>
    <n v="1156"/>
    <s v="Edith Forbes"/>
    <x v="2"/>
    <x v="3"/>
    <x v="2"/>
    <x v="5"/>
    <s v="Small Box"/>
    <s v="2180"/>
    <n v="0.56999999999999995"/>
    <s v="United States"/>
    <x v="1"/>
    <x v="15"/>
    <x v="315"/>
    <n v="1876"/>
    <x v="79"/>
    <d v="2015-02-15T00:00:00"/>
    <x v="630"/>
    <n v="7"/>
    <n v="1013.84"/>
    <n v="90855"/>
    <s v="Not returned"/>
    <s v="Erin"/>
  </r>
  <r>
    <x v="654"/>
    <x v="0"/>
    <x v="7"/>
    <n v="100.98"/>
    <n v="35.840000000000003"/>
    <n v="1159"/>
    <s v="Arlene Weeks"/>
    <x v="1"/>
    <x v="3"/>
    <x v="1"/>
    <x v="14"/>
    <s v="Jumbo Box"/>
    <s v="Bush Westfield Collection Bookcases, Fully Assembled"/>
    <n v="0.62"/>
    <s v="United States"/>
    <x v="1"/>
    <x v="2"/>
    <x v="316"/>
    <n v="7086"/>
    <x v="135"/>
    <d v="2015-05-21T00:00:00"/>
    <x v="631"/>
    <n v="1"/>
    <n v="110.75"/>
    <n v="90854"/>
    <s v="Not returned"/>
    <s v="Erin"/>
  </r>
  <r>
    <x v="655"/>
    <x v="1"/>
    <x v="3"/>
    <n v="9.7799999999999994"/>
    <n v="1.39"/>
    <n v="1170"/>
    <s v="Jessie Houston"/>
    <x v="2"/>
    <x v="3"/>
    <x v="0"/>
    <x v="4"/>
    <s v="Small Box"/>
    <s v="Staples #10 Laser &amp; Inkjet Envelopes, 4 1/8&quot; x 9 1/2&quot;, 100/Box"/>
    <n v="0.39"/>
    <s v="United States"/>
    <x v="1"/>
    <x v="42"/>
    <x v="82"/>
    <n v="19711"/>
    <x v="42"/>
    <d v="2015-06-03T00:00:00"/>
    <x v="632"/>
    <n v="19"/>
    <n v="181.46"/>
    <n v="87520"/>
    <s v="Not returned"/>
    <s v="Erin"/>
  </r>
  <r>
    <x v="656"/>
    <x v="1"/>
    <x v="6"/>
    <n v="200.99"/>
    <n v="8.08"/>
    <n v="1170"/>
    <s v="Jessie Houston"/>
    <x v="2"/>
    <x v="3"/>
    <x v="2"/>
    <x v="5"/>
    <s v="Small Box"/>
    <s v="5125"/>
    <n v="0.59"/>
    <s v="United States"/>
    <x v="1"/>
    <x v="42"/>
    <x v="82"/>
    <n v="19711"/>
    <x v="42"/>
    <d v="2015-06-04T00:00:00"/>
    <x v="633"/>
    <n v="6"/>
    <n v="1076.3"/>
    <n v="87520"/>
    <s v="Not returned"/>
    <s v="Erin"/>
  </r>
  <r>
    <x v="657"/>
    <x v="0"/>
    <x v="9"/>
    <n v="4.4800000000000004"/>
    <n v="49"/>
    <n v="1178"/>
    <s v="Sandy Hunt"/>
    <x v="2"/>
    <x v="3"/>
    <x v="0"/>
    <x v="15"/>
    <s v="Large Box"/>
    <s v="Hoover Portapower™ Portable Vacuum"/>
    <n v="0.6"/>
    <s v="United States"/>
    <x v="3"/>
    <x v="26"/>
    <x v="317"/>
    <n v="32701"/>
    <x v="37"/>
    <d v="2015-04-11T00:00:00"/>
    <x v="634"/>
    <n v="2"/>
    <n v="21.46"/>
    <n v="89787"/>
    <s v="Not returned"/>
    <s v="Sam"/>
  </r>
  <r>
    <x v="658"/>
    <x v="0"/>
    <x v="2"/>
    <n v="350.99"/>
    <n v="39"/>
    <n v="1178"/>
    <s v="Sandy Hunt"/>
    <x v="1"/>
    <x v="3"/>
    <x v="1"/>
    <x v="1"/>
    <s v="Jumbo Drum"/>
    <s v="Global Leather Executive Chair"/>
    <n v="0.55000000000000004"/>
    <s v="United States"/>
    <x v="3"/>
    <x v="26"/>
    <x v="317"/>
    <n v="32701"/>
    <x v="37"/>
    <d v="2015-04-11T00:00:00"/>
    <x v="635"/>
    <n v="10"/>
    <n v="3506.78"/>
    <n v="89787"/>
    <s v="Not returned"/>
    <s v="Sam"/>
  </r>
  <r>
    <x v="659"/>
    <x v="0"/>
    <x v="3"/>
    <n v="40.98"/>
    <n v="6.5"/>
    <n v="1178"/>
    <s v="Sandy Hunt"/>
    <x v="0"/>
    <x v="3"/>
    <x v="2"/>
    <x v="13"/>
    <s v="Small Box"/>
    <s v="Targus USB Numeric Keypad"/>
    <n v="0.74"/>
    <s v="United States"/>
    <x v="3"/>
    <x v="26"/>
    <x v="317"/>
    <n v="32701"/>
    <x v="37"/>
    <d v="2015-04-11T00:00:00"/>
    <x v="636"/>
    <n v="7"/>
    <n v="267.69"/>
    <n v="89787"/>
    <s v="Not returned"/>
    <s v="Sam"/>
  </r>
  <r>
    <x v="660"/>
    <x v="0"/>
    <x v="3"/>
    <n v="349.45"/>
    <n v="60"/>
    <n v="1178"/>
    <s v="Sandy Hunt"/>
    <x v="1"/>
    <x v="3"/>
    <x v="1"/>
    <x v="11"/>
    <s v="Jumbo Drum"/>
    <s v="SAFCO PlanMaster Heigh-Adjustable Drafting Table Base, 43w x 30d x 30-37h, Black"/>
    <m/>
    <s v="United States"/>
    <x v="3"/>
    <x v="26"/>
    <x v="317"/>
    <n v="32701"/>
    <x v="37"/>
    <d v="2015-04-10T00:00:00"/>
    <x v="637"/>
    <n v="7"/>
    <n v="2307.2600000000002"/>
    <n v="89787"/>
    <s v="Not returned"/>
    <s v="Sam"/>
  </r>
  <r>
    <x v="661"/>
    <x v="0"/>
    <x v="8"/>
    <n v="2.61"/>
    <n v="0.5"/>
    <n v="1182"/>
    <s v="Jesse Williamson"/>
    <x v="2"/>
    <x v="1"/>
    <x v="0"/>
    <x v="9"/>
    <s v="Small Box"/>
    <s v="Avery 494"/>
    <n v="0.39"/>
    <s v="United States"/>
    <x v="0"/>
    <x v="17"/>
    <x v="318"/>
    <n v="84660"/>
    <x v="94"/>
    <d v="2015-05-23T00:00:00"/>
    <x v="638"/>
    <n v="15"/>
    <n v="39.15"/>
    <n v="86913"/>
    <s v="Not returned"/>
    <s v="William"/>
  </r>
  <r>
    <x v="662"/>
    <x v="1"/>
    <x v="7"/>
    <n v="35.99"/>
    <n v="3.3"/>
    <n v="1183"/>
    <s v="Becky O'Brien"/>
    <x v="2"/>
    <x v="1"/>
    <x v="2"/>
    <x v="5"/>
    <s v="Small Pack"/>
    <s v="Accessory9"/>
    <n v="0.39"/>
    <s v="United States"/>
    <x v="0"/>
    <x v="17"/>
    <x v="319"/>
    <n v="84663"/>
    <x v="159"/>
    <d v="2015-06-29T00:00:00"/>
    <x v="639"/>
    <n v="9"/>
    <n v="266.95"/>
    <n v="86914"/>
    <s v="Not returned"/>
    <s v="William"/>
  </r>
  <r>
    <x v="663"/>
    <x v="3"/>
    <x v="6"/>
    <n v="6783.02"/>
    <n v="24.49"/>
    <n v="1185"/>
    <s v="Lee Xu"/>
    <x v="2"/>
    <x v="3"/>
    <x v="2"/>
    <x v="6"/>
    <s v="Large Box"/>
    <s v="Polycom ViewStation™ ISDN Videoconferencing Unit"/>
    <n v="0.39"/>
    <s v="United States"/>
    <x v="3"/>
    <x v="43"/>
    <x v="320"/>
    <n v="35756"/>
    <x v="68"/>
    <d v="2015-03-22T00:00:00"/>
    <x v="640"/>
    <n v="3"/>
    <n v="20552.55"/>
    <n v="85938"/>
    <s v="Not returned"/>
    <s v="Sam"/>
  </r>
  <r>
    <x v="664"/>
    <x v="1"/>
    <x v="4"/>
    <n v="11.7"/>
    <n v="6.96"/>
    <n v="1185"/>
    <s v="Lee Xu"/>
    <x v="2"/>
    <x v="3"/>
    <x v="0"/>
    <x v="15"/>
    <s v="Medium Box"/>
    <s v="Harmony HEPA Quiet Air Purifiers"/>
    <n v="0.5"/>
    <s v="United States"/>
    <x v="3"/>
    <x v="43"/>
    <x v="320"/>
    <n v="35756"/>
    <x v="98"/>
    <d v="2015-04-13T00:00:00"/>
    <x v="641"/>
    <n v="8"/>
    <n v="87.8"/>
    <n v="85940"/>
    <s v="Not returned"/>
    <s v="Sam"/>
  </r>
  <r>
    <x v="665"/>
    <x v="2"/>
    <x v="8"/>
    <n v="400.97"/>
    <n v="48.26"/>
    <n v="1186"/>
    <s v="Glenda Herbert"/>
    <x v="1"/>
    <x v="3"/>
    <x v="2"/>
    <x v="6"/>
    <s v="Jumbo Box"/>
    <s v="Hewlett-Packard Deskjet 1220Cse Color Inkjet Printer"/>
    <n v="0.36"/>
    <s v="United States"/>
    <x v="0"/>
    <x v="1"/>
    <x v="321"/>
    <n v="92646"/>
    <x v="37"/>
    <d v="2015-04-10T00:00:00"/>
    <x v="642"/>
    <n v="10"/>
    <n v="3741.39"/>
    <n v="85939"/>
    <s v="Not returned"/>
    <s v="William"/>
  </r>
  <r>
    <x v="666"/>
    <x v="4"/>
    <x v="2"/>
    <n v="10.89"/>
    <n v="4.5"/>
    <n v="1189"/>
    <s v="Dwight Stephenson"/>
    <x v="2"/>
    <x v="3"/>
    <x v="0"/>
    <x v="15"/>
    <s v="Small Box"/>
    <s v="Belkin 6 Outlet Metallic Surge Strip"/>
    <n v="0.59"/>
    <s v="United States"/>
    <x v="0"/>
    <x v="1"/>
    <x v="321"/>
    <n v="92646"/>
    <x v="77"/>
    <d v="2015-06-22T00:00:00"/>
    <x v="643"/>
    <n v="14"/>
    <n v="149.32"/>
    <n v="87584"/>
    <s v="Not returned"/>
    <s v="William"/>
  </r>
  <r>
    <x v="667"/>
    <x v="4"/>
    <x v="9"/>
    <n v="10.64"/>
    <n v="5.16"/>
    <n v="1189"/>
    <s v="Dwight Stephenson"/>
    <x v="2"/>
    <x v="3"/>
    <x v="1"/>
    <x v="2"/>
    <s v="Small Box"/>
    <s v="Eldon Expressions Punched Metal &amp; Wood Desk Accessories, Pewter &amp; Cherry"/>
    <n v="0.56999999999999995"/>
    <s v="United States"/>
    <x v="0"/>
    <x v="1"/>
    <x v="321"/>
    <n v="92646"/>
    <x v="77"/>
    <d v="2015-06-22T00:00:00"/>
    <x v="644"/>
    <n v="16"/>
    <n v="177.01"/>
    <n v="87584"/>
    <s v="Not returned"/>
    <s v="William"/>
  </r>
  <r>
    <x v="668"/>
    <x v="4"/>
    <x v="9"/>
    <n v="7.96"/>
    <n v="4.95"/>
    <n v="1189"/>
    <s v="Dwight Stephenson"/>
    <x v="2"/>
    <x v="3"/>
    <x v="1"/>
    <x v="2"/>
    <s v="Small Box"/>
    <s v="Staples Plastic Wall Frames"/>
    <n v="0.41"/>
    <s v="United States"/>
    <x v="0"/>
    <x v="1"/>
    <x v="321"/>
    <n v="92646"/>
    <x v="77"/>
    <d v="2015-06-19T00:00:00"/>
    <x v="645"/>
    <n v="4"/>
    <n v="35.159999999999997"/>
    <n v="87584"/>
    <s v="Not returned"/>
    <s v="William"/>
  </r>
  <r>
    <x v="669"/>
    <x v="4"/>
    <x v="9"/>
    <n v="28.53"/>
    <n v="1.49"/>
    <n v="1191"/>
    <s v="John Morse"/>
    <x v="2"/>
    <x v="2"/>
    <x v="0"/>
    <x v="8"/>
    <s v="Small Box"/>
    <s v="Lock-Up Easel 'Spel-Binder'"/>
    <n v="0.38"/>
    <s v="United States"/>
    <x v="1"/>
    <x v="18"/>
    <x v="322"/>
    <n v="6050"/>
    <x v="162"/>
    <d v="2015-07-01T00:00:00"/>
    <x v="646"/>
    <n v="3"/>
    <n v="88.84"/>
    <n v="87587"/>
    <s v="Not returned"/>
    <s v="Erin"/>
  </r>
  <r>
    <x v="670"/>
    <x v="4"/>
    <x v="9"/>
    <n v="10.64"/>
    <n v="5.16"/>
    <n v="1193"/>
    <s v="Louis Parrish"/>
    <x v="2"/>
    <x v="3"/>
    <x v="1"/>
    <x v="2"/>
    <s v="Small Box"/>
    <s v="Eldon Expressions Punched Metal &amp; Wood Desk Accessories, Pewter &amp; Cherry"/>
    <n v="0.56999999999999995"/>
    <s v="United States"/>
    <x v="1"/>
    <x v="41"/>
    <x v="246"/>
    <n v="20016"/>
    <x v="77"/>
    <d v="2015-06-22T00:00:00"/>
    <x v="647"/>
    <n v="63"/>
    <n v="696.96"/>
    <n v="5984"/>
    <s v="Not returned"/>
    <s v="Erin"/>
  </r>
  <r>
    <x v="671"/>
    <x v="4"/>
    <x v="9"/>
    <n v="7.96"/>
    <n v="4.95"/>
    <n v="1193"/>
    <s v="Louis Parrish"/>
    <x v="2"/>
    <x v="3"/>
    <x v="1"/>
    <x v="2"/>
    <s v="Small Box"/>
    <s v="Staples Plastic Wall Frames"/>
    <n v="0.41"/>
    <s v="United States"/>
    <x v="1"/>
    <x v="41"/>
    <x v="246"/>
    <n v="20016"/>
    <x v="77"/>
    <d v="2015-06-19T00:00:00"/>
    <x v="648"/>
    <n v="17"/>
    <n v="149.41"/>
    <n v="5984"/>
    <s v="Not returned"/>
    <s v="Erin"/>
  </r>
  <r>
    <x v="672"/>
    <x v="0"/>
    <x v="5"/>
    <n v="52.4"/>
    <n v="16.11"/>
    <n v="1193"/>
    <s v="Louis Parrish"/>
    <x v="2"/>
    <x v="3"/>
    <x v="0"/>
    <x v="8"/>
    <s v="Small Box"/>
    <s v="Ibico Laser Imprintable Binding System Covers"/>
    <n v="0.39"/>
    <s v="United States"/>
    <x v="1"/>
    <x v="41"/>
    <x v="246"/>
    <n v="20016"/>
    <x v="147"/>
    <d v="2015-02-27T00:00:00"/>
    <x v="649"/>
    <n v="85"/>
    <n v="4556.63"/>
    <n v="29350"/>
    <s v="Not returned"/>
    <s v="Erin"/>
  </r>
  <r>
    <x v="673"/>
    <x v="0"/>
    <x v="5"/>
    <n v="36.549999999999997"/>
    <n v="13.89"/>
    <n v="1193"/>
    <s v="Louis Parrish"/>
    <x v="0"/>
    <x v="3"/>
    <x v="0"/>
    <x v="0"/>
    <s v="Wrap Bag"/>
    <s v="Dixon Ticonderoga Core-Lock Colored Pencils, 48-Color Set"/>
    <n v="0.41"/>
    <s v="United States"/>
    <x v="1"/>
    <x v="41"/>
    <x v="246"/>
    <n v="20016"/>
    <x v="147"/>
    <d v="2015-02-26T00:00:00"/>
    <x v="650"/>
    <n v="83"/>
    <n v="2948.61"/>
    <n v="29350"/>
    <s v="Not returned"/>
    <s v="Erin"/>
  </r>
  <r>
    <x v="674"/>
    <x v="1"/>
    <x v="9"/>
    <n v="5.98"/>
    <n v="1.49"/>
    <n v="1193"/>
    <s v="Louis Parrish"/>
    <x v="2"/>
    <x v="2"/>
    <x v="0"/>
    <x v="8"/>
    <s v="Small Box"/>
    <s v="Avery Hanging File Binders"/>
    <n v="0.39"/>
    <s v="United States"/>
    <x v="1"/>
    <x v="41"/>
    <x v="246"/>
    <n v="20016"/>
    <x v="90"/>
    <d v="2015-05-03T00:00:00"/>
    <x v="651"/>
    <n v="85"/>
    <n v="517.85"/>
    <n v="38852"/>
    <s v="Not returned"/>
    <s v="Erin"/>
  </r>
  <r>
    <x v="675"/>
    <x v="4"/>
    <x v="3"/>
    <n v="49.99"/>
    <n v="19.989999999999998"/>
    <n v="1193"/>
    <s v="Louis Parrish"/>
    <x v="2"/>
    <x v="2"/>
    <x v="2"/>
    <x v="13"/>
    <s v="Small Box"/>
    <s v="Zoom V.92 USB External Faxmodem"/>
    <n v="0.41"/>
    <s v="United States"/>
    <x v="1"/>
    <x v="41"/>
    <x v="246"/>
    <n v="20016"/>
    <x v="162"/>
    <d v="2015-06-30T00:00:00"/>
    <x v="652"/>
    <n v="48"/>
    <n v="2373.3200000000002"/>
    <n v="11206"/>
    <s v="Not returned"/>
    <s v="Erin"/>
  </r>
  <r>
    <x v="676"/>
    <x v="4"/>
    <x v="9"/>
    <n v="28.53"/>
    <n v="1.49"/>
    <n v="1193"/>
    <s v="Louis Parrish"/>
    <x v="2"/>
    <x v="2"/>
    <x v="0"/>
    <x v="8"/>
    <s v="Small Box"/>
    <s v="Lock-Up Easel 'Spel-Binder'"/>
    <n v="0.38"/>
    <s v="United States"/>
    <x v="1"/>
    <x v="41"/>
    <x v="246"/>
    <n v="20016"/>
    <x v="162"/>
    <d v="2015-07-01T00:00:00"/>
    <x v="653"/>
    <n v="11"/>
    <n v="325.73"/>
    <n v="11206"/>
    <s v="Not returned"/>
    <s v="Erin"/>
  </r>
  <r>
    <x v="677"/>
    <x v="1"/>
    <x v="9"/>
    <n v="5.98"/>
    <n v="1.49"/>
    <n v="1194"/>
    <s v="Sidney Brewer"/>
    <x v="2"/>
    <x v="2"/>
    <x v="0"/>
    <x v="8"/>
    <s v="Small Box"/>
    <s v="Avery Hanging File Binders"/>
    <n v="0.39"/>
    <s v="United States"/>
    <x v="3"/>
    <x v="26"/>
    <x v="323"/>
    <n v="34142"/>
    <x v="90"/>
    <d v="2015-05-03T00:00:00"/>
    <x v="654"/>
    <n v="21"/>
    <n v="127.94"/>
    <n v="87586"/>
    <s v="Not returned"/>
    <s v="Sam"/>
  </r>
  <r>
    <x v="678"/>
    <x v="0"/>
    <x v="4"/>
    <n v="355.98"/>
    <n v="58.92"/>
    <n v="1197"/>
    <s v="Grace McNeill Hunt"/>
    <x v="1"/>
    <x v="2"/>
    <x v="1"/>
    <x v="1"/>
    <s v="Jumbo Drum"/>
    <s v="Hon 4700 Series Mobuis™ Mid-Back Task Chairs with Adjustable Arms"/>
    <n v="0.64"/>
    <s v="United States"/>
    <x v="1"/>
    <x v="15"/>
    <x v="324"/>
    <n v="1776"/>
    <x v="103"/>
    <d v="2015-03-20T00:00:00"/>
    <x v="655"/>
    <n v="4"/>
    <n v="1350.94"/>
    <n v="87583"/>
    <s v="Not returned"/>
    <s v="Erin"/>
  </r>
  <r>
    <x v="679"/>
    <x v="0"/>
    <x v="10"/>
    <n v="15.14"/>
    <n v="4.53"/>
    <n v="1199"/>
    <s v="Edward Lamm"/>
    <x v="2"/>
    <x v="3"/>
    <x v="0"/>
    <x v="10"/>
    <s v="Small Box"/>
    <s v="Eldon® Gobal File Keepers"/>
    <n v="0.81"/>
    <s v="United States"/>
    <x v="1"/>
    <x v="16"/>
    <x v="325"/>
    <n v="3060"/>
    <x v="147"/>
    <d v="2015-02-28T00:00:00"/>
    <x v="656"/>
    <n v="5"/>
    <n v="75.17"/>
    <n v="87585"/>
    <s v="Not returned"/>
    <s v="Erin"/>
  </r>
  <r>
    <x v="680"/>
    <x v="0"/>
    <x v="5"/>
    <n v="52.4"/>
    <n v="16.11"/>
    <n v="1200"/>
    <s v="Beth English"/>
    <x v="2"/>
    <x v="3"/>
    <x v="0"/>
    <x v="8"/>
    <s v="Small Box"/>
    <s v="Ibico Laser Imprintable Binding System Covers"/>
    <n v="0.39"/>
    <s v="United States"/>
    <x v="1"/>
    <x v="2"/>
    <x v="326"/>
    <n v="7407"/>
    <x v="147"/>
    <d v="2015-02-27T00:00:00"/>
    <x v="657"/>
    <n v="21"/>
    <n v="1125.76"/>
    <n v="87585"/>
    <s v="Not returned"/>
    <s v="Erin"/>
  </r>
  <r>
    <x v="681"/>
    <x v="0"/>
    <x v="5"/>
    <n v="36.549999999999997"/>
    <n v="13.89"/>
    <n v="1202"/>
    <s v="Faye Wolf"/>
    <x v="0"/>
    <x v="3"/>
    <x v="0"/>
    <x v="0"/>
    <s v="Wrap Bag"/>
    <s v="Dixon Ticonderoga Core-Lock Colored Pencils, 48-Color Set"/>
    <n v="0.41"/>
    <s v="United States"/>
    <x v="1"/>
    <x v="2"/>
    <x v="327"/>
    <n v="7079"/>
    <x v="147"/>
    <d v="2015-02-26T00:00:00"/>
    <x v="658"/>
    <n v="21"/>
    <n v="746.03"/>
    <n v="87585"/>
    <s v="Not returned"/>
    <s v="Erin"/>
  </r>
  <r>
    <x v="682"/>
    <x v="4"/>
    <x v="3"/>
    <n v="49.99"/>
    <n v="19.989999999999998"/>
    <n v="1203"/>
    <s v="Judy Merritt"/>
    <x v="2"/>
    <x v="2"/>
    <x v="2"/>
    <x v="13"/>
    <s v="Small Box"/>
    <s v="Zoom V.92 USB External Faxmodem"/>
    <n v="0.41"/>
    <s v="United States"/>
    <x v="1"/>
    <x v="31"/>
    <x v="102"/>
    <n v="2920"/>
    <x v="162"/>
    <d v="2015-06-30T00:00:00"/>
    <x v="659"/>
    <n v="12"/>
    <n v="593.33000000000004"/>
    <n v="87587"/>
    <s v="Not returned"/>
    <s v="Erin"/>
  </r>
  <r>
    <x v="683"/>
    <x v="4"/>
    <x v="0"/>
    <n v="3.08"/>
    <n v="0.5"/>
    <n v="1211"/>
    <s v="Debra Proctor"/>
    <x v="2"/>
    <x v="0"/>
    <x v="0"/>
    <x v="9"/>
    <s v="Small Box"/>
    <s v="Avery 497"/>
    <n v="0.37"/>
    <s v="United States"/>
    <x v="2"/>
    <x v="38"/>
    <x v="328"/>
    <n v="46806"/>
    <x v="108"/>
    <d v="2015-02-06T00:00:00"/>
    <x v="660"/>
    <n v="4"/>
    <n v="13.05"/>
    <n v="88598"/>
    <s v="Not returned"/>
    <s v="Chris"/>
  </r>
  <r>
    <x v="684"/>
    <x v="0"/>
    <x v="4"/>
    <n v="4.91"/>
    <n v="4.97"/>
    <n v="1212"/>
    <s v="Eileen Fletcher"/>
    <x v="2"/>
    <x v="0"/>
    <x v="0"/>
    <x v="8"/>
    <s v="Small Box"/>
    <s v="Pressboard Covers with Storage Hooks, 9 1/2&quot; x 11&quot;, Light Blue"/>
    <n v="0.38"/>
    <s v="United States"/>
    <x v="2"/>
    <x v="38"/>
    <x v="329"/>
    <n v="46404"/>
    <x v="43"/>
    <d v="2015-01-16T00:00:00"/>
    <x v="661"/>
    <n v="12"/>
    <n v="58.95"/>
    <n v="88600"/>
    <s v="Not returned"/>
    <s v="Chris"/>
  </r>
  <r>
    <x v="685"/>
    <x v="0"/>
    <x v="0"/>
    <n v="3499.99"/>
    <n v="24.49"/>
    <n v="1212"/>
    <s v="Eileen Fletcher"/>
    <x v="2"/>
    <x v="0"/>
    <x v="2"/>
    <x v="16"/>
    <s v="Large Box"/>
    <s v="Canon imageCLASS 2200 Advanced Copier"/>
    <n v="0.37"/>
    <s v="United States"/>
    <x v="2"/>
    <x v="38"/>
    <x v="329"/>
    <n v="46404"/>
    <x v="43"/>
    <d v="2015-01-16T00:00:00"/>
    <x v="662"/>
    <n v="1"/>
    <n v="3672.89"/>
    <n v="88600"/>
    <s v="Not returned"/>
    <s v="Chris"/>
  </r>
  <r>
    <x v="686"/>
    <x v="4"/>
    <x v="8"/>
    <n v="29.89"/>
    <n v="1.99"/>
    <n v="1213"/>
    <s v="Jeremy Pratt"/>
    <x v="0"/>
    <x v="0"/>
    <x v="2"/>
    <x v="13"/>
    <s v="Small Pack"/>
    <s v="Verbatim DVD-RAM, 5.2GB, Rewritable, Type 1, DS"/>
    <n v="0.5"/>
    <s v="United States"/>
    <x v="2"/>
    <x v="38"/>
    <x v="330"/>
    <n v="46530"/>
    <x v="128"/>
    <d v="2015-02-09T00:00:00"/>
    <x v="663"/>
    <n v="13"/>
    <n v="374.81"/>
    <n v="88599"/>
    <s v="Not returned"/>
    <s v="Chris"/>
  </r>
  <r>
    <x v="687"/>
    <x v="4"/>
    <x v="9"/>
    <n v="8.34"/>
    <n v="4.82"/>
    <n v="1213"/>
    <s v="Jeremy Pratt"/>
    <x v="2"/>
    <x v="0"/>
    <x v="0"/>
    <x v="7"/>
    <s v="Small Box"/>
    <s v="Southworth 25% Cotton Antique Laid Paper &amp; Envelopes"/>
    <n v="0.4"/>
    <s v="United States"/>
    <x v="2"/>
    <x v="38"/>
    <x v="330"/>
    <n v="46530"/>
    <x v="128"/>
    <d v="2015-02-08T00:00:00"/>
    <x v="664"/>
    <n v="5"/>
    <n v="43.27"/>
    <n v="88599"/>
    <s v="Not returned"/>
    <s v="Chris"/>
  </r>
  <r>
    <x v="688"/>
    <x v="0"/>
    <x v="9"/>
    <n v="5.84"/>
    <n v="1.2"/>
    <n v="1213"/>
    <s v="Jeremy Pratt"/>
    <x v="2"/>
    <x v="0"/>
    <x v="0"/>
    <x v="0"/>
    <s v="Wrap Bag"/>
    <s v="Newell 312"/>
    <n v="0.55000000000000004"/>
    <s v="United States"/>
    <x v="2"/>
    <x v="38"/>
    <x v="330"/>
    <n v="46530"/>
    <x v="43"/>
    <d v="2015-01-17T00:00:00"/>
    <x v="665"/>
    <n v="2"/>
    <n v="11.74"/>
    <n v="88600"/>
    <s v="Not returned"/>
    <s v="Chris"/>
  </r>
  <r>
    <x v="689"/>
    <x v="3"/>
    <x v="3"/>
    <n v="130.97999999999999"/>
    <n v="30"/>
    <n v="1217"/>
    <s v="Billy Perry Browning"/>
    <x v="1"/>
    <x v="2"/>
    <x v="1"/>
    <x v="1"/>
    <s v="Jumbo Drum"/>
    <s v="Office Star - Contemporary Task Swivel chair with 2-way adjustable arms, Plum"/>
    <n v="0.78"/>
    <s v="United States"/>
    <x v="1"/>
    <x v="15"/>
    <x v="28"/>
    <n v="2112"/>
    <x v="65"/>
    <d v="2015-05-01T00:00:00"/>
    <x v="666"/>
    <n v="41"/>
    <n v="5258.94"/>
    <n v="54595"/>
    <s v="Returned"/>
    <s v="Erin"/>
  </r>
  <r>
    <x v="690"/>
    <x v="3"/>
    <x v="1"/>
    <n v="8.34"/>
    <n v="2.64"/>
    <n v="1226"/>
    <s v="Ken Cash"/>
    <x v="2"/>
    <x v="2"/>
    <x v="0"/>
    <x v="12"/>
    <s v="Small Pack"/>
    <s v="Acme® Elite Stainless Steel Scissors"/>
    <n v="0.59"/>
    <s v="United States"/>
    <x v="1"/>
    <x v="31"/>
    <x v="331"/>
    <n v="2861"/>
    <x v="65"/>
    <d v="2015-04-30T00:00:00"/>
    <x v="667"/>
    <n v="8"/>
    <n v="66.739999999999995"/>
    <n v="90800"/>
    <s v="Not returned"/>
    <s v="Erin"/>
  </r>
  <r>
    <x v="691"/>
    <x v="3"/>
    <x v="3"/>
    <n v="130.97999999999999"/>
    <n v="30"/>
    <n v="1227"/>
    <s v="Elsie Hwang"/>
    <x v="1"/>
    <x v="2"/>
    <x v="1"/>
    <x v="1"/>
    <s v="Jumbo Drum"/>
    <s v="Office Star - Contemporary Task Swivel chair with 2-way adjustable arms, Plum"/>
    <n v="0.78"/>
    <s v="United States"/>
    <x v="1"/>
    <x v="9"/>
    <x v="186"/>
    <n v="5403"/>
    <x v="65"/>
    <d v="2015-05-01T00:00:00"/>
    <x v="666"/>
    <n v="10"/>
    <n v="1282.67"/>
    <n v="90800"/>
    <s v="Not returned"/>
    <s v="Erin"/>
  </r>
  <r>
    <x v="692"/>
    <x v="3"/>
    <x v="6"/>
    <n v="7.1"/>
    <n v="6.05"/>
    <n v="1228"/>
    <s v="Hazel Jennings"/>
    <x v="2"/>
    <x v="2"/>
    <x v="0"/>
    <x v="8"/>
    <s v="Small Box"/>
    <s v="Wilson Jones Hanging View Binder, White, 1&quot;"/>
    <n v="0.39"/>
    <s v="United States"/>
    <x v="1"/>
    <x v="19"/>
    <x v="332"/>
    <n v="19140"/>
    <x v="160"/>
    <d v="2015-02-17T00:00:00"/>
    <x v="668"/>
    <n v="28"/>
    <n v="208.83"/>
    <n v="55874"/>
    <s v="Returned"/>
    <s v="Erin"/>
  </r>
  <r>
    <x v="693"/>
    <x v="3"/>
    <x v="0"/>
    <n v="4.9800000000000004"/>
    <n v="4.62"/>
    <n v="1228"/>
    <s v="Hazel Jennings"/>
    <x v="0"/>
    <x v="2"/>
    <x v="2"/>
    <x v="13"/>
    <s v="Small Pack"/>
    <s v="Imation 3.5&quot;, DISKETTE 44766 HGHLD3.52HD/FM, 10/Pack"/>
    <n v="0.64"/>
    <s v="United States"/>
    <x v="1"/>
    <x v="19"/>
    <x v="332"/>
    <n v="19140"/>
    <x v="160"/>
    <d v="2015-02-18T00:00:00"/>
    <x v="669"/>
    <n v="41"/>
    <n v="228.3"/>
    <n v="55874"/>
    <s v="Returned"/>
    <s v="Erin"/>
  </r>
  <r>
    <x v="694"/>
    <x v="3"/>
    <x v="2"/>
    <n v="5.68"/>
    <n v="1.39"/>
    <n v="1228"/>
    <s v="Hazel Jennings"/>
    <x v="2"/>
    <x v="2"/>
    <x v="0"/>
    <x v="4"/>
    <s v="Small Box"/>
    <s v="Staples Standard Envelopes"/>
    <n v="0.38"/>
    <s v="United States"/>
    <x v="1"/>
    <x v="19"/>
    <x v="332"/>
    <n v="19140"/>
    <x v="160"/>
    <d v="2015-02-16T00:00:00"/>
    <x v="670"/>
    <n v="24"/>
    <n v="129.53"/>
    <n v="55874"/>
    <s v="Returned"/>
    <s v="Erin"/>
  </r>
  <r>
    <x v="695"/>
    <x v="3"/>
    <x v="0"/>
    <n v="4.9800000000000004"/>
    <n v="4.62"/>
    <n v="1229"/>
    <s v="Patrick Byrne"/>
    <x v="0"/>
    <x v="2"/>
    <x v="2"/>
    <x v="13"/>
    <s v="Small Pack"/>
    <s v="Imation 3.5&quot;, DISKETTE 44766 HGHLD3.52HD/FM, 10/Pack"/>
    <n v="0.64"/>
    <s v="United States"/>
    <x v="2"/>
    <x v="7"/>
    <x v="333"/>
    <n v="75482"/>
    <x v="160"/>
    <d v="2015-02-18T00:00:00"/>
    <x v="669"/>
    <n v="10"/>
    <n v="55.68"/>
    <n v="90378"/>
    <s v="Not returned"/>
    <s v="Chris"/>
  </r>
  <r>
    <x v="696"/>
    <x v="2"/>
    <x v="10"/>
    <n v="120.98"/>
    <n v="9.07"/>
    <n v="1233"/>
    <s v="Gary Hester"/>
    <x v="0"/>
    <x v="3"/>
    <x v="0"/>
    <x v="8"/>
    <s v="Small Box"/>
    <s v="GBC VeloBinder Electric Binding Machine"/>
    <n v="0.35"/>
    <s v="United States"/>
    <x v="2"/>
    <x v="7"/>
    <x v="334"/>
    <n v="75028"/>
    <x v="37"/>
    <d v="2015-04-11T00:00:00"/>
    <x v="671"/>
    <n v="5"/>
    <n v="568.24"/>
    <n v="89375"/>
    <s v="Not returned"/>
    <s v="Chris"/>
  </r>
  <r>
    <x v="697"/>
    <x v="2"/>
    <x v="1"/>
    <n v="152.47999999999999"/>
    <n v="6.5"/>
    <n v="1233"/>
    <s v="Gary Hester"/>
    <x v="0"/>
    <x v="3"/>
    <x v="2"/>
    <x v="13"/>
    <s v="Small Box"/>
    <s v="Adesso Programmable 142-Key Keyboard"/>
    <n v="0.74"/>
    <s v="United States"/>
    <x v="2"/>
    <x v="7"/>
    <x v="334"/>
    <n v="75028"/>
    <x v="37"/>
    <d v="2015-04-11T00:00:00"/>
    <x v="672"/>
    <n v="1"/>
    <n v="162.91"/>
    <n v="89375"/>
    <s v="Not returned"/>
    <s v="Chris"/>
  </r>
  <r>
    <x v="698"/>
    <x v="0"/>
    <x v="3"/>
    <n v="99.99"/>
    <n v="19.989999999999998"/>
    <n v="1233"/>
    <s v="Gary Hester"/>
    <x v="2"/>
    <x v="3"/>
    <x v="2"/>
    <x v="13"/>
    <s v="Small Box"/>
    <s v="US Robotics 56K V.92 External Faxmodem"/>
    <n v="0.52"/>
    <s v="United States"/>
    <x v="2"/>
    <x v="7"/>
    <x v="334"/>
    <n v="75028"/>
    <x v="141"/>
    <d v="2015-06-06T00:00:00"/>
    <x v="673"/>
    <n v="1"/>
    <n v="97.65"/>
    <n v="89376"/>
    <s v="Not returned"/>
    <s v="Chris"/>
  </r>
  <r>
    <x v="699"/>
    <x v="0"/>
    <x v="7"/>
    <n v="205.99"/>
    <n v="5.26"/>
    <n v="1233"/>
    <s v="Gary Hester"/>
    <x v="2"/>
    <x v="3"/>
    <x v="2"/>
    <x v="5"/>
    <s v="Small Box"/>
    <s v="i470"/>
    <n v="0.56000000000000005"/>
    <s v="United States"/>
    <x v="2"/>
    <x v="7"/>
    <x v="334"/>
    <n v="75028"/>
    <x v="141"/>
    <d v="2015-06-05T00:00:00"/>
    <x v="674"/>
    <n v="6"/>
    <n v="1018.61"/>
    <n v="89376"/>
    <s v="Not returned"/>
    <s v="Chris"/>
  </r>
  <r>
    <x v="700"/>
    <x v="3"/>
    <x v="9"/>
    <n v="128.24"/>
    <n v="12.65"/>
    <n v="1237"/>
    <s v="Eva Simpson"/>
    <x v="2"/>
    <x v="0"/>
    <x v="1"/>
    <x v="1"/>
    <s v="Medium Box"/>
    <s v="SAFCO Folding Chair Trolley"/>
    <m/>
    <s v="United States"/>
    <x v="2"/>
    <x v="7"/>
    <x v="335"/>
    <n v="75007"/>
    <x v="70"/>
    <d v="2015-02-02T00:00:00"/>
    <x v="675"/>
    <n v="9"/>
    <n v="1145.5999999999999"/>
    <n v="86075"/>
    <s v="Not returned"/>
    <s v="Chris"/>
  </r>
  <r>
    <x v="701"/>
    <x v="1"/>
    <x v="1"/>
    <n v="7.38"/>
    <n v="5.21"/>
    <n v="1237"/>
    <s v="Eva Simpson"/>
    <x v="2"/>
    <x v="0"/>
    <x v="1"/>
    <x v="2"/>
    <s v="Small Box"/>
    <s v="Eldon® Expressions™ Wood Desk Accessories, Oak"/>
    <n v="0.56000000000000005"/>
    <s v="United States"/>
    <x v="2"/>
    <x v="7"/>
    <x v="335"/>
    <n v="75007"/>
    <x v="48"/>
    <d v="2015-03-30T00:00:00"/>
    <x v="676"/>
    <n v="3"/>
    <n v="24.52"/>
    <n v="86076"/>
    <s v="Not returned"/>
    <s v="Chris"/>
  </r>
  <r>
    <x v="702"/>
    <x v="3"/>
    <x v="5"/>
    <n v="300.98"/>
    <n v="13.99"/>
    <n v="1237"/>
    <s v="Eva Simpson"/>
    <x v="2"/>
    <x v="0"/>
    <x v="2"/>
    <x v="6"/>
    <s v="Medium Box"/>
    <s v="Polycom VoiceStation 100"/>
    <n v="0.39"/>
    <s v="United States"/>
    <x v="2"/>
    <x v="7"/>
    <x v="335"/>
    <n v="75007"/>
    <x v="40"/>
    <d v="2015-05-26T00:00:00"/>
    <x v="677"/>
    <n v="20"/>
    <n v="5775.81"/>
    <n v="86077"/>
    <s v="Not returned"/>
    <s v="Chris"/>
  </r>
  <r>
    <x v="703"/>
    <x v="3"/>
    <x v="7"/>
    <n v="205.99"/>
    <n v="5"/>
    <n v="1237"/>
    <s v="Eva Simpson"/>
    <x v="0"/>
    <x v="0"/>
    <x v="2"/>
    <x v="5"/>
    <s v="Small Box"/>
    <s v="Phone 918"/>
    <n v="0.59"/>
    <s v="United States"/>
    <x v="2"/>
    <x v="7"/>
    <x v="335"/>
    <n v="75007"/>
    <x v="40"/>
    <d v="2015-05-26T00:00:00"/>
    <x v="678"/>
    <n v="11"/>
    <n v="1878.24"/>
    <n v="86077"/>
    <s v="Not returned"/>
    <s v="Chris"/>
  </r>
  <r>
    <x v="704"/>
    <x v="3"/>
    <x v="0"/>
    <n v="160.97999999999999"/>
    <n v="30"/>
    <n v="1238"/>
    <s v="April Bowers"/>
    <x v="1"/>
    <x v="0"/>
    <x v="1"/>
    <x v="1"/>
    <s v="Jumbo Drum"/>
    <s v="Office Star - Mid Back Dual function Ergonomic High Back Chair with 2-Way Adjustable Arms"/>
    <n v="0.62"/>
    <s v="United States"/>
    <x v="2"/>
    <x v="7"/>
    <x v="336"/>
    <n v="75104"/>
    <x v="70"/>
    <d v="2015-02-02T00:00:00"/>
    <x v="679"/>
    <n v="10"/>
    <n v="1634.67"/>
    <n v="86075"/>
    <s v="Not returned"/>
    <s v="Chris"/>
  </r>
  <r>
    <x v="705"/>
    <x v="1"/>
    <x v="6"/>
    <n v="387.99"/>
    <n v="19.989999999999998"/>
    <n v="1241"/>
    <s v="Bradley Schroeder"/>
    <x v="2"/>
    <x v="0"/>
    <x v="0"/>
    <x v="8"/>
    <s v="Small Box"/>
    <s v="Fellowes PB300 Plastic Comb Binding Machine"/>
    <n v="0.38"/>
    <s v="United States"/>
    <x v="3"/>
    <x v="43"/>
    <x v="113"/>
    <n v="36830"/>
    <x v="44"/>
    <d v="2015-03-17T00:00:00"/>
    <x v="680"/>
    <n v="23"/>
    <n v="9280.7199999999993"/>
    <n v="90880"/>
    <s v="Not returned"/>
    <s v="Sam"/>
  </r>
  <r>
    <x v="706"/>
    <x v="2"/>
    <x v="2"/>
    <n v="200.97"/>
    <n v="15.59"/>
    <n v="1241"/>
    <s v="Bradley Schroeder"/>
    <x v="1"/>
    <x v="2"/>
    <x v="2"/>
    <x v="6"/>
    <s v="Jumbo Drum"/>
    <s v="Hewlett-Packard Deskjet 6122 Color Inkjet Printer"/>
    <n v="0.36"/>
    <s v="United States"/>
    <x v="3"/>
    <x v="43"/>
    <x v="113"/>
    <n v="36830"/>
    <x v="78"/>
    <d v="2015-03-25T00:00:00"/>
    <x v="681"/>
    <n v="7"/>
    <n v="1348.83"/>
    <n v="90881"/>
    <s v="Not returned"/>
    <s v="Sam"/>
  </r>
  <r>
    <x v="707"/>
    <x v="0"/>
    <x v="10"/>
    <n v="22.38"/>
    <n v="15.1"/>
    <n v="1246"/>
    <s v="Lois Hansen"/>
    <x v="2"/>
    <x v="1"/>
    <x v="0"/>
    <x v="8"/>
    <s v="Small Box"/>
    <s v="Avery Flip-Chart Easel Binder, Black"/>
    <n v="0.38"/>
    <s v="United States"/>
    <x v="1"/>
    <x v="4"/>
    <x v="8"/>
    <n v="10009"/>
    <x v="121"/>
    <d v="2015-04-06T00:00:00"/>
    <x v="682"/>
    <n v="26"/>
    <n v="564.98"/>
    <n v="36452"/>
    <s v="Not returned"/>
    <s v="Erin"/>
  </r>
  <r>
    <x v="708"/>
    <x v="0"/>
    <x v="7"/>
    <n v="6.98"/>
    <n v="2.83"/>
    <n v="1246"/>
    <s v="Lois Hansen"/>
    <x v="2"/>
    <x v="1"/>
    <x v="1"/>
    <x v="2"/>
    <s v="Small Pack"/>
    <s v="G.E. Halogen Desk Lamp Bulbs"/>
    <n v="0.37"/>
    <s v="United States"/>
    <x v="1"/>
    <x v="4"/>
    <x v="8"/>
    <n v="10009"/>
    <x v="121"/>
    <d v="2015-04-07T00:00:00"/>
    <x v="683"/>
    <n v="18"/>
    <n v="129.47999999999999"/>
    <n v="36452"/>
    <s v="Not returned"/>
    <s v="Erin"/>
  </r>
  <r>
    <x v="709"/>
    <x v="4"/>
    <x v="9"/>
    <n v="256.99"/>
    <n v="11.25"/>
    <n v="1246"/>
    <s v="Lois Hansen"/>
    <x v="2"/>
    <x v="1"/>
    <x v="2"/>
    <x v="13"/>
    <s v="Small Box"/>
    <s v="Hayes Optima 56K V.90 Internal Voice Modem"/>
    <n v="0.51"/>
    <s v="United States"/>
    <x v="1"/>
    <x v="4"/>
    <x v="8"/>
    <n v="10009"/>
    <x v="55"/>
    <d v="2015-05-22T00:00:00"/>
    <x v="684"/>
    <n v="32"/>
    <n v="8216.2800000000007"/>
    <n v="46853"/>
    <s v="Not returned"/>
    <s v="Erin"/>
  </r>
  <r>
    <x v="710"/>
    <x v="0"/>
    <x v="10"/>
    <n v="22.38"/>
    <n v="15.1"/>
    <n v="1247"/>
    <s v="Henry O'Connell"/>
    <x v="2"/>
    <x v="1"/>
    <x v="0"/>
    <x v="8"/>
    <s v="Small Box"/>
    <s v="Avery Flip-Chart Easel Binder, Black"/>
    <n v="0.38"/>
    <s v="United States"/>
    <x v="2"/>
    <x v="7"/>
    <x v="337"/>
    <n v="78641"/>
    <x v="121"/>
    <d v="2015-04-06T00:00:00"/>
    <x v="682"/>
    <n v="7"/>
    <n v="152.11000000000001"/>
    <n v="91555"/>
    <s v="Not returned"/>
    <s v="Chris"/>
  </r>
  <r>
    <x v="711"/>
    <x v="0"/>
    <x v="7"/>
    <n v="6.98"/>
    <n v="2.83"/>
    <n v="1247"/>
    <s v="Henry O'Connell"/>
    <x v="2"/>
    <x v="1"/>
    <x v="1"/>
    <x v="2"/>
    <s v="Small Pack"/>
    <s v="G.E. Halogen Desk Lamp Bulbs"/>
    <n v="0.37"/>
    <s v="United States"/>
    <x v="2"/>
    <x v="7"/>
    <x v="337"/>
    <n v="78641"/>
    <x v="121"/>
    <d v="2015-04-07T00:00:00"/>
    <x v="685"/>
    <n v="5"/>
    <n v="35.97"/>
    <n v="91555"/>
    <s v="Not returned"/>
    <s v="Chris"/>
  </r>
  <r>
    <x v="712"/>
    <x v="0"/>
    <x v="6"/>
    <n v="3.89"/>
    <n v="7.01"/>
    <n v="1250"/>
    <s v="Kara Patton"/>
    <x v="2"/>
    <x v="0"/>
    <x v="0"/>
    <x v="8"/>
    <s v="Small Box"/>
    <s v="Avery Binder Labels"/>
    <n v="0.37"/>
    <s v="United States"/>
    <x v="2"/>
    <x v="12"/>
    <x v="338"/>
    <n v="60110"/>
    <x v="37"/>
    <d v="2015-04-09T00:00:00"/>
    <x v="686"/>
    <n v="21"/>
    <n v="85.64"/>
    <n v="87877"/>
    <s v="Not returned"/>
    <s v="Chris"/>
  </r>
  <r>
    <x v="713"/>
    <x v="0"/>
    <x v="3"/>
    <n v="120.98"/>
    <n v="30"/>
    <n v="1250"/>
    <s v="Kara Patton"/>
    <x v="1"/>
    <x v="0"/>
    <x v="1"/>
    <x v="1"/>
    <s v="Jumbo Drum"/>
    <s v="Hon Every-Day® Chair Series Swivel Task Chairs"/>
    <n v="0.64"/>
    <s v="United States"/>
    <x v="2"/>
    <x v="12"/>
    <x v="338"/>
    <n v="60110"/>
    <x v="37"/>
    <d v="2015-04-11T00:00:00"/>
    <x v="687"/>
    <n v="22"/>
    <n v="2508.15"/>
    <n v="87877"/>
    <s v="Not returned"/>
    <s v="Chris"/>
  </r>
  <r>
    <x v="714"/>
    <x v="0"/>
    <x v="10"/>
    <n v="30.98"/>
    <n v="5.76"/>
    <n v="1250"/>
    <s v="Kara Patton"/>
    <x v="2"/>
    <x v="0"/>
    <x v="0"/>
    <x v="7"/>
    <s v="Small Box"/>
    <s v="IBM Multi-Purpose Copy Paper, 8 1/2 x 11&quot;, Case"/>
    <n v="0.4"/>
    <s v="United States"/>
    <x v="2"/>
    <x v="12"/>
    <x v="338"/>
    <n v="60110"/>
    <x v="37"/>
    <d v="2015-04-10T00:00:00"/>
    <x v="688"/>
    <n v="8"/>
    <n v="225.62"/>
    <n v="87877"/>
    <s v="Not returned"/>
    <s v="Chris"/>
  </r>
  <r>
    <x v="715"/>
    <x v="4"/>
    <x v="1"/>
    <n v="46.89"/>
    <n v="5.0999999999999996"/>
    <n v="1253"/>
    <s v="Vickie Coates"/>
    <x v="2"/>
    <x v="1"/>
    <x v="0"/>
    <x v="15"/>
    <s v="Medium Box"/>
    <s v="Bionaire Personal Warm Mist Humidifier/Vaporizer"/>
    <n v="0.46"/>
    <s v="United States"/>
    <x v="2"/>
    <x v="7"/>
    <x v="339"/>
    <n v="78613"/>
    <x v="45"/>
    <d v="2015-04-23T00:00:00"/>
    <x v="689"/>
    <n v="13"/>
    <n v="610.65"/>
    <n v="89981"/>
    <s v="Not returned"/>
    <s v="Chris"/>
  </r>
  <r>
    <x v="716"/>
    <x v="4"/>
    <x v="5"/>
    <n v="140.97999999999999"/>
    <n v="36.090000000000003"/>
    <n v="1253"/>
    <s v="Vickie Coates"/>
    <x v="1"/>
    <x v="1"/>
    <x v="1"/>
    <x v="14"/>
    <s v="Jumbo Box"/>
    <s v="Sauder Forest Hills Library, Woodland Oak Finish"/>
    <n v="0.77"/>
    <s v="United States"/>
    <x v="2"/>
    <x v="7"/>
    <x v="339"/>
    <n v="78613"/>
    <x v="45"/>
    <d v="2015-04-25T00:00:00"/>
    <x v="690"/>
    <n v="5"/>
    <n v="699.24"/>
    <n v="89981"/>
    <s v="Not returned"/>
    <s v="Chris"/>
  </r>
  <r>
    <x v="717"/>
    <x v="4"/>
    <x v="10"/>
    <n v="212.6"/>
    <n v="110.2"/>
    <n v="1253"/>
    <s v="Vickie Coates"/>
    <x v="1"/>
    <x v="1"/>
    <x v="1"/>
    <x v="11"/>
    <s v="Jumbo Box"/>
    <s v="Bush Advantage Collection® Round Conference Table"/>
    <n v="0.73"/>
    <s v="United States"/>
    <x v="2"/>
    <x v="7"/>
    <x v="339"/>
    <n v="78613"/>
    <x v="45"/>
    <d v="2015-04-25T00:00:00"/>
    <x v="691"/>
    <n v="12"/>
    <n v="2346.0300000000002"/>
    <n v="89981"/>
    <s v="Not returned"/>
    <s v="Chris"/>
  </r>
  <r>
    <x v="718"/>
    <x v="3"/>
    <x v="7"/>
    <n v="2.08"/>
    <n v="1.49"/>
    <n v="1254"/>
    <s v="Anne Bland"/>
    <x v="2"/>
    <x v="1"/>
    <x v="0"/>
    <x v="8"/>
    <s v="Small Box"/>
    <s v="Economy Binders"/>
    <n v="0.36"/>
    <s v="United States"/>
    <x v="2"/>
    <x v="7"/>
    <x v="340"/>
    <n v="77530"/>
    <x v="8"/>
    <d v="2015-05-23T00:00:00"/>
    <x v="692"/>
    <n v="16"/>
    <n v="33.770000000000003"/>
    <n v="89982"/>
    <s v="Not returned"/>
    <s v="Chris"/>
  </r>
  <r>
    <x v="719"/>
    <x v="2"/>
    <x v="2"/>
    <n v="80.98"/>
    <n v="35"/>
    <n v="1254"/>
    <s v="Anne Bland"/>
    <x v="2"/>
    <x v="1"/>
    <x v="0"/>
    <x v="10"/>
    <s v="Large Box"/>
    <s v="Carina Double Wide Media Storage Towers in Natural &amp; Black"/>
    <n v="0.81"/>
    <s v="United States"/>
    <x v="2"/>
    <x v="7"/>
    <x v="340"/>
    <n v="77530"/>
    <x v="14"/>
    <d v="2015-03-13T00:00:00"/>
    <x v="693"/>
    <n v="2"/>
    <n v="172.79"/>
    <n v="89983"/>
    <s v="Not returned"/>
    <s v="Chris"/>
  </r>
  <r>
    <x v="720"/>
    <x v="3"/>
    <x v="2"/>
    <n v="3.95"/>
    <n v="2"/>
    <n v="1254"/>
    <s v="Anne Bland"/>
    <x v="2"/>
    <x v="1"/>
    <x v="0"/>
    <x v="3"/>
    <s v="Wrap Bag"/>
    <s v="Advantus Map Pennant Flags and Round Head Tacks"/>
    <n v="0.53"/>
    <s v="United States"/>
    <x v="2"/>
    <x v="7"/>
    <x v="340"/>
    <n v="77530"/>
    <x v="120"/>
    <d v="2015-03-25T00:00:00"/>
    <x v="694"/>
    <n v="5"/>
    <n v="19.66"/>
    <n v="89984"/>
    <s v="Not returned"/>
    <s v="Chris"/>
  </r>
  <r>
    <x v="721"/>
    <x v="3"/>
    <x v="0"/>
    <n v="115.99"/>
    <n v="56.14"/>
    <n v="1257"/>
    <s v="Ryan Foster"/>
    <x v="1"/>
    <x v="1"/>
    <x v="2"/>
    <x v="6"/>
    <s v="Jumbo Drum"/>
    <s v="Hewlett-Packard Deskjet 5550 Color Inkjet Printer"/>
    <n v="0.4"/>
    <s v="United States"/>
    <x v="0"/>
    <x v="21"/>
    <x v="53"/>
    <n v="80013"/>
    <x v="55"/>
    <d v="2015-05-23T00:00:00"/>
    <x v="695"/>
    <n v="5"/>
    <n v="604.35"/>
    <n v="86535"/>
    <s v="Not returned"/>
    <s v="William"/>
  </r>
  <r>
    <x v="722"/>
    <x v="2"/>
    <x v="7"/>
    <n v="2.52"/>
    <n v="1.92"/>
    <n v="1257"/>
    <s v="Ryan Foster"/>
    <x v="2"/>
    <x v="1"/>
    <x v="0"/>
    <x v="12"/>
    <s v="Wrap Bag"/>
    <s v="Letter Slitter"/>
    <n v="0.82"/>
    <s v="United States"/>
    <x v="0"/>
    <x v="21"/>
    <x v="53"/>
    <n v="80013"/>
    <x v="158"/>
    <d v="2015-04-24T00:00:00"/>
    <x v="696"/>
    <n v="1"/>
    <n v="3.13"/>
    <n v="86536"/>
    <s v="Not returned"/>
    <s v="William"/>
  </r>
  <r>
    <x v="723"/>
    <x v="0"/>
    <x v="9"/>
    <n v="3.69"/>
    <n v="2.5"/>
    <n v="1259"/>
    <s v="Keith Hobbs"/>
    <x v="0"/>
    <x v="1"/>
    <x v="0"/>
    <x v="4"/>
    <s v="Small Box"/>
    <s v="Colored Envelopes"/>
    <n v="0.39"/>
    <s v="United States"/>
    <x v="3"/>
    <x v="35"/>
    <x v="341"/>
    <n v="40422"/>
    <x v="18"/>
    <d v="2015-04-20T00:00:00"/>
    <x v="697"/>
    <n v="9"/>
    <n v="38.65"/>
    <n v="86534"/>
    <s v="Not returned"/>
    <s v="Sam"/>
  </r>
  <r>
    <x v="724"/>
    <x v="2"/>
    <x v="1"/>
    <n v="73.98"/>
    <n v="14.52"/>
    <n v="1261"/>
    <s v="Vickie Gonzalez"/>
    <x v="2"/>
    <x v="1"/>
    <x v="2"/>
    <x v="13"/>
    <s v="Small Box"/>
    <s v="Keytronic French Keyboard"/>
    <n v="0.65"/>
    <s v="United States"/>
    <x v="0"/>
    <x v="21"/>
    <x v="342"/>
    <n v="80020"/>
    <x v="163"/>
    <d v="2015-05-10T00:00:00"/>
    <x v="698"/>
    <n v="5"/>
    <n v="378.23"/>
    <n v="89730"/>
    <s v="Not returned"/>
    <s v="William"/>
  </r>
  <r>
    <x v="725"/>
    <x v="2"/>
    <x v="5"/>
    <n v="5.28"/>
    <n v="6.26"/>
    <n v="1265"/>
    <s v="Danielle Kramer"/>
    <x v="2"/>
    <x v="1"/>
    <x v="0"/>
    <x v="7"/>
    <s v="Small Box"/>
    <s v="Xerox 1928"/>
    <n v="0.4"/>
    <s v="United States"/>
    <x v="2"/>
    <x v="23"/>
    <x v="343"/>
    <n v="73521"/>
    <x v="164"/>
    <d v="2015-06-12T00:00:00"/>
    <x v="699"/>
    <n v="1"/>
    <n v="7.15"/>
    <n v="89729"/>
    <s v="Not returned"/>
    <s v="Chris"/>
  </r>
  <r>
    <x v="726"/>
    <x v="2"/>
    <x v="0"/>
    <n v="13.99"/>
    <n v="7.51"/>
    <n v="1267"/>
    <s v="Rosemary Branch"/>
    <x v="2"/>
    <x v="0"/>
    <x v="2"/>
    <x v="6"/>
    <s v="Medium Box"/>
    <s v="Sharp EL500L Fraction Calculator"/>
    <n v="0.39"/>
    <s v="United States"/>
    <x v="3"/>
    <x v="26"/>
    <x v="344"/>
    <n v="33433"/>
    <x v="104"/>
    <d v="2015-02-11T00:00:00"/>
    <x v="700"/>
    <n v="2"/>
    <n v="29.85"/>
    <n v="89514"/>
    <s v="Not returned"/>
    <s v="Sam"/>
  </r>
  <r>
    <x v="727"/>
    <x v="1"/>
    <x v="4"/>
    <n v="128.24"/>
    <n v="12.65"/>
    <n v="1267"/>
    <s v="Rosemary Branch"/>
    <x v="2"/>
    <x v="0"/>
    <x v="1"/>
    <x v="1"/>
    <s v="Medium Box"/>
    <s v="SAFCO Folding Chair Trolley"/>
    <m/>
    <s v="United States"/>
    <x v="3"/>
    <x v="26"/>
    <x v="344"/>
    <n v="33433"/>
    <x v="3"/>
    <d v="2015-05-13T00:00:00"/>
    <x v="701"/>
    <n v="3"/>
    <n v="366.44"/>
    <n v="89515"/>
    <s v="Not returned"/>
    <s v="Sam"/>
  </r>
  <r>
    <x v="728"/>
    <x v="1"/>
    <x v="7"/>
    <n v="5.98"/>
    <n v="4.38"/>
    <n v="1267"/>
    <s v="Rosemary Branch"/>
    <x v="2"/>
    <x v="0"/>
    <x v="2"/>
    <x v="13"/>
    <s v="Small Pack"/>
    <s v="Imation 3.5&quot; DS/HD IBM Formatted Diskettes, 10/Pack"/>
    <n v="0.75"/>
    <s v="United States"/>
    <x v="3"/>
    <x v="26"/>
    <x v="344"/>
    <n v="33433"/>
    <x v="3"/>
    <d v="2015-05-14T00:00:00"/>
    <x v="702"/>
    <n v="11"/>
    <n v="69.75"/>
    <n v="89515"/>
    <s v="Not returned"/>
    <s v="Sam"/>
  </r>
  <r>
    <x v="729"/>
    <x v="3"/>
    <x v="8"/>
    <n v="125.99"/>
    <n v="7.69"/>
    <n v="1271"/>
    <s v="Joanne Church"/>
    <x v="2"/>
    <x v="0"/>
    <x v="2"/>
    <x v="5"/>
    <s v="Small Box"/>
    <s v="StarTAC 3000"/>
    <n v="0.59"/>
    <s v="United States"/>
    <x v="0"/>
    <x v="1"/>
    <x v="345"/>
    <n v="91941"/>
    <x v="37"/>
    <d v="2015-04-10T00:00:00"/>
    <x v="703"/>
    <n v="8"/>
    <n v="852.53"/>
    <n v="88410"/>
    <s v="Not returned"/>
    <s v="William"/>
  </r>
  <r>
    <x v="730"/>
    <x v="4"/>
    <x v="10"/>
    <n v="34.229999999999997"/>
    <n v="5.0199999999999996"/>
    <n v="1271"/>
    <s v="Joanne Church"/>
    <x v="2"/>
    <x v="0"/>
    <x v="1"/>
    <x v="2"/>
    <s v="Small Box"/>
    <s v="Hand-Finished Solid Wood Document Frame"/>
    <n v="0.55000000000000004"/>
    <s v="United States"/>
    <x v="0"/>
    <x v="1"/>
    <x v="345"/>
    <n v="91941"/>
    <x v="90"/>
    <d v="2015-05-06T00:00:00"/>
    <x v="704"/>
    <n v="7"/>
    <n v="219.66"/>
    <n v="88411"/>
    <s v="Not returned"/>
    <s v="William"/>
  </r>
  <r>
    <x v="731"/>
    <x v="2"/>
    <x v="8"/>
    <n v="40.98"/>
    <n v="7.47"/>
    <n v="1279"/>
    <s v="Josephine Rao"/>
    <x v="2"/>
    <x v="0"/>
    <x v="0"/>
    <x v="8"/>
    <s v="Small Box"/>
    <s v="Wilson Jones Ledger-Size, Piano-Hinge Binder, 2&quot;, Blue"/>
    <n v="0.37"/>
    <s v="United States"/>
    <x v="2"/>
    <x v="38"/>
    <x v="346"/>
    <n v="46324"/>
    <x v="151"/>
    <d v="2015-03-02T00:00:00"/>
    <x v="705"/>
    <n v="2"/>
    <n v="81.900000000000006"/>
    <n v="90114"/>
    <s v="Not returned"/>
    <s v="Chris"/>
  </r>
  <r>
    <x v="732"/>
    <x v="1"/>
    <x v="6"/>
    <n v="442.14"/>
    <n v="14.7"/>
    <n v="1279"/>
    <s v="Josephine Rao"/>
    <x v="1"/>
    <x v="0"/>
    <x v="2"/>
    <x v="6"/>
    <s v="Jumbo Drum"/>
    <s v="Okidata ML390 Turbo Dot Matrix Printers"/>
    <n v="0.56000000000000005"/>
    <s v="United States"/>
    <x v="2"/>
    <x v="38"/>
    <x v="346"/>
    <n v="46324"/>
    <x v="93"/>
    <d v="2015-03-05T00:00:00"/>
    <x v="706"/>
    <n v="5"/>
    <n v="2343.34"/>
    <n v="90115"/>
    <s v="Not returned"/>
    <s v="Chris"/>
  </r>
  <r>
    <x v="733"/>
    <x v="2"/>
    <x v="8"/>
    <n v="40.98"/>
    <n v="7.47"/>
    <n v="1280"/>
    <s v="Harold Albright"/>
    <x v="2"/>
    <x v="0"/>
    <x v="0"/>
    <x v="8"/>
    <s v="Small Box"/>
    <s v="Wilson Jones Ledger-Size, Piano-Hinge Binder, 2&quot;, Blue"/>
    <n v="0.37"/>
    <s v="United States"/>
    <x v="0"/>
    <x v="0"/>
    <x v="33"/>
    <n v="98119"/>
    <x v="151"/>
    <d v="2015-03-02T00:00:00"/>
    <x v="705"/>
    <n v="8"/>
    <n v="327.61"/>
    <n v="19042"/>
    <s v="Not returned"/>
    <s v="William"/>
  </r>
  <r>
    <x v="734"/>
    <x v="4"/>
    <x v="10"/>
    <n v="238.4"/>
    <n v="24.49"/>
    <n v="1281"/>
    <s v="Pauline Denton"/>
    <x v="2"/>
    <x v="2"/>
    <x v="1"/>
    <x v="1"/>
    <s v="Large Box"/>
    <s v="Safco Contoured Stacking Chairs"/>
    <m/>
    <s v="United States"/>
    <x v="2"/>
    <x v="38"/>
    <x v="347"/>
    <n v="47591"/>
    <x v="76"/>
    <d v="2015-01-26T00:00:00"/>
    <x v="707"/>
    <n v="8"/>
    <n v="1774.5"/>
    <n v="89112"/>
    <s v="Not returned"/>
    <s v="Chris"/>
  </r>
  <r>
    <x v="735"/>
    <x v="4"/>
    <x v="9"/>
    <n v="199.99"/>
    <n v="24.49"/>
    <n v="1281"/>
    <s v="Pauline Denton"/>
    <x v="0"/>
    <x v="2"/>
    <x v="2"/>
    <x v="16"/>
    <s v="Large Box"/>
    <s v="Canon PC-428 Personal Copier"/>
    <n v="0.46"/>
    <s v="United States"/>
    <x v="2"/>
    <x v="38"/>
    <x v="347"/>
    <n v="47591"/>
    <x v="76"/>
    <d v="2015-01-26T00:00:00"/>
    <x v="708"/>
    <n v="5"/>
    <n v="1054.69"/>
    <n v="89112"/>
    <s v="Not returned"/>
    <s v="Chris"/>
  </r>
  <r>
    <x v="736"/>
    <x v="4"/>
    <x v="10"/>
    <n v="238.4"/>
    <n v="24.49"/>
    <n v="1282"/>
    <s v="Dana Sharpe"/>
    <x v="2"/>
    <x v="2"/>
    <x v="1"/>
    <x v="1"/>
    <s v="Large Box"/>
    <s v="Safco Contoured Stacking Chairs"/>
    <m/>
    <s v="United States"/>
    <x v="1"/>
    <x v="19"/>
    <x v="332"/>
    <n v="19134"/>
    <x v="76"/>
    <d v="2015-01-26T00:00:00"/>
    <x v="709"/>
    <n v="30"/>
    <n v="6654.39"/>
    <n v="29319"/>
    <s v="Not returned"/>
    <s v="Erin"/>
  </r>
  <r>
    <x v="737"/>
    <x v="4"/>
    <x v="9"/>
    <n v="199.99"/>
    <n v="24.49"/>
    <n v="1282"/>
    <s v="Dana Sharpe"/>
    <x v="0"/>
    <x v="2"/>
    <x v="2"/>
    <x v="16"/>
    <s v="Large Box"/>
    <s v="Canon PC-428 Personal Copier"/>
    <n v="0.46"/>
    <s v="United States"/>
    <x v="1"/>
    <x v="19"/>
    <x v="332"/>
    <n v="19134"/>
    <x v="76"/>
    <d v="2015-01-26T00:00:00"/>
    <x v="710"/>
    <n v="21"/>
    <n v="4429.6899999999996"/>
    <n v="29319"/>
    <s v="Not returned"/>
    <s v="Erin"/>
  </r>
  <r>
    <x v="738"/>
    <x v="1"/>
    <x v="7"/>
    <n v="150.97999999999999"/>
    <n v="13.99"/>
    <n v="1298"/>
    <s v="Herbert Beard"/>
    <x v="2"/>
    <x v="1"/>
    <x v="2"/>
    <x v="6"/>
    <s v="Medium Box"/>
    <s v="Canon MP41DH Printing Calculator"/>
    <n v="0.38"/>
    <s v="United States"/>
    <x v="2"/>
    <x v="7"/>
    <x v="333"/>
    <n v="75482"/>
    <x v="6"/>
    <d v="2015-02-15T00:00:00"/>
    <x v="711"/>
    <n v="6"/>
    <n v="878.34"/>
    <n v="90662"/>
    <s v="Not returned"/>
    <s v="Chris"/>
  </r>
  <r>
    <x v="739"/>
    <x v="1"/>
    <x v="7"/>
    <n v="176.19"/>
    <n v="11.87"/>
    <n v="1298"/>
    <s v="Herbert Beard"/>
    <x v="2"/>
    <x v="1"/>
    <x v="0"/>
    <x v="10"/>
    <s v="Small Box"/>
    <s v="Fellowes High-Stak® Drawer Files"/>
    <n v="0.62"/>
    <s v="United States"/>
    <x v="2"/>
    <x v="7"/>
    <x v="333"/>
    <n v="75482"/>
    <x v="6"/>
    <d v="2015-02-14T00:00:00"/>
    <x v="712"/>
    <n v="4"/>
    <n v="676.57"/>
    <n v="90662"/>
    <s v="Not returned"/>
    <s v="Chris"/>
  </r>
  <r>
    <x v="740"/>
    <x v="0"/>
    <x v="9"/>
    <n v="39.479999999999997"/>
    <n v="1.99"/>
    <n v="1303"/>
    <s v="Cindy Harvey"/>
    <x v="2"/>
    <x v="3"/>
    <x v="2"/>
    <x v="13"/>
    <s v="Small Pack"/>
    <s v="80 Minute CD-R Spindle, 100/Pack - Staples"/>
    <n v="0.54"/>
    <s v="United States"/>
    <x v="0"/>
    <x v="17"/>
    <x v="348"/>
    <n v="84074"/>
    <x v="153"/>
    <d v="2015-02-21T00:00:00"/>
    <x v="713"/>
    <n v="12"/>
    <n v="459.55"/>
    <n v="87003"/>
    <s v="Not returned"/>
    <s v="William"/>
  </r>
  <r>
    <x v="741"/>
    <x v="4"/>
    <x v="0"/>
    <n v="65.989999999999995"/>
    <n v="5.31"/>
    <n v="1303"/>
    <s v="Cindy Harvey"/>
    <x v="2"/>
    <x v="3"/>
    <x v="2"/>
    <x v="5"/>
    <s v="Small Box"/>
    <s v="3390"/>
    <n v="0.56999999999999995"/>
    <s v="United States"/>
    <x v="0"/>
    <x v="17"/>
    <x v="348"/>
    <n v="84074"/>
    <x v="153"/>
    <d v="2015-02-26T00:00:00"/>
    <x v="714"/>
    <n v="9"/>
    <n v="536.9"/>
    <n v="87005"/>
    <s v="Not returned"/>
    <s v="William"/>
  </r>
  <r>
    <x v="742"/>
    <x v="3"/>
    <x v="4"/>
    <n v="2.88"/>
    <n v="0.5"/>
    <n v="1304"/>
    <s v="Sherri McIntosh"/>
    <x v="2"/>
    <x v="3"/>
    <x v="0"/>
    <x v="9"/>
    <s v="Small Box"/>
    <s v="Avery 507"/>
    <n v="0.39"/>
    <s v="United States"/>
    <x v="0"/>
    <x v="17"/>
    <x v="349"/>
    <n v="84084"/>
    <x v="45"/>
    <d v="2015-04-24T00:00:00"/>
    <x v="715"/>
    <n v="3"/>
    <n v="8.74"/>
    <n v="87004"/>
    <s v="Not returned"/>
    <s v="William"/>
  </r>
  <r>
    <x v="743"/>
    <x v="0"/>
    <x v="7"/>
    <n v="62.18"/>
    <n v="10.84"/>
    <n v="1305"/>
    <s v="Chris Pritchard"/>
    <x v="2"/>
    <x v="3"/>
    <x v="1"/>
    <x v="2"/>
    <s v="Medium Box"/>
    <s v="Deflect-o Glass Clear Studded Chair Mats"/>
    <n v="0.63"/>
    <s v="United States"/>
    <x v="0"/>
    <x v="17"/>
    <x v="350"/>
    <n v="84120"/>
    <x v="149"/>
    <d v="2015-02-19T00:00:00"/>
    <x v="716"/>
    <n v="3"/>
    <n v="182.33"/>
    <n v="87002"/>
    <s v="Not returned"/>
    <s v="William"/>
  </r>
  <r>
    <x v="744"/>
    <x v="4"/>
    <x v="7"/>
    <n v="8.33"/>
    <n v="1.99"/>
    <n v="1307"/>
    <s v="Teresa Hill"/>
    <x v="2"/>
    <x v="2"/>
    <x v="2"/>
    <x v="13"/>
    <s v="Small Pack"/>
    <s v="80 Minute Slim Jewel Case CD-R , 10/Pack - Staples"/>
    <n v="0.52"/>
    <s v="United States"/>
    <x v="0"/>
    <x v="6"/>
    <x v="351"/>
    <n v="97420"/>
    <x v="133"/>
    <d v="2015-07-07T00:00:00"/>
    <x v="717"/>
    <n v="16"/>
    <n v="131.26"/>
    <n v="91451"/>
    <s v="Not returned"/>
    <s v="William"/>
  </r>
  <r>
    <x v="745"/>
    <x v="3"/>
    <x v="7"/>
    <n v="5.34"/>
    <n v="2.99"/>
    <n v="1314"/>
    <s v="Keith Marsh"/>
    <x v="2"/>
    <x v="1"/>
    <x v="0"/>
    <x v="8"/>
    <s v="Small Box"/>
    <s v="Wilson Jones 14 Line Acrylic Coated Pressboard Data Binders"/>
    <n v="0.38"/>
    <s v="United States"/>
    <x v="0"/>
    <x v="1"/>
    <x v="154"/>
    <n v="90058"/>
    <x v="25"/>
    <d v="2015-04-01T00:00:00"/>
    <x v="718"/>
    <n v="45"/>
    <n v="240.6"/>
    <n v="22755"/>
    <s v="Not returned"/>
    <s v="William"/>
  </r>
  <r>
    <x v="746"/>
    <x v="3"/>
    <x v="2"/>
    <n v="55.99"/>
    <n v="5"/>
    <n v="1314"/>
    <s v="Keith Marsh"/>
    <x v="2"/>
    <x v="1"/>
    <x v="2"/>
    <x v="5"/>
    <s v="Small Pack"/>
    <s v="Accessory6"/>
    <n v="0.8"/>
    <s v="United States"/>
    <x v="0"/>
    <x v="1"/>
    <x v="154"/>
    <n v="90058"/>
    <x v="25"/>
    <d v="2015-04-01T00:00:00"/>
    <x v="719"/>
    <n v="5"/>
    <n v="236.88"/>
    <n v="22755"/>
    <s v="Not returned"/>
    <s v="William"/>
  </r>
  <r>
    <x v="747"/>
    <x v="4"/>
    <x v="5"/>
    <n v="80.98"/>
    <n v="35"/>
    <n v="1314"/>
    <s v="Keith Marsh"/>
    <x v="2"/>
    <x v="1"/>
    <x v="0"/>
    <x v="10"/>
    <s v="Large Box"/>
    <s v="Carina Double Wide Media Storage Towers in Natural &amp; Black"/>
    <n v="0.81"/>
    <s v="United States"/>
    <x v="0"/>
    <x v="1"/>
    <x v="154"/>
    <n v="90058"/>
    <x v="99"/>
    <d v="2015-01-09T00:00:00"/>
    <x v="720"/>
    <n v="34"/>
    <n v="2710.47"/>
    <n v="27013"/>
    <s v="Not returned"/>
    <s v="William"/>
  </r>
  <r>
    <x v="748"/>
    <x v="4"/>
    <x v="5"/>
    <n v="279.48"/>
    <n v="35"/>
    <n v="1314"/>
    <s v="Keith Marsh"/>
    <x v="2"/>
    <x v="1"/>
    <x v="0"/>
    <x v="10"/>
    <s v="Large Box"/>
    <s v="Tennsco Snap-Together Open Shelving Units, Starter Sets and Add-On Units"/>
    <n v="0.8"/>
    <s v="United States"/>
    <x v="0"/>
    <x v="1"/>
    <x v="154"/>
    <n v="90058"/>
    <x v="99"/>
    <d v="2015-01-05T00:00:00"/>
    <x v="721"/>
    <n v="31"/>
    <n v="8354.73"/>
    <n v="27013"/>
    <s v="Not returned"/>
    <s v="William"/>
  </r>
  <r>
    <x v="749"/>
    <x v="3"/>
    <x v="6"/>
    <n v="4.91"/>
    <n v="5.68"/>
    <n v="1315"/>
    <s v="Adam Saunders Gray"/>
    <x v="2"/>
    <x v="1"/>
    <x v="0"/>
    <x v="8"/>
    <s v="Small Box"/>
    <s v="Acco Pressboard Covers with Storage Hooks, 14 7/8&quot; x 11&quot;, Light Blue"/>
    <n v="0.36"/>
    <s v="United States"/>
    <x v="0"/>
    <x v="21"/>
    <x v="352"/>
    <n v="80906"/>
    <x v="25"/>
    <d v="2015-03-31T00:00:00"/>
    <x v="722"/>
    <n v="9"/>
    <n v="48.3"/>
    <n v="87602"/>
    <s v="Not returned"/>
    <s v="William"/>
  </r>
  <r>
    <x v="750"/>
    <x v="3"/>
    <x v="7"/>
    <n v="5.34"/>
    <n v="2.99"/>
    <n v="1316"/>
    <s v="Marion Lindsey"/>
    <x v="2"/>
    <x v="1"/>
    <x v="0"/>
    <x v="8"/>
    <s v="Small Box"/>
    <s v="Wilson Jones 14 Line Acrylic Coated Pressboard Data Binders"/>
    <n v="0.38"/>
    <s v="United States"/>
    <x v="0"/>
    <x v="21"/>
    <x v="353"/>
    <n v="80022"/>
    <x v="25"/>
    <d v="2015-04-01T00:00:00"/>
    <x v="718"/>
    <n v="11"/>
    <n v="58.81"/>
    <n v="87602"/>
    <s v="Not returned"/>
    <s v="William"/>
  </r>
  <r>
    <x v="751"/>
    <x v="3"/>
    <x v="2"/>
    <n v="55.99"/>
    <n v="5"/>
    <n v="1316"/>
    <s v="Marion Lindsey"/>
    <x v="2"/>
    <x v="1"/>
    <x v="2"/>
    <x v="5"/>
    <s v="Small Pack"/>
    <s v="Accessory6"/>
    <n v="0.8"/>
    <s v="United States"/>
    <x v="0"/>
    <x v="21"/>
    <x v="353"/>
    <n v="80022"/>
    <x v="25"/>
    <d v="2015-04-01T00:00:00"/>
    <x v="719"/>
    <n v="1"/>
    <n v="47.38"/>
    <n v="87602"/>
    <s v="Not returned"/>
    <s v="William"/>
  </r>
  <r>
    <x v="752"/>
    <x v="4"/>
    <x v="5"/>
    <n v="80.98"/>
    <n v="35"/>
    <n v="1316"/>
    <s v="Marion Lindsey"/>
    <x v="2"/>
    <x v="1"/>
    <x v="0"/>
    <x v="10"/>
    <s v="Large Box"/>
    <s v="Carina Double Wide Media Storage Towers in Natural &amp; Black"/>
    <n v="0.81"/>
    <s v="United States"/>
    <x v="0"/>
    <x v="21"/>
    <x v="353"/>
    <n v="80022"/>
    <x v="99"/>
    <d v="2015-01-09T00:00:00"/>
    <x v="720"/>
    <n v="8"/>
    <n v="637.76"/>
    <n v="87603"/>
    <s v="Not returned"/>
    <s v="William"/>
  </r>
  <r>
    <x v="753"/>
    <x v="4"/>
    <x v="5"/>
    <n v="279.48"/>
    <n v="35"/>
    <n v="1316"/>
    <s v="Marion Lindsey"/>
    <x v="2"/>
    <x v="1"/>
    <x v="0"/>
    <x v="10"/>
    <s v="Large Box"/>
    <s v="Tennsco Snap-Together Open Shelving Units, Starter Sets and Add-On Units"/>
    <n v="0.8"/>
    <s v="United States"/>
    <x v="0"/>
    <x v="21"/>
    <x v="353"/>
    <n v="80022"/>
    <x v="99"/>
    <d v="2015-01-05T00:00:00"/>
    <x v="721"/>
    <n v="8"/>
    <n v="2156.06"/>
    <n v="87603"/>
    <s v="Not returned"/>
    <s v="William"/>
  </r>
  <r>
    <x v="754"/>
    <x v="4"/>
    <x v="1"/>
    <n v="55.99"/>
    <n v="3.3"/>
    <n v="1338"/>
    <s v="Denise McIntosh"/>
    <x v="2"/>
    <x v="1"/>
    <x v="2"/>
    <x v="5"/>
    <s v="Small Pack"/>
    <s v="Accessory24"/>
    <n v="0.59"/>
    <s v="United States"/>
    <x v="2"/>
    <x v="12"/>
    <x v="25"/>
    <n v="60623"/>
    <x v="104"/>
    <d v="2015-02-10T00:00:00"/>
    <x v="723"/>
    <n v="16"/>
    <n v="761.16"/>
    <n v="91244"/>
    <s v="Not returned"/>
    <s v="Chris"/>
  </r>
  <r>
    <x v="755"/>
    <x v="4"/>
    <x v="6"/>
    <n v="22.38"/>
    <n v="15.1"/>
    <n v="1340"/>
    <s v="Marie Bass"/>
    <x v="0"/>
    <x v="1"/>
    <x v="0"/>
    <x v="8"/>
    <s v="Small Box"/>
    <s v="Avery Flip-Chart Easel Binder, Black"/>
    <n v="0.38"/>
    <s v="United States"/>
    <x v="1"/>
    <x v="4"/>
    <x v="8"/>
    <n v="10170"/>
    <x v="104"/>
    <d v="2015-02-17T00:00:00"/>
    <x v="724"/>
    <n v="29"/>
    <n v="682.68"/>
    <n v="21636"/>
    <s v="Not returned"/>
    <s v="Erin"/>
  </r>
  <r>
    <x v="756"/>
    <x v="4"/>
    <x v="8"/>
    <n v="5.98"/>
    <n v="4.6900000000000004"/>
    <n v="1340"/>
    <s v="Marie Bass"/>
    <x v="2"/>
    <x v="1"/>
    <x v="0"/>
    <x v="10"/>
    <s v="Small Box"/>
    <s v="Perma STOR-ALL™ Hanging File Box, 13 1/8&quot;W x 12 1/4&quot;D x 10 1/2&quot;H"/>
    <n v="0.68"/>
    <s v="United States"/>
    <x v="1"/>
    <x v="4"/>
    <x v="8"/>
    <n v="10170"/>
    <x v="104"/>
    <d v="2015-02-15T00:00:00"/>
    <x v="725"/>
    <n v="11"/>
    <n v="73.44"/>
    <n v="21636"/>
    <s v="Not returned"/>
    <s v="Erin"/>
  </r>
  <r>
    <x v="757"/>
    <x v="4"/>
    <x v="1"/>
    <n v="55.99"/>
    <n v="3.3"/>
    <n v="1340"/>
    <s v="Marie Bass"/>
    <x v="2"/>
    <x v="1"/>
    <x v="2"/>
    <x v="5"/>
    <s v="Small Pack"/>
    <s v="Accessory24"/>
    <n v="0.59"/>
    <s v="United States"/>
    <x v="1"/>
    <x v="4"/>
    <x v="8"/>
    <n v="10170"/>
    <x v="104"/>
    <d v="2015-02-10T00:00:00"/>
    <x v="726"/>
    <n v="63"/>
    <n v="2997.07"/>
    <n v="21636"/>
    <s v="Not returned"/>
    <s v="Erin"/>
  </r>
  <r>
    <x v="758"/>
    <x v="1"/>
    <x v="8"/>
    <n v="3.98"/>
    <n v="0.83"/>
    <n v="1340"/>
    <s v="Marie Bass"/>
    <x v="2"/>
    <x v="1"/>
    <x v="0"/>
    <x v="0"/>
    <s v="Wrap Bag"/>
    <s v="Fluorescent Highlighters by Dixon"/>
    <n v="0.51"/>
    <s v="United States"/>
    <x v="1"/>
    <x v="4"/>
    <x v="8"/>
    <n v="10170"/>
    <x v="132"/>
    <d v="2015-06-09T00:00:00"/>
    <x v="727"/>
    <n v="76"/>
    <n v="282.85000000000002"/>
    <n v="24455"/>
    <s v="Not returned"/>
    <s v="Erin"/>
  </r>
  <r>
    <x v="759"/>
    <x v="4"/>
    <x v="8"/>
    <n v="5.98"/>
    <n v="4.6900000000000004"/>
    <n v="1341"/>
    <s v="Edward Bynum"/>
    <x v="2"/>
    <x v="1"/>
    <x v="0"/>
    <x v="10"/>
    <s v="Small Box"/>
    <s v="Perma STOR-ALL™ Hanging File Box, 13 1/8&quot;W x 12 1/4&quot;D x 10 1/2&quot;H"/>
    <n v="0.68"/>
    <s v="United States"/>
    <x v="1"/>
    <x v="19"/>
    <x v="354"/>
    <n v="17201"/>
    <x v="104"/>
    <d v="2015-02-15T00:00:00"/>
    <x v="728"/>
    <n v="3"/>
    <n v="20.03"/>
    <n v="91244"/>
    <s v="Not returned"/>
    <s v="Erin"/>
  </r>
  <r>
    <x v="760"/>
    <x v="1"/>
    <x v="6"/>
    <n v="20.89"/>
    <n v="1.99"/>
    <n v="1341"/>
    <s v="Edward Bynum"/>
    <x v="2"/>
    <x v="1"/>
    <x v="2"/>
    <x v="13"/>
    <s v="Small Pack"/>
    <s v="IBM 80 Minute CD-R Spindle, 50/Pack"/>
    <n v="0.48"/>
    <s v="United States"/>
    <x v="1"/>
    <x v="19"/>
    <x v="354"/>
    <n v="17201"/>
    <x v="132"/>
    <d v="2015-06-08T00:00:00"/>
    <x v="729"/>
    <n v="4"/>
    <n v="84.56"/>
    <n v="91245"/>
    <s v="Not returned"/>
    <s v="Erin"/>
  </r>
  <r>
    <x v="761"/>
    <x v="1"/>
    <x v="8"/>
    <n v="3.98"/>
    <n v="0.83"/>
    <n v="1341"/>
    <s v="Edward Bynum"/>
    <x v="2"/>
    <x v="1"/>
    <x v="0"/>
    <x v="0"/>
    <s v="Wrap Bag"/>
    <s v="Fluorescent Highlighters by Dixon"/>
    <n v="0.51"/>
    <s v="United States"/>
    <x v="1"/>
    <x v="19"/>
    <x v="354"/>
    <n v="17201"/>
    <x v="132"/>
    <d v="2015-06-09T00:00:00"/>
    <x v="730"/>
    <n v="19"/>
    <n v="70.709999999999994"/>
    <n v="91245"/>
    <s v="Not returned"/>
    <s v="Erin"/>
  </r>
  <r>
    <x v="762"/>
    <x v="4"/>
    <x v="10"/>
    <n v="2.62"/>
    <n v="0.8"/>
    <n v="1347"/>
    <s v="Vivian Goldstein"/>
    <x v="2"/>
    <x v="1"/>
    <x v="0"/>
    <x v="3"/>
    <s v="Wrap Bag"/>
    <s v="Staples Metal Binder Clips"/>
    <n v="0.39"/>
    <s v="United States"/>
    <x v="3"/>
    <x v="26"/>
    <x v="355"/>
    <n v="33511"/>
    <x v="122"/>
    <d v="2015-05-06T00:00:00"/>
    <x v="731"/>
    <n v="21"/>
    <n v="51.86"/>
    <n v="89686"/>
    <s v="Not returned"/>
    <s v="Sam"/>
  </r>
  <r>
    <x v="763"/>
    <x v="0"/>
    <x v="6"/>
    <n v="12.2"/>
    <n v="6.02"/>
    <n v="1350"/>
    <s v="Jackie Burke"/>
    <x v="0"/>
    <x v="1"/>
    <x v="1"/>
    <x v="2"/>
    <s v="Small Pack"/>
    <s v="Advantus Panel Wall Certificate Holder - 8.5x11"/>
    <n v="0.43"/>
    <s v="United States"/>
    <x v="3"/>
    <x v="26"/>
    <x v="356"/>
    <n v="33055"/>
    <x v="89"/>
    <d v="2015-04-18T00:00:00"/>
    <x v="732"/>
    <n v="4"/>
    <n v="56.24"/>
    <n v="88233"/>
    <s v="Not returned"/>
    <s v="Sam"/>
  </r>
  <r>
    <x v="764"/>
    <x v="1"/>
    <x v="10"/>
    <n v="110.99"/>
    <n v="8.99"/>
    <n v="1351"/>
    <s v="Janet McCullough"/>
    <x v="0"/>
    <x v="1"/>
    <x v="2"/>
    <x v="5"/>
    <s v="Small Box"/>
    <s v="LX 677"/>
    <n v="0.56999999999999995"/>
    <s v="United States"/>
    <x v="3"/>
    <x v="26"/>
    <x v="357"/>
    <n v="33063"/>
    <x v="39"/>
    <d v="2015-01-29T00:00:00"/>
    <x v="733"/>
    <n v="7"/>
    <n v="627.78"/>
    <n v="88232"/>
    <s v="Not returned"/>
    <s v="Sam"/>
  </r>
  <r>
    <x v="765"/>
    <x v="0"/>
    <x v="5"/>
    <n v="17.670000000000002"/>
    <n v="8.99"/>
    <n v="1352"/>
    <s v="Vivian Clarke"/>
    <x v="2"/>
    <x v="1"/>
    <x v="1"/>
    <x v="2"/>
    <s v="Small Pack"/>
    <s v="Executive Impressions 12&quot; Wall Clock"/>
    <n v="0.47"/>
    <s v="United States"/>
    <x v="1"/>
    <x v="30"/>
    <x v="358"/>
    <n v="20746"/>
    <x v="122"/>
    <d v="2015-05-01T00:00:00"/>
    <x v="734"/>
    <n v="16"/>
    <n v="283.44"/>
    <n v="88234"/>
    <s v="Not returned"/>
    <s v="Erin"/>
  </r>
  <r>
    <x v="766"/>
    <x v="0"/>
    <x v="10"/>
    <n v="4.13"/>
    <n v="0.99"/>
    <n v="1354"/>
    <s v="Aaron Dillon"/>
    <x v="2"/>
    <x v="3"/>
    <x v="0"/>
    <x v="9"/>
    <s v="Small Box"/>
    <s v="Avery 491"/>
    <n v="0.39"/>
    <s v="United States"/>
    <x v="2"/>
    <x v="7"/>
    <x v="359"/>
    <n v="76086"/>
    <x v="143"/>
    <d v="2015-02-11T00:00:00"/>
    <x v="735"/>
    <n v="2"/>
    <n v="8.3000000000000007"/>
    <n v="91209"/>
    <s v="Not returned"/>
    <s v="Chris"/>
  </r>
  <r>
    <x v="767"/>
    <x v="0"/>
    <x v="7"/>
    <n v="4.9800000000000004"/>
    <n v="0.49"/>
    <n v="1354"/>
    <s v="Aaron Dillon"/>
    <x v="2"/>
    <x v="3"/>
    <x v="0"/>
    <x v="9"/>
    <s v="Small Box"/>
    <s v="Avery White Multi-Purpose Labels"/>
    <n v="0.39"/>
    <s v="United States"/>
    <x v="2"/>
    <x v="7"/>
    <x v="359"/>
    <n v="76086"/>
    <x v="143"/>
    <d v="2015-02-13T00:00:00"/>
    <x v="736"/>
    <n v="2"/>
    <n v="10.039999999999999"/>
    <n v="91209"/>
    <s v="Not returned"/>
    <s v="Chris"/>
  </r>
  <r>
    <x v="768"/>
    <x v="3"/>
    <x v="9"/>
    <n v="125.99"/>
    <n v="7.69"/>
    <n v="1357"/>
    <s v="Marguerite Yu"/>
    <x v="2"/>
    <x v="1"/>
    <x v="2"/>
    <x v="5"/>
    <s v="Small Box"/>
    <s v="Timeport L7089"/>
    <n v="0.57999999999999996"/>
    <s v="United States"/>
    <x v="2"/>
    <x v="7"/>
    <x v="360"/>
    <n v="78596"/>
    <x v="26"/>
    <d v="2015-06-05T00:00:00"/>
    <x v="737"/>
    <n v="9"/>
    <n v="981.65"/>
    <n v="88184"/>
    <s v="Not returned"/>
    <s v="Chris"/>
  </r>
  <r>
    <x v="769"/>
    <x v="0"/>
    <x v="8"/>
    <n v="119.99"/>
    <n v="16.8"/>
    <n v="1357"/>
    <s v="Marguerite Yu"/>
    <x v="1"/>
    <x v="1"/>
    <x v="2"/>
    <x v="6"/>
    <s v="Jumbo Box"/>
    <s v="Epson C62 Color Inkjet Printer"/>
    <n v="0.35"/>
    <s v="United States"/>
    <x v="2"/>
    <x v="7"/>
    <x v="360"/>
    <n v="78596"/>
    <x v="162"/>
    <d v="2015-06-30T00:00:00"/>
    <x v="738"/>
    <n v="15"/>
    <n v="1748.69"/>
    <n v="88185"/>
    <s v="Not returned"/>
    <s v="Chris"/>
  </r>
  <r>
    <x v="770"/>
    <x v="0"/>
    <x v="9"/>
    <n v="14.34"/>
    <n v="5"/>
    <n v="1360"/>
    <s v="Arlene Gibbons"/>
    <x v="2"/>
    <x v="3"/>
    <x v="1"/>
    <x v="2"/>
    <s v="Small Pack"/>
    <s v="Nu-Dell Leatherette Frames"/>
    <n v="0.49"/>
    <s v="United States"/>
    <x v="2"/>
    <x v="25"/>
    <x v="361"/>
    <n v="52761"/>
    <x v="161"/>
    <d v="2015-01-27T00:00:00"/>
    <x v="739"/>
    <n v="8"/>
    <n v="119.29"/>
    <n v="89595"/>
    <s v="Not returned"/>
    <s v="Chris"/>
  </r>
  <r>
    <x v="771"/>
    <x v="0"/>
    <x v="0"/>
    <n v="2.89"/>
    <n v="0.5"/>
    <n v="1361"/>
    <s v="Kristina Collier"/>
    <x v="2"/>
    <x v="3"/>
    <x v="0"/>
    <x v="9"/>
    <s v="Small Box"/>
    <s v="Avery 498"/>
    <n v="0.38"/>
    <s v="United States"/>
    <x v="2"/>
    <x v="22"/>
    <x v="362"/>
    <n v="48101"/>
    <x v="161"/>
    <d v="2015-01-28T00:00:00"/>
    <x v="461"/>
    <n v="1"/>
    <n v="3.08"/>
    <n v="89595"/>
    <s v="Not returned"/>
    <s v="Chris"/>
  </r>
  <r>
    <x v="772"/>
    <x v="2"/>
    <x v="0"/>
    <n v="6.48"/>
    <n v="6.22"/>
    <n v="1361"/>
    <s v="Kristina Collier"/>
    <x v="0"/>
    <x v="3"/>
    <x v="0"/>
    <x v="7"/>
    <s v="Small Box"/>
    <s v="Xerox 1894"/>
    <n v="0.37"/>
    <s v="United States"/>
    <x v="2"/>
    <x v="22"/>
    <x v="362"/>
    <n v="48101"/>
    <x v="104"/>
    <d v="2015-02-11T00:00:00"/>
    <x v="740"/>
    <n v="9"/>
    <n v="69.459999999999994"/>
    <n v="89596"/>
    <s v="Not returned"/>
    <s v="Chris"/>
  </r>
  <r>
    <x v="773"/>
    <x v="2"/>
    <x v="9"/>
    <n v="85.99"/>
    <n v="3.3"/>
    <n v="1361"/>
    <s v="Kristina Collier"/>
    <x v="2"/>
    <x v="3"/>
    <x v="2"/>
    <x v="5"/>
    <s v="Small Pack"/>
    <s v="Accessory20"/>
    <n v="0.37"/>
    <s v="United States"/>
    <x v="2"/>
    <x v="22"/>
    <x v="362"/>
    <n v="48101"/>
    <x v="104"/>
    <d v="2015-02-12T00:00:00"/>
    <x v="741"/>
    <n v="16"/>
    <n v="1145.72"/>
    <n v="89596"/>
    <s v="Not returned"/>
    <s v="Chris"/>
  </r>
  <r>
    <x v="774"/>
    <x v="3"/>
    <x v="5"/>
    <n v="12.97"/>
    <n v="1.49"/>
    <n v="1363"/>
    <s v="Earl Roy"/>
    <x v="2"/>
    <x v="3"/>
    <x v="0"/>
    <x v="8"/>
    <s v="Small Box"/>
    <s v="Mead 1st Gear 2&quot; Zipper Binder, Asst. Colors"/>
    <n v="0.35"/>
    <s v="United States"/>
    <x v="3"/>
    <x v="26"/>
    <x v="363"/>
    <n v="32707"/>
    <x v="128"/>
    <d v="2015-02-06T00:00:00"/>
    <x v="742"/>
    <n v="2"/>
    <n v="26.37"/>
    <n v="89993"/>
    <s v="Not returned"/>
    <s v="Sam"/>
  </r>
  <r>
    <x v="775"/>
    <x v="3"/>
    <x v="2"/>
    <n v="5.81"/>
    <n v="3.37"/>
    <n v="1363"/>
    <s v="Earl Roy"/>
    <x v="2"/>
    <x v="3"/>
    <x v="0"/>
    <x v="3"/>
    <s v="Wrap Bag"/>
    <s v="Advantus Push Pins, Aluminum Head"/>
    <n v="0.54"/>
    <s v="United States"/>
    <x v="3"/>
    <x v="26"/>
    <x v="363"/>
    <n v="32707"/>
    <x v="128"/>
    <d v="2015-02-06T00:00:00"/>
    <x v="743"/>
    <n v="9"/>
    <n v="53.44"/>
    <n v="89993"/>
    <s v="Not returned"/>
    <s v="Sam"/>
  </r>
  <r>
    <x v="776"/>
    <x v="1"/>
    <x v="10"/>
    <n v="5.98"/>
    <n v="5.35"/>
    <n v="1364"/>
    <s v="Chris Ford"/>
    <x v="2"/>
    <x v="1"/>
    <x v="0"/>
    <x v="7"/>
    <s v="Small Box"/>
    <s v="Xerox 1947"/>
    <n v="0.4"/>
    <s v="United States"/>
    <x v="1"/>
    <x v="30"/>
    <x v="358"/>
    <n v="20746"/>
    <x v="83"/>
    <d v="2015-03-17T00:00:00"/>
    <x v="744"/>
    <n v="10"/>
    <n v="57.34"/>
    <n v="89994"/>
    <s v="Not returned"/>
    <s v="Erin"/>
  </r>
  <r>
    <x v="777"/>
    <x v="3"/>
    <x v="9"/>
    <n v="73.98"/>
    <n v="14.52"/>
    <n v="1367"/>
    <s v="James Hunter"/>
    <x v="2"/>
    <x v="3"/>
    <x v="2"/>
    <x v="13"/>
    <s v="Small Box"/>
    <s v="Keytronic French Keyboard"/>
    <n v="0.65"/>
    <s v="United States"/>
    <x v="2"/>
    <x v="7"/>
    <x v="364"/>
    <n v="79424"/>
    <x v="0"/>
    <d v="2015-01-10T00:00:00"/>
    <x v="745"/>
    <n v="1"/>
    <n v="79.02"/>
    <n v="90513"/>
    <s v="Not returned"/>
    <s v="Chris"/>
  </r>
  <r>
    <x v="778"/>
    <x v="3"/>
    <x v="3"/>
    <n v="4.55"/>
    <n v="1.49"/>
    <n v="1368"/>
    <s v="Patsy Harmon"/>
    <x v="2"/>
    <x v="3"/>
    <x v="0"/>
    <x v="8"/>
    <s v="Small Box"/>
    <s v="Presstex Flexible Ring Binders"/>
    <n v="0.35"/>
    <s v="United States"/>
    <x v="2"/>
    <x v="7"/>
    <x v="365"/>
    <n v="75901"/>
    <x v="165"/>
    <d v="2015-03-25T00:00:00"/>
    <x v="746"/>
    <n v="6"/>
    <n v="25.45"/>
    <n v="90514"/>
    <s v="Not returned"/>
    <s v="Chris"/>
  </r>
  <r>
    <x v="779"/>
    <x v="3"/>
    <x v="8"/>
    <n v="9.7799999999999994"/>
    <n v="5.76"/>
    <n v="1369"/>
    <s v="Joe D Dean"/>
    <x v="0"/>
    <x v="3"/>
    <x v="0"/>
    <x v="4"/>
    <s v="Small Box"/>
    <s v="Staples #10 Laser &amp; Inkjet Envelopes, 4 1/8&quot; x 9 1/2&quot;, 100/Box"/>
    <n v="0.35"/>
    <s v="United States"/>
    <x v="2"/>
    <x v="7"/>
    <x v="366"/>
    <n v="76063"/>
    <x v="165"/>
    <d v="2015-03-25T00:00:00"/>
    <x v="747"/>
    <n v="11"/>
    <n v="110.72"/>
    <n v="90514"/>
    <s v="Not returned"/>
    <s v="Chris"/>
  </r>
  <r>
    <x v="780"/>
    <x v="2"/>
    <x v="2"/>
    <n v="44.01"/>
    <n v="3.5"/>
    <n v="1374"/>
    <s v="Earl Buck"/>
    <x v="2"/>
    <x v="1"/>
    <x v="0"/>
    <x v="15"/>
    <s v="Small Box"/>
    <s v="Acco Smartsocket® Color-Coded Six-Outlet AC Adapter Model Surge Protectors"/>
    <n v="0.59"/>
    <s v="United States"/>
    <x v="0"/>
    <x v="1"/>
    <x v="367"/>
    <n v="95207"/>
    <x v="31"/>
    <d v="2015-06-08T00:00:00"/>
    <x v="748"/>
    <n v="1"/>
    <n v="46.94"/>
    <n v="88212"/>
    <s v="Not returned"/>
    <s v="William"/>
  </r>
  <r>
    <x v="781"/>
    <x v="4"/>
    <x v="5"/>
    <n v="2.89"/>
    <n v="0.5"/>
    <n v="1380"/>
    <s v="Jeanne Walker"/>
    <x v="2"/>
    <x v="1"/>
    <x v="0"/>
    <x v="9"/>
    <s v="Small Box"/>
    <s v="Avery 498"/>
    <n v="0.38"/>
    <s v="United States"/>
    <x v="1"/>
    <x v="16"/>
    <x v="368"/>
    <n v="3801"/>
    <x v="150"/>
    <d v="2015-07-03T00:00:00"/>
    <x v="749"/>
    <n v="9"/>
    <n v="26.18"/>
    <n v="88213"/>
    <s v="Not returned"/>
    <s v="Erin"/>
  </r>
  <r>
    <x v="782"/>
    <x v="3"/>
    <x v="9"/>
    <n v="2.23"/>
    <n v="4.57"/>
    <n v="1383"/>
    <s v="Christina Hanna"/>
    <x v="2"/>
    <x v="3"/>
    <x v="1"/>
    <x v="2"/>
    <s v="Small Pack"/>
    <s v="Eldon Pizzaz™ Desk Accessories"/>
    <n v="0.41"/>
    <s v="United States"/>
    <x v="0"/>
    <x v="17"/>
    <x v="350"/>
    <n v="84120"/>
    <x v="90"/>
    <d v="2015-05-02T00:00:00"/>
    <x v="750"/>
    <n v="12"/>
    <n v="28.66"/>
    <n v="89406"/>
    <s v="Not returned"/>
    <s v="William"/>
  </r>
  <r>
    <x v="783"/>
    <x v="1"/>
    <x v="8"/>
    <n v="11.29"/>
    <n v="5.03"/>
    <n v="1384"/>
    <s v="George McLamb"/>
    <x v="2"/>
    <x v="3"/>
    <x v="0"/>
    <x v="10"/>
    <s v="Small Box"/>
    <s v="X-Rack™ File for Hanging Folders"/>
    <n v="0.59"/>
    <s v="United States"/>
    <x v="3"/>
    <x v="8"/>
    <x v="369"/>
    <n v="22304"/>
    <x v="133"/>
    <d v="2015-07-02T00:00:00"/>
    <x v="751"/>
    <n v="11"/>
    <n v="123.18"/>
    <n v="89407"/>
    <s v="Not returned"/>
    <s v="Sam"/>
  </r>
  <r>
    <x v="784"/>
    <x v="4"/>
    <x v="1"/>
    <n v="70.97"/>
    <n v="3.5"/>
    <n v="1384"/>
    <s v="George McLamb"/>
    <x v="2"/>
    <x v="3"/>
    <x v="0"/>
    <x v="15"/>
    <s v="Small Box"/>
    <s v="Tripp Lite Isotel 8 Ultra 8 Outlet Metal Surge"/>
    <n v="0.59"/>
    <s v="United States"/>
    <x v="3"/>
    <x v="8"/>
    <x v="369"/>
    <n v="22304"/>
    <x v="31"/>
    <d v="2015-06-14T00:00:00"/>
    <x v="752"/>
    <n v="21"/>
    <n v="1533.59"/>
    <n v="89408"/>
    <s v="Not returned"/>
    <s v="Sam"/>
  </r>
  <r>
    <x v="785"/>
    <x v="2"/>
    <x v="2"/>
    <n v="1.74"/>
    <n v="4.08"/>
    <n v="1389"/>
    <s v="Jean Khan"/>
    <x v="2"/>
    <x v="0"/>
    <x v="1"/>
    <x v="2"/>
    <s v="Small Pack"/>
    <s v="Eldon Regeneration Recycled Desk Accessories, Smoke"/>
    <n v="0.53"/>
    <s v="United States"/>
    <x v="0"/>
    <x v="1"/>
    <x v="370"/>
    <n v="94025"/>
    <x v="51"/>
    <d v="2015-01-26T00:00:00"/>
    <x v="753"/>
    <n v="1"/>
    <n v="2.77"/>
    <n v="88726"/>
    <s v="Not returned"/>
    <s v="William"/>
  </r>
  <r>
    <x v="786"/>
    <x v="0"/>
    <x v="4"/>
    <n v="2.62"/>
    <n v="0.8"/>
    <n v="1389"/>
    <s v="Jean Khan"/>
    <x v="0"/>
    <x v="2"/>
    <x v="0"/>
    <x v="3"/>
    <s v="Wrap Bag"/>
    <s v="Staples Metal Binder Clips"/>
    <n v="0.39"/>
    <s v="United States"/>
    <x v="0"/>
    <x v="1"/>
    <x v="370"/>
    <n v="94025"/>
    <x v="116"/>
    <d v="2015-05-15T00:00:00"/>
    <x v="754"/>
    <n v="12"/>
    <n v="31.55"/>
    <n v="88728"/>
    <s v="Not returned"/>
    <s v="William"/>
  </r>
  <r>
    <x v="787"/>
    <x v="0"/>
    <x v="3"/>
    <n v="2.61"/>
    <n v="0.5"/>
    <n v="1389"/>
    <s v="Jean Khan"/>
    <x v="2"/>
    <x v="3"/>
    <x v="0"/>
    <x v="9"/>
    <s v="Small Box"/>
    <s v="Avery 494"/>
    <n v="0.39"/>
    <s v="United States"/>
    <x v="0"/>
    <x v="1"/>
    <x v="370"/>
    <n v="94025"/>
    <x v="26"/>
    <d v="2015-06-05T00:00:00"/>
    <x v="755"/>
    <n v="17"/>
    <n v="42.58"/>
    <n v="88729"/>
    <s v="Not returned"/>
    <s v="William"/>
  </r>
  <r>
    <x v="788"/>
    <x v="2"/>
    <x v="10"/>
    <n v="8.17"/>
    <n v="1.69"/>
    <n v="1390"/>
    <s v="Hazel Jones"/>
    <x v="2"/>
    <x v="0"/>
    <x v="0"/>
    <x v="7"/>
    <s v="Wrap Bag"/>
    <s v="Wirebound Message Forms, Four 2 3/4 x 5 Forms per Page, Pink Paper"/>
    <n v="0.38"/>
    <s v="United States"/>
    <x v="0"/>
    <x v="1"/>
    <x v="367"/>
    <n v="95207"/>
    <x v="41"/>
    <d v="2015-05-16T00:00:00"/>
    <x v="756"/>
    <n v="19"/>
    <n v="145.36000000000001"/>
    <n v="88731"/>
    <s v="Not returned"/>
    <s v="William"/>
  </r>
  <r>
    <x v="789"/>
    <x v="2"/>
    <x v="9"/>
    <n v="110.99"/>
    <n v="2.5"/>
    <n v="1390"/>
    <s v="Hazel Jones"/>
    <x v="2"/>
    <x v="0"/>
    <x v="2"/>
    <x v="5"/>
    <s v="Small Box"/>
    <s v="T18"/>
    <n v="0.56999999999999995"/>
    <s v="United States"/>
    <x v="0"/>
    <x v="1"/>
    <x v="367"/>
    <n v="95207"/>
    <x v="41"/>
    <d v="2015-05-18T00:00:00"/>
    <x v="757"/>
    <n v="38"/>
    <n v="3616.52"/>
    <n v="88731"/>
    <s v="Not returned"/>
    <s v="William"/>
  </r>
  <r>
    <x v="790"/>
    <x v="1"/>
    <x v="6"/>
    <n v="2.88"/>
    <n v="0.7"/>
    <n v="1391"/>
    <s v="Carolyn Greer"/>
    <x v="0"/>
    <x v="3"/>
    <x v="0"/>
    <x v="0"/>
    <s v="Wrap Bag"/>
    <s v="Newell 340"/>
    <n v="0.56000000000000005"/>
    <s v="United States"/>
    <x v="0"/>
    <x v="1"/>
    <x v="371"/>
    <n v="94086"/>
    <x v="158"/>
    <d v="2015-04-24T00:00:00"/>
    <x v="758"/>
    <n v="1"/>
    <n v="7.96"/>
    <n v="88727"/>
    <s v="Not returned"/>
    <s v="William"/>
  </r>
  <r>
    <x v="791"/>
    <x v="4"/>
    <x v="8"/>
    <n v="12.28"/>
    <n v="6.13"/>
    <n v="1391"/>
    <s v="Carolyn Greer"/>
    <x v="2"/>
    <x v="2"/>
    <x v="0"/>
    <x v="10"/>
    <s v="Small Box"/>
    <s v="Recycled Eldon Regeneration Jumbo File"/>
    <n v="0.56999999999999995"/>
    <s v="United States"/>
    <x v="0"/>
    <x v="1"/>
    <x v="371"/>
    <n v="94086"/>
    <x v="32"/>
    <d v="2015-05-10T00:00:00"/>
    <x v="759"/>
    <n v="33"/>
    <n v="389.59"/>
    <n v="88730"/>
    <s v="Not returned"/>
    <s v="William"/>
  </r>
  <r>
    <x v="792"/>
    <x v="1"/>
    <x v="6"/>
    <n v="8.6"/>
    <n v="6.19"/>
    <n v="1402"/>
    <s v="Wesley Tate"/>
    <x v="2"/>
    <x v="0"/>
    <x v="0"/>
    <x v="8"/>
    <s v="Small Box"/>
    <s v="Avery Printable Repositionable Plastic Tabs"/>
    <n v="0.38"/>
    <s v="United States"/>
    <x v="2"/>
    <x v="12"/>
    <x v="25"/>
    <n v="60653"/>
    <x v="43"/>
    <d v="2015-01-15T00:00:00"/>
    <x v="760"/>
    <n v="48"/>
    <n v="447.89"/>
    <n v="37729"/>
    <s v="Not returned"/>
    <s v="Chris"/>
  </r>
  <r>
    <x v="793"/>
    <x v="3"/>
    <x v="7"/>
    <n v="30.73"/>
    <n v="4"/>
    <n v="1402"/>
    <s v="Wesley Tate"/>
    <x v="2"/>
    <x v="1"/>
    <x v="2"/>
    <x v="13"/>
    <s v="Small Box"/>
    <s v="Fellowes 17-key keypad for PS/2 interface"/>
    <n v="0.75"/>
    <s v="United States"/>
    <x v="2"/>
    <x v="12"/>
    <x v="25"/>
    <n v="60653"/>
    <x v="72"/>
    <d v="2015-01-22T00:00:00"/>
    <x v="761"/>
    <n v="48"/>
    <n v="1420.84"/>
    <n v="43079"/>
    <s v="Not returned"/>
    <s v="Chris"/>
  </r>
  <r>
    <x v="794"/>
    <x v="1"/>
    <x v="6"/>
    <n v="8.6"/>
    <n v="6.19"/>
    <n v="1405"/>
    <s v="Crystal Floyd"/>
    <x v="2"/>
    <x v="0"/>
    <x v="0"/>
    <x v="8"/>
    <s v="Small Box"/>
    <s v="Avery Printable Repositionable Plastic Tabs"/>
    <n v="0.38"/>
    <s v="United States"/>
    <x v="2"/>
    <x v="22"/>
    <x v="372"/>
    <n v="49017"/>
    <x v="43"/>
    <d v="2015-01-15T00:00:00"/>
    <x v="762"/>
    <n v="12"/>
    <n v="111.97"/>
    <n v="86144"/>
    <s v="Not returned"/>
    <s v="Chris"/>
  </r>
  <r>
    <x v="795"/>
    <x v="3"/>
    <x v="7"/>
    <n v="30.73"/>
    <n v="4"/>
    <n v="1405"/>
    <s v="Crystal Floyd"/>
    <x v="2"/>
    <x v="1"/>
    <x v="2"/>
    <x v="13"/>
    <s v="Small Box"/>
    <s v="Fellowes 17-key keypad for PS/2 interface"/>
    <n v="0.75"/>
    <s v="United States"/>
    <x v="2"/>
    <x v="22"/>
    <x v="372"/>
    <n v="49017"/>
    <x v="72"/>
    <d v="2015-01-22T00:00:00"/>
    <x v="761"/>
    <n v="12"/>
    <n v="355.21"/>
    <n v="86145"/>
    <s v="Not returned"/>
    <s v="Chris"/>
  </r>
  <r>
    <x v="796"/>
    <x v="3"/>
    <x v="6"/>
    <n v="65.989999999999995"/>
    <n v="5.26"/>
    <n v="1410"/>
    <s v="Charles Ward"/>
    <x v="2"/>
    <x v="0"/>
    <x v="2"/>
    <x v="5"/>
    <s v="Small Box"/>
    <s v="g520"/>
    <n v="0.59"/>
    <s v="United States"/>
    <x v="0"/>
    <x v="1"/>
    <x v="373"/>
    <n v="92553"/>
    <x v="74"/>
    <d v="2015-04-08T00:00:00"/>
    <x v="763"/>
    <n v="9"/>
    <n v="536.23"/>
    <n v="87086"/>
    <s v="Not returned"/>
    <s v="William"/>
  </r>
  <r>
    <x v="797"/>
    <x v="1"/>
    <x v="4"/>
    <n v="3.38"/>
    <n v="0.85"/>
    <n v="1412"/>
    <s v="Marc Ray"/>
    <x v="2"/>
    <x v="0"/>
    <x v="0"/>
    <x v="0"/>
    <s v="Wrap Bag"/>
    <s v="Avery Hi-Liter® Fluorescent Desk Style Markers"/>
    <n v="0.48"/>
    <s v="United States"/>
    <x v="0"/>
    <x v="1"/>
    <x v="374"/>
    <n v="94043"/>
    <x v="23"/>
    <d v="2015-02-04T00:00:00"/>
    <x v="764"/>
    <n v="12"/>
    <n v="38.81"/>
    <n v="87087"/>
    <s v="Not returned"/>
    <s v="William"/>
  </r>
  <r>
    <x v="798"/>
    <x v="3"/>
    <x v="6"/>
    <n v="65.989999999999995"/>
    <n v="5.26"/>
    <n v="1413"/>
    <s v="Pamela Wiley"/>
    <x v="2"/>
    <x v="0"/>
    <x v="2"/>
    <x v="5"/>
    <s v="Small Box"/>
    <s v="g520"/>
    <n v="0.59"/>
    <s v="United States"/>
    <x v="1"/>
    <x v="15"/>
    <x v="28"/>
    <n v="2113"/>
    <x v="74"/>
    <d v="2015-04-08T00:00:00"/>
    <x v="765"/>
    <n v="36"/>
    <n v="2144.92"/>
    <n v="10277"/>
    <s v="Not returned"/>
    <s v="Erin"/>
  </r>
  <r>
    <x v="799"/>
    <x v="1"/>
    <x v="1"/>
    <n v="16.48"/>
    <n v="1.99"/>
    <n v="1413"/>
    <s v="Pamela Wiley"/>
    <x v="0"/>
    <x v="0"/>
    <x v="2"/>
    <x v="13"/>
    <s v="Small Pack"/>
    <s v="Maxell DVD-RAM Discs"/>
    <n v="0.42"/>
    <s v="United States"/>
    <x v="1"/>
    <x v="15"/>
    <x v="28"/>
    <n v="2113"/>
    <x v="23"/>
    <d v="2015-02-04T00:00:00"/>
    <x v="766"/>
    <n v="27"/>
    <n v="484.56"/>
    <n v="45539"/>
    <s v="Not returned"/>
    <s v="Erin"/>
  </r>
  <r>
    <x v="800"/>
    <x v="2"/>
    <x v="1"/>
    <n v="417.4"/>
    <n v="75.23"/>
    <n v="1416"/>
    <s v="Betsy Gibson"/>
    <x v="1"/>
    <x v="2"/>
    <x v="1"/>
    <x v="11"/>
    <s v="Jumbo Box"/>
    <s v="Bretford “Just In Time” Height-Adjustable Multi-Task Work Tables"/>
    <n v="0.79"/>
    <s v="United States"/>
    <x v="2"/>
    <x v="38"/>
    <x v="375"/>
    <n v="46203"/>
    <x v="166"/>
    <d v="2015-05-07T00:00:00"/>
    <x v="767"/>
    <n v="1"/>
    <n v="471.21"/>
    <n v="90538"/>
    <s v="Not returned"/>
    <s v="Chris"/>
  </r>
  <r>
    <x v="801"/>
    <x v="0"/>
    <x v="7"/>
    <n v="46.89"/>
    <n v="5.0999999999999996"/>
    <n v="1416"/>
    <s v="Betsy Gibson"/>
    <x v="2"/>
    <x v="2"/>
    <x v="0"/>
    <x v="15"/>
    <s v="Medium Box"/>
    <s v="Bionaire Personal Warm Mist Humidifier/Vaporizer"/>
    <n v="0.46"/>
    <s v="United States"/>
    <x v="2"/>
    <x v="38"/>
    <x v="375"/>
    <n v="46203"/>
    <x v="97"/>
    <d v="2015-06-27T00:00:00"/>
    <x v="768"/>
    <n v="4"/>
    <n v="182.61"/>
    <n v="90540"/>
    <s v="Not returned"/>
    <s v="Chris"/>
  </r>
  <r>
    <x v="802"/>
    <x v="4"/>
    <x v="8"/>
    <n v="4.84"/>
    <n v="0.71"/>
    <n v="1418"/>
    <s v="Rebecca Lindsey"/>
    <x v="2"/>
    <x v="2"/>
    <x v="0"/>
    <x v="0"/>
    <s v="Wrap Bag"/>
    <s v="*Staples* Highlighting Markers"/>
    <n v="0.52"/>
    <s v="United States"/>
    <x v="2"/>
    <x v="38"/>
    <x v="376"/>
    <n v="46901"/>
    <x v="167"/>
    <d v="2015-01-03T00:00:00"/>
    <x v="769"/>
    <n v="8"/>
    <n v="36.58"/>
    <n v="90539"/>
    <s v="Not returned"/>
    <s v="Chris"/>
  </r>
  <r>
    <x v="803"/>
    <x v="1"/>
    <x v="0"/>
    <n v="124.49"/>
    <n v="51.94"/>
    <n v="1419"/>
    <s v="Brooke Lancaster"/>
    <x v="1"/>
    <x v="2"/>
    <x v="1"/>
    <x v="11"/>
    <s v="Jumbo Box"/>
    <s v="Bevis 36 x 72 Conference Tables"/>
    <n v="0.63"/>
    <s v="United States"/>
    <x v="2"/>
    <x v="38"/>
    <x v="377"/>
    <n v="47905"/>
    <x v="97"/>
    <d v="2015-06-26T00:00:00"/>
    <x v="770"/>
    <n v="18"/>
    <n v="2376.12"/>
    <n v="90540"/>
    <s v="Not returned"/>
    <s v="Chris"/>
  </r>
  <r>
    <x v="804"/>
    <x v="4"/>
    <x v="5"/>
    <n v="350.99"/>
    <n v="39"/>
    <n v="1424"/>
    <s v="Robyn Zhou"/>
    <x v="1"/>
    <x v="1"/>
    <x v="1"/>
    <x v="1"/>
    <s v="Jumbo Drum"/>
    <s v="Global Leather Executive Chair"/>
    <n v="0.55000000000000004"/>
    <s v="United States"/>
    <x v="0"/>
    <x v="21"/>
    <x v="378"/>
    <n v="80112"/>
    <x v="38"/>
    <d v="2015-01-14T00:00:00"/>
    <x v="771"/>
    <n v="3"/>
    <n v="1020.08"/>
    <n v="89448"/>
    <s v="Not returned"/>
    <s v="William"/>
  </r>
  <r>
    <x v="805"/>
    <x v="4"/>
    <x v="6"/>
    <n v="8.74"/>
    <n v="1.39"/>
    <n v="1424"/>
    <s v="Robyn Zhou"/>
    <x v="2"/>
    <x v="1"/>
    <x v="0"/>
    <x v="4"/>
    <s v="Small Box"/>
    <s v="#10- 4 1/8&quot; x 9 1/2&quot; Recycled Envelopes"/>
    <n v="0.38"/>
    <s v="United States"/>
    <x v="0"/>
    <x v="21"/>
    <x v="378"/>
    <n v="80112"/>
    <x v="38"/>
    <d v="2015-01-16T00:00:00"/>
    <x v="772"/>
    <n v="7"/>
    <n v="65.2"/>
    <n v="89448"/>
    <s v="Not returned"/>
    <s v="William"/>
  </r>
  <r>
    <x v="806"/>
    <x v="4"/>
    <x v="1"/>
    <n v="1.98"/>
    <n v="0.7"/>
    <n v="1424"/>
    <s v="Robyn Zhou"/>
    <x v="2"/>
    <x v="1"/>
    <x v="0"/>
    <x v="3"/>
    <s v="Wrap Bag"/>
    <s v="Brites Rubber Bands, 1 1/2 oz. Box"/>
    <n v="0.83"/>
    <s v="United States"/>
    <x v="0"/>
    <x v="21"/>
    <x v="378"/>
    <n v="80112"/>
    <x v="38"/>
    <d v="2015-01-16T00:00:00"/>
    <x v="773"/>
    <n v="11"/>
    <n v="22.59"/>
    <n v="89448"/>
    <s v="Not returned"/>
    <s v="William"/>
  </r>
  <r>
    <x v="807"/>
    <x v="1"/>
    <x v="5"/>
    <n v="8.0399999999999991"/>
    <n v="8.94"/>
    <n v="1424"/>
    <s v="Robyn Zhou"/>
    <x v="2"/>
    <x v="1"/>
    <x v="0"/>
    <x v="8"/>
    <s v="Small Box"/>
    <s v="Fellowes Twister Kit, Gray/Clear, 3/pkg"/>
    <n v="0.4"/>
    <s v="United States"/>
    <x v="0"/>
    <x v="21"/>
    <x v="378"/>
    <n v="80112"/>
    <x v="105"/>
    <d v="2015-06-22T00:00:00"/>
    <x v="774"/>
    <n v="15"/>
    <n v="121.36"/>
    <n v="89449"/>
    <s v="Not returned"/>
    <s v="William"/>
  </r>
  <r>
    <x v="808"/>
    <x v="4"/>
    <x v="7"/>
    <n v="2036.48"/>
    <n v="14.7"/>
    <n v="1425"/>
    <s v="Gregory Crane"/>
    <x v="1"/>
    <x v="2"/>
    <x v="2"/>
    <x v="6"/>
    <s v="Jumbo Drum"/>
    <s v="Lexmark 4227 Plus Dot Matrix Printer"/>
    <n v="0.55000000000000004"/>
    <s v="United States"/>
    <x v="0"/>
    <x v="21"/>
    <x v="44"/>
    <n v="80525"/>
    <x v="167"/>
    <d v="2015-01-06T00:00:00"/>
    <x v="775"/>
    <n v="1"/>
    <n v="2013.67"/>
    <n v="89450"/>
    <s v="Not returned"/>
    <s v="William"/>
  </r>
  <r>
    <x v="809"/>
    <x v="4"/>
    <x v="3"/>
    <n v="125.99"/>
    <n v="2.5"/>
    <n v="1427"/>
    <s v="Stacy Gould"/>
    <x v="2"/>
    <x v="1"/>
    <x v="2"/>
    <x v="5"/>
    <s v="Small Box"/>
    <s v="i2000"/>
    <n v="0.6"/>
    <s v="United States"/>
    <x v="2"/>
    <x v="22"/>
    <x v="379"/>
    <n v="48708"/>
    <x v="64"/>
    <d v="2015-02-09T00:00:00"/>
    <x v="776"/>
    <n v="18"/>
    <n v="1824.33"/>
    <n v="90905"/>
    <s v="Not returned"/>
    <s v="Chris"/>
  </r>
  <r>
    <x v="810"/>
    <x v="1"/>
    <x v="5"/>
    <n v="9.7799999999999994"/>
    <n v="1.39"/>
    <n v="1432"/>
    <s v="Kerry Green"/>
    <x v="2"/>
    <x v="0"/>
    <x v="0"/>
    <x v="4"/>
    <s v="Small Box"/>
    <s v="Staples #10 Laser &amp; Inkjet Envelopes, 4 1/8&quot; x 9 1/2&quot;, 100/Box"/>
    <n v="0.39"/>
    <s v="United States"/>
    <x v="2"/>
    <x v="38"/>
    <x v="375"/>
    <n v="46203"/>
    <x v="93"/>
    <d v="2015-03-06T00:00:00"/>
    <x v="777"/>
    <n v="11"/>
    <n v="107.65"/>
    <n v="86826"/>
    <s v="Not returned"/>
    <s v="Chris"/>
  </r>
  <r>
    <x v="811"/>
    <x v="4"/>
    <x v="8"/>
    <n v="10.98"/>
    <n v="4.8"/>
    <n v="1432"/>
    <s v="Kerry Green"/>
    <x v="2"/>
    <x v="0"/>
    <x v="0"/>
    <x v="4"/>
    <s v="Small Box"/>
    <s v="Manila Recycled Extra-Heavyweight Clasp Envelopes, 6&quot; x 9&quot;"/>
    <n v="0.36"/>
    <s v="United States"/>
    <x v="2"/>
    <x v="38"/>
    <x v="375"/>
    <n v="46203"/>
    <x v="105"/>
    <d v="2015-06-27T00:00:00"/>
    <x v="778"/>
    <n v="16"/>
    <n v="165.21"/>
    <n v="86827"/>
    <s v="Not returned"/>
    <s v="Chris"/>
  </r>
  <r>
    <x v="812"/>
    <x v="1"/>
    <x v="1"/>
    <n v="3.28"/>
    <n v="3.97"/>
    <n v="1433"/>
    <s v="Frances Jackson"/>
    <x v="0"/>
    <x v="0"/>
    <x v="0"/>
    <x v="0"/>
    <s v="Wrap Bag"/>
    <s v="Newell 337"/>
    <n v="0.56000000000000005"/>
    <s v="United States"/>
    <x v="2"/>
    <x v="38"/>
    <x v="380"/>
    <n v="47130"/>
    <x v="93"/>
    <d v="2015-03-06T00:00:00"/>
    <x v="779"/>
    <n v="7"/>
    <n v="25.15"/>
    <n v="86826"/>
    <s v="Not returned"/>
    <s v="Chris"/>
  </r>
  <r>
    <x v="813"/>
    <x v="0"/>
    <x v="8"/>
    <n v="300.98"/>
    <n v="64.73"/>
    <n v="1433"/>
    <s v="Frances Jackson"/>
    <x v="1"/>
    <x v="0"/>
    <x v="1"/>
    <x v="1"/>
    <s v="Jumbo Drum"/>
    <s v="Global Leather and Oak Executive Chair, Black"/>
    <n v="0.56000000000000005"/>
    <s v="United States"/>
    <x v="2"/>
    <x v="38"/>
    <x v="380"/>
    <n v="47130"/>
    <x v="168"/>
    <d v="2015-05-21T00:00:00"/>
    <x v="780"/>
    <n v="14"/>
    <n v="4285.5600000000004"/>
    <n v="86828"/>
    <s v="Not returned"/>
    <s v="Chris"/>
  </r>
  <r>
    <x v="814"/>
    <x v="0"/>
    <x v="0"/>
    <n v="20.98"/>
    <n v="45"/>
    <n v="1433"/>
    <s v="Frances Jackson"/>
    <x v="1"/>
    <x v="0"/>
    <x v="0"/>
    <x v="10"/>
    <s v="Jumbo Drum"/>
    <s v="Tennsco Lockers, Sand"/>
    <n v="0.61"/>
    <s v="United States"/>
    <x v="2"/>
    <x v="38"/>
    <x v="380"/>
    <n v="47130"/>
    <x v="168"/>
    <d v="2015-05-19T00:00:00"/>
    <x v="781"/>
    <n v="28"/>
    <n v="631.37"/>
    <n v="86828"/>
    <s v="Not returned"/>
    <s v="Chris"/>
  </r>
  <r>
    <x v="815"/>
    <x v="2"/>
    <x v="0"/>
    <n v="80.98"/>
    <n v="35"/>
    <n v="1438"/>
    <s v="Jean Weiss Diaz"/>
    <x v="2"/>
    <x v="0"/>
    <x v="0"/>
    <x v="10"/>
    <s v="Large Box"/>
    <s v="Carina 42&quot;Hx23 3/4&quot;W Media Storage Unit"/>
    <n v="0.83"/>
    <s v="United States"/>
    <x v="1"/>
    <x v="10"/>
    <x v="381"/>
    <n v="44035"/>
    <x v="46"/>
    <d v="2015-01-24T00:00:00"/>
    <x v="782"/>
    <n v="3"/>
    <n v="267.83"/>
    <n v="90120"/>
    <s v="Not returned"/>
    <s v="Erin"/>
  </r>
  <r>
    <x v="816"/>
    <x v="2"/>
    <x v="5"/>
    <n v="6.48"/>
    <n v="6.22"/>
    <n v="1439"/>
    <s v="Kyle Kaufman"/>
    <x v="2"/>
    <x v="0"/>
    <x v="0"/>
    <x v="7"/>
    <s v="Small Box"/>
    <s v="Xerox 1894"/>
    <n v="0.37"/>
    <s v="United States"/>
    <x v="1"/>
    <x v="10"/>
    <x v="382"/>
    <n v="44117"/>
    <x v="65"/>
    <d v="2015-04-29T00:00:00"/>
    <x v="783"/>
    <n v="3"/>
    <n v="21.46"/>
    <n v="90121"/>
    <s v="Not returned"/>
    <s v="Erin"/>
  </r>
  <r>
    <x v="817"/>
    <x v="1"/>
    <x v="7"/>
    <n v="177.98"/>
    <n v="0.99"/>
    <n v="1442"/>
    <s v="Rodney Field"/>
    <x v="2"/>
    <x v="0"/>
    <x v="0"/>
    <x v="15"/>
    <s v="Small Box"/>
    <s v="Kensington 7 Outlet MasterPiece Power Center"/>
    <n v="0.56000000000000005"/>
    <s v="United States"/>
    <x v="2"/>
    <x v="33"/>
    <x v="293"/>
    <n v="65807"/>
    <x v="97"/>
    <d v="2015-06-27T00:00:00"/>
    <x v="784"/>
    <n v="15"/>
    <n v="2767.95"/>
    <n v="89076"/>
    <s v="Not returned"/>
    <s v="Chris"/>
  </r>
  <r>
    <x v="818"/>
    <x v="4"/>
    <x v="1"/>
    <n v="15.99"/>
    <n v="13.18"/>
    <n v="1442"/>
    <s v="Rodney Field"/>
    <x v="0"/>
    <x v="0"/>
    <x v="0"/>
    <x v="8"/>
    <s v="Small Box"/>
    <s v="GBC Pre-Punched Binding Paper, Plastic, White, 8-1/2&quot; x 11&quot;"/>
    <n v="0.37"/>
    <s v="United States"/>
    <x v="2"/>
    <x v="33"/>
    <x v="293"/>
    <n v="65807"/>
    <x v="111"/>
    <d v="2015-02-03T00:00:00"/>
    <x v="785"/>
    <n v="7"/>
    <n v="123.03"/>
    <n v="89077"/>
    <s v="Not returned"/>
    <s v="Chris"/>
  </r>
  <r>
    <x v="819"/>
    <x v="4"/>
    <x v="3"/>
    <n v="46.94"/>
    <n v="6.77"/>
    <n v="1442"/>
    <s v="Rodney Field"/>
    <x v="0"/>
    <x v="0"/>
    <x v="1"/>
    <x v="2"/>
    <s v="Small Box"/>
    <s v="Howard Miller 13&quot; Diameter Goldtone Round Wall Clock"/>
    <n v="0.44"/>
    <s v="United States"/>
    <x v="2"/>
    <x v="33"/>
    <x v="293"/>
    <n v="65807"/>
    <x v="111"/>
    <d v="2015-01-30T00:00:00"/>
    <x v="786"/>
    <n v="10"/>
    <n v="431.84"/>
    <n v="89077"/>
    <s v="Not returned"/>
    <s v="Chris"/>
  </r>
  <r>
    <x v="820"/>
    <x v="3"/>
    <x v="10"/>
    <n v="218.08"/>
    <n v="18.059999999999999"/>
    <n v="1450"/>
    <s v="Veronica Peck"/>
    <x v="0"/>
    <x v="3"/>
    <x v="1"/>
    <x v="1"/>
    <s v="Large Box"/>
    <s v="Lifetime Advantage™ Folding Chairs, 4/Carton"/>
    <n v="0.56999999999999995"/>
    <s v="United States"/>
    <x v="0"/>
    <x v="1"/>
    <x v="383"/>
    <n v="96150"/>
    <x v="84"/>
    <d v="2015-05-25T00:00:00"/>
    <x v="787"/>
    <n v="12"/>
    <n v="2366.5100000000002"/>
    <n v="86735"/>
    <s v="Not returned"/>
    <s v="William"/>
  </r>
  <r>
    <x v="821"/>
    <x v="0"/>
    <x v="5"/>
    <n v="85.99"/>
    <n v="0.99"/>
    <n v="1459"/>
    <s v="Steve Raynor"/>
    <x v="2"/>
    <x v="3"/>
    <x v="2"/>
    <x v="5"/>
    <s v="Wrap Bag"/>
    <s v="Accessory34"/>
    <n v="0.55000000000000004"/>
    <s v="United States"/>
    <x v="3"/>
    <x v="39"/>
    <x v="384"/>
    <n v="29687"/>
    <x v="121"/>
    <d v="2015-04-07T00:00:00"/>
    <x v="788"/>
    <n v="4"/>
    <n v="291.64"/>
    <n v="86734"/>
    <s v="Not returned"/>
    <s v="Sam"/>
  </r>
  <r>
    <x v="822"/>
    <x v="0"/>
    <x v="5"/>
    <n v="12.95"/>
    <n v="4.9800000000000004"/>
    <n v="1461"/>
    <s v="Norman Adams"/>
    <x v="2"/>
    <x v="3"/>
    <x v="0"/>
    <x v="8"/>
    <s v="Small Box"/>
    <s v="GBC Binding covers"/>
    <n v="0.4"/>
    <s v="United States"/>
    <x v="2"/>
    <x v="38"/>
    <x v="377"/>
    <n v="47905"/>
    <x v="42"/>
    <d v="2015-06-04T00:00:00"/>
    <x v="789"/>
    <n v="19"/>
    <n v="252.36"/>
    <n v="86397"/>
    <s v="Not returned"/>
    <s v="Chris"/>
  </r>
  <r>
    <x v="823"/>
    <x v="0"/>
    <x v="6"/>
    <n v="65.989999999999995"/>
    <n v="8.99"/>
    <n v="1466"/>
    <s v="Wesley Reid"/>
    <x v="2"/>
    <x v="2"/>
    <x v="2"/>
    <x v="5"/>
    <s v="Small Box"/>
    <s v="5180"/>
    <n v="0.56000000000000005"/>
    <s v="United States"/>
    <x v="2"/>
    <x v="32"/>
    <x v="94"/>
    <n v="68601"/>
    <x v="164"/>
    <d v="2015-06-13T00:00:00"/>
    <x v="790"/>
    <n v="10"/>
    <n v="575.07000000000005"/>
    <n v="91115"/>
    <s v="Not returned"/>
    <s v="Chris"/>
  </r>
  <r>
    <x v="824"/>
    <x v="4"/>
    <x v="7"/>
    <n v="130.97999999999999"/>
    <n v="54.74"/>
    <n v="1466"/>
    <s v="Wesley Reid"/>
    <x v="1"/>
    <x v="2"/>
    <x v="1"/>
    <x v="14"/>
    <s v="Jumbo Box"/>
    <s v="O'Sullivan Elevations Bookcase, Cherry Finish"/>
    <n v="0.69"/>
    <s v="United States"/>
    <x v="2"/>
    <x v="32"/>
    <x v="94"/>
    <n v="68601"/>
    <x v="20"/>
    <d v="2015-06-12T00:00:00"/>
    <x v="791"/>
    <n v="14"/>
    <n v="1781.66"/>
    <n v="91116"/>
    <s v="Not returned"/>
    <s v="Chris"/>
  </r>
  <r>
    <x v="825"/>
    <x v="4"/>
    <x v="7"/>
    <n v="105.29"/>
    <n v="10.119999999999999"/>
    <n v="1469"/>
    <s v="Vicki Zhu Daniels"/>
    <x v="2"/>
    <x v="2"/>
    <x v="1"/>
    <x v="2"/>
    <s v="Large Box"/>
    <s v="Eldon Antistatic Chair Mats for Low to Medium Pile Carpets"/>
    <n v="0.79"/>
    <s v="United States"/>
    <x v="0"/>
    <x v="17"/>
    <x v="385"/>
    <n v="84015"/>
    <x v="20"/>
    <d v="2015-06-16T00:00:00"/>
    <x v="792"/>
    <n v="9"/>
    <n v="940.64"/>
    <n v="91116"/>
    <s v="Not returned"/>
    <s v="William"/>
  </r>
  <r>
    <x v="826"/>
    <x v="4"/>
    <x v="8"/>
    <n v="31.76"/>
    <n v="45.51"/>
    <n v="1469"/>
    <s v="Vicki Zhu Daniels"/>
    <x v="1"/>
    <x v="2"/>
    <x v="1"/>
    <x v="11"/>
    <s v="Jumbo Box"/>
    <s v="Hon iLevel™ Computer Training Table"/>
    <n v="0.65"/>
    <s v="United States"/>
    <x v="0"/>
    <x v="17"/>
    <x v="385"/>
    <n v="84015"/>
    <x v="20"/>
    <d v="2015-06-14T00:00:00"/>
    <x v="793"/>
    <n v="18"/>
    <n v="439.27"/>
    <n v="91116"/>
    <s v="Not returned"/>
    <s v="William"/>
  </r>
  <r>
    <x v="827"/>
    <x v="0"/>
    <x v="9"/>
    <n v="420.98"/>
    <n v="19.989999999999998"/>
    <n v="1471"/>
    <s v="Danielle Daniel"/>
    <x v="2"/>
    <x v="1"/>
    <x v="0"/>
    <x v="8"/>
    <s v="Small Box"/>
    <s v="GBC DocuBind 200 Manual Binding Machine"/>
    <n v="0.35"/>
    <s v="United States"/>
    <x v="1"/>
    <x v="10"/>
    <x v="386"/>
    <n v="43081"/>
    <x v="68"/>
    <d v="2015-03-22T00:00:00"/>
    <x v="794"/>
    <n v="10"/>
    <n v="4410.1899999999996"/>
    <n v="87077"/>
    <s v="Not returned"/>
    <s v="Erin"/>
  </r>
  <r>
    <x v="828"/>
    <x v="1"/>
    <x v="1"/>
    <n v="30.98"/>
    <n v="6.5"/>
    <n v="1472"/>
    <s v="Tommy Ellis Ritchie"/>
    <x v="0"/>
    <x v="1"/>
    <x v="2"/>
    <x v="13"/>
    <s v="Small Box"/>
    <s v="Logitech Internet Navigator Keyboard"/>
    <n v="0.79"/>
    <s v="United States"/>
    <x v="1"/>
    <x v="10"/>
    <x v="387"/>
    <n v="44145"/>
    <x v="133"/>
    <d v="2015-07-01T00:00:00"/>
    <x v="795"/>
    <n v="17"/>
    <n v="552.89"/>
    <n v="87078"/>
    <s v="Not returned"/>
    <s v="Erin"/>
  </r>
  <r>
    <x v="829"/>
    <x v="3"/>
    <x v="5"/>
    <n v="20.27"/>
    <n v="3.99"/>
    <n v="1472"/>
    <s v="Tommy Ellis Ritchie"/>
    <x v="2"/>
    <x v="1"/>
    <x v="0"/>
    <x v="15"/>
    <s v="Small Box"/>
    <s v="Fellowes Mighty 8 Compact Surge Protector"/>
    <n v="0.56999999999999995"/>
    <s v="United States"/>
    <x v="1"/>
    <x v="10"/>
    <x v="387"/>
    <n v="44145"/>
    <x v="40"/>
    <d v="2015-05-26T00:00:00"/>
    <x v="796"/>
    <n v="30"/>
    <n v="621.55999999999995"/>
    <n v="87079"/>
    <s v="Not returned"/>
    <s v="Erin"/>
  </r>
  <r>
    <x v="830"/>
    <x v="2"/>
    <x v="7"/>
    <n v="9.7799999999999994"/>
    <n v="1.99"/>
    <n v="1473"/>
    <s v="Paul Puckett"/>
    <x v="0"/>
    <x v="1"/>
    <x v="2"/>
    <x v="13"/>
    <s v="Small Pack"/>
    <s v="Memorex Slim 80 Minute CD-R, 10/Pack"/>
    <n v="0.43"/>
    <s v="United States"/>
    <x v="1"/>
    <x v="10"/>
    <x v="388"/>
    <n v="44691"/>
    <x v="72"/>
    <d v="2015-01-22T00:00:00"/>
    <x v="797"/>
    <n v="9"/>
    <n v="88.83"/>
    <n v="87076"/>
    <s v="Not returned"/>
    <s v="Erin"/>
  </r>
  <r>
    <x v="831"/>
    <x v="1"/>
    <x v="8"/>
    <n v="8.9499999999999993"/>
    <n v="2.0099999999999998"/>
    <n v="1481"/>
    <s v="Marvin MacDonald"/>
    <x v="2"/>
    <x v="0"/>
    <x v="0"/>
    <x v="7"/>
    <s v="Wrap Bag"/>
    <s v="Recycled Desk Saver Line &quot;While You Were Out&quot; Book, 5 1/2&quot; X 4&quot;"/>
    <n v="0.39"/>
    <s v="United States"/>
    <x v="0"/>
    <x v="1"/>
    <x v="154"/>
    <n v="90049"/>
    <x v="12"/>
    <d v="2015-03-28T00:00:00"/>
    <x v="798"/>
    <n v="36"/>
    <n v="307.64999999999998"/>
    <n v="53953"/>
    <s v="Not returned"/>
    <s v="William"/>
  </r>
  <r>
    <x v="832"/>
    <x v="1"/>
    <x v="8"/>
    <n v="8.9499999999999993"/>
    <n v="2.0099999999999998"/>
    <n v="1482"/>
    <s v="Michael Tanner"/>
    <x v="2"/>
    <x v="0"/>
    <x v="0"/>
    <x v="7"/>
    <s v="Wrap Bag"/>
    <s v="Recycled Desk Saver Line &quot;While You Were Out&quot; Book, 5 1/2&quot; X 4&quot;"/>
    <n v="0.39"/>
    <s v="United States"/>
    <x v="2"/>
    <x v="22"/>
    <x v="379"/>
    <n v="48708"/>
    <x v="12"/>
    <d v="2015-03-28T00:00:00"/>
    <x v="799"/>
    <n v="9"/>
    <n v="76.91"/>
    <n v="91362"/>
    <s v="Not returned"/>
    <s v="Chris"/>
  </r>
  <r>
    <x v="833"/>
    <x v="1"/>
    <x v="5"/>
    <n v="9.65"/>
    <n v="6.22"/>
    <n v="1482"/>
    <s v="Michael Tanner"/>
    <x v="2"/>
    <x v="0"/>
    <x v="1"/>
    <x v="2"/>
    <s v="Small Box"/>
    <s v="Eldon Expressions™ Desk Accessory, Wood Pencil Holder, Oak"/>
    <n v="0.55000000000000004"/>
    <s v="United States"/>
    <x v="2"/>
    <x v="22"/>
    <x v="379"/>
    <n v="48708"/>
    <x v="136"/>
    <d v="2015-02-28T00:00:00"/>
    <x v="800"/>
    <n v="15"/>
    <n v="151.34"/>
    <n v="91363"/>
    <s v="Not returned"/>
    <s v="Chris"/>
  </r>
  <r>
    <x v="834"/>
    <x v="0"/>
    <x v="2"/>
    <n v="99.99"/>
    <n v="19.989999999999998"/>
    <n v="1484"/>
    <s v="Alison Stewart"/>
    <x v="2"/>
    <x v="1"/>
    <x v="2"/>
    <x v="13"/>
    <s v="Small Box"/>
    <s v="US Robotics 56K V.92 External Faxmodem"/>
    <n v="0.52"/>
    <s v="United States"/>
    <x v="2"/>
    <x v="12"/>
    <x v="389"/>
    <n v="60016"/>
    <x v="140"/>
    <d v="2015-03-14T00:00:00"/>
    <x v="801"/>
    <n v="3"/>
    <n v="290.24"/>
    <n v="91235"/>
    <s v="Not returned"/>
    <s v="Chris"/>
  </r>
  <r>
    <x v="835"/>
    <x v="0"/>
    <x v="6"/>
    <n v="193.17"/>
    <n v="19.989999999999998"/>
    <n v="1484"/>
    <s v="Alison Stewart"/>
    <x v="2"/>
    <x v="1"/>
    <x v="0"/>
    <x v="10"/>
    <s v="Small Box"/>
    <s v="Fellowes Staxonsteel® Drawer Files"/>
    <n v="0.71"/>
    <s v="United States"/>
    <x v="2"/>
    <x v="12"/>
    <x v="389"/>
    <n v="60016"/>
    <x v="140"/>
    <d v="2015-03-12T00:00:00"/>
    <x v="802"/>
    <n v="5"/>
    <n v="971.4"/>
    <n v="91235"/>
    <s v="Not returned"/>
    <s v="Chris"/>
  </r>
  <r>
    <x v="836"/>
    <x v="0"/>
    <x v="4"/>
    <n v="20.99"/>
    <n v="3.3"/>
    <n v="1484"/>
    <s v="Alison Stewart"/>
    <x v="0"/>
    <x v="1"/>
    <x v="2"/>
    <x v="5"/>
    <s v="Small Pack"/>
    <s v="Accessory39"/>
    <n v="0.81"/>
    <s v="United States"/>
    <x v="2"/>
    <x v="12"/>
    <x v="389"/>
    <n v="60016"/>
    <x v="140"/>
    <d v="2015-03-11T00:00:00"/>
    <x v="803"/>
    <n v="11"/>
    <n v="193.51"/>
    <n v="91235"/>
    <s v="Not returned"/>
    <s v="Chris"/>
  </r>
  <r>
    <x v="837"/>
    <x v="1"/>
    <x v="7"/>
    <n v="11.5"/>
    <n v="7.19"/>
    <n v="1485"/>
    <s v="Wayne Sutherland"/>
    <x v="2"/>
    <x v="1"/>
    <x v="0"/>
    <x v="8"/>
    <s v="Small Box"/>
    <s v="Ibico Covers for Plastic or Wire Binding Elements"/>
    <n v="0.4"/>
    <s v="United States"/>
    <x v="2"/>
    <x v="12"/>
    <x v="390"/>
    <n v="60516"/>
    <x v="63"/>
    <d v="2015-02-23T00:00:00"/>
    <x v="804"/>
    <n v="14"/>
    <n v="157.81"/>
    <n v="91236"/>
    <s v="Not returned"/>
    <s v="Chris"/>
  </r>
  <r>
    <x v="838"/>
    <x v="1"/>
    <x v="1"/>
    <n v="15.7"/>
    <n v="11.25"/>
    <n v="1485"/>
    <s v="Wayne Sutherland"/>
    <x v="2"/>
    <x v="1"/>
    <x v="0"/>
    <x v="10"/>
    <s v="Small Box"/>
    <s v="Hanging Personal Folder File"/>
    <n v="0.6"/>
    <s v="United States"/>
    <x v="2"/>
    <x v="12"/>
    <x v="390"/>
    <n v="60516"/>
    <x v="63"/>
    <d v="2015-02-21T00:00:00"/>
    <x v="805"/>
    <n v="1"/>
    <n v="19.440000000000001"/>
    <n v="91236"/>
    <s v="Not returned"/>
    <s v="Chris"/>
  </r>
  <r>
    <x v="839"/>
    <x v="1"/>
    <x v="5"/>
    <n v="225.02"/>
    <n v="28.66"/>
    <n v="1485"/>
    <s v="Wayne Sutherland"/>
    <x v="1"/>
    <x v="1"/>
    <x v="0"/>
    <x v="10"/>
    <s v="Jumbo Drum"/>
    <s v="Tennsco Double-Tier Lockers"/>
    <n v="0.72"/>
    <s v="United States"/>
    <x v="2"/>
    <x v="12"/>
    <x v="390"/>
    <n v="60516"/>
    <x v="63"/>
    <d v="2015-02-22T00:00:00"/>
    <x v="806"/>
    <n v="21"/>
    <n v="4636.63"/>
    <n v="91236"/>
    <s v="Not returned"/>
    <s v="Chris"/>
  </r>
  <r>
    <x v="840"/>
    <x v="0"/>
    <x v="7"/>
    <n v="119.99"/>
    <n v="14"/>
    <n v="1492"/>
    <s v="Don Beard"/>
    <x v="1"/>
    <x v="0"/>
    <x v="2"/>
    <x v="6"/>
    <s v="Jumbo Drum"/>
    <s v="Epson C82 Color Inkjet Printer"/>
    <n v="0.36"/>
    <s v="United States"/>
    <x v="2"/>
    <x v="33"/>
    <x v="391"/>
    <n v="65721"/>
    <x v="154"/>
    <d v="2015-06-18T00:00:00"/>
    <x v="807"/>
    <n v="6"/>
    <n v="739.07"/>
    <n v="88004"/>
    <s v="Not returned"/>
    <s v="Chris"/>
  </r>
  <r>
    <x v="841"/>
    <x v="2"/>
    <x v="2"/>
    <n v="8.3699999999999992"/>
    <n v="10.16"/>
    <n v="1494"/>
    <s v="Kate Lehman"/>
    <x v="2"/>
    <x v="0"/>
    <x v="1"/>
    <x v="2"/>
    <s v="Large Box"/>
    <s v="Westinghouse Clip-On Gooseneck Lamps"/>
    <n v="0.59"/>
    <s v="United States"/>
    <x v="1"/>
    <x v="30"/>
    <x v="392"/>
    <n v="21222"/>
    <x v="140"/>
    <d v="2015-03-13T00:00:00"/>
    <x v="808"/>
    <n v="18"/>
    <n v="157.63999999999999"/>
    <n v="85880"/>
    <s v="Not returned"/>
    <s v="Erin"/>
  </r>
  <r>
    <x v="842"/>
    <x v="2"/>
    <x v="3"/>
    <n v="6.48"/>
    <n v="9.17"/>
    <n v="1494"/>
    <s v="Kate Lehman"/>
    <x v="0"/>
    <x v="0"/>
    <x v="0"/>
    <x v="7"/>
    <s v="Small Box"/>
    <s v="Xerox 1996"/>
    <n v="0.37"/>
    <s v="United States"/>
    <x v="1"/>
    <x v="30"/>
    <x v="392"/>
    <n v="21222"/>
    <x v="140"/>
    <d v="2015-03-13T00:00:00"/>
    <x v="809"/>
    <n v="6"/>
    <n v="42.16"/>
    <n v="85880"/>
    <s v="Not returned"/>
    <s v="Erin"/>
  </r>
  <r>
    <x v="843"/>
    <x v="2"/>
    <x v="3"/>
    <n v="6.28"/>
    <n v="5.29"/>
    <n v="1497"/>
    <s v="Gloria Jacobs"/>
    <x v="2"/>
    <x v="0"/>
    <x v="1"/>
    <x v="2"/>
    <s v="Small Box"/>
    <s v="Eldon® 200 Class™ Desk Accessories, Burgundy"/>
    <n v="0.43"/>
    <s v="United States"/>
    <x v="1"/>
    <x v="4"/>
    <x v="393"/>
    <n v="14901"/>
    <x v="140"/>
    <d v="2015-03-12T00:00:00"/>
    <x v="810"/>
    <n v="2"/>
    <n v="14.08"/>
    <n v="85880"/>
    <s v="Not returned"/>
    <s v="Erin"/>
  </r>
  <r>
    <x v="844"/>
    <x v="2"/>
    <x v="9"/>
    <n v="15.14"/>
    <n v="4.53"/>
    <n v="1497"/>
    <s v="Gloria Jacobs"/>
    <x v="2"/>
    <x v="0"/>
    <x v="0"/>
    <x v="10"/>
    <s v="Small Box"/>
    <s v="Eldon® Gobal File Keepers"/>
    <n v="0.81"/>
    <s v="United States"/>
    <x v="1"/>
    <x v="4"/>
    <x v="393"/>
    <n v="14901"/>
    <x v="140"/>
    <d v="2015-03-13T00:00:00"/>
    <x v="811"/>
    <n v="17"/>
    <n v="256.73"/>
    <n v="85880"/>
    <s v="Not returned"/>
    <s v="Erin"/>
  </r>
  <r>
    <x v="845"/>
    <x v="3"/>
    <x v="5"/>
    <n v="2.16"/>
    <n v="6.05"/>
    <n v="1499"/>
    <s v="Charlotte L Doyle"/>
    <x v="2"/>
    <x v="1"/>
    <x v="0"/>
    <x v="8"/>
    <s v="Small Box"/>
    <s v="Peel &amp; Stick Add-On Corner Pockets"/>
    <n v="0.37"/>
    <s v="United States"/>
    <x v="3"/>
    <x v="26"/>
    <x v="394"/>
    <n v="33134"/>
    <x v="128"/>
    <d v="2015-02-05T00:00:00"/>
    <x v="812"/>
    <n v="8"/>
    <n v="18.59"/>
    <n v="90731"/>
    <s v="Not returned"/>
    <s v="Sam"/>
  </r>
  <r>
    <x v="846"/>
    <x v="3"/>
    <x v="9"/>
    <n v="6.48"/>
    <n v="6.6"/>
    <n v="1499"/>
    <s v="Charlotte L Doyle"/>
    <x v="2"/>
    <x v="1"/>
    <x v="0"/>
    <x v="7"/>
    <s v="Small Box"/>
    <s v="Xerox 21"/>
    <n v="0.37"/>
    <s v="United States"/>
    <x v="3"/>
    <x v="26"/>
    <x v="394"/>
    <n v="33134"/>
    <x v="128"/>
    <d v="2015-02-05T00:00:00"/>
    <x v="813"/>
    <n v="9"/>
    <n v="58.83"/>
    <n v="90731"/>
    <s v="Not returned"/>
    <s v="Sam"/>
  </r>
  <r>
    <x v="847"/>
    <x v="3"/>
    <x v="4"/>
    <n v="146.05000000000001"/>
    <n v="80.2"/>
    <n v="1499"/>
    <s v="Charlotte L Doyle"/>
    <x v="1"/>
    <x v="1"/>
    <x v="1"/>
    <x v="11"/>
    <s v="Jumbo Box"/>
    <s v="BPI Conference Tables"/>
    <n v="0.71"/>
    <s v="United States"/>
    <x v="3"/>
    <x v="26"/>
    <x v="394"/>
    <n v="33134"/>
    <x v="128"/>
    <d v="2015-02-05T00:00:00"/>
    <x v="814"/>
    <n v="11"/>
    <n v="1557.66"/>
    <n v="90731"/>
    <s v="Not returned"/>
    <s v="Sam"/>
  </r>
  <r>
    <x v="848"/>
    <x v="2"/>
    <x v="4"/>
    <n v="3.69"/>
    <n v="0.5"/>
    <n v="1502"/>
    <s v="Renee Huang"/>
    <x v="2"/>
    <x v="2"/>
    <x v="0"/>
    <x v="9"/>
    <s v="Small Box"/>
    <s v="Avery 487"/>
    <n v="0.38"/>
    <s v="United States"/>
    <x v="3"/>
    <x v="26"/>
    <x v="395"/>
    <n v="33065"/>
    <x v="163"/>
    <d v="2015-05-10T00:00:00"/>
    <x v="815"/>
    <n v="38"/>
    <n v="129.43"/>
    <n v="89193"/>
    <s v="Not returned"/>
    <s v="Sam"/>
  </r>
  <r>
    <x v="849"/>
    <x v="4"/>
    <x v="4"/>
    <n v="5.84"/>
    <n v="1"/>
    <n v="1502"/>
    <s v="Renee Huang"/>
    <x v="0"/>
    <x v="2"/>
    <x v="0"/>
    <x v="0"/>
    <s v="Wrap Bag"/>
    <s v="Quartet Omega® Colored Chalk, 12/Pack"/>
    <n v="0.38"/>
    <s v="United States"/>
    <x v="3"/>
    <x v="26"/>
    <x v="395"/>
    <n v="33065"/>
    <x v="159"/>
    <d v="2015-07-03T00:00:00"/>
    <x v="816"/>
    <n v="11"/>
    <n v="61.39"/>
    <n v="89194"/>
    <s v="Not returned"/>
    <s v="Sam"/>
  </r>
  <r>
    <x v="850"/>
    <x v="4"/>
    <x v="6"/>
    <n v="205.99"/>
    <n v="8.99"/>
    <n v="1502"/>
    <s v="Renee Huang"/>
    <x v="2"/>
    <x v="2"/>
    <x v="2"/>
    <x v="5"/>
    <s v="Small Box"/>
    <s v="StarTAC 8000"/>
    <n v="0.6"/>
    <s v="United States"/>
    <x v="3"/>
    <x v="26"/>
    <x v="395"/>
    <n v="33065"/>
    <x v="159"/>
    <d v="2015-07-02T00:00:00"/>
    <x v="817"/>
    <n v="13"/>
    <n v="2435.52"/>
    <n v="89194"/>
    <s v="Not returned"/>
    <s v="Sam"/>
  </r>
  <r>
    <x v="851"/>
    <x v="4"/>
    <x v="6"/>
    <n v="85.99"/>
    <n v="0.99"/>
    <n v="1505"/>
    <s v="Kay Schultz"/>
    <x v="2"/>
    <x v="2"/>
    <x v="2"/>
    <x v="5"/>
    <s v="Wrap Bag"/>
    <s v="Accessory4"/>
    <n v="0.85"/>
    <s v="United States"/>
    <x v="2"/>
    <x v="7"/>
    <x v="396"/>
    <n v="77840"/>
    <x v="1"/>
    <d v="2015-06-18T00:00:00"/>
    <x v="818"/>
    <n v="6"/>
    <n v="464.86"/>
    <n v="86181"/>
    <s v="Not returned"/>
    <s v="Chris"/>
  </r>
  <r>
    <x v="852"/>
    <x v="2"/>
    <x v="3"/>
    <n v="20.98"/>
    <n v="1.49"/>
    <n v="1511"/>
    <s v="Joseph Dawson"/>
    <x v="2"/>
    <x v="0"/>
    <x v="0"/>
    <x v="8"/>
    <s v="Small Box"/>
    <s v="Avery Legal 4-Ring Binder"/>
    <n v="0.35"/>
    <s v="United States"/>
    <x v="2"/>
    <x v="38"/>
    <x v="397"/>
    <n v="47302"/>
    <x v="33"/>
    <d v="2015-06-24T00:00:00"/>
    <x v="819"/>
    <n v="14"/>
    <n v="288.67"/>
    <n v="90303"/>
    <s v="Not returned"/>
    <s v="Chris"/>
  </r>
  <r>
    <x v="853"/>
    <x v="2"/>
    <x v="2"/>
    <n v="55.48"/>
    <n v="4.8499999999999996"/>
    <n v="1519"/>
    <s v="Randall Boykin"/>
    <x v="2"/>
    <x v="3"/>
    <x v="0"/>
    <x v="7"/>
    <s v="Small Box"/>
    <s v="Xerox 1888"/>
    <n v="0.37"/>
    <s v="United States"/>
    <x v="1"/>
    <x v="14"/>
    <x v="113"/>
    <n v="4210"/>
    <x v="110"/>
    <d v="2015-06-14T00:00:00"/>
    <x v="820"/>
    <n v="19"/>
    <n v="1030.51"/>
    <n v="89957"/>
    <s v="Not returned"/>
    <s v="Erin"/>
  </r>
  <r>
    <x v="854"/>
    <x v="2"/>
    <x v="10"/>
    <n v="122.99"/>
    <n v="70.2"/>
    <n v="1522"/>
    <s v="Earl Watts"/>
    <x v="1"/>
    <x v="3"/>
    <x v="1"/>
    <x v="1"/>
    <s v="Jumbo Drum"/>
    <s v="Global High-Back Leather Tilter, Burgundy"/>
    <n v="0.74"/>
    <s v="United States"/>
    <x v="2"/>
    <x v="3"/>
    <x v="398"/>
    <n v="55305"/>
    <x v="110"/>
    <d v="2015-06-15T00:00:00"/>
    <x v="821"/>
    <n v="17"/>
    <n v="2026.91"/>
    <n v="89957"/>
    <s v="Not returned"/>
    <s v="Chris"/>
  </r>
  <r>
    <x v="855"/>
    <x v="0"/>
    <x v="7"/>
    <n v="11.34"/>
    <n v="5.01"/>
    <n v="1526"/>
    <s v="Larry Hall"/>
    <x v="2"/>
    <x v="1"/>
    <x v="0"/>
    <x v="7"/>
    <s v="Small Box"/>
    <s v="Xerox 188"/>
    <n v="0.36"/>
    <s v="United States"/>
    <x v="3"/>
    <x v="43"/>
    <x v="399"/>
    <n v="35211"/>
    <x v="104"/>
    <d v="2015-02-11T00:00:00"/>
    <x v="822"/>
    <n v="10"/>
    <n v="115.53"/>
    <n v="86812"/>
    <s v="Not returned"/>
    <s v="Sam"/>
  </r>
  <r>
    <x v="856"/>
    <x v="2"/>
    <x v="9"/>
    <n v="30.98"/>
    <n v="8.99"/>
    <n v="1527"/>
    <s v="Neil Parker"/>
    <x v="0"/>
    <x v="2"/>
    <x v="0"/>
    <x v="0"/>
    <s v="Small Pack"/>
    <s v="Boston School Pro Electric Pencil Sharpener, 1670"/>
    <n v="0.57999999999999996"/>
    <s v="United States"/>
    <x v="3"/>
    <x v="43"/>
    <x v="400"/>
    <n v="35601"/>
    <x v="85"/>
    <d v="2015-01-11T00:00:00"/>
    <x v="823"/>
    <n v="5"/>
    <n v="162.38999999999999"/>
    <n v="86813"/>
    <s v="Not returned"/>
    <s v="Sam"/>
  </r>
  <r>
    <x v="857"/>
    <x v="4"/>
    <x v="9"/>
    <n v="65.989999999999995"/>
    <n v="5.26"/>
    <n v="1527"/>
    <s v="Neil Parker"/>
    <x v="2"/>
    <x v="1"/>
    <x v="2"/>
    <x v="5"/>
    <s v="Small Box"/>
    <s v="8860"/>
    <n v="0.56000000000000005"/>
    <s v="United States"/>
    <x v="3"/>
    <x v="43"/>
    <x v="400"/>
    <n v="35601"/>
    <x v="25"/>
    <d v="2015-04-09T00:00:00"/>
    <x v="824"/>
    <n v="23"/>
    <n v="1316.03"/>
    <n v="86814"/>
    <s v="Not returned"/>
    <s v="Sam"/>
  </r>
  <r>
    <x v="858"/>
    <x v="4"/>
    <x v="3"/>
    <n v="50.98"/>
    <n v="6.5"/>
    <n v="1527"/>
    <s v="Neil Parker"/>
    <x v="2"/>
    <x v="1"/>
    <x v="2"/>
    <x v="13"/>
    <s v="Small Box"/>
    <s v="Microsoft Natural Multimedia Keyboard"/>
    <n v="0.73"/>
    <s v="United States"/>
    <x v="3"/>
    <x v="43"/>
    <x v="400"/>
    <n v="35601"/>
    <x v="8"/>
    <d v="2015-05-28T00:00:00"/>
    <x v="825"/>
    <n v="28"/>
    <n v="1395.41"/>
    <n v="86815"/>
    <s v="Not returned"/>
    <s v="Sam"/>
  </r>
  <r>
    <x v="859"/>
    <x v="2"/>
    <x v="0"/>
    <n v="525.98"/>
    <n v="19.989999999999998"/>
    <n v="1528"/>
    <s v="Brad Stark"/>
    <x v="2"/>
    <x v="2"/>
    <x v="0"/>
    <x v="8"/>
    <s v="Small Box"/>
    <s v="GBC DocuBind 300 Electric Binding Machine"/>
    <n v="0.37"/>
    <s v="United States"/>
    <x v="3"/>
    <x v="24"/>
    <x v="401"/>
    <n v="27288"/>
    <x v="85"/>
    <d v="2015-01-11T00:00:00"/>
    <x v="826"/>
    <n v="9"/>
    <n v="4920.8100000000004"/>
    <n v="86813"/>
    <s v="Not returned"/>
    <s v="Sam"/>
  </r>
  <r>
    <x v="860"/>
    <x v="2"/>
    <x v="8"/>
    <n v="4.91"/>
    <n v="0.5"/>
    <n v="1531"/>
    <s v="Jon Ayers"/>
    <x v="2"/>
    <x v="3"/>
    <x v="0"/>
    <x v="9"/>
    <s v="Small Box"/>
    <s v="Avery 508"/>
    <n v="0.36"/>
    <s v="United States"/>
    <x v="3"/>
    <x v="26"/>
    <x v="402"/>
    <n v="32137"/>
    <x v="60"/>
    <d v="2015-01-18T00:00:00"/>
    <x v="827"/>
    <n v="6"/>
    <n v="28.22"/>
    <n v="88852"/>
    <s v="Not returned"/>
    <s v="Sam"/>
  </r>
  <r>
    <x v="861"/>
    <x v="0"/>
    <x v="1"/>
    <n v="4.8899999999999997"/>
    <n v="4.93"/>
    <n v="1533"/>
    <s v="Nicole Reid"/>
    <x v="2"/>
    <x v="0"/>
    <x v="2"/>
    <x v="13"/>
    <s v="Small Pack"/>
    <s v="Maxell 3.5&quot; DS/HD IBM-Formatted Diskettes, 10/Pack"/>
    <n v="0.66"/>
    <s v="United States"/>
    <x v="2"/>
    <x v="33"/>
    <x v="403"/>
    <n v="63130"/>
    <x v="92"/>
    <d v="2015-02-07T00:00:00"/>
    <x v="828"/>
    <n v="14"/>
    <n v="74.010000000000005"/>
    <n v="91328"/>
    <s v="Not returned"/>
    <s v="Chris"/>
  </r>
  <r>
    <x v="862"/>
    <x v="0"/>
    <x v="8"/>
    <n v="10.06"/>
    <n v="2.06"/>
    <n v="1533"/>
    <s v="Nicole Reid"/>
    <x v="2"/>
    <x v="0"/>
    <x v="0"/>
    <x v="7"/>
    <s v="Wrap Bag"/>
    <s v="Riverleaf Stik-Withit® Designer Note Cubes®"/>
    <n v="0.39"/>
    <s v="United States"/>
    <x v="2"/>
    <x v="33"/>
    <x v="403"/>
    <n v="63130"/>
    <x v="92"/>
    <d v="2015-02-07T00:00:00"/>
    <x v="829"/>
    <n v="5"/>
    <n v="48.1"/>
    <n v="91328"/>
    <s v="Not returned"/>
    <s v="Chris"/>
  </r>
  <r>
    <x v="863"/>
    <x v="4"/>
    <x v="6"/>
    <n v="599.99"/>
    <n v="24.49"/>
    <n v="1548"/>
    <s v="John Bray"/>
    <x v="2"/>
    <x v="0"/>
    <x v="2"/>
    <x v="16"/>
    <s v="Large Box"/>
    <s v="Canon Image Class D660 Copier"/>
    <n v="0.44"/>
    <s v="United States"/>
    <x v="2"/>
    <x v="38"/>
    <x v="404"/>
    <n v="47374"/>
    <x v="96"/>
    <d v="2015-06-25T00:00:00"/>
    <x v="830"/>
    <n v="18"/>
    <n v="11015.82"/>
    <n v="88487"/>
    <s v="Not returned"/>
    <s v="Chris"/>
  </r>
  <r>
    <x v="864"/>
    <x v="4"/>
    <x v="8"/>
    <n v="17.7"/>
    <n v="9.4700000000000006"/>
    <n v="1551"/>
    <s v="Laurence Flowers"/>
    <x v="2"/>
    <x v="3"/>
    <x v="0"/>
    <x v="10"/>
    <s v="Small Box"/>
    <s v="Portfile® Personal File Boxes"/>
    <n v="0.59"/>
    <s v="United States"/>
    <x v="3"/>
    <x v="37"/>
    <x v="405"/>
    <n v="39530"/>
    <x v="97"/>
    <d v="2015-07-01T00:00:00"/>
    <x v="831"/>
    <n v="18"/>
    <n v="300.67"/>
    <n v="87488"/>
    <s v="Not returned"/>
    <s v="Sam"/>
  </r>
  <r>
    <x v="865"/>
    <x v="2"/>
    <x v="0"/>
    <n v="348.21"/>
    <n v="40.19"/>
    <n v="1552"/>
    <s v="Gary Koch"/>
    <x v="1"/>
    <x v="2"/>
    <x v="1"/>
    <x v="11"/>
    <s v="Jumbo Box"/>
    <s v="Bretford CR4500 Series Slim Rectangular Table"/>
    <n v="0.62"/>
    <s v="United States"/>
    <x v="3"/>
    <x v="37"/>
    <x v="406"/>
    <n v="39056"/>
    <x v="167"/>
    <d v="2015-01-04T00:00:00"/>
    <x v="832"/>
    <n v="2"/>
    <n v="723.54"/>
    <n v="87486"/>
    <s v="Not returned"/>
    <s v="Sam"/>
  </r>
  <r>
    <x v="866"/>
    <x v="1"/>
    <x v="9"/>
    <n v="12.28"/>
    <n v="6.35"/>
    <n v="1553"/>
    <s v="Tara Powers Underwood"/>
    <x v="2"/>
    <x v="2"/>
    <x v="0"/>
    <x v="7"/>
    <s v="Small Box"/>
    <s v="Staples Premium Bright 1-Part Blank Computer Paper"/>
    <n v="0.38"/>
    <s v="United States"/>
    <x v="3"/>
    <x v="37"/>
    <x v="407"/>
    <n v="38701"/>
    <x v="27"/>
    <d v="2015-03-24T00:00:00"/>
    <x v="833"/>
    <n v="7"/>
    <n v="87.53"/>
    <n v="87484"/>
    <s v="Not returned"/>
    <s v="Sam"/>
  </r>
  <r>
    <x v="867"/>
    <x v="0"/>
    <x v="7"/>
    <n v="10.98"/>
    <n v="3.99"/>
    <n v="1554"/>
    <s v="Joan Floyd"/>
    <x v="2"/>
    <x v="2"/>
    <x v="0"/>
    <x v="15"/>
    <s v="Small Box"/>
    <s v="Staples Surge Protector 6 outlet"/>
    <n v="0.57999999999999996"/>
    <s v="United States"/>
    <x v="3"/>
    <x v="37"/>
    <x v="408"/>
    <n v="39503"/>
    <x v="73"/>
    <d v="2015-05-18T00:00:00"/>
    <x v="834"/>
    <n v="15"/>
    <n v="172.22"/>
    <n v="87485"/>
    <s v="Not returned"/>
    <s v="Sam"/>
  </r>
  <r>
    <x v="868"/>
    <x v="0"/>
    <x v="9"/>
    <n v="124.49"/>
    <n v="51.94"/>
    <n v="1554"/>
    <s v="Joan Floyd"/>
    <x v="1"/>
    <x v="3"/>
    <x v="1"/>
    <x v="11"/>
    <s v="Jumbo Box"/>
    <s v="Bevis 36 x 72 Conference Tables"/>
    <n v="0.63"/>
    <s v="United States"/>
    <x v="3"/>
    <x v="37"/>
    <x v="408"/>
    <n v="39503"/>
    <x v="169"/>
    <d v="2015-02-14T00:00:00"/>
    <x v="835"/>
    <n v="7"/>
    <n v="894.88"/>
    <n v="87487"/>
    <s v="Not returned"/>
    <s v="Sam"/>
  </r>
  <r>
    <x v="869"/>
    <x v="1"/>
    <x v="2"/>
    <n v="2.89"/>
    <n v="0.99"/>
    <n v="1556"/>
    <s v="Carol Wood"/>
    <x v="2"/>
    <x v="3"/>
    <x v="0"/>
    <x v="9"/>
    <s v="Small Box"/>
    <s v="Avery 482"/>
    <n v="0.38"/>
    <s v="United States"/>
    <x v="3"/>
    <x v="8"/>
    <x v="369"/>
    <n v="22304"/>
    <x v="144"/>
    <d v="2015-06-03T00:00:00"/>
    <x v="836"/>
    <n v="6"/>
    <n v="16.670000000000002"/>
    <n v="87425"/>
    <s v="Not returned"/>
    <s v="Sam"/>
  </r>
  <r>
    <x v="870"/>
    <x v="1"/>
    <x v="4"/>
    <n v="22.84"/>
    <n v="11.54"/>
    <n v="1556"/>
    <s v="Carol Wood"/>
    <x v="2"/>
    <x v="3"/>
    <x v="0"/>
    <x v="7"/>
    <s v="Small Box"/>
    <s v="Xerox 1964"/>
    <n v="0.39"/>
    <s v="United States"/>
    <x v="3"/>
    <x v="8"/>
    <x v="369"/>
    <n v="22304"/>
    <x v="144"/>
    <d v="2015-06-03T00:00:00"/>
    <x v="837"/>
    <n v="9"/>
    <n v="195.16"/>
    <n v="87425"/>
    <s v="Not returned"/>
    <s v="Sam"/>
  </r>
  <r>
    <x v="871"/>
    <x v="4"/>
    <x v="3"/>
    <n v="60.98"/>
    <n v="49"/>
    <n v="1557"/>
    <s v="James Nicholson"/>
    <x v="2"/>
    <x v="3"/>
    <x v="0"/>
    <x v="15"/>
    <s v="Large Box"/>
    <s v="Euro Pro Shark Stick Mini Vacuum"/>
    <n v="0.59"/>
    <s v="United States"/>
    <x v="3"/>
    <x v="8"/>
    <x v="409"/>
    <n v="22003"/>
    <x v="78"/>
    <d v="2015-04-02T00:00:00"/>
    <x v="838"/>
    <n v="15"/>
    <n v="879.62"/>
    <n v="87426"/>
    <s v="Not returned"/>
    <s v="Sam"/>
  </r>
  <r>
    <x v="872"/>
    <x v="4"/>
    <x v="5"/>
    <n v="29.89"/>
    <n v="1.99"/>
    <n v="1557"/>
    <s v="James Nicholson"/>
    <x v="2"/>
    <x v="3"/>
    <x v="2"/>
    <x v="13"/>
    <s v="Small Pack"/>
    <s v="Verbatim DVD-RAM, 5.2GB, Rewritable, Type 1, DS"/>
    <n v="0.5"/>
    <s v="United States"/>
    <x v="3"/>
    <x v="8"/>
    <x v="409"/>
    <n v="22003"/>
    <x v="78"/>
    <d v="2015-03-27T00:00:00"/>
    <x v="839"/>
    <n v="12"/>
    <n v="361.19"/>
    <n v="87426"/>
    <s v="Not returned"/>
    <s v="Sam"/>
  </r>
  <r>
    <x v="873"/>
    <x v="2"/>
    <x v="10"/>
    <n v="226.67"/>
    <n v="28.16"/>
    <n v="1559"/>
    <s v="Zachary Maynard"/>
    <x v="1"/>
    <x v="3"/>
    <x v="1"/>
    <x v="1"/>
    <s v="Jumbo Drum"/>
    <s v="Hon GuestStacker Chair"/>
    <n v="0.59"/>
    <s v="United States"/>
    <x v="3"/>
    <x v="8"/>
    <x v="410"/>
    <n v="24060"/>
    <x v="112"/>
    <d v="2015-04-17T00:00:00"/>
    <x v="840"/>
    <n v="5"/>
    <n v="1088.26"/>
    <n v="87424"/>
    <s v="Not returned"/>
    <s v="Sam"/>
  </r>
  <r>
    <x v="874"/>
    <x v="0"/>
    <x v="1"/>
    <n v="11.34"/>
    <n v="11.25"/>
    <n v="1561"/>
    <s v="Edwin Coley"/>
    <x v="2"/>
    <x v="0"/>
    <x v="0"/>
    <x v="7"/>
    <s v="Small Box"/>
    <s v="Staples 1 Part Blank Computer Paper"/>
    <n v="0.36"/>
    <s v="United States"/>
    <x v="2"/>
    <x v="7"/>
    <x v="366"/>
    <n v="76063"/>
    <x v="151"/>
    <d v="2015-03-02T00:00:00"/>
    <x v="841"/>
    <n v="9"/>
    <n v="105.75"/>
    <n v="88093"/>
    <s v="Not returned"/>
    <s v="Chris"/>
  </r>
  <r>
    <x v="875"/>
    <x v="2"/>
    <x v="5"/>
    <n v="12.2"/>
    <n v="6.02"/>
    <n v="1561"/>
    <s v="Edwin Coley"/>
    <x v="2"/>
    <x v="0"/>
    <x v="1"/>
    <x v="2"/>
    <s v="Small Pack"/>
    <s v="Advantus Panel Wall Certificate Holder - 8.5x11"/>
    <n v="0.43"/>
    <s v="United States"/>
    <x v="2"/>
    <x v="7"/>
    <x v="366"/>
    <n v="76063"/>
    <x v="53"/>
    <d v="2015-04-14T00:00:00"/>
    <x v="842"/>
    <n v="5"/>
    <n v="63.93"/>
    <n v="88094"/>
    <s v="Not returned"/>
    <s v="Chris"/>
  </r>
  <r>
    <x v="876"/>
    <x v="3"/>
    <x v="8"/>
    <n v="20.95"/>
    <n v="5.99"/>
    <n v="1574"/>
    <s v="Sherry Hurley"/>
    <x v="2"/>
    <x v="3"/>
    <x v="2"/>
    <x v="13"/>
    <s v="Small Box"/>
    <s v="Fellowes Basic 104-Key Keyboard, Platinum"/>
    <n v="0.65"/>
    <s v="United States"/>
    <x v="3"/>
    <x v="24"/>
    <x v="411"/>
    <n v="28314"/>
    <x v="170"/>
    <d v="2015-02-10T00:00:00"/>
    <x v="843"/>
    <n v="19"/>
    <n v="391.4"/>
    <n v="86966"/>
    <s v="Not returned"/>
    <s v="Sam"/>
  </r>
  <r>
    <x v="877"/>
    <x v="4"/>
    <x v="10"/>
    <n v="11.58"/>
    <n v="6.97"/>
    <n v="1580"/>
    <s v="Ronnie Nolan"/>
    <x v="2"/>
    <x v="0"/>
    <x v="0"/>
    <x v="4"/>
    <s v="Small Box"/>
    <s v="Peel &amp; Seel® Recycled Catalog Envelopes, Brown"/>
    <n v="0.35"/>
    <s v="United States"/>
    <x v="1"/>
    <x v="14"/>
    <x v="412"/>
    <n v="4901"/>
    <x v="160"/>
    <d v="2015-02-20T00:00:00"/>
    <x v="844"/>
    <n v="1"/>
    <n v="14.53"/>
    <n v="90934"/>
    <s v="Not returned"/>
    <s v="Erin"/>
  </r>
  <r>
    <x v="878"/>
    <x v="3"/>
    <x v="9"/>
    <n v="19.04"/>
    <n v="6.38"/>
    <n v="1590"/>
    <s v="Lucille Buchanan"/>
    <x v="0"/>
    <x v="0"/>
    <x v="1"/>
    <x v="2"/>
    <s v="Small Box"/>
    <s v="Eldon Expressions™ Desk Accessory, Wood Photo Frame, Mahogany"/>
    <n v="0.56000000000000005"/>
    <s v="United States"/>
    <x v="1"/>
    <x v="10"/>
    <x v="413"/>
    <n v="44094"/>
    <x v="36"/>
    <d v="2015-04-04T00:00:00"/>
    <x v="845"/>
    <n v="7"/>
    <n v="144.03"/>
    <n v="86668"/>
    <s v="Not returned"/>
    <s v="Erin"/>
  </r>
  <r>
    <x v="879"/>
    <x v="3"/>
    <x v="1"/>
    <n v="5.53"/>
    <n v="6.98"/>
    <n v="1593"/>
    <s v="Ronald O'Neill"/>
    <x v="2"/>
    <x v="0"/>
    <x v="0"/>
    <x v="8"/>
    <s v="Small Box"/>
    <s v="Avery Durable Poly Binders"/>
    <n v="0.39"/>
    <s v="United States"/>
    <x v="2"/>
    <x v="23"/>
    <x v="57"/>
    <n v="74006"/>
    <x v="36"/>
    <d v="2015-04-06T00:00:00"/>
    <x v="846"/>
    <n v="8"/>
    <n v="48.81"/>
    <n v="86668"/>
    <s v="Not returned"/>
    <s v="Chris"/>
  </r>
  <r>
    <x v="880"/>
    <x v="0"/>
    <x v="0"/>
    <n v="500.98"/>
    <n v="26"/>
    <n v="1595"/>
    <s v="Chad Henson"/>
    <x v="1"/>
    <x v="0"/>
    <x v="1"/>
    <x v="1"/>
    <s v="Jumbo Drum"/>
    <s v="Global Troy™ Executive Leather Low-Back Tilter"/>
    <n v="0.6"/>
    <s v="United States"/>
    <x v="1"/>
    <x v="36"/>
    <x v="414"/>
    <n v="25705"/>
    <x v="171"/>
    <d v="2015-05-12T00:00:00"/>
    <x v="847"/>
    <n v="14"/>
    <n v="7360.2"/>
    <n v="90796"/>
    <s v="Not returned"/>
    <s v="Erin"/>
  </r>
  <r>
    <x v="881"/>
    <x v="0"/>
    <x v="4"/>
    <n v="9.77"/>
    <n v="6.02"/>
    <n v="1595"/>
    <s v="Chad Henson"/>
    <x v="2"/>
    <x v="0"/>
    <x v="1"/>
    <x v="2"/>
    <s v="Medium Box"/>
    <s v="DAX Solid Wood Frames"/>
    <n v="0.48"/>
    <s v="United States"/>
    <x v="1"/>
    <x v="36"/>
    <x v="414"/>
    <n v="25705"/>
    <x v="171"/>
    <d v="2015-05-12T00:00:00"/>
    <x v="848"/>
    <n v="9"/>
    <n v="89.06"/>
    <n v="90796"/>
    <s v="Not returned"/>
    <s v="Erin"/>
  </r>
  <r>
    <x v="882"/>
    <x v="0"/>
    <x v="3"/>
    <n v="3.28"/>
    <n v="0.98"/>
    <n v="1595"/>
    <s v="Chad Henson"/>
    <x v="2"/>
    <x v="0"/>
    <x v="0"/>
    <x v="0"/>
    <s v="Wrap Bag"/>
    <s v="Newell 329"/>
    <n v="0.59"/>
    <s v="United States"/>
    <x v="1"/>
    <x v="36"/>
    <x v="414"/>
    <n v="25705"/>
    <x v="171"/>
    <d v="2015-05-13T00:00:00"/>
    <x v="849"/>
    <n v="42"/>
    <n v="134.97"/>
    <n v="90796"/>
    <s v="Not returned"/>
    <s v="Erin"/>
  </r>
  <r>
    <x v="883"/>
    <x v="2"/>
    <x v="10"/>
    <n v="9.11"/>
    <n v="2.15"/>
    <n v="1602"/>
    <s v="Frank Hess"/>
    <x v="2"/>
    <x v="1"/>
    <x v="0"/>
    <x v="7"/>
    <s v="Wrap Bag"/>
    <s v="Black Print Carbonless Snap-Off® Rapid Letter, 8 1/2&quot; x 7&quot;"/>
    <n v="0.4"/>
    <s v="United States"/>
    <x v="1"/>
    <x v="30"/>
    <x v="415"/>
    <n v="20601"/>
    <x v="98"/>
    <d v="2015-04-12T00:00:00"/>
    <x v="850"/>
    <n v="2"/>
    <n v="17.420000000000002"/>
    <n v="89680"/>
    <s v="Not returned"/>
    <s v="Erin"/>
  </r>
  <r>
    <x v="884"/>
    <x v="2"/>
    <x v="3"/>
    <n v="2.1800000000000002"/>
    <n v="0.78"/>
    <n v="1603"/>
    <s v="Alex Watkins"/>
    <x v="2"/>
    <x v="2"/>
    <x v="0"/>
    <x v="3"/>
    <s v="Wrap Bag"/>
    <s v="Stockwell Push Pins"/>
    <n v="0.52"/>
    <s v="United States"/>
    <x v="1"/>
    <x v="4"/>
    <x v="416"/>
    <n v="11598"/>
    <x v="59"/>
    <d v="2015-01-18T00:00:00"/>
    <x v="851"/>
    <n v="9"/>
    <n v="19.12"/>
    <n v="89679"/>
    <s v="Not returned"/>
    <s v="Erin"/>
  </r>
  <r>
    <x v="885"/>
    <x v="2"/>
    <x v="5"/>
    <n v="179.29"/>
    <n v="29.21"/>
    <n v="1603"/>
    <s v="Alex Watkins"/>
    <x v="1"/>
    <x v="2"/>
    <x v="1"/>
    <x v="11"/>
    <s v="Jumbo Box"/>
    <s v="Bevis Round Conference Table Top, X-Base"/>
    <n v="0.76"/>
    <s v="United States"/>
    <x v="1"/>
    <x v="4"/>
    <x v="416"/>
    <n v="11598"/>
    <x v="59"/>
    <d v="2015-01-18T00:00:00"/>
    <x v="852"/>
    <n v="1"/>
    <n v="186.64"/>
    <n v="89679"/>
    <s v="Not returned"/>
    <s v="Erin"/>
  </r>
  <r>
    <x v="886"/>
    <x v="3"/>
    <x v="5"/>
    <n v="1.98"/>
    <n v="4.7699999999999996"/>
    <n v="1606"/>
    <s v="Don Rogers"/>
    <x v="2"/>
    <x v="1"/>
    <x v="0"/>
    <x v="8"/>
    <s v="Small Box"/>
    <s v="Avery Reinforcements for Hole-Punch Pages"/>
    <n v="0.4"/>
    <s v="United States"/>
    <x v="1"/>
    <x v="4"/>
    <x v="417"/>
    <n v="11010"/>
    <x v="0"/>
    <d v="2015-01-08T00:00:00"/>
    <x v="853"/>
    <n v="1"/>
    <n v="3.53"/>
    <n v="87993"/>
    <s v="Not returned"/>
    <s v="Erin"/>
  </r>
  <r>
    <x v="887"/>
    <x v="3"/>
    <x v="8"/>
    <n v="699.99"/>
    <n v="24.49"/>
    <n v="1606"/>
    <s v="Don Rogers"/>
    <x v="0"/>
    <x v="1"/>
    <x v="2"/>
    <x v="16"/>
    <s v="Large Box"/>
    <s v="Canon PC1060 Personal Laser Copier"/>
    <n v="0.41"/>
    <s v="United States"/>
    <x v="1"/>
    <x v="4"/>
    <x v="417"/>
    <n v="11010"/>
    <x v="0"/>
    <d v="2015-01-08T00:00:00"/>
    <x v="854"/>
    <n v="1"/>
    <n v="706.56"/>
    <n v="87993"/>
    <s v="Not returned"/>
    <s v="Erin"/>
  </r>
  <r>
    <x v="888"/>
    <x v="3"/>
    <x v="8"/>
    <n v="6783.02"/>
    <n v="24.49"/>
    <n v="1606"/>
    <s v="Don Rogers"/>
    <x v="2"/>
    <x v="1"/>
    <x v="2"/>
    <x v="6"/>
    <s v="Large Box"/>
    <s v="Polycom ViewStation™ ISDN Videoconferencing Unit"/>
    <n v="0.39"/>
    <s v="United States"/>
    <x v="1"/>
    <x v="4"/>
    <x v="417"/>
    <n v="11010"/>
    <x v="0"/>
    <d v="2015-01-08T00:00:00"/>
    <x v="855"/>
    <n v="2"/>
    <n v="13121.07"/>
    <n v="87993"/>
    <s v="Not returned"/>
    <s v="Erin"/>
  </r>
  <r>
    <x v="889"/>
    <x v="1"/>
    <x v="0"/>
    <n v="15.16"/>
    <n v="15.09"/>
    <n v="1607"/>
    <s v="Kathleen Huang Hall"/>
    <x v="2"/>
    <x v="1"/>
    <x v="0"/>
    <x v="8"/>
    <s v="Small Box"/>
    <s v="GBC Clear Cover, 8-1/2 x 11, unpunched, 25 covers per pack"/>
    <n v="0.39"/>
    <s v="United States"/>
    <x v="1"/>
    <x v="4"/>
    <x v="418"/>
    <n v="11520"/>
    <x v="112"/>
    <d v="2015-04-15T00:00:00"/>
    <x v="856"/>
    <n v="7"/>
    <n v="110.93"/>
    <n v="87994"/>
    <s v="Not returned"/>
    <s v="Erin"/>
  </r>
  <r>
    <x v="890"/>
    <x v="4"/>
    <x v="10"/>
    <n v="5.68"/>
    <n v="3.6"/>
    <n v="1607"/>
    <s v="Kathleen Huang Hall"/>
    <x v="0"/>
    <x v="1"/>
    <x v="0"/>
    <x v="12"/>
    <s v="Small Pack"/>
    <s v="Acme® Preferred Stainless Steel Scissors"/>
    <n v="0.56000000000000005"/>
    <s v="United States"/>
    <x v="1"/>
    <x v="4"/>
    <x v="418"/>
    <n v="11520"/>
    <x v="92"/>
    <d v="2015-02-10T00:00:00"/>
    <x v="857"/>
    <n v="21"/>
    <n v="118.35"/>
    <n v="87995"/>
    <s v="Not returned"/>
    <s v="Erin"/>
  </r>
  <r>
    <x v="891"/>
    <x v="0"/>
    <x v="9"/>
    <n v="2.16"/>
    <n v="6.05"/>
    <n v="1609"/>
    <s v="Jerry Ennis"/>
    <x v="2"/>
    <x v="3"/>
    <x v="0"/>
    <x v="8"/>
    <s v="Small Box"/>
    <s v="Peel &amp; Stick Add-On Corner Pockets"/>
    <n v="0.37"/>
    <s v="United States"/>
    <x v="0"/>
    <x v="1"/>
    <x v="419"/>
    <n v="95823"/>
    <x v="171"/>
    <d v="2015-05-12T00:00:00"/>
    <x v="858"/>
    <n v="7"/>
    <n v="17.309999999999999"/>
    <n v="87824"/>
    <s v="Not returned"/>
    <s v="William"/>
  </r>
  <r>
    <x v="892"/>
    <x v="0"/>
    <x v="9"/>
    <n v="9.7100000000000009"/>
    <n v="9.4499999999999993"/>
    <n v="1609"/>
    <s v="Jerry Ennis"/>
    <x v="2"/>
    <x v="3"/>
    <x v="0"/>
    <x v="10"/>
    <s v="Small Box"/>
    <s v="Filing/Storage Totes and Swivel Casters"/>
    <n v="0.6"/>
    <s v="United States"/>
    <x v="0"/>
    <x v="1"/>
    <x v="419"/>
    <n v="95823"/>
    <x v="171"/>
    <d v="2015-05-11T00:00:00"/>
    <x v="859"/>
    <n v="2"/>
    <n v="23.56"/>
    <n v="87824"/>
    <s v="Not returned"/>
    <s v="William"/>
  </r>
  <r>
    <x v="893"/>
    <x v="4"/>
    <x v="2"/>
    <n v="40.97"/>
    <n v="1.99"/>
    <n v="1614"/>
    <s v="Wayne Lutz"/>
    <x v="2"/>
    <x v="3"/>
    <x v="2"/>
    <x v="13"/>
    <s v="Small Pack"/>
    <s v="TDK 4.7GB DVD-R Spindle, 15/Pack"/>
    <n v="0.42"/>
    <s v="United States"/>
    <x v="1"/>
    <x v="15"/>
    <x v="420"/>
    <n v="1748"/>
    <x v="4"/>
    <d v="2015-04-12T00:00:00"/>
    <x v="860"/>
    <n v="12"/>
    <n v="494.49"/>
    <n v="87823"/>
    <s v="Not returned"/>
    <s v="Erin"/>
  </r>
  <r>
    <x v="894"/>
    <x v="0"/>
    <x v="3"/>
    <n v="12.88"/>
    <n v="4.59"/>
    <n v="1618"/>
    <s v="June Roberts"/>
    <x v="2"/>
    <x v="3"/>
    <x v="0"/>
    <x v="12"/>
    <s v="Wrap Bag"/>
    <s v="Martin-Yale Premier Letter Opener"/>
    <n v="0.82"/>
    <s v="United States"/>
    <x v="2"/>
    <x v="38"/>
    <x v="421"/>
    <n v="46322"/>
    <x v="34"/>
    <d v="2015-04-06T00:00:00"/>
    <x v="861"/>
    <n v="13"/>
    <n v="158.13"/>
    <n v="90248"/>
    <s v="Not returned"/>
    <s v="Chris"/>
  </r>
  <r>
    <x v="895"/>
    <x v="0"/>
    <x v="1"/>
    <n v="45.99"/>
    <n v="4.99"/>
    <n v="1620"/>
    <s v="Gerald Petty"/>
    <x v="0"/>
    <x v="3"/>
    <x v="2"/>
    <x v="5"/>
    <s v="Small Box"/>
    <s v="600 Series Non-Flip"/>
    <n v="0.56999999999999995"/>
    <s v="United States"/>
    <x v="1"/>
    <x v="19"/>
    <x v="298"/>
    <n v="17602"/>
    <x v="34"/>
    <d v="2015-04-07T00:00:00"/>
    <x v="862"/>
    <n v="4"/>
    <n v="163.01"/>
    <n v="90248"/>
    <s v="Not returned"/>
    <s v="Erin"/>
  </r>
  <r>
    <x v="896"/>
    <x v="0"/>
    <x v="2"/>
    <n v="15.01"/>
    <n v="8.4"/>
    <n v="1623"/>
    <s v="Patrick Adcock"/>
    <x v="2"/>
    <x v="2"/>
    <x v="0"/>
    <x v="8"/>
    <s v="Small Box"/>
    <s v="GBC Prepunched Paper, 19-Hole, for Binding Systems, 24-lb"/>
    <n v="0.39"/>
    <s v="United States"/>
    <x v="2"/>
    <x v="38"/>
    <x v="422"/>
    <n v="46375"/>
    <x v="84"/>
    <d v="2015-05-26T00:00:00"/>
    <x v="863"/>
    <n v="22"/>
    <n v="333.04"/>
    <n v="87611"/>
    <s v="Not returned"/>
    <s v="Chris"/>
  </r>
  <r>
    <x v="897"/>
    <x v="0"/>
    <x v="3"/>
    <n v="40.479999999999997"/>
    <n v="19.989999999999998"/>
    <n v="1623"/>
    <s v="Patrick Adcock"/>
    <x v="2"/>
    <x v="2"/>
    <x v="2"/>
    <x v="13"/>
    <s v="Small Box"/>
    <s v="Keytronic Designer 104- Key Black Keyboard"/>
    <n v="0.77"/>
    <s v="United States"/>
    <x v="2"/>
    <x v="38"/>
    <x v="422"/>
    <n v="46375"/>
    <x v="84"/>
    <d v="2015-05-26T00:00:00"/>
    <x v="864"/>
    <n v="12"/>
    <n v="472.44"/>
    <n v="87611"/>
    <s v="Not returned"/>
    <s v="Chris"/>
  </r>
  <r>
    <x v="898"/>
    <x v="0"/>
    <x v="5"/>
    <n v="12.28"/>
    <n v="6.13"/>
    <n v="1623"/>
    <s v="Patrick Adcock"/>
    <x v="2"/>
    <x v="2"/>
    <x v="0"/>
    <x v="10"/>
    <s v="Small Box"/>
    <s v="Recycled Eldon Regeneration Jumbo File"/>
    <n v="0.56999999999999995"/>
    <s v="United States"/>
    <x v="2"/>
    <x v="38"/>
    <x v="422"/>
    <n v="46375"/>
    <x v="84"/>
    <d v="2015-05-25T00:00:00"/>
    <x v="865"/>
    <n v="1"/>
    <n v="18.73"/>
    <n v="87611"/>
    <s v="Not returned"/>
    <s v="Chris"/>
  </r>
  <r>
    <x v="899"/>
    <x v="3"/>
    <x v="4"/>
    <n v="213.45"/>
    <n v="14.7"/>
    <n v="1625"/>
    <s v="Molly Browning"/>
    <x v="1"/>
    <x v="1"/>
    <x v="2"/>
    <x v="6"/>
    <s v="Jumbo Drum"/>
    <s v="Panasonic KX-P2130 Dot Matrix Printer"/>
    <n v="0.59"/>
    <s v="United States"/>
    <x v="1"/>
    <x v="4"/>
    <x v="423"/>
    <n v="11542"/>
    <x v="12"/>
    <d v="2015-03-29T00:00:00"/>
    <x v="866"/>
    <n v="12"/>
    <n v="2427.1799999999998"/>
    <n v="90600"/>
    <s v="Not returned"/>
    <s v="Erin"/>
  </r>
  <r>
    <x v="900"/>
    <x v="3"/>
    <x v="10"/>
    <n v="55.98"/>
    <n v="13.88"/>
    <n v="1625"/>
    <s v="Molly Browning"/>
    <x v="2"/>
    <x v="1"/>
    <x v="0"/>
    <x v="7"/>
    <s v="Small Box"/>
    <s v="Xerox 1882"/>
    <n v="0.36"/>
    <s v="United States"/>
    <x v="1"/>
    <x v="4"/>
    <x v="423"/>
    <n v="11542"/>
    <x v="12"/>
    <d v="2015-03-29T00:00:00"/>
    <x v="867"/>
    <n v="8"/>
    <n v="434.85"/>
    <n v="90600"/>
    <s v="Not returned"/>
    <s v="Erin"/>
  </r>
  <r>
    <x v="901"/>
    <x v="3"/>
    <x v="6"/>
    <n v="16.059999999999999"/>
    <n v="8.34"/>
    <n v="1625"/>
    <s v="Molly Browning"/>
    <x v="2"/>
    <x v="1"/>
    <x v="0"/>
    <x v="10"/>
    <s v="Small Box"/>
    <s v="Letter/Legal File Tote with Clear Snap-On Lid, Black Granite"/>
    <n v="0.59"/>
    <s v="United States"/>
    <x v="1"/>
    <x v="4"/>
    <x v="423"/>
    <n v="11542"/>
    <x v="12"/>
    <d v="2015-03-28T00:00:00"/>
    <x v="868"/>
    <n v="1"/>
    <n v="19.16"/>
    <n v="90600"/>
    <s v="Not returned"/>
    <s v="Erin"/>
  </r>
  <r>
    <x v="902"/>
    <x v="3"/>
    <x v="6"/>
    <n v="209.37"/>
    <n v="69"/>
    <n v="1625"/>
    <s v="Molly Browning"/>
    <x v="2"/>
    <x v="1"/>
    <x v="1"/>
    <x v="11"/>
    <s v="Large Box"/>
    <s v="Hon 2111 Invitation™ Series Corner Table"/>
    <n v="0.79"/>
    <s v="United States"/>
    <x v="1"/>
    <x v="4"/>
    <x v="423"/>
    <n v="11542"/>
    <x v="160"/>
    <d v="2015-02-18T00:00:00"/>
    <x v="869"/>
    <n v="11"/>
    <n v="1959.88"/>
    <n v="90601"/>
    <s v="Not returned"/>
    <s v="Erin"/>
  </r>
  <r>
    <x v="903"/>
    <x v="0"/>
    <x v="2"/>
    <n v="43.57"/>
    <n v="16.36"/>
    <n v="1627"/>
    <s v="Aaron Day"/>
    <x v="2"/>
    <x v="0"/>
    <x v="0"/>
    <x v="10"/>
    <s v="Small Box"/>
    <s v="Trav-L-File Heavy-Duty Shuttle II, Black"/>
    <n v="0.55000000000000004"/>
    <s v="United States"/>
    <x v="3"/>
    <x v="20"/>
    <x v="424"/>
    <n v="37743"/>
    <x v="5"/>
    <d v="2015-05-30T00:00:00"/>
    <x v="870"/>
    <n v="17"/>
    <n v="710.16"/>
    <n v="90602"/>
    <s v="Not returned"/>
    <s v="Sam"/>
  </r>
  <r>
    <x v="904"/>
    <x v="0"/>
    <x v="4"/>
    <n v="8.09"/>
    <n v="7.96"/>
    <n v="1632"/>
    <s v="Lori Wolfe"/>
    <x v="0"/>
    <x v="1"/>
    <x v="1"/>
    <x v="2"/>
    <s v="Small Box"/>
    <s v="6&quot; Cubicle Wall Clock, Black"/>
    <n v="0.49"/>
    <s v="United States"/>
    <x v="3"/>
    <x v="37"/>
    <x v="425"/>
    <n v="39401"/>
    <x v="43"/>
    <d v="2015-01-16T00:00:00"/>
    <x v="871"/>
    <n v="6"/>
    <n v="48.25"/>
    <n v="90530"/>
    <s v="Not returned"/>
    <s v="Sam"/>
  </r>
  <r>
    <x v="905"/>
    <x v="0"/>
    <x v="1"/>
    <n v="25.99"/>
    <n v="5.37"/>
    <n v="1632"/>
    <s v="Lori Wolfe"/>
    <x v="2"/>
    <x v="1"/>
    <x v="0"/>
    <x v="0"/>
    <s v="Small Box"/>
    <s v="BOSTON® Ranger® #55 Pencil Sharpener, Black"/>
    <n v="0.56000000000000005"/>
    <s v="United States"/>
    <x v="3"/>
    <x v="37"/>
    <x v="425"/>
    <n v="39401"/>
    <x v="112"/>
    <d v="2015-04-17T00:00:00"/>
    <x v="872"/>
    <n v="9"/>
    <n v="243.24"/>
    <n v="90533"/>
    <s v="Not returned"/>
    <s v="Sam"/>
  </r>
  <r>
    <x v="906"/>
    <x v="1"/>
    <x v="9"/>
    <n v="5.98"/>
    <n v="3.85"/>
    <n v="1633"/>
    <s v="Gerald Raynor"/>
    <x v="2"/>
    <x v="1"/>
    <x v="2"/>
    <x v="13"/>
    <s v="Small Pack"/>
    <s v="Imation 3.5&quot; IBM-Formatted Diskettes, 10/Pack"/>
    <n v="0.68"/>
    <s v="United States"/>
    <x v="3"/>
    <x v="37"/>
    <x v="426"/>
    <n v="38637"/>
    <x v="104"/>
    <d v="2015-02-12T00:00:00"/>
    <x v="873"/>
    <n v="6"/>
    <n v="38.54"/>
    <n v="90531"/>
    <s v="Not returned"/>
    <s v="Sam"/>
  </r>
  <r>
    <x v="907"/>
    <x v="1"/>
    <x v="4"/>
    <n v="100.97"/>
    <n v="14"/>
    <n v="1634"/>
    <s v="Katherine W Epstein"/>
    <x v="1"/>
    <x v="1"/>
    <x v="2"/>
    <x v="6"/>
    <s v="Jumbo Drum"/>
    <s v="Hewlett-Packard Deskjet 3820 Color Inkjet Printer"/>
    <n v="0.37"/>
    <s v="United States"/>
    <x v="3"/>
    <x v="37"/>
    <x v="427"/>
    <n v="39212"/>
    <x v="37"/>
    <d v="2015-04-10T00:00:00"/>
    <x v="874"/>
    <n v="15"/>
    <n v="1483.16"/>
    <n v="90532"/>
    <s v="Not returned"/>
    <s v="Sam"/>
  </r>
  <r>
    <x v="908"/>
    <x v="2"/>
    <x v="4"/>
    <n v="115.99"/>
    <n v="56.14"/>
    <n v="1636"/>
    <s v="Sidney Greenberg"/>
    <x v="1"/>
    <x v="1"/>
    <x v="2"/>
    <x v="6"/>
    <s v="Jumbo Drum"/>
    <s v="Hewlett-Packard Deskjet 5550 Color Inkjet Printer"/>
    <n v="0.4"/>
    <s v="United States"/>
    <x v="0"/>
    <x v="1"/>
    <x v="428"/>
    <n v="93905"/>
    <x v="101"/>
    <d v="2015-01-16T00:00:00"/>
    <x v="875"/>
    <n v="5"/>
    <n v="562.92999999999995"/>
    <n v="89704"/>
    <s v="Not returned"/>
    <s v="William"/>
  </r>
  <r>
    <x v="909"/>
    <x v="2"/>
    <x v="4"/>
    <n v="4.28"/>
    <n v="0.94"/>
    <n v="1636"/>
    <s v="Sidney Greenberg"/>
    <x v="2"/>
    <x v="1"/>
    <x v="0"/>
    <x v="0"/>
    <s v="Wrap Bag"/>
    <s v="Newell 336"/>
    <n v="0.56000000000000005"/>
    <s v="United States"/>
    <x v="0"/>
    <x v="1"/>
    <x v="428"/>
    <n v="93905"/>
    <x v="101"/>
    <d v="2015-01-17T00:00:00"/>
    <x v="876"/>
    <n v="7"/>
    <n v="29.18"/>
    <n v="89704"/>
    <s v="Not returned"/>
    <s v="William"/>
  </r>
  <r>
    <x v="910"/>
    <x v="0"/>
    <x v="7"/>
    <n v="136.97999999999999"/>
    <n v="24.49"/>
    <n v="1636"/>
    <s v="Sidney Greenberg"/>
    <x v="0"/>
    <x v="1"/>
    <x v="1"/>
    <x v="2"/>
    <s v="Large Box"/>
    <s v="3M Polarizing Task Lamp with Clamp Arm, Light Gray"/>
    <n v="0.59"/>
    <s v="United States"/>
    <x v="0"/>
    <x v="1"/>
    <x v="428"/>
    <n v="93905"/>
    <x v="38"/>
    <d v="2015-01-14T00:00:00"/>
    <x v="877"/>
    <n v="12"/>
    <n v="1634.13"/>
    <n v="89706"/>
    <s v="Not returned"/>
    <s v="William"/>
  </r>
  <r>
    <x v="911"/>
    <x v="2"/>
    <x v="4"/>
    <n v="55.48"/>
    <n v="6.79"/>
    <n v="1639"/>
    <s v="Marvin Rollins"/>
    <x v="2"/>
    <x v="1"/>
    <x v="0"/>
    <x v="7"/>
    <s v="Small Box"/>
    <s v="Eaton Premium Continuous-Feed Paper, 25% Cotton, Letter Size, White, 1000 Shts/Box"/>
    <n v="0.37"/>
    <s v="United States"/>
    <x v="1"/>
    <x v="18"/>
    <x v="429"/>
    <n v="6901"/>
    <x v="115"/>
    <d v="2015-02-28T00:00:00"/>
    <x v="878"/>
    <n v="4"/>
    <n v="214.14"/>
    <n v="89705"/>
    <s v="Not returned"/>
    <s v="Erin"/>
  </r>
  <r>
    <x v="912"/>
    <x v="4"/>
    <x v="3"/>
    <n v="107.53"/>
    <n v="5.81"/>
    <n v="1644"/>
    <s v="Sam Woodward"/>
    <x v="2"/>
    <x v="2"/>
    <x v="1"/>
    <x v="2"/>
    <s v="Medium Box"/>
    <s v="Tenex Contemporary Contur Chairmats for Low and Medium Pile Carpet, Computer, 39&quot; x 49&quot;"/>
    <n v="0.65"/>
    <s v="United States"/>
    <x v="2"/>
    <x v="7"/>
    <x v="430"/>
    <n v="77546"/>
    <x v="110"/>
    <d v="2015-06-16T00:00:00"/>
    <x v="879"/>
    <n v="1"/>
    <n v="100.79"/>
    <n v="87342"/>
    <s v="Not returned"/>
    <s v="Chris"/>
  </r>
  <r>
    <x v="913"/>
    <x v="1"/>
    <x v="2"/>
    <n v="3.29"/>
    <n v="1.35"/>
    <n v="1646"/>
    <s v="Eugene Brewer Knox"/>
    <x v="2"/>
    <x v="2"/>
    <x v="0"/>
    <x v="3"/>
    <s v="Wrap Bag"/>
    <s v="Acco® Hot Clips™ Clips to Go"/>
    <n v="0.4"/>
    <s v="United States"/>
    <x v="1"/>
    <x v="4"/>
    <x v="431"/>
    <n v="11714"/>
    <x v="24"/>
    <d v="2015-03-17T00:00:00"/>
    <x v="880"/>
    <n v="11"/>
    <n v="35.97"/>
    <n v="90932"/>
    <s v="Not returned"/>
    <s v="Erin"/>
  </r>
  <r>
    <x v="914"/>
    <x v="2"/>
    <x v="4"/>
    <n v="46.89"/>
    <n v="5.0999999999999996"/>
    <n v="1648"/>
    <s v="Nina Bowles"/>
    <x v="2"/>
    <x v="0"/>
    <x v="0"/>
    <x v="15"/>
    <s v="Medium Box"/>
    <s v="Bionaire Personal Warm Mist Humidifier/Vaporizer"/>
    <n v="0.46"/>
    <s v="United States"/>
    <x v="2"/>
    <x v="12"/>
    <x v="432"/>
    <n v="60098"/>
    <x v="78"/>
    <d v="2015-03-27T00:00:00"/>
    <x v="881"/>
    <n v="17"/>
    <n v="735.7"/>
    <n v="91043"/>
    <s v="Not returned"/>
    <s v="Chris"/>
  </r>
  <r>
    <x v="915"/>
    <x v="2"/>
    <x v="5"/>
    <n v="12.98"/>
    <n v="3.14"/>
    <n v="1648"/>
    <s v="Nina Bowles"/>
    <x v="2"/>
    <x v="0"/>
    <x v="0"/>
    <x v="12"/>
    <s v="Small Pack"/>
    <s v="Acme® 8&quot; Straight Scissors"/>
    <n v="0.6"/>
    <s v="United States"/>
    <x v="2"/>
    <x v="12"/>
    <x v="432"/>
    <n v="60098"/>
    <x v="78"/>
    <d v="2015-03-25T00:00:00"/>
    <x v="882"/>
    <n v="18"/>
    <n v="225.59"/>
    <n v="91043"/>
    <s v="Not returned"/>
    <s v="Chris"/>
  </r>
  <r>
    <x v="916"/>
    <x v="2"/>
    <x v="9"/>
    <n v="48.58"/>
    <n v="3.99"/>
    <n v="1649"/>
    <s v="Roy Hardison"/>
    <x v="0"/>
    <x v="0"/>
    <x v="0"/>
    <x v="15"/>
    <s v="Small Box"/>
    <s v="Belkin Premiere Surge Master II 8-outlet surge protector"/>
    <n v="0.56000000000000005"/>
    <s v="United States"/>
    <x v="1"/>
    <x v="4"/>
    <x v="416"/>
    <n v="11598"/>
    <x v="152"/>
    <d v="2015-02-26T00:00:00"/>
    <x v="883"/>
    <n v="3"/>
    <n v="145.12"/>
    <n v="91041"/>
    <s v="Not returned"/>
    <s v="Erin"/>
  </r>
  <r>
    <x v="917"/>
    <x v="0"/>
    <x v="5"/>
    <n v="6.48"/>
    <n v="2.74"/>
    <n v="1650"/>
    <s v="Dan Lamm"/>
    <x v="2"/>
    <x v="0"/>
    <x v="2"/>
    <x v="13"/>
    <s v="Small Pack"/>
    <s v="Sony MFD2HD Formatted Diskettes, 10/Pack"/>
    <n v="0.71"/>
    <s v="United States"/>
    <x v="3"/>
    <x v="24"/>
    <x v="433"/>
    <n v="27203"/>
    <x v="19"/>
    <d v="2015-05-09T00:00:00"/>
    <x v="884"/>
    <n v="15"/>
    <n v="94.27"/>
    <n v="91042"/>
    <s v="Not returned"/>
    <s v="Sam"/>
  </r>
  <r>
    <x v="918"/>
    <x v="0"/>
    <x v="3"/>
    <n v="12.53"/>
    <n v="0.5"/>
    <n v="1650"/>
    <s v="Dan Lamm"/>
    <x v="2"/>
    <x v="0"/>
    <x v="0"/>
    <x v="9"/>
    <s v="Small Box"/>
    <s v="Avery 485"/>
    <n v="0.38"/>
    <s v="United States"/>
    <x v="3"/>
    <x v="24"/>
    <x v="433"/>
    <n v="27203"/>
    <x v="19"/>
    <d v="2015-05-10T00:00:00"/>
    <x v="885"/>
    <n v="7"/>
    <n v="82.21"/>
    <n v="91042"/>
    <s v="Not returned"/>
    <s v="Sam"/>
  </r>
  <r>
    <x v="919"/>
    <x v="0"/>
    <x v="4"/>
    <n v="65.989999999999995"/>
    <n v="8.99"/>
    <n v="1650"/>
    <s v="Dan Lamm"/>
    <x v="0"/>
    <x v="0"/>
    <x v="2"/>
    <x v="5"/>
    <s v="Small Box"/>
    <s v="i270"/>
    <n v="0.55000000000000004"/>
    <s v="United States"/>
    <x v="3"/>
    <x v="24"/>
    <x v="433"/>
    <n v="27203"/>
    <x v="19"/>
    <d v="2015-05-11T00:00:00"/>
    <x v="886"/>
    <n v="8"/>
    <n v="417.47"/>
    <n v="91042"/>
    <s v="Not returned"/>
    <s v="Sam"/>
  </r>
  <r>
    <x v="920"/>
    <x v="1"/>
    <x v="6"/>
    <n v="101.41"/>
    <n v="35"/>
    <n v="1653"/>
    <s v="Charles Cline"/>
    <x v="0"/>
    <x v="0"/>
    <x v="0"/>
    <x v="10"/>
    <s v="Large Box"/>
    <s v="Tennsco Regal Shelving Units"/>
    <n v="0.82"/>
    <s v="United States"/>
    <x v="0"/>
    <x v="1"/>
    <x v="434"/>
    <n v="91360"/>
    <x v="76"/>
    <d v="2015-01-25T00:00:00"/>
    <x v="887"/>
    <n v="10"/>
    <n v="1104.32"/>
    <n v="89885"/>
    <s v="Not returned"/>
    <s v="William"/>
  </r>
  <r>
    <x v="921"/>
    <x v="1"/>
    <x v="10"/>
    <n v="95.99"/>
    <n v="4.9000000000000004"/>
    <n v="1653"/>
    <s v="Charles Cline"/>
    <x v="2"/>
    <x v="0"/>
    <x v="2"/>
    <x v="5"/>
    <s v="Small Box"/>
    <s v="T60"/>
    <n v="0.56000000000000005"/>
    <s v="United States"/>
    <x v="0"/>
    <x v="1"/>
    <x v="434"/>
    <n v="91360"/>
    <x v="76"/>
    <d v="2015-01-25T00:00:00"/>
    <x v="888"/>
    <n v="2"/>
    <n v="149.80000000000001"/>
    <n v="89885"/>
    <s v="Not returned"/>
    <s v="William"/>
  </r>
  <r>
    <x v="922"/>
    <x v="0"/>
    <x v="10"/>
    <n v="3.6"/>
    <n v="2.2000000000000002"/>
    <n v="1665"/>
    <s v="Elsie Pridgen"/>
    <x v="2"/>
    <x v="3"/>
    <x v="0"/>
    <x v="7"/>
    <s v="Wrap Bag"/>
    <s v="Telephone Message Books with Fax/Mobile Section, 4 1/4&quot; x 6&quot;"/>
    <n v="0.39"/>
    <s v="United States"/>
    <x v="0"/>
    <x v="1"/>
    <x v="435"/>
    <n v="92653"/>
    <x v="115"/>
    <d v="2015-02-27T00:00:00"/>
    <x v="889"/>
    <n v="2"/>
    <n v="6.97"/>
    <n v="90678"/>
    <s v="Not returned"/>
    <s v="William"/>
  </r>
  <r>
    <x v="923"/>
    <x v="4"/>
    <x v="9"/>
    <n v="35.409999999999997"/>
    <n v="1.99"/>
    <n v="1670"/>
    <s v="Carolyn Bowling"/>
    <x v="2"/>
    <x v="2"/>
    <x v="2"/>
    <x v="13"/>
    <s v="Small Pack"/>
    <s v="Imation DVD-RAM discs"/>
    <n v="0.43"/>
    <s v="United States"/>
    <x v="3"/>
    <x v="8"/>
    <x v="410"/>
    <n v="24060"/>
    <x v="158"/>
    <d v="2015-04-26T00:00:00"/>
    <x v="890"/>
    <n v="10"/>
    <n v="367.52"/>
    <n v="86722"/>
    <s v="Not returned"/>
    <s v="Sam"/>
  </r>
  <r>
    <x v="924"/>
    <x v="4"/>
    <x v="6"/>
    <n v="142.86000000000001"/>
    <n v="19.989999999999998"/>
    <n v="1670"/>
    <s v="Carolyn Bowling"/>
    <x v="2"/>
    <x v="2"/>
    <x v="0"/>
    <x v="10"/>
    <s v="Small Box"/>
    <s v="Letter Size Cart"/>
    <n v="0.56000000000000005"/>
    <s v="United States"/>
    <x v="3"/>
    <x v="8"/>
    <x v="410"/>
    <n v="24060"/>
    <x v="158"/>
    <d v="2015-05-03T00:00:00"/>
    <x v="891"/>
    <n v="11"/>
    <n v="1576.35"/>
    <n v="86722"/>
    <s v="Not returned"/>
    <s v="Sam"/>
  </r>
  <r>
    <x v="925"/>
    <x v="4"/>
    <x v="10"/>
    <n v="4.13"/>
    <n v="0.99"/>
    <n v="1671"/>
    <s v="Mitchell Ross"/>
    <x v="2"/>
    <x v="2"/>
    <x v="0"/>
    <x v="9"/>
    <s v="Small Box"/>
    <s v="Avery 491"/>
    <n v="0.39"/>
    <s v="United States"/>
    <x v="3"/>
    <x v="8"/>
    <x v="436"/>
    <n v="22015"/>
    <x v="170"/>
    <d v="2015-02-13T00:00:00"/>
    <x v="892"/>
    <n v="13"/>
    <n v="52.16"/>
    <n v="86724"/>
    <s v="Not returned"/>
    <s v="Sam"/>
  </r>
  <r>
    <x v="926"/>
    <x v="2"/>
    <x v="9"/>
    <n v="223.98"/>
    <n v="15.01"/>
    <n v="1671"/>
    <s v="Mitchell Ross"/>
    <x v="2"/>
    <x v="2"/>
    <x v="0"/>
    <x v="8"/>
    <s v="Small Box"/>
    <s v="GBC DocuBind TL200 Manual Binding Machine"/>
    <n v="0.38"/>
    <s v="United States"/>
    <x v="3"/>
    <x v="8"/>
    <x v="436"/>
    <n v="22015"/>
    <x v="3"/>
    <d v="2015-05-13T00:00:00"/>
    <x v="893"/>
    <n v="21"/>
    <n v="4881.84"/>
    <n v="86725"/>
    <s v="Not returned"/>
    <s v="Sam"/>
  </r>
  <r>
    <x v="927"/>
    <x v="4"/>
    <x v="1"/>
    <n v="284.98"/>
    <n v="69.55"/>
    <n v="1672"/>
    <s v="Sidney Scarborough"/>
    <x v="1"/>
    <x v="2"/>
    <x v="1"/>
    <x v="1"/>
    <s v="Jumbo Drum"/>
    <s v="Global Commerce™ Series High-Back Swivel/Tilt Chairs"/>
    <n v="0.6"/>
    <s v="United States"/>
    <x v="3"/>
    <x v="8"/>
    <x v="437"/>
    <n v="22901"/>
    <x v="31"/>
    <d v="2015-06-12T00:00:00"/>
    <x v="894"/>
    <n v="3"/>
    <n v="926.3"/>
    <n v="86723"/>
    <s v="Not returned"/>
    <s v="Sam"/>
  </r>
  <r>
    <x v="928"/>
    <x v="4"/>
    <x v="4"/>
    <n v="55.48"/>
    <n v="14.3"/>
    <n v="1672"/>
    <s v="Sidney Scarborough"/>
    <x v="2"/>
    <x v="2"/>
    <x v="0"/>
    <x v="7"/>
    <s v="Small Box"/>
    <s v="Xerox 194"/>
    <n v="0.37"/>
    <s v="United States"/>
    <x v="3"/>
    <x v="8"/>
    <x v="437"/>
    <n v="22901"/>
    <x v="31"/>
    <d v="2015-06-09T00:00:00"/>
    <x v="895"/>
    <n v="17"/>
    <n v="942.53"/>
    <n v="86723"/>
    <s v="Not returned"/>
    <s v="Sam"/>
  </r>
  <r>
    <x v="929"/>
    <x v="3"/>
    <x v="8"/>
    <n v="13.73"/>
    <n v="6.85"/>
    <n v="1679"/>
    <s v="Jeanne Nguyen"/>
    <x v="2"/>
    <x v="3"/>
    <x v="1"/>
    <x v="2"/>
    <s v="Wrap Bag"/>
    <s v="DAX Wood Document Frame."/>
    <n v="0.54"/>
    <s v="United States"/>
    <x v="1"/>
    <x v="10"/>
    <x v="438"/>
    <n v="45324"/>
    <x v="80"/>
    <d v="2015-03-21T00:00:00"/>
    <x v="896"/>
    <n v="21"/>
    <n v="276.64"/>
    <n v="86646"/>
    <s v="Not returned"/>
    <s v="Erin"/>
  </r>
  <r>
    <x v="930"/>
    <x v="4"/>
    <x v="3"/>
    <n v="30.98"/>
    <n v="19.510000000000002"/>
    <n v="1680"/>
    <s v="Esther Whitaker"/>
    <x v="2"/>
    <x v="3"/>
    <x v="0"/>
    <x v="4"/>
    <s v="Small Box"/>
    <s v="Staples Colored Interoffice Envelopes"/>
    <n v="0.36"/>
    <s v="United States"/>
    <x v="1"/>
    <x v="10"/>
    <x v="79"/>
    <n v="45014"/>
    <x v="32"/>
    <d v="2015-05-05T00:00:00"/>
    <x v="897"/>
    <n v="18"/>
    <n v="514.62"/>
    <n v="86645"/>
    <s v="Not returned"/>
    <s v="Erin"/>
  </r>
  <r>
    <x v="931"/>
    <x v="4"/>
    <x v="9"/>
    <n v="49.34"/>
    <n v="10.25"/>
    <n v="1680"/>
    <s v="Esther Whitaker"/>
    <x v="2"/>
    <x v="3"/>
    <x v="1"/>
    <x v="2"/>
    <s v="Large Box"/>
    <s v="Electrix Fluorescent Magnifier Lamps &amp; Weighted Base"/>
    <n v="0.56999999999999995"/>
    <s v="United States"/>
    <x v="1"/>
    <x v="10"/>
    <x v="79"/>
    <n v="45014"/>
    <x v="32"/>
    <d v="2015-05-05T00:00:00"/>
    <x v="898"/>
    <n v="17"/>
    <n v="817.32"/>
    <n v="86645"/>
    <s v="Not returned"/>
    <s v="Erin"/>
  </r>
  <r>
    <x v="932"/>
    <x v="1"/>
    <x v="7"/>
    <n v="6.28"/>
    <n v="5.41"/>
    <n v="1682"/>
    <s v="Julie Edwards"/>
    <x v="2"/>
    <x v="3"/>
    <x v="1"/>
    <x v="2"/>
    <s v="Small Box"/>
    <s v="Eldon® 200 Class™ Desk Accessories"/>
    <n v="0.53"/>
    <s v="United States"/>
    <x v="2"/>
    <x v="12"/>
    <x v="25"/>
    <n v="60611"/>
    <x v="79"/>
    <d v="2015-02-16T00:00:00"/>
    <x v="899"/>
    <n v="43"/>
    <n v="284.48"/>
    <n v="14115"/>
    <s v="Not returned"/>
    <s v="Chris"/>
  </r>
  <r>
    <x v="933"/>
    <x v="1"/>
    <x v="4"/>
    <n v="4.9800000000000004"/>
    <n v="4.7"/>
    <n v="1682"/>
    <s v="Julie Edwards"/>
    <x v="2"/>
    <x v="3"/>
    <x v="0"/>
    <x v="7"/>
    <s v="Small Box"/>
    <s v="Staples Copy Paper (20Lb. and 84 Bright)"/>
    <n v="0.38"/>
    <s v="United States"/>
    <x v="2"/>
    <x v="12"/>
    <x v="25"/>
    <n v="60611"/>
    <x v="88"/>
    <d v="2015-03-15T00:00:00"/>
    <x v="900"/>
    <n v="47"/>
    <n v="225.98"/>
    <n v="38080"/>
    <s v="Not returned"/>
    <s v="Chris"/>
  </r>
  <r>
    <x v="934"/>
    <x v="1"/>
    <x v="7"/>
    <n v="6.28"/>
    <n v="5.41"/>
    <n v="1683"/>
    <s v="Wesley Corbett"/>
    <x v="2"/>
    <x v="3"/>
    <x v="1"/>
    <x v="2"/>
    <s v="Small Box"/>
    <s v="Eldon® 200 Class™ Desk Accessories"/>
    <n v="0.53"/>
    <s v="United States"/>
    <x v="2"/>
    <x v="7"/>
    <x v="439"/>
    <n v="77301"/>
    <x v="79"/>
    <d v="2015-02-16T00:00:00"/>
    <x v="901"/>
    <n v="11"/>
    <n v="72.77"/>
    <n v="90612"/>
    <s v="Not returned"/>
    <s v="Chris"/>
  </r>
  <r>
    <x v="935"/>
    <x v="1"/>
    <x v="4"/>
    <n v="4.9800000000000004"/>
    <n v="4.7"/>
    <n v="1683"/>
    <s v="Wesley Corbett"/>
    <x v="2"/>
    <x v="3"/>
    <x v="0"/>
    <x v="7"/>
    <s v="Small Box"/>
    <s v="Staples Copy Paper (20Lb. and 84 Bright)"/>
    <n v="0.38"/>
    <s v="United States"/>
    <x v="2"/>
    <x v="7"/>
    <x v="439"/>
    <n v="77301"/>
    <x v="88"/>
    <d v="2015-03-15T00:00:00"/>
    <x v="900"/>
    <n v="12"/>
    <n v="57.7"/>
    <n v="90613"/>
    <s v="Not returned"/>
    <s v="Chris"/>
  </r>
  <r>
    <x v="936"/>
    <x v="4"/>
    <x v="4"/>
    <n v="2.08"/>
    <n v="5.33"/>
    <n v="1686"/>
    <s v="Lynn O'Donnell"/>
    <x v="2"/>
    <x v="0"/>
    <x v="1"/>
    <x v="2"/>
    <s v="Small Box"/>
    <s v="Eldon® Wave Desk Accessories"/>
    <n v="0.43"/>
    <s v="United States"/>
    <x v="2"/>
    <x v="12"/>
    <x v="440"/>
    <n v="60123"/>
    <x v="95"/>
    <d v="2015-03-10T00:00:00"/>
    <x v="902"/>
    <n v="9"/>
    <n v="19.670000000000002"/>
    <n v="86973"/>
    <s v="Not returned"/>
    <s v="Chris"/>
  </r>
  <r>
    <x v="937"/>
    <x v="0"/>
    <x v="6"/>
    <n v="48.91"/>
    <n v="35"/>
    <n v="1689"/>
    <s v="Larry Church"/>
    <x v="2"/>
    <x v="0"/>
    <x v="0"/>
    <x v="10"/>
    <s v="Large Box"/>
    <s v="Tennsco Industrial Shelving"/>
    <n v="0.83"/>
    <s v="United States"/>
    <x v="2"/>
    <x v="38"/>
    <x v="421"/>
    <n v="46322"/>
    <x v="120"/>
    <d v="2015-03-25T00:00:00"/>
    <x v="903"/>
    <n v="10"/>
    <n v="514.79"/>
    <n v="91077"/>
    <s v="Not returned"/>
    <s v="Chris"/>
  </r>
  <r>
    <x v="938"/>
    <x v="4"/>
    <x v="5"/>
    <n v="115.99"/>
    <n v="5.26"/>
    <n v="1690"/>
    <s v="Neil Bailey"/>
    <x v="2"/>
    <x v="0"/>
    <x v="2"/>
    <x v="5"/>
    <s v="Small Box"/>
    <s v="636"/>
    <n v="0.56999999999999995"/>
    <s v="United States"/>
    <x v="1"/>
    <x v="19"/>
    <x v="441"/>
    <n v="17112"/>
    <x v="76"/>
    <d v="2015-01-28T00:00:00"/>
    <x v="904"/>
    <n v="9"/>
    <n v="893.53"/>
    <n v="91076"/>
    <s v="Not returned"/>
    <s v="Erin"/>
  </r>
  <r>
    <x v="939"/>
    <x v="1"/>
    <x v="3"/>
    <n v="95.43"/>
    <n v="19.989999999999998"/>
    <n v="1690"/>
    <s v="Neil Bailey"/>
    <x v="2"/>
    <x v="0"/>
    <x v="0"/>
    <x v="10"/>
    <s v="Small Box"/>
    <s v="Fellowes Stor/Drawer® Steel Plus™ Storage Drawers"/>
    <n v="0.79"/>
    <s v="United States"/>
    <x v="1"/>
    <x v="19"/>
    <x v="441"/>
    <n v="17112"/>
    <x v="144"/>
    <d v="2015-06-02T00:00:00"/>
    <x v="905"/>
    <n v="22"/>
    <n v="2053.6"/>
    <n v="91078"/>
    <s v="Not returned"/>
    <s v="Erin"/>
  </r>
  <r>
    <x v="940"/>
    <x v="1"/>
    <x v="6"/>
    <n v="6.84"/>
    <n v="8.3699999999999992"/>
    <n v="1692"/>
    <s v="Rhonda Schroeder"/>
    <x v="2"/>
    <x v="3"/>
    <x v="0"/>
    <x v="12"/>
    <s v="Small Pack"/>
    <s v="Acme Design Line 8&quot; Stainless Steel Bent Scissors w/Champagne Handles, 3-1/8&quot; Cut"/>
    <n v="0.57999999999999996"/>
    <s v="United States"/>
    <x v="2"/>
    <x v="13"/>
    <x v="63"/>
    <n v="67114"/>
    <x v="172"/>
    <d v="2015-01-24T00:00:00"/>
    <x v="906"/>
    <n v="5"/>
    <n v="37.89"/>
    <n v="90189"/>
    <s v="Not returned"/>
    <s v="Chris"/>
  </r>
  <r>
    <x v="941"/>
    <x v="1"/>
    <x v="8"/>
    <n v="30.98"/>
    <n v="5.76"/>
    <n v="1693"/>
    <s v="Melinda Thornton"/>
    <x v="2"/>
    <x v="3"/>
    <x v="0"/>
    <x v="7"/>
    <s v="Small Box"/>
    <s v="IBM Multi-Purpose Copy Paper, 8 1/2 x 11&quot;, Case"/>
    <n v="0.4"/>
    <s v="United States"/>
    <x v="3"/>
    <x v="8"/>
    <x v="442"/>
    <n v="20190"/>
    <x v="172"/>
    <d v="2015-01-25T00:00:00"/>
    <x v="907"/>
    <n v="11"/>
    <n v="343.79"/>
    <n v="90189"/>
    <s v="Not returned"/>
    <s v="Sam"/>
  </r>
  <r>
    <x v="942"/>
    <x v="4"/>
    <x v="0"/>
    <n v="15.67"/>
    <n v="1.39"/>
    <n v="1693"/>
    <s v="Melinda Thornton"/>
    <x v="0"/>
    <x v="3"/>
    <x v="0"/>
    <x v="4"/>
    <s v="Small Box"/>
    <s v="#10 White Business Envelopes,4 1/8 x 9 1/2"/>
    <n v="0.38"/>
    <s v="United States"/>
    <x v="3"/>
    <x v="8"/>
    <x v="442"/>
    <n v="20190"/>
    <x v="171"/>
    <d v="2015-05-11T00:00:00"/>
    <x v="908"/>
    <n v="11"/>
    <n v="188.09"/>
    <n v="90190"/>
    <s v="Not returned"/>
    <s v="Sam"/>
  </r>
  <r>
    <x v="943"/>
    <x v="3"/>
    <x v="6"/>
    <n v="13.43"/>
    <n v="5.5"/>
    <n v="1697"/>
    <s v="Holly Osborne"/>
    <x v="2"/>
    <x v="1"/>
    <x v="0"/>
    <x v="10"/>
    <s v="Small Box"/>
    <s v="Fellowes Personal Hanging Folder Files, Navy"/>
    <n v="0.56999999999999995"/>
    <s v="United States"/>
    <x v="3"/>
    <x v="40"/>
    <x v="443"/>
    <n v="71901"/>
    <x v="59"/>
    <d v="2015-01-17T00:00:00"/>
    <x v="909"/>
    <n v="9"/>
    <n v="129.54"/>
    <n v="86338"/>
    <s v="Not returned"/>
    <s v="Sam"/>
  </r>
  <r>
    <x v="944"/>
    <x v="4"/>
    <x v="5"/>
    <n v="3.98"/>
    <n v="5.26"/>
    <n v="1699"/>
    <s v="Joseph Hurst"/>
    <x v="2"/>
    <x v="2"/>
    <x v="0"/>
    <x v="8"/>
    <s v="Small Box"/>
    <s v="Ibico Presentation Index for Binding Systems"/>
    <n v="0.38"/>
    <s v="United States"/>
    <x v="1"/>
    <x v="19"/>
    <x v="444"/>
    <n v="19057"/>
    <x v="78"/>
    <d v="2015-03-29T00:00:00"/>
    <x v="910"/>
    <n v="12"/>
    <n v="49.44"/>
    <n v="87345"/>
    <s v="Not returned"/>
    <s v="Erin"/>
  </r>
  <r>
    <x v="945"/>
    <x v="4"/>
    <x v="0"/>
    <n v="6.48"/>
    <n v="5.4"/>
    <n v="1699"/>
    <s v="Joseph Hurst"/>
    <x v="2"/>
    <x v="2"/>
    <x v="0"/>
    <x v="7"/>
    <s v="Small Box"/>
    <s v="Xerox 207"/>
    <n v="0.37"/>
    <s v="United States"/>
    <x v="1"/>
    <x v="19"/>
    <x v="444"/>
    <n v="19057"/>
    <x v="78"/>
    <d v="2015-03-25T00:00:00"/>
    <x v="911"/>
    <n v="2"/>
    <n v="14.29"/>
    <n v="87345"/>
    <s v="Not returned"/>
    <s v="Erin"/>
  </r>
  <r>
    <x v="946"/>
    <x v="3"/>
    <x v="5"/>
    <n v="14.81"/>
    <n v="13.32"/>
    <n v="1702"/>
    <s v="Sandra Berry"/>
    <x v="2"/>
    <x v="1"/>
    <x v="0"/>
    <x v="15"/>
    <s v="Small Box"/>
    <s v="Holmes Replacement Filter for HEPA Air Cleaner, Large Room"/>
    <n v="0.43"/>
    <s v="United States"/>
    <x v="3"/>
    <x v="37"/>
    <x v="445"/>
    <n v="39301"/>
    <x v="60"/>
    <d v="2015-01-20T00:00:00"/>
    <x v="912"/>
    <n v="3"/>
    <n v="45.28"/>
    <n v="90473"/>
    <s v="Not returned"/>
    <s v="Sam"/>
  </r>
  <r>
    <x v="947"/>
    <x v="3"/>
    <x v="5"/>
    <n v="4.2"/>
    <n v="2.2599999999999998"/>
    <n v="1702"/>
    <s v="Sandra Berry"/>
    <x v="0"/>
    <x v="1"/>
    <x v="0"/>
    <x v="7"/>
    <s v="Wrap Bag"/>
    <s v="Important Message Pads, 50 4-1/4 x 5-1/2 Forms per Pad"/>
    <n v="0.36"/>
    <s v="United States"/>
    <x v="3"/>
    <x v="37"/>
    <x v="445"/>
    <n v="39301"/>
    <x v="60"/>
    <d v="2015-01-19T00:00:00"/>
    <x v="913"/>
    <n v="3"/>
    <n v="13.57"/>
    <n v="90473"/>
    <s v="Not returned"/>
    <s v="Sam"/>
  </r>
  <r>
    <x v="948"/>
    <x v="3"/>
    <x v="5"/>
    <n v="5.68"/>
    <n v="1.39"/>
    <n v="1708"/>
    <s v="Lillian Day"/>
    <x v="2"/>
    <x v="2"/>
    <x v="0"/>
    <x v="4"/>
    <s v="Small Box"/>
    <s v="Staples Standard Envelopes"/>
    <n v="0.38"/>
    <s v="United States"/>
    <x v="1"/>
    <x v="10"/>
    <x v="446"/>
    <n v="44118"/>
    <x v="60"/>
    <d v="2015-01-18T00:00:00"/>
    <x v="914"/>
    <n v="10"/>
    <n v="55.48"/>
    <n v="88781"/>
    <s v="Not returned"/>
    <s v="Erin"/>
  </r>
  <r>
    <x v="949"/>
    <x v="1"/>
    <x v="9"/>
    <n v="205.99"/>
    <n v="3"/>
    <n v="1708"/>
    <s v="Lillian Day"/>
    <x v="2"/>
    <x v="2"/>
    <x v="2"/>
    <x v="5"/>
    <s v="Small Box"/>
    <s v="6185"/>
    <n v="0.57999999999999996"/>
    <s v="United States"/>
    <x v="1"/>
    <x v="10"/>
    <x v="446"/>
    <n v="44118"/>
    <x v="135"/>
    <d v="2015-05-21T00:00:00"/>
    <x v="915"/>
    <n v="29"/>
    <n v="5319.35"/>
    <n v="88784"/>
    <s v="Not returned"/>
    <s v="Erin"/>
  </r>
  <r>
    <x v="950"/>
    <x v="1"/>
    <x v="0"/>
    <n v="14.28"/>
    <n v="2.99"/>
    <n v="1709"/>
    <s v="Dennis Bowen"/>
    <x v="2"/>
    <x v="3"/>
    <x v="0"/>
    <x v="8"/>
    <s v="Small Box"/>
    <s v="Avery Premier Heavy-Duty Binder with Round Locking Rings"/>
    <n v="0.39"/>
    <s v="United States"/>
    <x v="1"/>
    <x v="19"/>
    <x v="447"/>
    <n v="19464"/>
    <x v="72"/>
    <d v="2015-01-22T00:00:00"/>
    <x v="916"/>
    <n v="2"/>
    <n v="30.44"/>
    <n v="88782"/>
    <s v="Not returned"/>
    <s v="Erin"/>
  </r>
  <r>
    <x v="951"/>
    <x v="3"/>
    <x v="7"/>
    <n v="95.43"/>
    <n v="19.989999999999998"/>
    <n v="1709"/>
    <s v="Dennis Bowen"/>
    <x v="2"/>
    <x v="2"/>
    <x v="0"/>
    <x v="10"/>
    <s v="Small Box"/>
    <s v="Fellowes Stor/Drawer® Steel Plus™ Storage Drawers"/>
    <n v="0.79"/>
    <s v="United States"/>
    <x v="1"/>
    <x v="19"/>
    <x v="447"/>
    <n v="19464"/>
    <x v="16"/>
    <d v="2015-05-12T00:00:00"/>
    <x v="917"/>
    <n v="33"/>
    <n v="3251.76"/>
    <n v="88783"/>
    <s v="Not returned"/>
    <s v="Erin"/>
  </r>
  <r>
    <x v="952"/>
    <x v="1"/>
    <x v="8"/>
    <n v="7.59"/>
    <n v="4"/>
    <n v="1711"/>
    <s v="Sharon Long"/>
    <x v="2"/>
    <x v="0"/>
    <x v="1"/>
    <x v="2"/>
    <s v="Wrap Bag"/>
    <s v="Master Giant Foot® Doorstop, Safety Yellow"/>
    <n v="0.42"/>
    <s v="United States"/>
    <x v="3"/>
    <x v="29"/>
    <x v="448"/>
    <n v="30062"/>
    <x v="44"/>
    <d v="2015-03-18T00:00:00"/>
    <x v="918"/>
    <n v="3"/>
    <n v="22.48"/>
    <n v="87747"/>
    <s v="Not returned"/>
    <s v="Sam"/>
  </r>
  <r>
    <x v="953"/>
    <x v="4"/>
    <x v="9"/>
    <n v="11.66"/>
    <n v="7.95"/>
    <n v="1712"/>
    <s v="Regina Langley"/>
    <x v="2"/>
    <x v="0"/>
    <x v="0"/>
    <x v="0"/>
    <s v="Small Pack"/>
    <s v="Hunt BOSTON® Vista® Battery-Operated Pencil Sharpener, Black"/>
    <n v="0.57999999999999996"/>
    <s v="United States"/>
    <x v="3"/>
    <x v="29"/>
    <x v="449"/>
    <n v="30907"/>
    <x v="86"/>
    <d v="2015-04-20T00:00:00"/>
    <x v="919"/>
    <n v="22"/>
    <n v="267.32"/>
    <n v="87749"/>
    <s v="Not returned"/>
    <s v="Sam"/>
  </r>
  <r>
    <x v="954"/>
    <x v="0"/>
    <x v="0"/>
    <n v="23.99"/>
    <n v="6.3"/>
    <n v="1713"/>
    <s v="Rosemary Stark"/>
    <x v="2"/>
    <x v="0"/>
    <x v="2"/>
    <x v="6"/>
    <s v="Medium Box"/>
    <s v="TI 36X Solar Scientific Calculator"/>
    <n v="0.38"/>
    <s v="United States"/>
    <x v="3"/>
    <x v="29"/>
    <x v="450"/>
    <n v="30265"/>
    <x v="124"/>
    <d v="2015-05-31T00:00:00"/>
    <x v="920"/>
    <n v="11"/>
    <n v="284.39"/>
    <n v="87748"/>
    <s v="Not returned"/>
    <s v="Sam"/>
  </r>
  <r>
    <x v="955"/>
    <x v="4"/>
    <x v="0"/>
    <n v="300.98"/>
    <n v="64.73"/>
    <n v="1718"/>
    <s v="Kathy Shah"/>
    <x v="1"/>
    <x v="3"/>
    <x v="1"/>
    <x v="1"/>
    <s v="Jumbo Drum"/>
    <s v="Global Leather and Oak Executive Chair, Black"/>
    <n v="0.56000000000000005"/>
    <s v="United States"/>
    <x v="3"/>
    <x v="24"/>
    <x v="451"/>
    <n v="27529"/>
    <x v="129"/>
    <d v="2015-03-15T00:00:00"/>
    <x v="921"/>
    <n v="3"/>
    <n v="974.14"/>
    <n v="90621"/>
    <s v="Not returned"/>
    <s v="Sam"/>
  </r>
  <r>
    <x v="956"/>
    <x v="3"/>
    <x v="2"/>
    <n v="16.48"/>
    <n v="1.99"/>
    <n v="1719"/>
    <s v="Russell W Melton"/>
    <x v="2"/>
    <x v="0"/>
    <x v="2"/>
    <x v="13"/>
    <s v="Small Pack"/>
    <s v="Maxell DVD-RAM Discs"/>
    <n v="0.42"/>
    <s v="United States"/>
    <x v="3"/>
    <x v="43"/>
    <x v="452"/>
    <n v="35473"/>
    <x v="60"/>
    <d v="2015-01-19T00:00:00"/>
    <x v="922"/>
    <n v="8"/>
    <n v="128.13"/>
    <n v="90786"/>
    <s v="Not returned"/>
    <s v="Sam"/>
  </r>
  <r>
    <x v="957"/>
    <x v="0"/>
    <x v="7"/>
    <n v="12.44"/>
    <n v="6.27"/>
    <n v="1721"/>
    <s v="Jennifer Zimmerman"/>
    <x v="2"/>
    <x v="0"/>
    <x v="0"/>
    <x v="10"/>
    <s v="Medium Box"/>
    <s v="Eldon Simplefile® Box Office®"/>
    <n v="0.56999999999999995"/>
    <s v="United States"/>
    <x v="3"/>
    <x v="40"/>
    <x v="453"/>
    <n v="72401"/>
    <x v="41"/>
    <d v="2015-05-17T00:00:00"/>
    <x v="923"/>
    <n v="37"/>
    <n v="464.94"/>
    <n v="90787"/>
    <s v="Not returned"/>
    <s v="Sam"/>
  </r>
  <r>
    <x v="958"/>
    <x v="4"/>
    <x v="10"/>
    <n v="49.99"/>
    <n v="19.989999999999998"/>
    <n v="1723"/>
    <s v="Constance Flowers"/>
    <x v="0"/>
    <x v="0"/>
    <x v="2"/>
    <x v="13"/>
    <s v="Small Box"/>
    <s v="US Robotics 56K V.92 Internal PCI Faxmodem"/>
    <n v="0.45"/>
    <s v="United States"/>
    <x v="0"/>
    <x v="1"/>
    <x v="454"/>
    <n v="92037"/>
    <x v="70"/>
    <d v="2015-02-05T00:00:00"/>
    <x v="924"/>
    <n v="46"/>
    <n v="2188.06"/>
    <n v="40101"/>
    <s v="Not returned"/>
    <s v="William"/>
  </r>
  <r>
    <x v="959"/>
    <x v="3"/>
    <x v="5"/>
    <n v="6.68"/>
    <n v="5.66"/>
    <n v="1723"/>
    <s v="Constance Flowers"/>
    <x v="2"/>
    <x v="0"/>
    <x v="0"/>
    <x v="7"/>
    <s v="Small Box"/>
    <s v="Xerox 1923"/>
    <n v="0.37"/>
    <s v="United States"/>
    <x v="0"/>
    <x v="1"/>
    <x v="454"/>
    <n v="92037"/>
    <x v="131"/>
    <d v="2015-02-09T00:00:00"/>
    <x v="925"/>
    <n v="46"/>
    <n v="320.93"/>
    <n v="44002"/>
    <s v="Not returned"/>
    <s v="William"/>
  </r>
  <r>
    <x v="960"/>
    <x v="3"/>
    <x v="9"/>
    <n v="17.7"/>
    <n v="9.4700000000000006"/>
    <n v="1723"/>
    <s v="Constance Flowers"/>
    <x v="2"/>
    <x v="0"/>
    <x v="0"/>
    <x v="10"/>
    <s v="Small Box"/>
    <s v="Portfile® Personal File Boxes"/>
    <n v="0.59"/>
    <s v="United States"/>
    <x v="0"/>
    <x v="1"/>
    <x v="454"/>
    <n v="92037"/>
    <x v="131"/>
    <d v="2015-02-07T00:00:00"/>
    <x v="926"/>
    <n v="14"/>
    <n v="261.85000000000002"/>
    <n v="44002"/>
    <s v="Not returned"/>
    <s v="William"/>
  </r>
  <r>
    <x v="961"/>
    <x v="0"/>
    <x v="7"/>
    <n v="12.44"/>
    <n v="6.27"/>
    <n v="1723"/>
    <s v="Constance Flowers"/>
    <x v="2"/>
    <x v="0"/>
    <x v="0"/>
    <x v="10"/>
    <s v="Medium Box"/>
    <s v="Eldon Simplefile® Box Office®"/>
    <n v="0.56999999999999995"/>
    <s v="United States"/>
    <x v="0"/>
    <x v="1"/>
    <x v="454"/>
    <n v="92037"/>
    <x v="41"/>
    <d v="2015-05-17T00:00:00"/>
    <x v="927"/>
    <n v="146"/>
    <n v="1834.61"/>
    <n v="32710"/>
    <s v="Not returned"/>
    <s v="William"/>
  </r>
  <r>
    <x v="962"/>
    <x v="0"/>
    <x v="5"/>
    <n v="35.99"/>
    <n v="1.1000000000000001"/>
    <n v="1725"/>
    <s v="Linda Blake"/>
    <x v="2"/>
    <x v="0"/>
    <x v="2"/>
    <x v="5"/>
    <s v="Small Box"/>
    <s v="Accessory35"/>
    <n v="0.55000000000000004"/>
    <s v="United States"/>
    <x v="1"/>
    <x v="10"/>
    <x v="455"/>
    <n v="43026"/>
    <x v="163"/>
    <d v="2015-05-09T00:00:00"/>
    <x v="928"/>
    <n v="9"/>
    <n v="261.56"/>
    <n v="87193"/>
    <s v="Not returned"/>
    <s v="Erin"/>
  </r>
  <r>
    <x v="963"/>
    <x v="1"/>
    <x v="10"/>
    <n v="14.98"/>
    <n v="7.69"/>
    <n v="1727"/>
    <s v="Juanita Ballard"/>
    <x v="0"/>
    <x v="2"/>
    <x v="0"/>
    <x v="10"/>
    <s v="Small Box"/>
    <s v="Super Decoflex Portable Personal File"/>
    <n v="0.56999999999999995"/>
    <s v="United States"/>
    <x v="1"/>
    <x v="10"/>
    <x v="456"/>
    <n v="44240"/>
    <x v="72"/>
    <d v="2015-01-23T00:00:00"/>
    <x v="929"/>
    <n v="8"/>
    <n v="114.81"/>
    <n v="87194"/>
    <s v="Not returned"/>
    <s v="Erin"/>
  </r>
  <r>
    <x v="964"/>
    <x v="0"/>
    <x v="7"/>
    <n v="55.48"/>
    <n v="6.79"/>
    <n v="1728"/>
    <s v="Carrie Lewis"/>
    <x v="2"/>
    <x v="0"/>
    <x v="0"/>
    <x v="7"/>
    <s v="Small Box"/>
    <s v="Eaton Premium Continuous-Feed Paper, 25% Cotton, Letter Size, White, 1000 Shts/Box"/>
    <n v="0.37"/>
    <s v="United States"/>
    <x v="1"/>
    <x v="10"/>
    <x v="457"/>
    <n v="45429"/>
    <x v="11"/>
    <d v="2015-02-24T00:00:00"/>
    <x v="930"/>
    <n v="10"/>
    <n v="546.21"/>
    <n v="87195"/>
    <s v="Not returned"/>
    <s v="Erin"/>
  </r>
  <r>
    <x v="965"/>
    <x v="0"/>
    <x v="10"/>
    <n v="65.989999999999995"/>
    <n v="3.99"/>
    <n v="1730"/>
    <s v="Kerry Wilkerson"/>
    <x v="0"/>
    <x v="2"/>
    <x v="2"/>
    <x v="5"/>
    <s v="Small Box"/>
    <s v="StarTAC 7760"/>
    <n v="0.59"/>
    <s v="United States"/>
    <x v="0"/>
    <x v="44"/>
    <x v="458"/>
    <n v="83843"/>
    <x v="74"/>
    <d v="2015-04-09T00:00:00"/>
    <x v="931"/>
    <n v="5"/>
    <n v="272.86"/>
    <n v="90653"/>
    <s v="Not returned"/>
    <s v="William"/>
  </r>
  <r>
    <x v="966"/>
    <x v="1"/>
    <x v="1"/>
    <n v="60.98"/>
    <n v="49"/>
    <n v="1733"/>
    <s v="Nina Horne Kelly"/>
    <x v="2"/>
    <x v="2"/>
    <x v="0"/>
    <x v="15"/>
    <s v="Large Box"/>
    <s v="Euro Pro Shark Stick Mini Vacuum"/>
    <n v="0.59"/>
    <s v="United States"/>
    <x v="1"/>
    <x v="41"/>
    <x v="246"/>
    <n v="20012"/>
    <x v="36"/>
    <d v="2015-04-06T00:00:00"/>
    <x v="932"/>
    <n v="34"/>
    <n v="2119.54"/>
    <n v="3841"/>
    <s v="Not returned"/>
    <s v="Erin"/>
  </r>
  <r>
    <x v="967"/>
    <x v="1"/>
    <x v="1"/>
    <n v="1270.99"/>
    <n v="19.989999999999998"/>
    <n v="1733"/>
    <s v="Nina Horne Kelly"/>
    <x v="2"/>
    <x v="2"/>
    <x v="0"/>
    <x v="8"/>
    <s v="Small Box"/>
    <s v="Fellowes PB500 Electric Punch Plastic Comb Binding Machine with Manual Bind"/>
    <n v="0.35"/>
    <s v="United States"/>
    <x v="1"/>
    <x v="41"/>
    <x v="246"/>
    <n v="20012"/>
    <x v="36"/>
    <d v="2015-04-06T00:00:00"/>
    <x v="933"/>
    <n v="36"/>
    <n v="45737.33"/>
    <n v="3841"/>
    <s v="Not returned"/>
    <s v="Erin"/>
  </r>
  <r>
    <x v="968"/>
    <x v="0"/>
    <x v="1"/>
    <n v="30.98"/>
    <n v="17.079999999999998"/>
    <n v="1733"/>
    <s v="Nina Horne Kelly"/>
    <x v="2"/>
    <x v="2"/>
    <x v="0"/>
    <x v="7"/>
    <s v="Small Box"/>
    <s v="Xerox 197"/>
    <n v="0.4"/>
    <s v="United States"/>
    <x v="1"/>
    <x v="41"/>
    <x v="246"/>
    <n v="20012"/>
    <x v="162"/>
    <d v="2015-06-29T00:00:00"/>
    <x v="934"/>
    <n v="13"/>
    <n v="438.25"/>
    <n v="59937"/>
    <s v="Returned"/>
    <s v="Erin"/>
  </r>
  <r>
    <x v="969"/>
    <x v="1"/>
    <x v="1"/>
    <n v="60.98"/>
    <n v="49"/>
    <n v="1734"/>
    <s v="Christopher Meadows"/>
    <x v="2"/>
    <x v="2"/>
    <x v="0"/>
    <x v="15"/>
    <s v="Large Box"/>
    <s v="Euro Pro Shark Stick Mini Vacuum"/>
    <n v="0.59"/>
    <s v="United States"/>
    <x v="1"/>
    <x v="4"/>
    <x v="459"/>
    <n v="10528"/>
    <x v="36"/>
    <d v="2015-04-06T00:00:00"/>
    <x v="935"/>
    <n v="9"/>
    <n v="561.05999999999995"/>
    <n v="88443"/>
    <s v="Not returned"/>
    <s v="Erin"/>
  </r>
  <r>
    <x v="970"/>
    <x v="1"/>
    <x v="1"/>
    <n v="1270.99"/>
    <n v="19.989999999999998"/>
    <n v="1734"/>
    <s v="Christopher Meadows"/>
    <x v="2"/>
    <x v="2"/>
    <x v="0"/>
    <x v="8"/>
    <s v="Small Box"/>
    <s v="Fellowes PB500 Electric Punch Plastic Comb Binding Machine with Manual Bind"/>
    <n v="0.35"/>
    <s v="United States"/>
    <x v="1"/>
    <x v="4"/>
    <x v="459"/>
    <n v="10528"/>
    <x v="36"/>
    <d v="2015-04-06T00:00:00"/>
    <x v="936"/>
    <n v="9"/>
    <n v="11434.33"/>
    <n v="88443"/>
    <s v="Not returned"/>
    <s v="Erin"/>
  </r>
  <r>
    <x v="971"/>
    <x v="1"/>
    <x v="5"/>
    <n v="205.99"/>
    <n v="8.99"/>
    <n v="1734"/>
    <s v="Christopher Meadows"/>
    <x v="0"/>
    <x v="2"/>
    <x v="2"/>
    <x v="5"/>
    <s v="Small Box"/>
    <s v="StarTAC 8000"/>
    <n v="0.6"/>
    <s v="United States"/>
    <x v="1"/>
    <x v="4"/>
    <x v="459"/>
    <n v="10528"/>
    <x v="36"/>
    <d v="2015-04-06T00:00:00"/>
    <x v="937"/>
    <n v="19"/>
    <n v="3229.24"/>
    <n v="88443"/>
    <s v="Not returned"/>
    <s v="Erin"/>
  </r>
  <r>
    <x v="972"/>
    <x v="0"/>
    <x v="1"/>
    <n v="30.98"/>
    <n v="17.079999999999998"/>
    <n v="1735"/>
    <s v="Eric West"/>
    <x v="2"/>
    <x v="2"/>
    <x v="0"/>
    <x v="7"/>
    <s v="Small Box"/>
    <s v="Xerox 197"/>
    <n v="0.4"/>
    <s v="United States"/>
    <x v="1"/>
    <x v="4"/>
    <x v="460"/>
    <n v="11550"/>
    <x v="162"/>
    <d v="2015-06-29T00:00:00"/>
    <x v="938"/>
    <n v="3"/>
    <n v="101.13"/>
    <n v="88444"/>
    <s v="Not returned"/>
    <s v="Erin"/>
  </r>
  <r>
    <x v="973"/>
    <x v="1"/>
    <x v="3"/>
    <n v="30.93"/>
    <n v="3.92"/>
    <n v="1737"/>
    <s v="Danielle Myers"/>
    <x v="2"/>
    <x v="0"/>
    <x v="1"/>
    <x v="2"/>
    <s v="Small Pack"/>
    <s v="Advantus Employee of the Month Certificate Frame, 11 x 13-1/2"/>
    <n v="0.44"/>
    <s v="United States"/>
    <x v="3"/>
    <x v="24"/>
    <x v="451"/>
    <n v="27529"/>
    <x v="26"/>
    <d v="2015-06-05T00:00:00"/>
    <x v="939"/>
    <n v="16"/>
    <n v="451.83"/>
    <n v="85866"/>
    <s v="Not returned"/>
    <s v="Sam"/>
  </r>
  <r>
    <x v="974"/>
    <x v="1"/>
    <x v="9"/>
    <n v="1.68"/>
    <n v="0.7"/>
    <n v="1737"/>
    <s v="Danielle Myers"/>
    <x v="0"/>
    <x v="0"/>
    <x v="0"/>
    <x v="0"/>
    <s v="Wrap Bag"/>
    <s v="Newell 308"/>
    <n v="0.6"/>
    <s v="United States"/>
    <x v="3"/>
    <x v="24"/>
    <x v="451"/>
    <n v="27529"/>
    <x v="26"/>
    <d v="2015-06-05T00:00:00"/>
    <x v="940"/>
    <n v="11"/>
    <n v="20.239999999999998"/>
    <n v="85866"/>
    <s v="Not returned"/>
    <s v="Sam"/>
  </r>
  <r>
    <x v="975"/>
    <x v="3"/>
    <x v="4"/>
    <n v="175.99"/>
    <n v="4.99"/>
    <n v="1738"/>
    <s v="Dean Solomon"/>
    <x v="2"/>
    <x v="0"/>
    <x v="2"/>
    <x v="5"/>
    <s v="Small Box"/>
    <s v="5165"/>
    <n v="0.59"/>
    <s v="United States"/>
    <x v="3"/>
    <x v="24"/>
    <x v="461"/>
    <n v="28052"/>
    <x v="145"/>
    <d v="2015-03-28T00:00:00"/>
    <x v="941"/>
    <n v="10"/>
    <n v="1486.34"/>
    <n v="85865"/>
    <s v="Not returned"/>
    <s v="Sam"/>
  </r>
  <r>
    <x v="976"/>
    <x v="4"/>
    <x v="7"/>
    <n v="35.44"/>
    <n v="19.989999999999998"/>
    <n v="1738"/>
    <s v="Dean Solomon"/>
    <x v="2"/>
    <x v="0"/>
    <x v="0"/>
    <x v="7"/>
    <s v="Small Box"/>
    <s v="Xerox 1880"/>
    <n v="0.38"/>
    <s v="United States"/>
    <x v="3"/>
    <x v="24"/>
    <x v="461"/>
    <n v="28052"/>
    <x v="110"/>
    <d v="2015-06-21T00:00:00"/>
    <x v="942"/>
    <n v="11"/>
    <n v="406.26"/>
    <n v="85868"/>
    <s v="Not returned"/>
    <s v="Sam"/>
  </r>
  <r>
    <x v="977"/>
    <x v="0"/>
    <x v="3"/>
    <n v="349.45"/>
    <n v="60"/>
    <n v="1739"/>
    <s v="Edna Pierce"/>
    <x v="1"/>
    <x v="0"/>
    <x v="1"/>
    <x v="11"/>
    <s v="Jumbo Drum"/>
    <s v="SAFCO PlanMaster Heigh-Adjustable Drafting Table Base, 43w x 30d x 30-37h, Black"/>
    <m/>
    <s v="United States"/>
    <x v="3"/>
    <x v="24"/>
    <x v="462"/>
    <n v="27534"/>
    <x v="32"/>
    <d v="2015-05-04T00:00:00"/>
    <x v="943"/>
    <n v="17"/>
    <n v="5835.41"/>
    <n v="85867"/>
    <s v="Not returned"/>
    <s v="Sam"/>
  </r>
  <r>
    <x v="978"/>
    <x v="3"/>
    <x v="6"/>
    <n v="55.99"/>
    <n v="2.5"/>
    <n v="1743"/>
    <s v="Paige Jacobs"/>
    <x v="2"/>
    <x v="3"/>
    <x v="2"/>
    <x v="5"/>
    <s v="Small Pack"/>
    <s v="Accessory28"/>
    <n v="0.83"/>
    <s v="United States"/>
    <x v="2"/>
    <x v="7"/>
    <x v="430"/>
    <n v="77546"/>
    <x v="6"/>
    <d v="2015-02-14T00:00:00"/>
    <x v="944"/>
    <n v="1"/>
    <n v="52.1"/>
    <n v="91025"/>
    <s v="Not returned"/>
    <s v="Chris"/>
  </r>
  <r>
    <x v="979"/>
    <x v="1"/>
    <x v="1"/>
    <n v="4.13"/>
    <n v="6.89"/>
    <n v="1745"/>
    <s v="Herbert Holden"/>
    <x v="2"/>
    <x v="1"/>
    <x v="0"/>
    <x v="9"/>
    <s v="Small Box"/>
    <s v="Avery 05222 Permanent Self-Adhesive File Folder Labels for Typewriters, on Rolls, White, 250/Roll"/>
    <n v="0.39"/>
    <s v="United States"/>
    <x v="3"/>
    <x v="29"/>
    <x v="135"/>
    <n v="30305"/>
    <x v="85"/>
    <d v="2015-01-10T00:00:00"/>
    <x v="945"/>
    <n v="9"/>
    <n v="45.87"/>
    <n v="18561"/>
    <s v="Not returned"/>
    <s v="Sam"/>
  </r>
  <r>
    <x v="980"/>
    <x v="4"/>
    <x v="7"/>
    <n v="60.65"/>
    <n v="12.23"/>
    <n v="1745"/>
    <s v="Herbert Holden"/>
    <x v="2"/>
    <x v="1"/>
    <x v="1"/>
    <x v="2"/>
    <s v="Medium Box"/>
    <s v="Tenex Traditional Chairmats for Medium Pile Carpet, Standard Lip, 36&quot; x 48&quot;"/>
    <n v="0.64"/>
    <s v="United States"/>
    <x v="3"/>
    <x v="29"/>
    <x v="135"/>
    <n v="30305"/>
    <x v="79"/>
    <d v="2015-02-16T00:00:00"/>
    <x v="946"/>
    <n v="4"/>
    <n v="256.77"/>
    <n v="13408"/>
    <s v="Not returned"/>
    <s v="Sam"/>
  </r>
  <r>
    <x v="981"/>
    <x v="0"/>
    <x v="7"/>
    <n v="124.49"/>
    <n v="51.94"/>
    <n v="1745"/>
    <s v="Herbert Holden"/>
    <x v="1"/>
    <x v="3"/>
    <x v="1"/>
    <x v="11"/>
    <s v="Jumbo Box"/>
    <s v="Bevis 36 x 72 Conference Tables"/>
    <n v="0.63"/>
    <s v="United States"/>
    <x v="3"/>
    <x v="29"/>
    <x v="135"/>
    <n v="30305"/>
    <x v="20"/>
    <d v="2015-06-14T00:00:00"/>
    <x v="947"/>
    <n v="4"/>
    <n v="605.82000000000005"/>
    <n v="12224"/>
    <s v="Not returned"/>
    <s v="Sam"/>
  </r>
  <r>
    <x v="982"/>
    <x v="0"/>
    <x v="10"/>
    <n v="35.99"/>
    <n v="5"/>
    <n v="1745"/>
    <s v="Herbert Holden"/>
    <x v="2"/>
    <x v="3"/>
    <x v="2"/>
    <x v="5"/>
    <s v="Wrap Bag"/>
    <s v="Accessory17"/>
    <n v="0.82"/>
    <s v="United States"/>
    <x v="3"/>
    <x v="29"/>
    <x v="135"/>
    <n v="30305"/>
    <x v="20"/>
    <d v="2015-06-12T00:00:00"/>
    <x v="948"/>
    <n v="54"/>
    <n v="1569"/>
    <n v="12224"/>
    <s v="Not returned"/>
    <s v="Sam"/>
  </r>
  <r>
    <x v="983"/>
    <x v="0"/>
    <x v="7"/>
    <n v="124.49"/>
    <n v="51.94"/>
    <n v="1748"/>
    <s v="Helen Simpson"/>
    <x v="1"/>
    <x v="3"/>
    <x v="1"/>
    <x v="11"/>
    <s v="Jumbo Box"/>
    <s v="Bevis 36 x 72 Conference Tables"/>
    <n v="0.63"/>
    <s v="United States"/>
    <x v="2"/>
    <x v="23"/>
    <x v="463"/>
    <n v="73703"/>
    <x v="20"/>
    <d v="2015-06-14T00:00:00"/>
    <x v="949"/>
    <n v="1"/>
    <n v="151.46"/>
    <n v="87245"/>
    <s v="Not returned"/>
    <s v="Chris"/>
  </r>
  <r>
    <x v="984"/>
    <x v="1"/>
    <x v="1"/>
    <n v="4.13"/>
    <n v="6.89"/>
    <n v="1749"/>
    <s v="Sherri P Stephens"/>
    <x v="2"/>
    <x v="1"/>
    <x v="0"/>
    <x v="9"/>
    <s v="Small Box"/>
    <s v="Avery 05222 Permanent Self-Adhesive File Folder Labels for Typewriters, on Rolls, White, 250/Roll"/>
    <n v="0.39"/>
    <s v="United States"/>
    <x v="2"/>
    <x v="23"/>
    <x v="464"/>
    <n v="73505"/>
    <x v="85"/>
    <d v="2015-01-10T00:00:00"/>
    <x v="950"/>
    <n v="2"/>
    <n v="10.19"/>
    <n v="87243"/>
    <s v="Not returned"/>
    <s v="Chris"/>
  </r>
  <r>
    <x v="985"/>
    <x v="4"/>
    <x v="7"/>
    <n v="60.65"/>
    <n v="12.23"/>
    <n v="1749"/>
    <s v="Sherri P Stephens"/>
    <x v="2"/>
    <x v="1"/>
    <x v="1"/>
    <x v="2"/>
    <s v="Medium Box"/>
    <s v="Tenex Traditional Chairmats for Medium Pile Carpet, Standard Lip, 36&quot; x 48&quot;"/>
    <n v="0.64"/>
    <s v="United States"/>
    <x v="2"/>
    <x v="23"/>
    <x v="464"/>
    <n v="73505"/>
    <x v="79"/>
    <d v="2015-02-16T00:00:00"/>
    <x v="951"/>
    <n v="1"/>
    <n v="64.19"/>
    <n v="87244"/>
    <s v="Not returned"/>
    <s v="Chris"/>
  </r>
  <r>
    <x v="986"/>
    <x v="4"/>
    <x v="7"/>
    <n v="8.5"/>
    <n v="1.99"/>
    <n v="1754"/>
    <s v="Nelson Hong"/>
    <x v="2"/>
    <x v="3"/>
    <x v="2"/>
    <x v="13"/>
    <s v="Small Pack"/>
    <s v="Hewlett-Packard 4.7GB DVD+R Discs"/>
    <n v="0.49"/>
    <s v="United States"/>
    <x v="0"/>
    <x v="1"/>
    <x v="465"/>
    <n v="90503"/>
    <x v="139"/>
    <d v="2015-02-28T00:00:00"/>
    <x v="952"/>
    <n v="14"/>
    <n v="118.57"/>
    <n v="90178"/>
    <s v="Not returned"/>
    <s v="William"/>
  </r>
  <r>
    <x v="987"/>
    <x v="4"/>
    <x v="10"/>
    <n v="15.99"/>
    <n v="9.4"/>
    <n v="1754"/>
    <s v="Nelson Hong"/>
    <x v="2"/>
    <x v="3"/>
    <x v="2"/>
    <x v="6"/>
    <s v="Small Box"/>
    <s v="AT&amp;T Black Trimline Phone, Model 210"/>
    <n v="0.49"/>
    <s v="United States"/>
    <x v="0"/>
    <x v="1"/>
    <x v="465"/>
    <n v="90503"/>
    <x v="139"/>
    <d v="2015-02-27T00:00:00"/>
    <x v="953"/>
    <n v="5"/>
    <n v="79.47"/>
    <n v="90178"/>
    <s v="Not returned"/>
    <s v="William"/>
  </r>
  <r>
    <x v="988"/>
    <x v="4"/>
    <x v="3"/>
    <n v="95.99"/>
    <n v="8.99"/>
    <n v="1754"/>
    <s v="Nelson Hong"/>
    <x v="2"/>
    <x v="3"/>
    <x v="2"/>
    <x v="5"/>
    <s v="Small Box"/>
    <s v="600 Series Flip"/>
    <n v="0.56999999999999995"/>
    <s v="United States"/>
    <x v="0"/>
    <x v="1"/>
    <x v="465"/>
    <n v="90503"/>
    <x v="139"/>
    <d v="2015-03-03T00:00:00"/>
    <x v="954"/>
    <n v="8"/>
    <n v="627.28"/>
    <n v="90178"/>
    <s v="Not returned"/>
    <s v="William"/>
  </r>
  <r>
    <x v="989"/>
    <x v="0"/>
    <x v="6"/>
    <n v="115.99"/>
    <n v="5.92"/>
    <n v="1764"/>
    <s v="Michele Bradshaw"/>
    <x v="2"/>
    <x v="3"/>
    <x v="2"/>
    <x v="5"/>
    <s v="Small Box"/>
    <s v="8890"/>
    <n v="0.57999999999999996"/>
    <s v="United States"/>
    <x v="3"/>
    <x v="26"/>
    <x v="466"/>
    <n v="34698"/>
    <x v="46"/>
    <d v="2015-01-22T00:00:00"/>
    <x v="955"/>
    <n v="11"/>
    <n v="1160.42"/>
    <n v="89775"/>
    <s v="Not returned"/>
    <s v="Sam"/>
  </r>
  <r>
    <x v="990"/>
    <x v="0"/>
    <x v="2"/>
    <n v="19.98"/>
    <n v="10.49"/>
    <n v="1764"/>
    <s v="Michele Bradshaw"/>
    <x v="2"/>
    <x v="3"/>
    <x v="1"/>
    <x v="2"/>
    <s v="Small Box"/>
    <s v="12-1/2 Diameter Round Wall Clock"/>
    <n v="0.49"/>
    <s v="United States"/>
    <x v="3"/>
    <x v="26"/>
    <x v="466"/>
    <n v="34698"/>
    <x v="151"/>
    <d v="2015-03-03T00:00:00"/>
    <x v="956"/>
    <n v="5"/>
    <n v="103.37"/>
    <n v="89776"/>
    <s v="Not returned"/>
    <s v="Sam"/>
  </r>
  <r>
    <x v="991"/>
    <x v="0"/>
    <x v="4"/>
    <n v="1.76"/>
    <n v="4.8600000000000003"/>
    <n v="1764"/>
    <s v="Michele Bradshaw"/>
    <x v="2"/>
    <x v="3"/>
    <x v="1"/>
    <x v="2"/>
    <s v="Small Box"/>
    <s v="Regeneration Desk Collection"/>
    <n v="0.41"/>
    <s v="United States"/>
    <x v="3"/>
    <x v="26"/>
    <x v="466"/>
    <n v="34698"/>
    <x v="151"/>
    <d v="2015-03-02T00:00:00"/>
    <x v="957"/>
    <n v="23"/>
    <n v="40.22"/>
    <n v="89776"/>
    <s v="Not returned"/>
    <s v="Sam"/>
  </r>
  <r>
    <x v="992"/>
    <x v="1"/>
    <x v="6"/>
    <n v="5.77"/>
    <n v="4.97"/>
    <n v="1765"/>
    <s v="Ralph Woods Scott"/>
    <x v="2"/>
    <x v="3"/>
    <x v="0"/>
    <x v="8"/>
    <s v="Small Box"/>
    <s v="Avery Binding System Hidden Tab™ Executive Style Index Sets"/>
    <n v="0.35"/>
    <s v="United States"/>
    <x v="2"/>
    <x v="33"/>
    <x v="467"/>
    <n v="63141"/>
    <x v="82"/>
    <d v="2015-05-05T00:00:00"/>
    <x v="958"/>
    <n v="8"/>
    <n v="52.43"/>
    <n v="89777"/>
    <s v="Not returned"/>
    <s v="Chris"/>
  </r>
  <r>
    <x v="993"/>
    <x v="2"/>
    <x v="0"/>
    <n v="50.98"/>
    <n v="6.5"/>
    <n v="1767"/>
    <s v="Robert Rollins"/>
    <x v="2"/>
    <x v="1"/>
    <x v="2"/>
    <x v="13"/>
    <s v="Small Box"/>
    <s v="Microsoft Natural Multimedia Keyboard"/>
    <n v="0.73"/>
    <s v="United States"/>
    <x v="3"/>
    <x v="29"/>
    <x v="450"/>
    <n v="30265"/>
    <x v="173"/>
    <d v="2015-03-27T00:00:00"/>
    <x v="959"/>
    <n v="16"/>
    <n v="818.49"/>
    <n v="89211"/>
    <s v="Not returned"/>
    <s v="Sam"/>
  </r>
  <r>
    <x v="994"/>
    <x v="3"/>
    <x v="8"/>
    <n v="60.98"/>
    <n v="49"/>
    <n v="1771"/>
    <s v="Jeff Spivey"/>
    <x v="2"/>
    <x v="1"/>
    <x v="0"/>
    <x v="15"/>
    <s v="Large Box"/>
    <s v="Euro Pro Shark Stick Mini Vacuum"/>
    <n v="0.59"/>
    <s v="United States"/>
    <x v="2"/>
    <x v="12"/>
    <x v="418"/>
    <n v="61032"/>
    <x v="127"/>
    <d v="2015-03-07T00:00:00"/>
    <x v="960"/>
    <n v="7"/>
    <n v="410.17"/>
    <n v="89106"/>
    <s v="Not returned"/>
    <s v="Chris"/>
  </r>
  <r>
    <x v="995"/>
    <x v="4"/>
    <x v="3"/>
    <n v="12.95"/>
    <n v="4.9800000000000004"/>
    <n v="1775"/>
    <s v="Marlene Kirk"/>
    <x v="2"/>
    <x v="3"/>
    <x v="0"/>
    <x v="8"/>
    <s v="Small Box"/>
    <s v="GBC Binding covers"/>
    <n v="0.4"/>
    <s v="United States"/>
    <x v="2"/>
    <x v="38"/>
    <x v="468"/>
    <n v="46614"/>
    <x v="110"/>
    <d v="2015-06-21T00:00:00"/>
    <x v="961"/>
    <n v="21"/>
    <n v="269.54000000000002"/>
    <n v="89944"/>
    <s v="Not returned"/>
    <s v="Chris"/>
  </r>
  <r>
    <x v="996"/>
    <x v="1"/>
    <x v="4"/>
    <n v="5.78"/>
    <n v="5.67"/>
    <n v="1776"/>
    <s v="Charlotte Patterson"/>
    <x v="2"/>
    <x v="3"/>
    <x v="0"/>
    <x v="7"/>
    <s v="Small Box"/>
    <s v="Xerox 1978"/>
    <n v="0.36"/>
    <s v="United States"/>
    <x v="2"/>
    <x v="38"/>
    <x v="469"/>
    <n v="47802"/>
    <x v="128"/>
    <d v="2015-02-05T00:00:00"/>
    <x v="962"/>
    <n v="19"/>
    <n v="106.57"/>
    <n v="89941"/>
    <s v="Not returned"/>
    <s v="Chris"/>
  </r>
  <r>
    <x v="997"/>
    <x v="4"/>
    <x v="8"/>
    <n v="5.43"/>
    <n v="0.95"/>
    <n v="1777"/>
    <s v="Miriam Greenberg"/>
    <x v="2"/>
    <x v="3"/>
    <x v="0"/>
    <x v="7"/>
    <s v="Wrap Bag"/>
    <s v="Wirebound Message Book, 4 per Page"/>
    <n v="0.36"/>
    <s v="United States"/>
    <x v="2"/>
    <x v="38"/>
    <x v="470"/>
    <n v="46383"/>
    <x v="126"/>
    <d v="2015-04-26T00:00:00"/>
    <x v="963"/>
    <n v="7"/>
    <n v="38.409999999999997"/>
    <n v="89939"/>
    <s v="Not returned"/>
    <s v="Chris"/>
  </r>
  <r>
    <x v="998"/>
    <x v="4"/>
    <x v="1"/>
    <n v="10.06"/>
    <n v="2.06"/>
    <n v="1777"/>
    <s v="Miriam Greenberg"/>
    <x v="2"/>
    <x v="3"/>
    <x v="0"/>
    <x v="7"/>
    <s v="Wrap Bag"/>
    <s v="Riverleaf Stik-Withit® Designer Note Cubes®"/>
    <n v="0.39"/>
    <s v="United States"/>
    <x v="2"/>
    <x v="38"/>
    <x v="470"/>
    <n v="46383"/>
    <x v="35"/>
    <d v="2015-01-08T00:00:00"/>
    <x v="964"/>
    <n v="13"/>
    <n v="131.34"/>
    <n v="89940"/>
    <s v="Not returned"/>
    <s v="Chris"/>
  </r>
  <r>
    <x v="999"/>
    <x v="1"/>
    <x v="9"/>
    <n v="19.989999999999998"/>
    <n v="11.17"/>
    <n v="1777"/>
    <s v="Miriam Greenberg"/>
    <x v="2"/>
    <x v="0"/>
    <x v="1"/>
    <x v="2"/>
    <s v="Large Box"/>
    <s v="Telescoping Adjustable Floor Lamp"/>
    <n v="0.6"/>
    <s v="United States"/>
    <x v="2"/>
    <x v="38"/>
    <x v="470"/>
    <n v="46383"/>
    <x v="57"/>
    <d v="2015-04-03T00:00:00"/>
    <x v="965"/>
    <n v="12"/>
    <n v="251.61"/>
    <n v="89942"/>
    <s v="Not returned"/>
    <s v="Chris"/>
  </r>
  <r>
    <x v="1000"/>
    <x v="0"/>
    <x v="2"/>
    <n v="13.99"/>
    <n v="7.51"/>
    <n v="1778"/>
    <s v="Ray Oakley"/>
    <x v="2"/>
    <x v="3"/>
    <x v="2"/>
    <x v="6"/>
    <s v="Medium Box"/>
    <s v="Sharp EL500L Fraction Calculator"/>
    <n v="0.39"/>
    <s v="United States"/>
    <x v="2"/>
    <x v="38"/>
    <x v="471"/>
    <n v="47906"/>
    <x v="16"/>
    <d v="2015-05-12T00:00:00"/>
    <x v="966"/>
    <n v="21"/>
    <n v="287.99"/>
    <n v="89943"/>
    <s v="Not returned"/>
    <s v="Chris"/>
  </r>
  <r>
    <x v="1001"/>
    <x v="0"/>
    <x v="2"/>
    <n v="15.04"/>
    <n v="1.97"/>
    <n v="1778"/>
    <s v="Ray Oakley"/>
    <x v="2"/>
    <x v="3"/>
    <x v="0"/>
    <x v="7"/>
    <s v="Wrap Bag"/>
    <s v="White GlueTop Scratch Pads"/>
    <n v="0.39"/>
    <s v="United States"/>
    <x v="2"/>
    <x v="38"/>
    <x v="471"/>
    <n v="47906"/>
    <x v="16"/>
    <d v="2015-05-10T00:00:00"/>
    <x v="967"/>
    <n v="3"/>
    <n v="46.86"/>
    <n v="89943"/>
    <s v="Not returned"/>
    <s v="Chris"/>
  </r>
  <r>
    <x v="1002"/>
    <x v="0"/>
    <x v="6"/>
    <n v="55.48"/>
    <n v="14.3"/>
    <n v="1781"/>
    <s v="Jackie Capps"/>
    <x v="2"/>
    <x v="0"/>
    <x v="0"/>
    <x v="7"/>
    <s v="Small Box"/>
    <s v="Xerox 194"/>
    <n v="0.37"/>
    <s v="United States"/>
    <x v="0"/>
    <x v="1"/>
    <x v="472"/>
    <n v="94070"/>
    <x v="20"/>
    <d v="2015-06-14T00:00:00"/>
    <x v="968"/>
    <n v="11"/>
    <n v="658.62"/>
    <n v="89857"/>
    <s v="Not returned"/>
    <s v="William"/>
  </r>
  <r>
    <x v="1003"/>
    <x v="4"/>
    <x v="9"/>
    <n v="5.08"/>
    <n v="2.0299999999999998"/>
    <n v="1781"/>
    <s v="Jackie Capps"/>
    <x v="2"/>
    <x v="1"/>
    <x v="1"/>
    <x v="2"/>
    <s v="Wrap Bag"/>
    <s v="Master Caster Door Stop, Brown"/>
    <n v="0.51"/>
    <s v="United States"/>
    <x v="0"/>
    <x v="1"/>
    <x v="472"/>
    <n v="94070"/>
    <x v="0"/>
    <d v="2015-01-12T00:00:00"/>
    <x v="969"/>
    <n v="4"/>
    <n v="21.96"/>
    <n v="89858"/>
    <s v="Not returned"/>
    <s v="William"/>
  </r>
  <r>
    <x v="1004"/>
    <x v="0"/>
    <x v="9"/>
    <n v="3.28"/>
    <n v="3.97"/>
    <n v="1782"/>
    <s v="Lawrence Dennis"/>
    <x v="2"/>
    <x v="1"/>
    <x v="0"/>
    <x v="0"/>
    <s v="Wrap Bag"/>
    <s v="Newell 342"/>
    <n v="0.56000000000000005"/>
    <s v="United States"/>
    <x v="0"/>
    <x v="1"/>
    <x v="473"/>
    <n v="92672"/>
    <x v="61"/>
    <d v="2015-01-08T00:00:00"/>
    <x v="970"/>
    <n v="7"/>
    <n v="24.57"/>
    <n v="89856"/>
    <s v="Not returned"/>
    <s v="William"/>
  </r>
  <r>
    <x v="1005"/>
    <x v="2"/>
    <x v="7"/>
    <n v="205.99"/>
    <n v="8.99"/>
    <n v="1788"/>
    <s v="Valerie Siegel"/>
    <x v="2"/>
    <x v="3"/>
    <x v="2"/>
    <x v="5"/>
    <s v="Small Box"/>
    <s v="TimeportP7382"/>
    <n v="0.56000000000000005"/>
    <s v="United States"/>
    <x v="3"/>
    <x v="29"/>
    <x v="432"/>
    <n v="30188"/>
    <x v="72"/>
    <d v="2015-01-22T00:00:00"/>
    <x v="971"/>
    <n v="6"/>
    <n v="1008.53"/>
    <n v="88256"/>
    <s v="Not returned"/>
    <s v="Sam"/>
  </r>
  <r>
    <x v="1006"/>
    <x v="2"/>
    <x v="7"/>
    <n v="880.98"/>
    <n v="44.55"/>
    <n v="1793"/>
    <s v="Derek Jernigan"/>
    <x v="1"/>
    <x v="1"/>
    <x v="1"/>
    <x v="14"/>
    <s v="Jumbo Box"/>
    <s v="Riverside Palais Royal Lawyers Bookcase, Royale Cherry Finish"/>
    <n v="0.62"/>
    <s v="United States"/>
    <x v="2"/>
    <x v="12"/>
    <x v="474"/>
    <n v="61401"/>
    <x v="61"/>
    <d v="2015-01-07T00:00:00"/>
    <x v="972"/>
    <n v="8"/>
    <n v="6968.9"/>
    <n v="87853"/>
    <s v="Not returned"/>
    <s v="Chris"/>
  </r>
  <r>
    <x v="1007"/>
    <x v="2"/>
    <x v="7"/>
    <n v="3.68"/>
    <n v="1.32"/>
    <n v="1802"/>
    <s v="Jack Morse"/>
    <x v="2"/>
    <x v="0"/>
    <x v="0"/>
    <x v="12"/>
    <s v="Wrap Bag"/>
    <s v="*Staples* vLetter Openers, 2/Pack"/>
    <n v="0.83"/>
    <s v="United States"/>
    <x v="3"/>
    <x v="26"/>
    <x v="466"/>
    <n v="34698"/>
    <x v="144"/>
    <d v="2015-06-02T00:00:00"/>
    <x v="973"/>
    <n v="11"/>
    <n v="41.29"/>
    <n v="91543"/>
    <s v="Not returned"/>
    <s v="Sam"/>
  </r>
  <r>
    <x v="1008"/>
    <x v="3"/>
    <x v="0"/>
    <n v="8.1199999999999992"/>
    <n v="2.83"/>
    <n v="1808"/>
    <s v="Joyce Knox"/>
    <x v="0"/>
    <x v="1"/>
    <x v="2"/>
    <x v="13"/>
    <s v="Small Pack"/>
    <s v="Imation Neon Mac Format Diskettes, 10/Pack"/>
    <n v="0.77"/>
    <s v="United States"/>
    <x v="1"/>
    <x v="36"/>
    <x v="475"/>
    <n v="26101"/>
    <x v="83"/>
    <d v="2015-03-18T00:00:00"/>
    <x v="974"/>
    <n v="10"/>
    <n v="88.64"/>
    <n v="89251"/>
    <s v="Not returned"/>
    <s v="Erin"/>
  </r>
  <r>
    <x v="1009"/>
    <x v="1"/>
    <x v="3"/>
    <n v="77.510000000000005"/>
    <n v="4"/>
    <n v="1814"/>
    <s v="Albert Tyson"/>
    <x v="0"/>
    <x v="1"/>
    <x v="2"/>
    <x v="13"/>
    <s v="Small Box"/>
    <s v="Micro Innovations Media Access Pro Keyboard"/>
    <n v="0.76"/>
    <s v="United States"/>
    <x v="3"/>
    <x v="37"/>
    <x v="476"/>
    <n v="38654"/>
    <x v="94"/>
    <d v="2015-05-25T00:00:00"/>
    <x v="975"/>
    <n v="17"/>
    <n v="1300.54"/>
    <n v="90524"/>
    <s v="Not returned"/>
    <s v="Sam"/>
  </r>
  <r>
    <x v="1010"/>
    <x v="1"/>
    <x v="6"/>
    <n v="2.88"/>
    <n v="0.7"/>
    <n v="1814"/>
    <s v="Albert Tyson"/>
    <x v="2"/>
    <x v="1"/>
    <x v="0"/>
    <x v="0"/>
    <s v="Wrap Bag"/>
    <s v="Newell 340"/>
    <n v="0.56000000000000005"/>
    <s v="United States"/>
    <x v="3"/>
    <x v="37"/>
    <x v="476"/>
    <n v="38654"/>
    <x v="94"/>
    <d v="2015-05-25T00:00:00"/>
    <x v="976"/>
    <n v="13"/>
    <n v="38.06"/>
    <n v="90524"/>
    <s v="Not returned"/>
    <s v="Sam"/>
  </r>
  <r>
    <x v="1011"/>
    <x v="3"/>
    <x v="2"/>
    <n v="90.97"/>
    <n v="14"/>
    <n v="1815"/>
    <s v="Marvin Yang"/>
    <x v="1"/>
    <x v="1"/>
    <x v="2"/>
    <x v="6"/>
    <s v="Jumbo Drum"/>
    <s v="Lexmark Z54se Color Inkjet Printer"/>
    <n v="0.36"/>
    <s v="United States"/>
    <x v="3"/>
    <x v="37"/>
    <x v="477"/>
    <n v="39208"/>
    <x v="143"/>
    <d v="2015-02-12T00:00:00"/>
    <x v="977"/>
    <n v="14"/>
    <n v="1263.3499999999999"/>
    <n v="90525"/>
    <s v="Not returned"/>
    <s v="Sam"/>
  </r>
  <r>
    <x v="1012"/>
    <x v="4"/>
    <x v="0"/>
    <n v="10.48"/>
    <n v="2.89"/>
    <n v="1816"/>
    <s v="Danielle Schneider"/>
    <x v="2"/>
    <x v="3"/>
    <x v="0"/>
    <x v="0"/>
    <s v="Small Pack"/>
    <s v="Staples Battery-Operated Desktop Pencil Sharpener"/>
    <n v="0.6"/>
    <s v="United States"/>
    <x v="2"/>
    <x v="22"/>
    <x v="20"/>
    <n v="48187"/>
    <x v="64"/>
    <d v="2015-02-07T00:00:00"/>
    <x v="978"/>
    <n v="19"/>
    <n v="202.38"/>
    <n v="85990"/>
    <s v="Not returned"/>
    <s v="Chris"/>
  </r>
  <r>
    <x v="1013"/>
    <x v="1"/>
    <x v="2"/>
    <n v="17.98"/>
    <n v="8.51"/>
    <n v="1818"/>
    <s v="Ian Hall"/>
    <x v="2"/>
    <x v="3"/>
    <x v="2"/>
    <x v="6"/>
    <s v="Medium Box"/>
    <s v="Canon P1-DHIII Palm Printing Calculator"/>
    <n v="0.4"/>
    <s v="United States"/>
    <x v="2"/>
    <x v="22"/>
    <x v="478"/>
    <n v="48126"/>
    <x v="112"/>
    <d v="2015-04-17T00:00:00"/>
    <x v="979"/>
    <n v="3"/>
    <n v="56.38"/>
    <n v="85991"/>
    <s v="Not returned"/>
    <s v="Chris"/>
  </r>
  <r>
    <x v="1014"/>
    <x v="1"/>
    <x v="10"/>
    <n v="9.99"/>
    <n v="4.78"/>
    <n v="1818"/>
    <s v="Ian Hall"/>
    <x v="0"/>
    <x v="3"/>
    <x v="0"/>
    <x v="7"/>
    <s v="Small Box"/>
    <s v="Xerox 1896"/>
    <n v="0.4"/>
    <s v="United States"/>
    <x v="2"/>
    <x v="22"/>
    <x v="478"/>
    <n v="48126"/>
    <x v="112"/>
    <d v="2015-04-18T00:00:00"/>
    <x v="980"/>
    <n v="12"/>
    <n v="119.13"/>
    <n v="85991"/>
    <s v="Not returned"/>
    <s v="Chris"/>
  </r>
  <r>
    <x v="1015"/>
    <x v="4"/>
    <x v="0"/>
    <n v="10.48"/>
    <n v="2.89"/>
    <n v="1821"/>
    <s v="Vanessa Boyer"/>
    <x v="2"/>
    <x v="3"/>
    <x v="0"/>
    <x v="0"/>
    <s v="Small Pack"/>
    <s v="Staples Battery-Operated Desktop Pencil Sharpener"/>
    <n v="0.6"/>
    <s v="United States"/>
    <x v="1"/>
    <x v="4"/>
    <x v="8"/>
    <n v="10177"/>
    <x v="64"/>
    <d v="2015-02-07T00:00:00"/>
    <x v="981"/>
    <n v="76"/>
    <n v="809.51"/>
    <n v="34435"/>
    <s v="Not returned"/>
    <s v="Erin"/>
  </r>
  <r>
    <x v="1016"/>
    <x v="1"/>
    <x v="8"/>
    <n v="18.649999999999999"/>
    <n v="3.77"/>
    <n v="1821"/>
    <s v="Vanessa Boyer"/>
    <x v="2"/>
    <x v="3"/>
    <x v="1"/>
    <x v="2"/>
    <s v="Small Pack"/>
    <s v="3M Polarizing Light Filter Sleeves"/>
    <n v="0.39"/>
    <s v="United States"/>
    <x v="1"/>
    <x v="4"/>
    <x v="8"/>
    <n v="10177"/>
    <x v="112"/>
    <d v="2015-04-16T00:00:00"/>
    <x v="982"/>
    <n v="34"/>
    <n v="643.64"/>
    <n v="47108"/>
    <s v="Not returned"/>
    <s v="Erin"/>
  </r>
  <r>
    <x v="1017"/>
    <x v="1"/>
    <x v="2"/>
    <n v="17.98"/>
    <n v="8.51"/>
    <n v="1821"/>
    <s v="Vanessa Boyer"/>
    <x v="2"/>
    <x v="3"/>
    <x v="2"/>
    <x v="6"/>
    <s v="Medium Box"/>
    <s v="Canon P1-DHIII Palm Printing Calculator"/>
    <n v="0.4"/>
    <s v="United States"/>
    <x v="1"/>
    <x v="4"/>
    <x v="8"/>
    <n v="10177"/>
    <x v="112"/>
    <d v="2015-04-17T00:00:00"/>
    <x v="983"/>
    <n v="13"/>
    <n v="244.31"/>
    <n v="47108"/>
    <s v="Not returned"/>
    <s v="Erin"/>
  </r>
  <r>
    <x v="1018"/>
    <x v="1"/>
    <x v="10"/>
    <n v="9.99"/>
    <n v="4.78"/>
    <n v="1821"/>
    <s v="Vanessa Boyer"/>
    <x v="0"/>
    <x v="3"/>
    <x v="0"/>
    <x v="7"/>
    <s v="Small Box"/>
    <s v="Xerox 1896"/>
    <n v="0.4"/>
    <s v="United States"/>
    <x v="1"/>
    <x v="4"/>
    <x v="8"/>
    <n v="10177"/>
    <x v="112"/>
    <d v="2015-04-18T00:00:00"/>
    <x v="984"/>
    <n v="47"/>
    <n v="466.58"/>
    <n v="47108"/>
    <s v="Not returned"/>
    <s v="Erin"/>
  </r>
  <r>
    <x v="1019"/>
    <x v="1"/>
    <x v="4"/>
    <n v="175.99"/>
    <n v="8.99"/>
    <n v="1821"/>
    <s v="Vanessa Boyer"/>
    <x v="0"/>
    <x v="3"/>
    <x v="2"/>
    <x v="5"/>
    <s v="Small Box"/>
    <s v="2180"/>
    <n v="0.56999999999999995"/>
    <s v="United States"/>
    <x v="1"/>
    <x v="4"/>
    <x v="8"/>
    <n v="10177"/>
    <x v="112"/>
    <d v="2015-04-16T00:00:00"/>
    <x v="985"/>
    <n v="16"/>
    <n v="2290.69"/>
    <n v="47108"/>
    <s v="Not returned"/>
    <s v="Erin"/>
  </r>
  <r>
    <x v="1020"/>
    <x v="3"/>
    <x v="10"/>
    <n v="52.99"/>
    <n v="19.989999999999998"/>
    <n v="1826"/>
    <s v="Kate Peck"/>
    <x v="0"/>
    <x v="0"/>
    <x v="0"/>
    <x v="10"/>
    <s v="Small Box"/>
    <s v="Gould Plastics 9-Pocket Panel Bin, 18-3/8w x 5-1/4d x 20-1/2h, Black"/>
    <n v="0.81"/>
    <s v="United States"/>
    <x v="2"/>
    <x v="25"/>
    <x v="479"/>
    <n v="52722"/>
    <x v="106"/>
    <d v="2015-04-19T00:00:00"/>
    <x v="986"/>
    <n v="7"/>
    <n v="337.59"/>
    <n v="86958"/>
    <s v="Not returned"/>
    <s v="Chris"/>
  </r>
  <r>
    <x v="1021"/>
    <x v="3"/>
    <x v="6"/>
    <n v="9.27"/>
    <n v="4.3899999999999997"/>
    <n v="1826"/>
    <s v="Kate Peck"/>
    <x v="2"/>
    <x v="0"/>
    <x v="0"/>
    <x v="7"/>
    <s v="Wrap Bag"/>
    <s v="Wirebound Message Books, Four 2 3/4&quot; x 5&quot; Forms per Page, 600 Sets per Book"/>
    <n v="0.38"/>
    <s v="United States"/>
    <x v="2"/>
    <x v="25"/>
    <x v="479"/>
    <n v="52722"/>
    <x v="3"/>
    <d v="2015-05-14T00:00:00"/>
    <x v="987"/>
    <n v="1"/>
    <n v="10.65"/>
    <n v="86959"/>
    <s v="Not returned"/>
    <s v="Chris"/>
  </r>
  <r>
    <x v="1022"/>
    <x v="1"/>
    <x v="6"/>
    <n v="5.98"/>
    <n v="0.96"/>
    <n v="1827"/>
    <s v="Vincent Hale"/>
    <x v="2"/>
    <x v="0"/>
    <x v="0"/>
    <x v="0"/>
    <s v="Wrap Bag"/>
    <s v="Newell 315"/>
    <n v="0.6"/>
    <s v="United States"/>
    <x v="2"/>
    <x v="25"/>
    <x v="19"/>
    <n v="52601"/>
    <x v="153"/>
    <d v="2015-02-20T00:00:00"/>
    <x v="988"/>
    <n v="9"/>
    <n v="55.13"/>
    <n v="86956"/>
    <s v="Not returned"/>
    <s v="Chris"/>
  </r>
  <r>
    <x v="1023"/>
    <x v="3"/>
    <x v="8"/>
    <n v="100.98"/>
    <n v="57.38"/>
    <n v="1827"/>
    <s v="Vincent Hale"/>
    <x v="1"/>
    <x v="0"/>
    <x v="1"/>
    <x v="14"/>
    <s v="Jumbo Box"/>
    <s v="Bush Westfield Collection Bookcases, Dark Cherry Finish, Fully Assembled"/>
    <n v="0.78"/>
    <s v="United States"/>
    <x v="2"/>
    <x v="25"/>
    <x v="19"/>
    <n v="52601"/>
    <x v="106"/>
    <d v="2015-04-21T00:00:00"/>
    <x v="989"/>
    <n v="2"/>
    <n v="215.32"/>
    <n v="86958"/>
    <s v="Not returned"/>
    <s v="Chris"/>
  </r>
  <r>
    <x v="1024"/>
    <x v="3"/>
    <x v="9"/>
    <n v="85.99"/>
    <n v="0.99"/>
    <n v="1827"/>
    <s v="Vincent Hale"/>
    <x v="2"/>
    <x v="0"/>
    <x v="2"/>
    <x v="5"/>
    <s v="Wrap Bag"/>
    <s v="Accessory34"/>
    <n v="0.55000000000000004"/>
    <s v="United States"/>
    <x v="2"/>
    <x v="25"/>
    <x v="19"/>
    <n v="52601"/>
    <x v="106"/>
    <d v="2015-04-20T00:00:00"/>
    <x v="990"/>
    <n v="5"/>
    <n v="382.85"/>
    <n v="86958"/>
    <s v="Not returned"/>
    <s v="Chris"/>
  </r>
  <r>
    <x v="1025"/>
    <x v="1"/>
    <x v="1"/>
    <n v="5.98"/>
    <n v="5.46"/>
    <n v="1828"/>
    <s v="Stacey Lucas"/>
    <x v="2"/>
    <x v="0"/>
    <x v="0"/>
    <x v="7"/>
    <s v="Small Box"/>
    <s v="Xerox 1983"/>
    <n v="0.36"/>
    <s v="United States"/>
    <x v="2"/>
    <x v="25"/>
    <x v="480"/>
    <n v="50613"/>
    <x v="153"/>
    <d v="2015-02-20T00:00:00"/>
    <x v="991"/>
    <n v="7"/>
    <n v="44.8"/>
    <n v="86956"/>
    <s v="Not returned"/>
    <s v="Chris"/>
  </r>
  <r>
    <x v="1026"/>
    <x v="4"/>
    <x v="5"/>
    <n v="7.1"/>
    <n v="6.05"/>
    <n v="1828"/>
    <s v="Stacey Lucas"/>
    <x v="2"/>
    <x v="0"/>
    <x v="0"/>
    <x v="8"/>
    <s v="Small Box"/>
    <s v="Wilson Jones Hanging View Binder, White, 1&quot;"/>
    <n v="0.39"/>
    <s v="United States"/>
    <x v="2"/>
    <x v="25"/>
    <x v="480"/>
    <n v="50613"/>
    <x v="61"/>
    <d v="2015-01-06T00:00:00"/>
    <x v="992"/>
    <n v="14"/>
    <n v="100.99"/>
    <n v="86960"/>
    <s v="Not returned"/>
    <s v="Chris"/>
  </r>
  <r>
    <x v="1027"/>
    <x v="4"/>
    <x v="7"/>
    <n v="20.95"/>
    <n v="4"/>
    <n v="1828"/>
    <s v="Stacey Lucas"/>
    <x v="2"/>
    <x v="0"/>
    <x v="2"/>
    <x v="13"/>
    <s v="Small Box"/>
    <s v="Fellowes Basic 104-Key Keyboard, Platinum"/>
    <n v="0.6"/>
    <s v="United States"/>
    <x v="2"/>
    <x v="25"/>
    <x v="480"/>
    <n v="50613"/>
    <x v="61"/>
    <d v="2015-01-11T00:00:00"/>
    <x v="993"/>
    <n v="7"/>
    <n v="142.06"/>
    <n v="86960"/>
    <s v="Not returned"/>
    <s v="Chris"/>
  </r>
  <r>
    <x v="1028"/>
    <x v="2"/>
    <x v="0"/>
    <n v="10.64"/>
    <n v="5.16"/>
    <n v="1829"/>
    <s v="Suzanne Cochran"/>
    <x v="0"/>
    <x v="0"/>
    <x v="1"/>
    <x v="2"/>
    <s v="Small Box"/>
    <s v="Eldon Expressions Punched Metal &amp; Wood Desk Accessories, Pewter &amp; Cherry"/>
    <n v="0.56999999999999995"/>
    <s v="United States"/>
    <x v="2"/>
    <x v="25"/>
    <x v="481"/>
    <n v="52402"/>
    <x v="78"/>
    <d v="2015-03-27T00:00:00"/>
    <x v="994"/>
    <n v="5"/>
    <n v="58.52"/>
    <n v="86957"/>
    <s v="Not returned"/>
    <s v="Chris"/>
  </r>
  <r>
    <x v="1029"/>
    <x v="4"/>
    <x v="5"/>
    <n v="39.06"/>
    <n v="10.55"/>
    <n v="1829"/>
    <s v="Suzanne Cochran"/>
    <x v="2"/>
    <x v="0"/>
    <x v="0"/>
    <x v="8"/>
    <s v="Small Box"/>
    <s v="Ibico Recycled Linen-Style Covers"/>
    <n v="0.37"/>
    <s v="United States"/>
    <x v="2"/>
    <x v="25"/>
    <x v="481"/>
    <n v="52402"/>
    <x v="61"/>
    <d v="2015-01-13T00:00:00"/>
    <x v="995"/>
    <n v="9"/>
    <n v="363.74"/>
    <n v="86960"/>
    <s v="Not returned"/>
    <s v="Chris"/>
  </r>
  <r>
    <x v="1030"/>
    <x v="4"/>
    <x v="7"/>
    <n v="3.52"/>
    <n v="6.83"/>
    <n v="1829"/>
    <s v="Suzanne Cochran"/>
    <x v="2"/>
    <x v="0"/>
    <x v="0"/>
    <x v="8"/>
    <s v="Small Box"/>
    <s v="Self-Adhesive Ring Binder Labels"/>
    <n v="0.38"/>
    <s v="United States"/>
    <x v="2"/>
    <x v="25"/>
    <x v="481"/>
    <n v="52402"/>
    <x v="61"/>
    <d v="2015-01-15T00:00:00"/>
    <x v="996"/>
    <n v="4"/>
    <n v="15.93"/>
    <n v="86960"/>
    <s v="Not returned"/>
    <s v="Chris"/>
  </r>
  <r>
    <x v="1031"/>
    <x v="4"/>
    <x v="1"/>
    <n v="15.51"/>
    <n v="17.78"/>
    <n v="1829"/>
    <s v="Suzanne Cochran"/>
    <x v="2"/>
    <x v="0"/>
    <x v="0"/>
    <x v="10"/>
    <s v="Small Box"/>
    <s v="Tenex File Box, Personal Filing Tote with Lid, Black"/>
    <n v="0.59"/>
    <s v="United States"/>
    <x v="2"/>
    <x v="25"/>
    <x v="481"/>
    <n v="52402"/>
    <x v="61"/>
    <d v="2015-01-13T00:00:00"/>
    <x v="997"/>
    <n v="1"/>
    <n v="21.28"/>
    <n v="86960"/>
    <s v="Not returned"/>
    <s v="Chris"/>
  </r>
  <r>
    <x v="1032"/>
    <x v="0"/>
    <x v="0"/>
    <n v="155.99"/>
    <n v="8.99"/>
    <n v="1836"/>
    <s v="Dwight Albright Huffman"/>
    <x v="0"/>
    <x v="0"/>
    <x v="2"/>
    <x v="5"/>
    <s v="Small Box"/>
    <s v="CF 688"/>
    <n v="0.57999999999999996"/>
    <s v="United States"/>
    <x v="0"/>
    <x v="1"/>
    <x v="49"/>
    <n v="94110"/>
    <x v="47"/>
    <d v="2015-04-20T00:00:00"/>
    <x v="998"/>
    <n v="5"/>
    <n v="675.83"/>
    <n v="86600"/>
    <s v="Not returned"/>
    <s v="William"/>
  </r>
  <r>
    <x v="1033"/>
    <x v="0"/>
    <x v="0"/>
    <n v="5.98"/>
    <n v="5.46"/>
    <n v="1837"/>
    <s v="Herbert Williamson"/>
    <x v="2"/>
    <x v="0"/>
    <x v="0"/>
    <x v="7"/>
    <s v="Small Box"/>
    <s v="Xerox 1983"/>
    <n v="0.36"/>
    <s v="United States"/>
    <x v="0"/>
    <x v="1"/>
    <x v="1"/>
    <n v="91776"/>
    <x v="47"/>
    <d v="2015-04-21T00:00:00"/>
    <x v="999"/>
    <n v="4"/>
    <n v="28"/>
    <n v="86600"/>
    <s v="Not returned"/>
    <s v="William"/>
  </r>
  <r>
    <x v="1034"/>
    <x v="1"/>
    <x v="8"/>
    <n v="40.98"/>
    <n v="2.99"/>
    <n v="1840"/>
    <s v="Clifford Webb"/>
    <x v="2"/>
    <x v="1"/>
    <x v="0"/>
    <x v="8"/>
    <s v="Small Box"/>
    <s v="Avery Trapezoid Ring Binder, 3&quot; Capacity, Black, 1040 sheets"/>
    <n v="0.36"/>
    <s v="United States"/>
    <x v="1"/>
    <x v="15"/>
    <x v="482"/>
    <n v="1469"/>
    <x v="25"/>
    <d v="2015-04-01T00:00:00"/>
    <x v="1000"/>
    <n v="13"/>
    <n v="535.08000000000004"/>
    <n v="86599"/>
    <s v="Not returned"/>
    <s v="Erin"/>
  </r>
  <r>
    <x v="1035"/>
    <x v="0"/>
    <x v="3"/>
    <n v="35.99"/>
    <n v="1.1000000000000001"/>
    <n v="1849"/>
    <s v="Michelle Steele"/>
    <x v="2"/>
    <x v="3"/>
    <x v="2"/>
    <x v="5"/>
    <s v="Small Box"/>
    <s v="Accessory35"/>
    <n v="0.55000000000000004"/>
    <s v="United States"/>
    <x v="3"/>
    <x v="43"/>
    <x v="483"/>
    <n v="36330"/>
    <x v="113"/>
    <d v="2015-04-03T00:00:00"/>
    <x v="1001"/>
    <n v="8"/>
    <n v="222.71"/>
    <n v="89697"/>
    <s v="Not returned"/>
    <s v="Sam"/>
  </r>
  <r>
    <x v="1036"/>
    <x v="0"/>
    <x v="0"/>
    <n v="125.99"/>
    <n v="2.5"/>
    <n v="1849"/>
    <s v="Michelle Steele"/>
    <x v="2"/>
    <x v="3"/>
    <x v="2"/>
    <x v="5"/>
    <s v="Small Box"/>
    <s v="i2000"/>
    <n v="0.6"/>
    <s v="United States"/>
    <x v="3"/>
    <x v="43"/>
    <x v="483"/>
    <n v="36330"/>
    <x v="113"/>
    <d v="2015-04-02T00:00:00"/>
    <x v="1002"/>
    <n v="2"/>
    <n v="220.52"/>
    <n v="89697"/>
    <s v="Not returned"/>
    <s v="Sam"/>
  </r>
  <r>
    <x v="1037"/>
    <x v="1"/>
    <x v="2"/>
    <n v="6.48"/>
    <n v="5.14"/>
    <n v="1852"/>
    <s v="Joy Kaplan McNeill"/>
    <x v="0"/>
    <x v="1"/>
    <x v="0"/>
    <x v="7"/>
    <s v="Small Box"/>
    <s v="Xerox 23"/>
    <n v="0.37"/>
    <s v="United States"/>
    <x v="0"/>
    <x v="1"/>
    <x v="484"/>
    <n v="92008"/>
    <x v="91"/>
    <d v="2015-03-21T00:00:00"/>
    <x v="1003"/>
    <n v="10"/>
    <n v="68.34"/>
    <n v="86847"/>
    <s v="Not returned"/>
    <s v="William"/>
  </r>
  <r>
    <x v="1038"/>
    <x v="1"/>
    <x v="1"/>
    <n v="30.73"/>
    <n v="4"/>
    <n v="1854"/>
    <s v="Erika Morgan"/>
    <x v="2"/>
    <x v="1"/>
    <x v="2"/>
    <x v="13"/>
    <s v="Small Box"/>
    <s v="Fellowes 17-key keypad for PS/2 interface"/>
    <n v="0.75"/>
    <s v="United States"/>
    <x v="1"/>
    <x v="18"/>
    <x v="161"/>
    <n v="6478"/>
    <x v="91"/>
    <d v="2015-03-22T00:00:00"/>
    <x v="1004"/>
    <n v="16"/>
    <n v="522.22"/>
    <n v="86847"/>
    <s v="Not returned"/>
    <s v="Erin"/>
  </r>
  <r>
    <x v="1039"/>
    <x v="2"/>
    <x v="3"/>
    <n v="5.98"/>
    <n v="1.49"/>
    <n v="1860"/>
    <s v="Gina B Hess"/>
    <x v="2"/>
    <x v="1"/>
    <x v="0"/>
    <x v="8"/>
    <s v="Small Box"/>
    <s v="Avery Hanging File Binders"/>
    <n v="0.39"/>
    <s v="United States"/>
    <x v="1"/>
    <x v="15"/>
    <x v="485"/>
    <n v="1570"/>
    <x v="15"/>
    <d v="2015-06-17T00:00:00"/>
    <x v="1005"/>
    <n v="5"/>
    <n v="28.01"/>
    <n v="86846"/>
    <s v="Not returned"/>
    <s v="Erin"/>
  </r>
  <r>
    <x v="1040"/>
    <x v="1"/>
    <x v="4"/>
    <n v="8.09"/>
    <n v="7.96"/>
    <n v="1869"/>
    <s v="Roberta Daniel"/>
    <x v="2"/>
    <x v="3"/>
    <x v="1"/>
    <x v="2"/>
    <s v="Small Box"/>
    <s v="6&quot; Cubicle Wall Clock, Black"/>
    <n v="0.49"/>
    <s v="United States"/>
    <x v="0"/>
    <x v="27"/>
    <x v="486"/>
    <n v="88310"/>
    <x v="32"/>
    <d v="2015-05-04T00:00:00"/>
    <x v="1006"/>
    <n v="10"/>
    <n v="80.349999999999994"/>
    <n v="89209"/>
    <s v="Not returned"/>
    <s v="William"/>
  </r>
  <r>
    <x v="1041"/>
    <x v="3"/>
    <x v="9"/>
    <n v="90.48"/>
    <n v="19.989999999999998"/>
    <n v="1873"/>
    <s v="Lisa Kim"/>
    <x v="2"/>
    <x v="0"/>
    <x v="0"/>
    <x v="4"/>
    <s v="Small Box"/>
    <s v="Tyvek® Side-Opening Peel &amp; Seel® Expanding Envelopes"/>
    <n v="0.4"/>
    <s v="United States"/>
    <x v="3"/>
    <x v="26"/>
    <x v="487"/>
    <n v="33403"/>
    <x v="60"/>
    <d v="2015-01-19T00:00:00"/>
    <x v="1007"/>
    <n v="1"/>
    <n v="99.69"/>
    <n v="90099"/>
    <s v="Not returned"/>
    <s v="Sam"/>
  </r>
  <r>
    <x v="1042"/>
    <x v="3"/>
    <x v="2"/>
    <n v="22.84"/>
    <n v="8.18"/>
    <n v="1873"/>
    <s v="Lisa Kim"/>
    <x v="2"/>
    <x v="0"/>
    <x v="0"/>
    <x v="7"/>
    <s v="Small Box"/>
    <s v="Xerox 1991"/>
    <n v="0.39"/>
    <s v="United States"/>
    <x v="3"/>
    <x v="26"/>
    <x v="487"/>
    <n v="33403"/>
    <x v="60"/>
    <d v="2015-01-17T00:00:00"/>
    <x v="1008"/>
    <n v="7"/>
    <n v="152.49"/>
    <n v="90099"/>
    <s v="Not returned"/>
    <s v="Sam"/>
  </r>
  <r>
    <x v="1043"/>
    <x v="2"/>
    <x v="3"/>
    <n v="95.99"/>
    <n v="4.9000000000000004"/>
    <n v="1875"/>
    <s v="Martin Kirk"/>
    <x v="2"/>
    <x v="3"/>
    <x v="2"/>
    <x v="5"/>
    <s v="Small Box"/>
    <s v="T60"/>
    <n v="0.56000000000000005"/>
    <s v="United States"/>
    <x v="3"/>
    <x v="8"/>
    <x v="488"/>
    <n v="23320"/>
    <x v="134"/>
    <d v="2015-01-31T00:00:00"/>
    <x v="1009"/>
    <n v="4"/>
    <n v="320.75"/>
    <n v="90899"/>
    <s v="Not returned"/>
    <s v="Sam"/>
  </r>
  <r>
    <x v="1044"/>
    <x v="1"/>
    <x v="3"/>
    <n v="5.78"/>
    <n v="5.67"/>
    <n v="1882"/>
    <s v="Anita Kent"/>
    <x v="2"/>
    <x v="1"/>
    <x v="0"/>
    <x v="7"/>
    <s v="Small Box"/>
    <s v="Xerox 1978"/>
    <n v="0.36"/>
    <s v="United States"/>
    <x v="1"/>
    <x v="2"/>
    <x v="489"/>
    <n v="7036"/>
    <x v="151"/>
    <d v="2015-03-03T00:00:00"/>
    <x v="1010"/>
    <n v="1"/>
    <n v="11.35"/>
    <n v="87378"/>
    <s v="Not returned"/>
    <s v="Erin"/>
  </r>
  <r>
    <x v="1045"/>
    <x v="1"/>
    <x v="5"/>
    <n v="535.64"/>
    <n v="14.7"/>
    <n v="1885"/>
    <s v="Jacob Hirsch"/>
    <x v="1"/>
    <x v="1"/>
    <x v="2"/>
    <x v="6"/>
    <s v="Jumbo Drum"/>
    <s v="Epson LQ-870 Dot Matrix Printer"/>
    <n v="0.59"/>
    <s v="United States"/>
    <x v="1"/>
    <x v="31"/>
    <x v="490"/>
    <n v="2806"/>
    <x v="151"/>
    <d v="2015-03-03T00:00:00"/>
    <x v="1011"/>
    <n v="15"/>
    <n v="7029.1"/>
    <n v="87378"/>
    <s v="Not returned"/>
    <s v="Erin"/>
  </r>
  <r>
    <x v="1046"/>
    <x v="4"/>
    <x v="3"/>
    <n v="78.8"/>
    <n v="35"/>
    <n v="1889"/>
    <s v="Oscar Bowers"/>
    <x v="2"/>
    <x v="1"/>
    <x v="0"/>
    <x v="10"/>
    <s v="Large Box"/>
    <s v="Space Solutions™ Industrial Galvanized Steel Shelving."/>
    <n v="0.83"/>
    <s v="United States"/>
    <x v="1"/>
    <x v="10"/>
    <x v="457"/>
    <n v="45429"/>
    <x v="89"/>
    <d v="2015-04-21T00:00:00"/>
    <x v="1012"/>
    <n v="14"/>
    <n v="1059.3800000000001"/>
    <n v="90631"/>
    <s v="Not returned"/>
    <s v="Erin"/>
  </r>
  <r>
    <x v="1047"/>
    <x v="1"/>
    <x v="9"/>
    <n v="320.64"/>
    <n v="29.2"/>
    <n v="1891"/>
    <s v="Gretchen Levine"/>
    <x v="1"/>
    <x v="1"/>
    <x v="1"/>
    <x v="11"/>
    <s v="Jumbo Box"/>
    <s v="Chromcraft 48&quot; x 96&quot; Racetrack Double Pedestal Table"/>
    <n v="0.66"/>
    <s v="United States"/>
    <x v="1"/>
    <x v="10"/>
    <x v="491"/>
    <n v="45801"/>
    <x v="121"/>
    <d v="2015-04-07T00:00:00"/>
    <x v="1013"/>
    <n v="7"/>
    <n v="2233.46"/>
    <n v="90630"/>
    <s v="Not returned"/>
    <s v="Erin"/>
  </r>
  <r>
    <x v="1048"/>
    <x v="4"/>
    <x v="9"/>
    <n v="180.98"/>
    <n v="26.2"/>
    <n v="1893"/>
    <s v="Melanie Burgess"/>
    <x v="1"/>
    <x v="3"/>
    <x v="1"/>
    <x v="1"/>
    <s v="Jumbo Drum"/>
    <s v="Global Ergonomic Managers Chair"/>
    <n v="0.59"/>
    <s v="United States"/>
    <x v="2"/>
    <x v="33"/>
    <x v="492"/>
    <n v="63119"/>
    <x v="138"/>
    <d v="2015-04-30T00:00:00"/>
    <x v="1014"/>
    <n v="5"/>
    <n v="928.92"/>
    <n v="91262"/>
    <s v="Not returned"/>
    <s v="Chris"/>
  </r>
  <r>
    <x v="1049"/>
    <x v="2"/>
    <x v="6"/>
    <n v="300.98"/>
    <n v="164.73"/>
    <n v="1894"/>
    <s v="Maureen Herbert Hood"/>
    <x v="1"/>
    <x v="1"/>
    <x v="1"/>
    <x v="1"/>
    <s v="Jumbo Drum"/>
    <s v="Global Leather and Oak Executive Chair, Black"/>
    <n v="0.56000000000000005"/>
    <s v="United States"/>
    <x v="2"/>
    <x v="45"/>
    <x v="493"/>
    <n v="54915"/>
    <x v="152"/>
    <d v="2015-02-25T00:00:00"/>
    <x v="1015"/>
    <n v="12"/>
    <n v="3845.35"/>
    <n v="91261"/>
    <s v="Not returned"/>
    <s v="Chris"/>
  </r>
  <r>
    <x v="1050"/>
    <x v="2"/>
    <x v="3"/>
    <n v="2.94"/>
    <n v="0.96"/>
    <n v="1894"/>
    <s v="Maureen Herbert Hood"/>
    <x v="2"/>
    <x v="1"/>
    <x v="0"/>
    <x v="0"/>
    <s v="Wrap Bag"/>
    <s v="Newell 343"/>
    <n v="0.57999999999999996"/>
    <s v="United States"/>
    <x v="2"/>
    <x v="45"/>
    <x v="493"/>
    <n v="54915"/>
    <x v="152"/>
    <d v="2015-02-26T00:00:00"/>
    <x v="1016"/>
    <n v="1"/>
    <n v="3.77"/>
    <n v="91261"/>
    <s v="Not returned"/>
    <s v="Chris"/>
  </r>
  <r>
    <x v="1051"/>
    <x v="0"/>
    <x v="0"/>
    <n v="26.17"/>
    <n v="1.39"/>
    <n v="1894"/>
    <s v="Maureen Herbert Hood"/>
    <x v="2"/>
    <x v="3"/>
    <x v="0"/>
    <x v="4"/>
    <s v="Small Box"/>
    <s v="Quality Park Security Envelopes"/>
    <n v="0.38"/>
    <s v="United States"/>
    <x v="2"/>
    <x v="45"/>
    <x v="493"/>
    <n v="54915"/>
    <x v="103"/>
    <d v="2015-03-19T00:00:00"/>
    <x v="1017"/>
    <n v="13"/>
    <n v="343.54"/>
    <n v="91263"/>
    <s v="Not returned"/>
    <s v="Chris"/>
  </r>
  <r>
    <x v="1052"/>
    <x v="4"/>
    <x v="8"/>
    <n v="172.99"/>
    <n v="19.989999999999998"/>
    <n v="1906"/>
    <s v="Penny Tuttle"/>
    <x v="2"/>
    <x v="0"/>
    <x v="0"/>
    <x v="8"/>
    <s v="Small Box"/>
    <s v="Ibico EB-19 Dual Function Manual Binding System"/>
    <n v="0.39"/>
    <s v="United States"/>
    <x v="1"/>
    <x v="10"/>
    <x v="491"/>
    <n v="45801"/>
    <x v="28"/>
    <d v="2015-05-17T00:00:00"/>
    <x v="1018"/>
    <n v="22"/>
    <n v="3627.08"/>
    <n v="86500"/>
    <s v="Not returned"/>
    <s v="Erin"/>
  </r>
  <r>
    <x v="1053"/>
    <x v="4"/>
    <x v="3"/>
    <n v="7.64"/>
    <n v="1.39"/>
    <n v="1907"/>
    <s v="Amy Hall"/>
    <x v="2"/>
    <x v="0"/>
    <x v="0"/>
    <x v="4"/>
    <s v="Small Box"/>
    <s v="#10- 4 1/8&quot; x 9 1/2&quot; Security-Tint Envelopes"/>
    <n v="0.36"/>
    <s v="United States"/>
    <x v="1"/>
    <x v="10"/>
    <x v="494"/>
    <n v="44052"/>
    <x v="28"/>
    <d v="2015-05-26T00:00:00"/>
    <x v="1019"/>
    <n v="1"/>
    <n v="8.34"/>
    <n v="86500"/>
    <s v="Not returned"/>
    <s v="Erin"/>
  </r>
  <r>
    <x v="1054"/>
    <x v="1"/>
    <x v="1"/>
    <n v="29.17"/>
    <n v="6.27"/>
    <n v="1910"/>
    <s v="Sean Stephenson"/>
    <x v="2"/>
    <x v="1"/>
    <x v="0"/>
    <x v="8"/>
    <s v="Small Box"/>
    <s v="Binding Machine Supplies"/>
    <n v="0.37"/>
    <s v="United States"/>
    <x v="3"/>
    <x v="29"/>
    <x v="495"/>
    <n v="30269"/>
    <x v="167"/>
    <d v="2015-01-02T00:00:00"/>
    <x v="1020"/>
    <n v="2"/>
    <n v="63.32"/>
    <n v="91371"/>
    <s v="Not returned"/>
    <s v="Sam"/>
  </r>
  <r>
    <x v="1055"/>
    <x v="2"/>
    <x v="9"/>
    <n v="11.99"/>
    <n v="5.99"/>
    <n v="1916"/>
    <s v="Marcia Feldman"/>
    <x v="2"/>
    <x v="1"/>
    <x v="2"/>
    <x v="6"/>
    <s v="Medium Box"/>
    <s v="TI 30X Scientific Calculator"/>
    <n v="0.36"/>
    <s v="United States"/>
    <x v="3"/>
    <x v="40"/>
    <x v="496"/>
    <n v="72209"/>
    <x v="139"/>
    <d v="2015-02-28T00:00:00"/>
    <x v="1021"/>
    <n v="7"/>
    <n v="83.72"/>
    <n v="85893"/>
    <s v="Not returned"/>
    <s v="Sam"/>
  </r>
  <r>
    <x v="1056"/>
    <x v="0"/>
    <x v="0"/>
    <n v="125.99"/>
    <n v="8.99"/>
    <n v="1916"/>
    <s v="Marcia Feldman"/>
    <x v="2"/>
    <x v="1"/>
    <x v="2"/>
    <x v="5"/>
    <s v="Small Box"/>
    <s v="SC7868i"/>
    <n v="0.55000000000000004"/>
    <s v="United States"/>
    <x v="3"/>
    <x v="40"/>
    <x v="496"/>
    <n v="72209"/>
    <x v="125"/>
    <d v="2015-04-18T00:00:00"/>
    <x v="1022"/>
    <n v="9"/>
    <n v="1011.44"/>
    <n v="85895"/>
    <s v="Not returned"/>
    <s v="Sam"/>
  </r>
  <r>
    <x v="1057"/>
    <x v="3"/>
    <x v="4"/>
    <n v="18.7"/>
    <n v="8.99"/>
    <n v="1917"/>
    <s v="Tracy Buckley"/>
    <x v="2"/>
    <x v="1"/>
    <x v="1"/>
    <x v="2"/>
    <s v="Small Pack"/>
    <s v="Executive Impressions 13-1/2&quot; Indoor/Outdoor Wall Clock"/>
    <n v="0.47"/>
    <s v="United States"/>
    <x v="3"/>
    <x v="40"/>
    <x v="497"/>
    <n v="72113"/>
    <x v="12"/>
    <d v="2015-03-28T00:00:00"/>
    <x v="1023"/>
    <n v="7"/>
    <n v="132.22999999999999"/>
    <n v="85894"/>
    <s v="Not returned"/>
    <s v="Sam"/>
  </r>
  <r>
    <x v="1058"/>
    <x v="0"/>
    <x v="4"/>
    <n v="22.23"/>
    <n v="3.63"/>
    <n v="1917"/>
    <s v="Tracy Buckley"/>
    <x v="2"/>
    <x v="1"/>
    <x v="1"/>
    <x v="2"/>
    <s v="Small Pack"/>
    <s v="Executive Impressions 14&quot; Contract Wall Clock"/>
    <n v="0.52"/>
    <s v="United States"/>
    <x v="3"/>
    <x v="40"/>
    <x v="497"/>
    <n v="72113"/>
    <x v="151"/>
    <d v="2015-03-03T00:00:00"/>
    <x v="1024"/>
    <n v="10"/>
    <n v="210.33"/>
    <n v="85897"/>
    <s v="Not returned"/>
    <s v="Sam"/>
  </r>
  <r>
    <x v="1059"/>
    <x v="4"/>
    <x v="10"/>
    <n v="10.44"/>
    <n v="5.75"/>
    <n v="1918"/>
    <s v="Hannah Tyson"/>
    <x v="0"/>
    <x v="1"/>
    <x v="0"/>
    <x v="8"/>
    <s v="Small Box"/>
    <s v="Avery® 3 1/2&quot; Diskette Storage Pages, 10/Pack"/>
    <n v="0.39"/>
    <s v="United States"/>
    <x v="3"/>
    <x v="40"/>
    <x v="498"/>
    <n v="72450"/>
    <x v="36"/>
    <d v="2015-04-11T00:00:00"/>
    <x v="1025"/>
    <n v="17"/>
    <n v="168.04"/>
    <n v="85898"/>
    <s v="Not returned"/>
    <s v="Sam"/>
  </r>
  <r>
    <x v="1060"/>
    <x v="0"/>
    <x v="6"/>
    <n v="195.99"/>
    <n v="8.99"/>
    <n v="1919"/>
    <s v="Nathan Jenkins"/>
    <x v="2"/>
    <x v="1"/>
    <x v="2"/>
    <x v="5"/>
    <s v="Small Box"/>
    <s v="T28 WORLD"/>
    <n v="0.6"/>
    <s v="United States"/>
    <x v="3"/>
    <x v="40"/>
    <x v="499"/>
    <n v="71603"/>
    <x v="152"/>
    <d v="2015-02-25T00:00:00"/>
    <x v="1026"/>
    <n v="5"/>
    <n v="882.93"/>
    <n v="85896"/>
    <s v="Not returned"/>
    <s v="Sam"/>
  </r>
  <r>
    <x v="1061"/>
    <x v="0"/>
    <x v="1"/>
    <n v="259.70999999999998"/>
    <n v="66.67"/>
    <n v="1927"/>
    <s v="Earl Alston"/>
    <x v="1"/>
    <x v="1"/>
    <x v="1"/>
    <x v="11"/>
    <s v="Jumbo Box"/>
    <s v="Bevis Round Bullnose 29&quot; High Table Top"/>
    <n v="0.65"/>
    <s v="United States"/>
    <x v="3"/>
    <x v="39"/>
    <x v="407"/>
    <n v="29611"/>
    <x v="92"/>
    <d v="2015-02-06T00:00:00"/>
    <x v="1027"/>
    <n v="8"/>
    <n v="1757.15"/>
    <n v="88579"/>
    <s v="Not returned"/>
    <s v="Sam"/>
  </r>
  <r>
    <x v="1062"/>
    <x v="1"/>
    <x v="10"/>
    <n v="1889.99"/>
    <n v="19.989999999999998"/>
    <n v="1928"/>
    <s v="Gregory R Snow"/>
    <x v="2"/>
    <x v="1"/>
    <x v="0"/>
    <x v="8"/>
    <s v="Small Box"/>
    <s v="Ibico EPK-21 Electric Binding System"/>
    <n v="0.36"/>
    <s v="United States"/>
    <x v="3"/>
    <x v="39"/>
    <x v="500"/>
    <n v="29651"/>
    <x v="72"/>
    <d v="2015-01-21T00:00:00"/>
    <x v="1028"/>
    <n v="1"/>
    <n v="1786.04"/>
    <n v="88580"/>
    <s v="Not returned"/>
    <s v="Sam"/>
  </r>
  <r>
    <x v="1063"/>
    <x v="4"/>
    <x v="2"/>
    <n v="3.58"/>
    <n v="1.63"/>
    <n v="1933"/>
    <s v="William Crawford"/>
    <x v="2"/>
    <x v="0"/>
    <x v="0"/>
    <x v="3"/>
    <s v="Wrap Bag"/>
    <s v="OIC Colored Binder Clips, Assorted Sizes"/>
    <n v="0.36"/>
    <s v="United States"/>
    <x v="2"/>
    <x v="7"/>
    <x v="501"/>
    <n v="75043"/>
    <x v="47"/>
    <d v="2015-04-23T00:00:00"/>
    <x v="1029"/>
    <n v="10"/>
    <n v="34.76"/>
    <n v="86687"/>
    <s v="Not returned"/>
    <s v="Chris"/>
  </r>
  <r>
    <x v="1064"/>
    <x v="4"/>
    <x v="7"/>
    <n v="180.98"/>
    <n v="30"/>
    <n v="1934"/>
    <s v="Scott Moore"/>
    <x v="1"/>
    <x v="1"/>
    <x v="1"/>
    <x v="1"/>
    <s v="Jumbo Drum"/>
    <s v="Office Star - Ergonomic Mid Back Chair with 2-Way Adjustable Arms"/>
    <n v="0.69"/>
    <s v="United States"/>
    <x v="2"/>
    <x v="7"/>
    <x v="212"/>
    <n v="78626"/>
    <x v="155"/>
    <d v="2015-05-30T00:00:00"/>
    <x v="1030"/>
    <n v="3"/>
    <n v="561.65"/>
    <n v="86688"/>
    <s v="Not returned"/>
    <s v="Chris"/>
  </r>
  <r>
    <x v="1065"/>
    <x v="2"/>
    <x v="0"/>
    <n v="42.98"/>
    <n v="4.62"/>
    <n v="1935"/>
    <s v="Diana Coble Hubbard"/>
    <x v="0"/>
    <x v="0"/>
    <x v="0"/>
    <x v="15"/>
    <s v="Small Box"/>
    <s v="Belkin F9M820V08 8 Outlet Surge"/>
    <n v="0.56000000000000005"/>
    <s v="United States"/>
    <x v="2"/>
    <x v="7"/>
    <x v="502"/>
    <n v="75051"/>
    <x v="4"/>
    <d v="2015-04-10T00:00:00"/>
    <x v="1031"/>
    <n v="9"/>
    <n v="413.73"/>
    <n v="86686"/>
    <s v="Not returned"/>
    <s v="Chris"/>
  </r>
  <r>
    <x v="1066"/>
    <x v="4"/>
    <x v="2"/>
    <n v="3.25"/>
    <n v="49"/>
    <n v="1935"/>
    <s v="Diana Coble Hubbard"/>
    <x v="2"/>
    <x v="1"/>
    <x v="0"/>
    <x v="15"/>
    <s v="Large Box"/>
    <s v="Bravo II™ Megaboss® 12-Amp Hard Body Upright, Replacement Belts, 2 Belts per Pack"/>
    <n v="0.56000000000000005"/>
    <s v="United States"/>
    <x v="2"/>
    <x v="7"/>
    <x v="502"/>
    <n v="75051"/>
    <x v="155"/>
    <d v="2015-06-05T00:00:00"/>
    <x v="1032"/>
    <n v="2"/>
    <n v="55.6"/>
    <n v="86688"/>
    <s v="Not returned"/>
    <s v="Chris"/>
  </r>
  <r>
    <x v="1067"/>
    <x v="4"/>
    <x v="0"/>
    <n v="110.98"/>
    <n v="13.99"/>
    <n v="1935"/>
    <s v="Diana Coble Hubbard"/>
    <x v="2"/>
    <x v="1"/>
    <x v="1"/>
    <x v="2"/>
    <s v="Medium Box"/>
    <s v="Rubbermaid ClusterMat Chairmats, Mat Size- 66&quot; x 60&quot;, Lip 20&quot; x 11&quot; -90 Degree Angle"/>
    <n v="0.69"/>
    <s v="United States"/>
    <x v="2"/>
    <x v="7"/>
    <x v="502"/>
    <n v="75051"/>
    <x v="155"/>
    <d v="2015-06-04T00:00:00"/>
    <x v="1033"/>
    <n v="19"/>
    <n v="2099.61"/>
    <n v="86688"/>
    <s v="Not returned"/>
    <s v="Chris"/>
  </r>
  <r>
    <x v="1068"/>
    <x v="4"/>
    <x v="5"/>
    <n v="3.95"/>
    <n v="2"/>
    <n v="1935"/>
    <s v="Diana Coble Hubbard"/>
    <x v="0"/>
    <x v="1"/>
    <x v="0"/>
    <x v="3"/>
    <s v="Wrap Bag"/>
    <s v="Advantus Map Pennant Flags and Round Head Tacks"/>
    <n v="0.53"/>
    <s v="United States"/>
    <x v="2"/>
    <x v="7"/>
    <x v="502"/>
    <n v="75051"/>
    <x v="155"/>
    <d v="2015-06-07T00:00:00"/>
    <x v="1034"/>
    <n v="23"/>
    <n v="96.6"/>
    <n v="86688"/>
    <s v="Not returned"/>
    <s v="Chris"/>
  </r>
  <r>
    <x v="1069"/>
    <x v="3"/>
    <x v="10"/>
    <n v="152.47999999999999"/>
    <n v="4"/>
    <n v="1938"/>
    <s v="Franklin Spencer"/>
    <x v="0"/>
    <x v="0"/>
    <x v="2"/>
    <x v="13"/>
    <s v="Small Box"/>
    <s v="Adesso Programmable 142-Key Keyboard"/>
    <n v="0.79"/>
    <s v="United States"/>
    <x v="2"/>
    <x v="13"/>
    <x v="503"/>
    <n v="66801"/>
    <x v="27"/>
    <d v="2015-03-23T00:00:00"/>
    <x v="1035"/>
    <n v="4"/>
    <n v="558.16999999999996"/>
    <n v="88870"/>
    <s v="Not returned"/>
    <s v="Chris"/>
  </r>
  <r>
    <x v="1070"/>
    <x v="3"/>
    <x v="4"/>
    <n v="6.84"/>
    <n v="8.3699999999999992"/>
    <n v="1940"/>
    <s v="Eileen McDonald"/>
    <x v="2"/>
    <x v="0"/>
    <x v="0"/>
    <x v="12"/>
    <s v="Small Pack"/>
    <s v="Acme Design Line 8&quot; Stainless Steel Bent Scissors w/Champagne Handles, 3-1/8&quot; Cut"/>
    <n v="0.57999999999999996"/>
    <s v="United States"/>
    <x v="0"/>
    <x v="17"/>
    <x v="504"/>
    <n v="84020"/>
    <x v="27"/>
    <d v="2015-03-24T00:00:00"/>
    <x v="1036"/>
    <n v="1"/>
    <n v="8.39"/>
    <n v="88870"/>
    <s v="Not returned"/>
    <s v="William"/>
  </r>
  <r>
    <x v="1071"/>
    <x v="4"/>
    <x v="6"/>
    <n v="78.650000000000006"/>
    <n v="13.99"/>
    <n v="1940"/>
    <s v="Eileen McDonald"/>
    <x v="2"/>
    <x v="0"/>
    <x v="0"/>
    <x v="15"/>
    <s v="Medium Box"/>
    <s v="Honeywell Quietcare HEPA Air Cleaner"/>
    <n v="0.52"/>
    <s v="United States"/>
    <x v="0"/>
    <x v="17"/>
    <x v="504"/>
    <n v="84020"/>
    <x v="47"/>
    <d v="2015-04-26T00:00:00"/>
    <x v="1037"/>
    <n v="7"/>
    <n v="559.42999999999995"/>
    <n v="88871"/>
    <s v="Not returned"/>
    <s v="William"/>
  </r>
  <r>
    <x v="1072"/>
    <x v="4"/>
    <x v="4"/>
    <n v="122.99"/>
    <n v="70.2"/>
    <n v="1940"/>
    <s v="Eileen McDonald"/>
    <x v="1"/>
    <x v="0"/>
    <x v="1"/>
    <x v="1"/>
    <s v="Jumbo Drum"/>
    <s v="Global High-Back Leather Tilter, Burgundy"/>
    <n v="0.74"/>
    <s v="United States"/>
    <x v="0"/>
    <x v="17"/>
    <x v="504"/>
    <n v="84020"/>
    <x v="47"/>
    <d v="2015-04-24T00:00:00"/>
    <x v="1038"/>
    <n v="10"/>
    <n v="1216.52"/>
    <n v="88871"/>
    <s v="Not returned"/>
    <s v="William"/>
  </r>
  <r>
    <x v="1073"/>
    <x v="3"/>
    <x v="4"/>
    <n v="90.98"/>
    <n v="56.2"/>
    <n v="1946"/>
    <s v="Teresa Wallace"/>
    <x v="2"/>
    <x v="3"/>
    <x v="1"/>
    <x v="2"/>
    <s v="Medium Box"/>
    <s v="Eldon ClusterMat Chair Mat with Cordless Antistatic Protection"/>
    <n v="0.74"/>
    <s v="United States"/>
    <x v="1"/>
    <x v="19"/>
    <x v="505"/>
    <n v="15228"/>
    <x v="161"/>
    <d v="2015-01-28T00:00:00"/>
    <x v="1039"/>
    <n v="12"/>
    <n v="1058.3599999999999"/>
    <n v="86331"/>
    <s v="Not returned"/>
    <s v="Erin"/>
  </r>
  <r>
    <x v="1074"/>
    <x v="3"/>
    <x v="8"/>
    <n v="5.98"/>
    <n v="5.35"/>
    <n v="1946"/>
    <s v="Teresa Wallace"/>
    <x v="2"/>
    <x v="3"/>
    <x v="0"/>
    <x v="7"/>
    <s v="Small Box"/>
    <s v="Xerox 1947"/>
    <n v="0.4"/>
    <s v="United States"/>
    <x v="1"/>
    <x v="19"/>
    <x v="505"/>
    <n v="15228"/>
    <x v="161"/>
    <d v="2015-01-28T00:00:00"/>
    <x v="1040"/>
    <n v="3"/>
    <n v="18.309999999999999"/>
    <n v="86331"/>
    <s v="Not returned"/>
    <s v="Erin"/>
  </r>
  <r>
    <x v="1075"/>
    <x v="4"/>
    <x v="5"/>
    <n v="424.21"/>
    <n v="110.2"/>
    <n v="1949"/>
    <s v="Dana Waller"/>
    <x v="1"/>
    <x v="2"/>
    <x v="1"/>
    <x v="11"/>
    <s v="Jumbo Box"/>
    <s v="Bush Advantage Collection® Racetrack Conference Table"/>
    <n v="0.67"/>
    <s v="United States"/>
    <x v="0"/>
    <x v="5"/>
    <x v="506"/>
    <n v="59715"/>
    <x v="108"/>
    <d v="2015-02-05T00:00:00"/>
    <x v="1041"/>
    <n v="12"/>
    <n v="4935.22"/>
    <n v="90415"/>
    <s v="Not returned"/>
    <s v="William"/>
  </r>
  <r>
    <x v="1076"/>
    <x v="1"/>
    <x v="0"/>
    <n v="6.68"/>
    <n v="4.91"/>
    <n v="1950"/>
    <s v="Leslie Shannon"/>
    <x v="2"/>
    <x v="2"/>
    <x v="0"/>
    <x v="7"/>
    <s v="Small Box"/>
    <s v="Xerox 1986"/>
    <n v="0.37"/>
    <s v="United States"/>
    <x v="0"/>
    <x v="5"/>
    <x v="507"/>
    <n v="59750"/>
    <x v="61"/>
    <d v="2015-01-08T00:00:00"/>
    <x v="1042"/>
    <n v="7"/>
    <n v="51.03"/>
    <n v="90414"/>
    <s v="Not returned"/>
    <s v="William"/>
  </r>
  <r>
    <x v="1077"/>
    <x v="0"/>
    <x v="3"/>
    <n v="40.98"/>
    <n v="6.5"/>
    <n v="1956"/>
    <s v="Justin Frank"/>
    <x v="2"/>
    <x v="3"/>
    <x v="2"/>
    <x v="13"/>
    <s v="Small Box"/>
    <s v="Targus USB Numeric Keypad"/>
    <n v="0.74"/>
    <s v="United States"/>
    <x v="0"/>
    <x v="21"/>
    <x v="64"/>
    <n v="80027"/>
    <x v="117"/>
    <d v="2015-06-21T00:00:00"/>
    <x v="1043"/>
    <n v="19"/>
    <n v="746.91"/>
    <n v="89820"/>
    <s v="Not returned"/>
    <s v="William"/>
  </r>
  <r>
    <x v="1078"/>
    <x v="0"/>
    <x v="3"/>
    <n v="77.510000000000005"/>
    <n v="4"/>
    <n v="1957"/>
    <s v="Ted Crowder"/>
    <x v="2"/>
    <x v="3"/>
    <x v="2"/>
    <x v="13"/>
    <s v="Small Box"/>
    <s v="Micro Innovations Media Access Pro Keyboard"/>
    <n v="0.76"/>
    <s v="United States"/>
    <x v="2"/>
    <x v="33"/>
    <x v="403"/>
    <n v="63130"/>
    <x v="74"/>
    <d v="2015-04-09T00:00:00"/>
    <x v="1044"/>
    <n v="1"/>
    <n v="77.47"/>
    <n v="89818"/>
    <s v="Not returned"/>
    <s v="Chris"/>
  </r>
  <r>
    <x v="1079"/>
    <x v="4"/>
    <x v="3"/>
    <n v="30.98"/>
    <n v="6.5"/>
    <n v="1958"/>
    <s v="Vickie Martinez"/>
    <x v="0"/>
    <x v="3"/>
    <x v="2"/>
    <x v="13"/>
    <s v="Small Box"/>
    <s v="Belkin ErgoBoard™ Keyboard"/>
    <n v="0.64"/>
    <s v="United States"/>
    <x v="0"/>
    <x v="6"/>
    <x v="219"/>
    <n v="97068"/>
    <x v="49"/>
    <d v="2015-06-22T00:00:00"/>
    <x v="1045"/>
    <n v="7"/>
    <n v="204.34"/>
    <n v="89819"/>
    <s v="Not returned"/>
    <s v="William"/>
  </r>
  <r>
    <x v="1080"/>
    <x v="2"/>
    <x v="6"/>
    <n v="20.28"/>
    <n v="14.39"/>
    <n v="1959"/>
    <s v="Bonnie Matthews Rowland"/>
    <x v="2"/>
    <x v="0"/>
    <x v="1"/>
    <x v="2"/>
    <s v="Small Box"/>
    <s v="Career Cubicle Clock, 8 1/4&quot;, Black"/>
    <n v="0.47"/>
    <s v="United States"/>
    <x v="3"/>
    <x v="26"/>
    <x v="95"/>
    <n v="33916"/>
    <x v="46"/>
    <d v="2015-01-22T00:00:00"/>
    <x v="1046"/>
    <n v="9"/>
    <n v="206.04"/>
    <n v="28225"/>
    <s v="Not returned"/>
    <s v="Sam"/>
  </r>
  <r>
    <x v="1081"/>
    <x v="4"/>
    <x v="1"/>
    <n v="9.99"/>
    <n v="11.59"/>
    <n v="1959"/>
    <s v="Bonnie Matthews Rowland"/>
    <x v="2"/>
    <x v="1"/>
    <x v="0"/>
    <x v="7"/>
    <s v="Small Box"/>
    <s v="Hammermill Color Copier Paper (28Lb. and 96 Bright)"/>
    <n v="0.4"/>
    <s v="United States"/>
    <x v="3"/>
    <x v="26"/>
    <x v="95"/>
    <n v="33916"/>
    <x v="106"/>
    <d v="2015-04-27T00:00:00"/>
    <x v="1047"/>
    <n v="43"/>
    <n v="475.42"/>
    <n v="26342"/>
    <s v="Not returned"/>
    <s v="Sam"/>
  </r>
  <r>
    <x v="1082"/>
    <x v="4"/>
    <x v="1"/>
    <n v="48.04"/>
    <n v="5.79"/>
    <n v="1959"/>
    <s v="Bonnie Matthews Rowland"/>
    <x v="2"/>
    <x v="1"/>
    <x v="0"/>
    <x v="7"/>
    <s v="Small Box"/>
    <s v="Xerox 1937"/>
    <n v="0.37"/>
    <s v="United States"/>
    <x v="3"/>
    <x v="26"/>
    <x v="95"/>
    <n v="33916"/>
    <x v="106"/>
    <d v="2015-04-23T00:00:00"/>
    <x v="1048"/>
    <n v="74"/>
    <n v="3598.82"/>
    <n v="26342"/>
    <s v="Not returned"/>
    <s v="Sam"/>
  </r>
  <r>
    <x v="1083"/>
    <x v="4"/>
    <x v="7"/>
    <n v="6.68"/>
    <n v="4.91"/>
    <n v="1959"/>
    <s v="Bonnie Matthews Rowland"/>
    <x v="2"/>
    <x v="1"/>
    <x v="0"/>
    <x v="7"/>
    <s v="Small Box"/>
    <s v="Xerox 1986"/>
    <n v="0.37"/>
    <s v="United States"/>
    <x v="3"/>
    <x v="26"/>
    <x v="95"/>
    <n v="33916"/>
    <x v="106"/>
    <d v="2015-04-25T00:00:00"/>
    <x v="1049"/>
    <n v="5"/>
    <n v="41.22"/>
    <n v="26342"/>
    <s v="Not returned"/>
    <s v="Sam"/>
  </r>
  <r>
    <x v="1084"/>
    <x v="4"/>
    <x v="1"/>
    <n v="48.04"/>
    <n v="5.79"/>
    <n v="1962"/>
    <s v="Sean Burton"/>
    <x v="2"/>
    <x v="1"/>
    <x v="0"/>
    <x v="7"/>
    <s v="Small Box"/>
    <s v="Xerox 1937"/>
    <n v="0.37"/>
    <s v="United States"/>
    <x v="2"/>
    <x v="22"/>
    <x v="508"/>
    <n v="48601"/>
    <x v="106"/>
    <d v="2015-04-23T00:00:00"/>
    <x v="1050"/>
    <n v="18"/>
    <n v="875.39"/>
    <n v="88857"/>
    <s v="Not returned"/>
    <s v="Chris"/>
  </r>
  <r>
    <x v="1085"/>
    <x v="4"/>
    <x v="7"/>
    <n v="6.68"/>
    <n v="4.91"/>
    <n v="1962"/>
    <s v="Sean Burton"/>
    <x v="2"/>
    <x v="1"/>
    <x v="0"/>
    <x v="7"/>
    <s v="Small Box"/>
    <s v="Xerox 1986"/>
    <n v="0.37"/>
    <s v="United States"/>
    <x v="2"/>
    <x v="22"/>
    <x v="508"/>
    <n v="48601"/>
    <x v="106"/>
    <d v="2015-04-25T00:00:00"/>
    <x v="1051"/>
    <n v="1"/>
    <n v="8.24"/>
    <n v="88857"/>
    <s v="Not returned"/>
    <s v="Chris"/>
  </r>
  <r>
    <x v="1086"/>
    <x v="3"/>
    <x v="0"/>
    <n v="78.650000000000006"/>
    <n v="13.99"/>
    <n v="1967"/>
    <s v="Carolyn Hoffman"/>
    <x v="0"/>
    <x v="2"/>
    <x v="0"/>
    <x v="15"/>
    <s v="Medium Box"/>
    <s v="Honeywell Quietcare HEPA Air Cleaner"/>
    <n v="0.52"/>
    <s v="United States"/>
    <x v="2"/>
    <x v="25"/>
    <x v="406"/>
    <n v="52732"/>
    <x v="103"/>
    <d v="2015-03-19T00:00:00"/>
    <x v="1052"/>
    <n v="8"/>
    <n v="641.11"/>
    <n v="89456"/>
    <s v="Not returned"/>
    <s v="Chris"/>
  </r>
  <r>
    <x v="1087"/>
    <x v="3"/>
    <x v="1"/>
    <n v="11.58"/>
    <n v="5.72"/>
    <n v="1971"/>
    <s v="Marsha Roy"/>
    <x v="2"/>
    <x v="0"/>
    <x v="0"/>
    <x v="4"/>
    <s v="Small Box"/>
    <s v="Peel &amp; Seel® Recycled Catalog Envelopes, Brown"/>
    <n v="0.35"/>
    <s v="United States"/>
    <x v="3"/>
    <x v="37"/>
    <x v="509"/>
    <n v="38801"/>
    <x v="174"/>
    <d v="2015-01-19T00:00:00"/>
    <x v="1053"/>
    <n v="3"/>
    <n v="35.479999999999997"/>
    <n v="91550"/>
    <s v="Not returned"/>
    <s v="Sam"/>
  </r>
  <r>
    <x v="1088"/>
    <x v="3"/>
    <x v="5"/>
    <n v="350.99"/>
    <n v="39"/>
    <n v="1972"/>
    <s v="Priscilla Brandon"/>
    <x v="1"/>
    <x v="0"/>
    <x v="1"/>
    <x v="1"/>
    <s v="Jumbo Drum"/>
    <s v="Global Leather Executive Chair"/>
    <n v="0.55000000000000004"/>
    <s v="United States"/>
    <x v="1"/>
    <x v="19"/>
    <x v="510"/>
    <n v="19090"/>
    <x v="174"/>
    <d v="2015-01-20T00:00:00"/>
    <x v="1054"/>
    <n v="6"/>
    <n v="2130.04"/>
    <n v="91550"/>
    <s v="Not returned"/>
    <s v="Erin"/>
  </r>
  <r>
    <x v="1089"/>
    <x v="3"/>
    <x v="7"/>
    <n v="15.99"/>
    <n v="9.4"/>
    <n v="1972"/>
    <s v="Priscilla Brandon"/>
    <x v="0"/>
    <x v="0"/>
    <x v="2"/>
    <x v="6"/>
    <s v="Small Box"/>
    <s v="AT&amp;T Black Trimline Phone, Model 210"/>
    <n v="0.49"/>
    <s v="United States"/>
    <x v="1"/>
    <x v="19"/>
    <x v="510"/>
    <n v="19090"/>
    <x v="174"/>
    <d v="2015-01-20T00:00:00"/>
    <x v="1055"/>
    <n v="5"/>
    <n v="82.8"/>
    <n v="91550"/>
    <s v="Not returned"/>
    <s v="Erin"/>
  </r>
  <r>
    <x v="1090"/>
    <x v="3"/>
    <x v="3"/>
    <n v="20.48"/>
    <n v="6.32"/>
    <n v="1974"/>
    <s v="Robert Brantley"/>
    <x v="2"/>
    <x v="3"/>
    <x v="0"/>
    <x v="15"/>
    <s v="Small Box"/>
    <s v="Kensington 6 Outlet Guardian Standard Surge Protector"/>
    <n v="0.57999999999999996"/>
    <s v="United States"/>
    <x v="2"/>
    <x v="22"/>
    <x v="511"/>
    <n v="48127"/>
    <x v="135"/>
    <d v="2015-05-21T00:00:00"/>
    <x v="1056"/>
    <n v="5"/>
    <n v="99.02"/>
    <n v="89040"/>
    <s v="Not returned"/>
    <s v="Chris"/>
  </r>
  <r>
    <x v="1091"/>
    <x v="3"/>
    <x v="2"/>
    <n v="15.67"/>
    <n v="1.39"/>
    <n v="1974"/>
    <s v="Robert Brantley"/>
    <x v="2"/>
    <x v="3"/>
    <x v="0"/>
    <x v="4"/>
    <s v="Small Box"/>
    <s v="#10 White Business Envelopes,4 1/8 x 9 1/2"/>
    <n v="0.38"/>
    <s v="United States"/>
    <x v="2"/>
    <x v="22"/>
    <x v="511"/>
    <n v="48127"/>
    <x v="135"/>
    <d v="2015-05-21T00:00:00"/>
    <x v="1057"/>
    <n v="3"/>
    <n v="46.4"/>
    <n v="89040"/>
    <s v="Not returned"/>
    <s v="Chris"/>
  </r>
  <r>
    <x v="1092"/>
    <x v="2"/>
    <x v="5"/>
    <n v="70.98"/>
    <n v="46.74"/>
    <n v="1976"/>
    <s v="Sherri F Vogel"/>
    <x v="1"/>
    <x v="3"/>
    <x v="1"/>
    <x v="14"/>
    <s v="Jumbo Box"/>
    <s v="Hon Metal Bookcases, Putty"/>
    <n v="0.56000000000000005"/>
    <s v="United States"/>
    <x v="2"/>
    <x v="22"/>
    <x v="512"/>
    <n v="48823"/>
    <x v="56"/>
    <d v="2015-01-11T00:00:00"/>
    <x v="1058"/>
    <n v="8"/>
    <n v="551.51"/>
    <n v="89039"/>
    <s v="Not returned"/>
    <s v="Chris"/>
  </r>
  <r>
    <x v="1093"/>
    <x v="2"/>
    <x v="5"/>
    <n v="11.55"/>
    <n v="2.36"/>
    <n v="1976"/>
    <s v="Sherri F Vogel"/>
    <x v="2"/>
    <x v="3"/>
    <x v="0"/>
    <x v="0"/>
    <s v="Wrap Bag"/>
    <s v="Newell 309"/>
    <n v="0.55000000000000004"/>
    <s v="United States"/>
    <x v="2"/>
    <x v="22"/>
    <x v="512"/>
    <n v="48823"/>
    <x v="56"/>
    <d v="2015-01-12T00:00:00"/>
    <x v="1059"/>
    <n v="12"/>
    <n v="142.79"/>
    <n v="89039"/>
    <s v="Not returned"/>
    <s v="Chris"/>
  </r>
  <r>
    <x v="1094"/>
    <x v="2"/>
    <x v="2"/>
    <n v="40.99"/>
    <n v="17.48"/>
    <n v="1976"/>
    <s v="Sherri F Vogel"/>
    <x v="2"/>
    <x v="3"/>
    <x v="0"/>
    <x v="7"/>
    <s v="Small Box"/>
    <s v="Xerox 1893"/>
    <n v="0.36"/>
    <s v="United States"/>
    <x v="2"/>
    <x v="22"/>
    <x v="512"/>
    <n v="48823"/>
    <x v="165"/>
    <d v="2015-03-25T00:00:00"/>
    <x v="1060"/>
    <n v="14"/>
    <n v="585.08000000000004"/>
    <n v="89041"/>
    <s v="Not returned"/>
    <s v="Chris"/>
  </r>
  <r>
    <x v="1095"/>
    <x v="1"/>
    <x v="5"/>
    <n v="20.99"/>
    <n v="3.3"/>
    <n v="1979"/>
    <s v="Marianne Weiner Ennis"/>
    <x v="2"/>
    <x v="0"/>
    <x v="2"/>
    <x v="5"/>
    <s v="Small Pack"/>
    <s v="Accessory39"/>
    <n v="0.81"/>
    <s v="United States"/>
    <x v="0"/>
    <x v="21"/>
    <x v="513"/>
    <n v="80122"/>
    <x v="130"/>
    <d v="2015-05-06T00:00:00"/>
    <x v="1061"/>
    <n v="4"/>
    <n v="72.75"/>
    <n v="87757"/>
    <s v="Not returned"/>
    <s v="William"/>
  </r>
  <r>
    <x v="1096"/>
    <x v="1"/>
    <x v="10"/>
    <n v="7.37"/>
    <n v="5.53"/>
    <n v="1984"/>
    <s v="Lynne Wilcox"/>
    <x v="2"/>
    <x v="3"/>
    <x v="2"/>
    <x v="13"/>
    <s v="Small Pack"/>
    <s v="Imation 3.5&quot; Unformatted DS/HD Diskettes, 10/Box"/>
    <n v="0.69"/>
    <s v="United States"/>
    <x v="3"/>
    <x v="39"/>
    <x v="226"/>
    <n v="29915"/>
    <x v="41"/>
    <d v="2015-05-16T00:00:00"/>
    <x v="1062"/>
    <n v="38"/>
    <n v="269.33"/>
    <n v="91258"/>
    <s v="Not returned"/>
    <s v="Sam"/>
  </r>
  <r>
    <x v="1097"/>
    <x v="1"/>
    <x v="0"/>
    <n v="15.31"/>
    <n v="8.7799999999999994"/>
    <n v="1986"/>
    <s v="Lynda Rosenthal"/>
    <x v="2"/>
    <x v="1"/>
    <x v="0"/>
    <x v="10"/>
    <s v="Small Box"/>
    <s v="Eldon Jumbo ProFile™ Portable File Boxes Graphite/Black"/>
    <n v="0.56999999999999995"/>
    <s v="United States"/>
    <x v="2"/>
    <x v="7"/>
    <x v="514"/>
    <n v="79701"/>
    <x v="166"/>
    <d v="2015-05-07T00:00:00"/>
    <x v="1063"/>
    <n v="23"/>
    <n v="377"/>
    <n v="90888"/>
    <s v="Not returned"/>
    <s v="Chris"/>
  </r>
  <r>
    <x v="1098"/>
    <x v="1"/>
    <x v="5"/>
    <n v="7.99"/>
    <n v="5.03"/>
    <n v="1986"/>
    <s v="Lynda Rosenthal"/>
    <x v="0"/>
    <x v="1"/>
    <x v="2"/>
    <x v="5"/>
    <s v="Medium Box"/>
    <s v="Bell Sonecor JB700 Caller ID"/>
    <n v="0.6"/>
    <s v="United States"/>
    <x v="2"/>
    <x v="7"/>
    <x v="514"/>
    <n v="79701"/>
    <x v="166"/>
    <d v="2015-05-08T00:00:00"/>
    <x v="1064"/>
    <n v="4"/>
    <n v="42.99"/>
    <n v="90888"/>
    <s v="Not returned"/>
    <s v="Chris"/>
  </r>
  <r>
    <x v="1099"/>
    <x v="0"/>
    <x v="5"/>
    <n v="20.98"/>
    <n v="21.2"/>
    <n v="1988"/>
    <s v="Anna Burgess"/>
    <x v="2"/>
    <x v="1"/>
    <x v="1"/>
    <x v="2"/>
    <s v="Medium Box"/>
    <s v="36X48 HARDFLOOR CHAIRMAT"/>
    <n v="0.78"/>
    <s v="United States"/>
    <x v="0"/>
    <x v="17"/>
    <x v="504"/>
    <n v="84020"/>
    <x v="35"/>
    <d v="2015-01-04T00:00:00"/>
    <x v="1065"/>
    <n v="3"/>
    <n v="65.69"/>
    <n v="89999"/>
    <s v="Not returned"/>
    <s v="William"/>
  </r>
  <r>
    <x v="1100"/>
    <x v="1"/>
    <x v="7"/>
    <n v="355.98"/>
    <n v="58.92"/>
    <n v="1989"/>
    <s v="David Weaver"/>
    <x v="1"/>
    <x v="1"/>
    <x v="1"/>
    <x v="1"/>
    <s v="Jumbo Drum"/>
    <s v="Hon 4700 Series Mobuis™ Mid-Back Task Chairs with Adjustable Arms"/>
    <n v="0.64"/>
    <s v="United States"/>
    <x v="0"/>
    <x v="17"/>
    <x v="515"/>
    <n v="84117"/>
    <x v="72"/>
    <d v="2015-01-22T00:00:00"/>
    <x v="1066"/>
    <n v="8"/>
    <n v="2748.21"/>
    <n v="90000"/>
    <s v="Not returned"/>
    <s v="William"/>
  </r>
  <r>
    <x v="1101"/>
    <x v="1"/>
    <x v="3"/>
    <n v="19.98"/>
    <n v="8.68"/>
    <n v="1989"/>
    <s v="David Weaver"/>
    <x v="2"/>
    <x v="1"/>
    <x v="0"/>
    <x v="7"/>
    <s v="Small Box"/>
    <s v="Southworth 25% Cotton Premium Laser Paper and Envelopes"/>
    <n v="0.37"/>
    <s v="United States"/>
    <x v="0"/>
    <x v="17"/>
    <x v="515"/>
    <n v="84117"/>
    <x v="72"/>
    <d v="2015-01-22T00:00:00"/>
    <x v="1067"/>
    <n v="5"/>
    <n v="93.19"/>
    <n v="90000"/>
    <s v="Not returned"/>
    <s v="William"/>
  </r>
  <r>
    <x v="1102"/>
    <x v="0"/>
    <x v="0"/>
    <n v="30.98"/>
    <n v="6.5"/>
    <n v="1989"/>
    <s v="David Weaver"/>
    <x v="2"/>
    <x v="0"/>
    <x v="2"/>
    <x v="13"/>
    <s v="Small Box"/>
    <s v="Belkin ErgoBoard™ Keyboard"/>
    <n v="0.64"/>
    <s v="United States"/>
    <x v="0"/>
    <x v="17"/>
    <x v="515"/>
    <n v="84117"/>
    <x v="7"/>
    <d v="2015-05-16T00:00:00"/>
    <x v="1068"/>
    <n v="11"/>
    <n v="363.37"/>
    <n v="90001"/>
    <s v="Not returned"/>
    <s v="William"/>
  </r>
  <r>
    <x v="1103"/>
    <x v="0"/>
    <x v="0"/>
    <n v="40.99"/>
    <n v="19.989999999999998"/>
    <n v="1989"/>
    <s v="David Weaver"/>
    <x v="2"/>
    <x v="0"/>
    <x v="0"/>
    <x v="7"/>
    <s v="Small Box"/>
    <s v="White Dual Perf Computer Printout Paper, 2700 Sheets, 1 Part, Heavyweight, 20 lbs., 14 7/8 x 11"/>
    <n v="0.36"/>
    <s v="United States"/>
    <x v="0"/>
    <x v="17"/>
    <x v="515"/>
    <n v="84117"/>
    <x v="7"/>
    <d v="2015-05-18T00:00:00"/>
    <x v="1069"/>
    <n v="11"/>
    <n v="480.75"/>
    <n v="90001"/>
    <s v="Not returned"/>
    <s v="William"/>
  </r>
  <r>
    <x v="1104"/>
    <x v="3"/>
    <x v="10"/>
    <n v="1.6"/>
    <n v="1.29"/>
    <n v="1989"/>
    <s v="David Weaver"/>
    <x v="2"/>
    <x v="1"/>
    <x v="0"/>
    <x v="0"/>
    <s v="Wrap Bag"/>
    <s v="Sanford Pocket Accent® Highlighters"/>
    <n v="0.42"/>
    <s v="United States"/>
    <x v="0"/>
    <x v="17"/>
    <x v="515"/>
    <n v="84117"/>
    <x v="122"/>
    <d v="2015-04-30T00:00:00"/>
    <x v="1070"/>
    <n v="11"/>
    <n v="16.88"/>
    <n v="90003"/>
    <s v="Not returned"/>
    <s v="William"/>
  </r>
  <r>
    <x v="1105"/>
    <x v="3"/>
    <x v="6"/>
    <n v="47.9"/>
    <n v="5.86"/>
    <n v="1991"/>
    <s v="Paula Hubbard"/>
    <x v="2"/>
    <x v="1"/>
    <x v="0"/>
    <x v="7"/>
    <s v="Small Box"/>
    <s v="Xerox 1938"/>
    <n v="0.37"/>
    <s v="United States"/>
    <x v="0"/>
    <x v="17"/>
    <x v="516"/>
    <n v="84118"/>
    <x v="11"/>
    <d v="2015-02-24T00:00:00"/>
    <x v="1071"/>
    <n v="18"/>
    <n v="925.19"/>
    <n v="90002"/>
    <s v="Not returned"/>
    <s v="William"/>
  </r>
  <r>
    <x v="1106"/>
    <x v="1"/>
    <x v="10"/>
    <n v="125.99"/>
    <n v="8.99"/>
    <n v="1997"/>
    <s v="Harriet Bowman"/>
    <x v="2"/>
    <x v="3"/>
    <x v="2"/>
    <x v="5"/>
    <s v="Small Box"/>
    <s v="5170i"/>
    <n v="0.56999999999999995"/>
    <s v="United States"/>
    <x v="3"/>
    <x v="39"/>
    <x v="226"/>
    <n v="29915"/>
    <x v="51"/>
    <d v="2015-01-28T00:00:00"/>
    <x v="1072"/>
    <n v="4"/>
    <n v="408.66"/>
    <n v="90333"/>
    <s v="Not returned"/>
    <s v="Sam"/>
  </r>
  <r>
    <x v="1107"/>
    <x v="3"/>
    <x v="0"/>
    <n v="16.48"/>
    <n v="1.99"/>
    <n v="1997"/>
    <s v="Harriet Bowman"/>
    <x v="2"/>
    <x v="3"/>
    <x v="2"/>
    <x v="13"/>
    <s v="Small Pack"/>
    <s v="Maxell DVD-RAM Discs"/>
    <n v="0.42"/>
    <s v="United States"/>
    <x v="3"/>
    <x v="39"/>
    <x v="226"/>
    <n v="29915"/>
    <x v="163"/>
    <d v="2015-05-08T00:00:00"/>
    <x v="1073"/>
    <n v="7"/>
    <n v="122.93"/>
    <n v="90334"/>
    <s v="Not returned"/>
    <s v="Sam"/>
  </r>
  <r>
    <x v="1108"/>
    <x v="4"/>
    <x v="6"/>
    <n v="24.92"/>
    <n v="12.98"/>
    <n v="1997"/>
    <s v="Harriet Bowman"/>
    <x v="2"/>
    <x v="3"/>
    <x v="0"/>
    <x v="8"/>
    <s v="Small Box"/>
    <s v="GBC Standard Therm-A-Bind Covers"/>
    <n v="0.39"/>
    <s v="United States"/>
    <x v="3"/>
    <x v="39"/>
    <x v="226"/>
    <n v="29915"/>
    <x v="42"/>
    <d v="2015-06-02T00:00:00"/>
    <x v="1074"/>
    <n v="1"/>
    <n v="32.659999999999997"/>
    <n v="90335"/>
    <s v="Not returned"/>
    <s v="Sam"/>
  </r>
  <r>
    <x v="1109"/>
    <x v="1"/>
    <x v="2"/>
    <n v="4.42"/>
    <n v="4.99"/>
    <n v="1998"/>
    <s v="Judy Frazier"/>
    <x v="2"/>
    <x v="0"/>
    <x v="0"/>
    <x v="4"/>
    <s v="Small Box"/>
    <s v="Grip Seal Envelopes"/>
    <n v="0.38"/>
    <s v="United States"/>
    <x v="1"/>
    <x v="4"/>
    <x v="517"/>
    <n v="11758"/>
    <x v="26"/>
    <d v="2015-06-05T00:00:00"/>
    <x v="1075"/>
    <n v="3"/>
    <n v="14.85"/>
    <n v="90568"/>
    <s v="Not returned"/>
    <s v="Erin"/>
  </r>
  <r>
    <x v="1110"/>
    <x v="3"/>
    <x v="2"/>
    <n v="4.24"/>
    <n v="5.41"/>
    <n v="2004"/>
    <s v="James Dickinson Ball"/>
    <x v="2"/>
    <x v="1"/>
    <x v="0"/>
    <x v="8"/>
    <s v="Small Box"/>
    <s v="Storex DuraTech Recycled Plastic Frosted Binders"/>
    <n v="0.35"/>
    <s v="United States"/>
    <x v="0"/>
    <x v="5"/>
    <x v="506"/>
    <n v="59715"/>
    <x v="89"/>
    <d v="2015-04-19T00:00:00"/>
    <x v="1076"/>
    <n v="10"/>
    <n v="45"/>
    <n v="91277"/>
    <s v="Not returned"/>
    <s v="William"/>
  </r>
  <r>
    <x v="1111"/>
    <x v="3"/>
    <x v="7"/>
    <n v="6783.02"/>
    <n v="24.49"/>
    <n v="2004"/>
    <s v="James Dickinson Ball"/>
    <x v="2"/>
    <x v="1"/>
    <x v="2"/>
    <x v="6"/>
    <s v="Large Box"/>
    <s v="Polycom ViewStation™ ISDN Videoconferencing Unit"/>
    <n v="0.39"/>
    <s v="United States"/>
    <x v="0"/>
    <x v="5"/>
    <x v="506"/>
    <n v="59715"/>
    <x v="89"/>
    <d v="2015-04-19T00:00:00"/>
    <x v="1077"/>
    <n v="1"/>
    <n v="6569.07"/>
    <n v="91277"/>
    <s v="Not returned"/>
    <s v="William"/>
  </r>
  <r>
    <x v="1112"/>
    <x v="1"/>
    <x v="9"/>
    <n v="5.78"/>
    <n v="5.37"/>
    <n v="2006"/>
    <s v="Cynthia Khan"/>
    <x v="2"/>
    <x v="1"/>
    <x v="0"/>
    <x v="7"/>
    <s v="Small Box"/>
    <s v="Xerox 1950"/>
    <n v="0.36"/>
    <s v="United States"/>
    <x v="0"/>
    <x v="21"/>
    <x v="518"/>
    <n v="81301"/>
    <x v="93"/>
    <d v="2015-03-06T00:00:00"/>
    <x v="1078"/>
    <n v="15"/>
    <n v="88.22"/>
    <n v="88798"/>
    <s v="Not returned"/>
    <s v="William"/>
  </r>
  <r>
    <x v="1113"/>
    <x v="3"/>
    <x v="10"/>
    <n v="10.48"/>
    <n v="2.89"/>
    <n v="2016"/>
    <s v="Wayne Bean"/>
    <x v="2"/>
    <x v="0"/>
    <x v="0"/>
    <x v="0"/>
    <s v="Small Pack"/>
    <s v="Staples Battery-Operated Desktop Pencil Sharpener"/>
    <n v="0.6"/>
    <s v="United States"/>
    <x v="2"/>
    <x v="22"/>
    <x v="172"/>
    <n v="48195"/>
    <x v="49"/>
    <d v="2015-06-19T00:00:00"/>
    <x v="1079"/>
    <n v="4"/>
    <n v="40.29"/>
    <n v="86874"/>
    <s v="Not returned"/>
    <s v="Chris"/>
  </r>
  <r>
    <x v="1114"/>
    <x v="0"/>
    <x v="8"/>
    <n v="39.479999999999997"/>
    <n v="1.99"/>
    <n v="2014"/>
    <s v="Cathy Simon"/>
    <x v="2"/>
    <x v="1"/>
    <x v="2"/>
    <x v="13"/>
    <s v="Small Pack"/>
    <s v="80 Minute CD-R Spindle, 100/Pack - Staples"/>
    <n v="0.54"/>
    <s v="United States"/>
    <x v="2"/>
    <x v="25"/>
    <x v="519"/>
    <n v="51503"/>
    <x v="27"/>
    <d v="2015-03-24T00:00:00"/>
    <x v="1080"/>
    <n v="4"/>
    <n v="151.27000000000001"/>
    <n v="88367"/>
    <s v="Not returned"/>
    <s v="Chris"/>
  </r>
  <r>
    <x v="1115"/>
    <x v="0"/>
    <x v="6"/>
    <n v="4.91"/>
    <n v="0.5"/>
    <n v="2014"/>
    <s v="Cathy Simon"/>
    <x v="2"/>
    <x v="1"/>
    <x v="0"/>
    <x v="9"/>
    <s v="Small Box"/>
    <s v="Avery 493"/>
    <n v="0.36"/>
    <s v="United States"/>
    <x v="2"/>
    <x v="25"/>
    <x v="519"/>
    <n v="51503"/>
    <x v="27"/>
    <d v="2015-03-24T00:00:00"/>
    <x v="1081"/>
    <n v="2"/>
    <n v="10.51"/>
    <n v="88367"/>
    <s v="Not returned"/>
    <s v="Chris"/>
  </r>
  <r>
    <x v="1116"/>
    <x v="2"/>
    <x v="2"/>
    <n v="6.48"/>
    <n v="7.49"/>
    <n v="2014"/>
    <s v="Cathy Simon"/>
    <x v="2"/>
    <x v="1"/>
    <x v="0"/>
    <x v="7"/>
    <s v="Small Box"/>
    <s v="Xerox 220"/>
    <n v="0.37"/>
    <s v="United States"/>
    <x v="2"/>
    <x v="25"/>
    <x v="519"/>
    <n v="51503"/>
    <x v="36"/>
    <d v="2015-04-04T00:00:00"/>
    <x v="1082"/>
    <n v="12"/>
    <n v="74.930000000000007"/>
    <n v="88368"/>
    <s v="Not returned"/>
    <s v="Chris"/>
  </r>
  <r>
    <x v="1117"/>
    <x v="2"/>
    <x v="1"/>
    <n v="120.98"/>
    <n v="58.64"/>
    <n v="2020"/>
    <s v="Erika Jordan"/>
    <x v="1"/>
    <x v="1"/>
    <x v="1"/>
    <x v="14"/>
    <s v="Jumbo Box"/>
    <s v="O'Sullivan Living Dimensions 2-Shelf Bookcases"/>
    <n v="0.75"/>
    <s v="United States"/>
    <x v="1"/>
    <x v="19"/>
    <x v="520"/>
    <n v="15239"/>
    <x v="169"/>
    <d v="2015-02-15T00:00:00"/>
    <x v="1083"/>
    <n v="11"/>
    <n v="1370.99"/>
    <n v="86933"/>
    <s v="Not returned"/>
    <s v="Erin"/>
  </r>
  <r>
    <x v="1118"/>
    <x v="2"/>
    <x v="7"/>
    <n v="120.97"/>
    <n v="7.11"/>
    <n v="2030"/>
    <s v="Lindsay O'Connell"/>
    <x v="2"/>
    <x v="0"/>
    <x v="2"/>
    <x v="6"/>
    <s v="Medium Box"/>
    <s v="Canon BP1200DH 12-Digit Bubble Jet Printing Calculator"/>
    <n v="0.36"/>
    <s v="United States"/>
    <x v="2"/>
    <x v="7"/>
    <x v="407"/>
    <n v="75401"/>
    <x v="83"/>
    <d v="2015-03-17T00:00:00"/>
    <x v="1084"/>
    <n v="16"/>
    <n v="1913.84"/>
    <n v="91059"/>
    <s v="Not returned"/>
    <s v="Chris"/>
  </r>
  <r>
    <x v="1119"/>
    <x v="2"/>
    <x v="6"/>
    <n v="195.99"/>
    <n v="4.2"/>
    <n v="2030"/>
    <s v="Lindsay O'Connell"/>
    <x v="2"/>
    <x v="0"/>
    <x v="2"/>
    <x v="5"/>
    <s v="Small Box"/>
    <s v="688"/>
    <n v="0.6"/>
    <s v="United States"/>
    <x v="2"/>
    <x v="7"/>
    <x v="407"/>
    <n v="75401"/>
    <x v="83"/>
    <d v="2015-03-19T00:00:00"/>
    <x v="1085"/>
    <n v="16"/>
    <n v="2692.12"/>
    <n v="91059"/>
    <s v="Not returned"/>
    <s v="Chris"/>
  </r>
  <r>
    <x v="1120"/>
    <x v="3"/>
    <x v="9"/>
    <n v="55.98"/>
    <n v="4.8600000000000003"/>
    <n v="2030"/>
    <s v="Lindsay O'Connell"/>
    <x v="2"/>
    <x v="0"/>
    <x v="0"/>
    <x v="7"/>
    <s v="Small Box"/>
    <s v="Xerox 1908"/>
    <n v="0.36"/>
    <s v="United States"/>
    <x v="2"/>
    <x v="7"/>
    <x v="407"/>
    <n v="75401"/>
    <x v="103"/>
    <d v="2015-03-20T00:00:00"/>
    <x v="1086"/>
    <n v="13"/>
    <n v="762.38"/>
    <n v="91060"/>
    <s v="Not returned"/>
    <s v="Chris"/>
  </r>
  <r>
    <x v="1121"/>
    <x v="2"/>
    <x v="10"/>
    <n v="1.89"/>
    <n v="0.76"/>
    <n v="2035"/>
    <s v="Jon Ward"/>
    <x v="2"/>
    <x v="3"/>
    <x v="0"/>
    <x v="3"/>
    <s v="Wrap Bag"/>
    <s v="Revere Boxed Rubber Bands by Revere"/>
    <n v="0.83"/>
    <s v="United States"/>
    <x v="3"/>
    <x v="26"/>
    <x v="487"/>
    <n v="33403"/>
    <x v="73"/>
    <d v="2015-05-20T00:00:00"/>
    <x v="1087"/>
    <n v="20"/>
    <n v="36.72"/>
    <n v="87117"/>
    <s v="Not returned"/>
    <s v="Sam"/>
  </r>
  <r>
    <x v="1122"/>
    <x v="1"/>
    <x v="6"/>
    <n v="73.98"/>
    <n v="14.52"/>
    <n v="2037"/>
    <s v="Lynda Herman"/>
    <x v="2"/>
    <x v="2"/>
    <x v="2"/>
    <x v="13"/>
    <s v="Small Box"/>
    <s v="Keytronic French Keyboard"/>
    <n v="0.65"/>
    <s v="United States"/>
    <x v="0"/>
    <x v="5"/>
    <x v="506"/>
    <n v="59715"/>
    <x v="14"/>
    <d v="2015-03-14T00:00:00"/>
    <x v="1088"/>
    <n v="4"/>
    <n v="305.70999999999998"/>
    <n v="89333"/>
    <s v="Not returned"/>
    <s v="William"/>
  </r>
  <r>
    <x v="1123"/>
    <x v="0"/>
    <x v="2"/>
    <n v="40.99"/>
    <n v="17.48"/>
    <n v="2038"/>
    <s v="Peter Adams"/>
    <x v="2"/>
    <x v="2"/>
    <x v="0"/>
    <x v="7"/>
    <s v="Small Box"/>
    <s v="Xerox 1893"/>
    <n v="0.36"/>
    <s v="United States"/>
    <x v="1"/>
    <x v="4"/>
    <x v="521"/>
    <n v="10550"/>
    <x v="109"/>
    <d v="2015-04-21T00:00:00"/>
    <x v="1089"/>
    <n v="7"/>
    <n v="277.12"/>
    <n v="89334"/>
    <s v="Not returned"/>
    <s v="Erin"/>
  </r>
  <r>
    <x v="1124"/>
    <x v="4"/>
    <x v="3"/>
    <n v="20.99"/>
    <n v="2.5"/>
    <n v="2044"/>
    <s v="Jay Simon"/>
    <x v="2"/>
    <x v="0"/>
    <x v="2"/>
    <x v="5"/>
    <s v="Wrap Bag"/>
    <s v="Accessory37"/>
    <n v="0.81"/>
    <s v="United States"/>
    <x v="3"/>
    <x v="40"/>
    <x v="522"/>
    <n v="72756"/>
    <x v="137"/>
    <d v="2015-07-01T00:00:00"/>
    <x v="1090"/>
    <n v="6"/>
    <n v="100.11"/>
    <n v="88692"/>
    <s v="Not returned"/>
    <s v="Sam"/>
  </r>
  <r>
    <x v="1125"/>
    <x v="2"/>
    <x v="7"/>
    <n v="4.28"/>
    <n v="5.68"/>
    <n v="2046"/>
    <s v="Eileen Schwartz"/>
    <x v="2"/>
    <x v="0"/>
    <x v="0"/>
    <x v="7"/>
    <s v="Small Box"/>
    <s v="Xerox 199"/>
    <n v="0.4"/>
    <s v="United States"/>
    <x v="2"/>
    <x v="13"/>
    <x v="523"/>
    <n v="67901"/>
    <x v="20"/>
    <d v="2015-06-14T00:00:00"/>
    <x v="1091"/>
    <n v="7"/>
    <n v="31.54"/>
    <n v="88219"/>
    <s v="Not returned"/>
    <s v="Chris"/>
  </r>
  <r>
    <x v="1126"/>
    <x v="2"/>
    <x v="2"/>
    <n v="376.13"/>
    <n v="85.63"/>
    <n v="2046"/>
    <s v="Eileen Schwartz"/>
    <x v="1"/>
    <x v="0"/>
    <x v="1"/>
    <x v="11"/>
    <s v="Jumbo Box"/>
    <s v="Bretford Rectangular Conference Table Tops"/>
    <n v="0.74"/>
    <s v="United States"/>
    <x v="2"/>
    <x v="13"/>
    <x v="523"/>
    <n v="67901"/>
    <x v="20"/>
    <d v="2015-06-14T00:00:00"/>
    <x v="1092"/>
    <n v="13"/>
    <n v="4634.6899999999996"/>
    <n v="88219"/>
    <s v="Not returned"/>
    <s v="Chris"/>
  </r>
  <r>
    <x v="1127"/>
    <x v="2"/>
    <x v="2"/>
    <n v="424.21"/>
    <n v="110.2"/>
    <n v="2046"/>
    <s v="Eileen Schwartz"/>
    <x v="1"/>
    <x v="0"/>
    <x v="1"/>
    <x v="11"/>
    <s v="Jumbo Box"/>
    <s v="Bush Advantage Collection® Racetrack Conference Table"/>
    <n v="0.67"/>
    <s v="United States"/>
    <x v="2"/>
    <x v="13"/>
    <x v="523"/>
    <n v="67901"/>
    <x v="20"/>
    <d v="2015-06-13T00:00:00"/>
    <x v="1093"/>
    <n v="17"/>
    <n v="7304.03"/>
    <n v="88219"/>
    <s v="Not returned"/>
    <s v="Chris"/>
  </r>
  <r>
    <x v="1128"/>
    <x v="2"/>
    <x v="2"/>
    <n v="195.99"/>
    <n v="8.99"/>
    <n v="2046"/>
    <s v="Eileen Schwartz"/>
    <x v="2"/>
    <x v="0"/>
    <x v="2"/>
    <x v="5"/>
    <s v="Small Box"/>
    <s v="T28 WORLD"/>
    <n v="0.6"/>
    <s v="United States"/>
    <x v="2"/>
    <x v="13"/>
    <x v="523"/>
    <n v="67901"/>
    <x v="20"/>
    <d v="2015-06-14T00:00:00"/>
    <x v="1094"/>
    <n v="4"/>
    <n v="632.65"/>
    <n v="88219"/>
    <s v="Not returned"/>
    <s v="Chris"/>
  </r>
  <r>
    <x v="1129"/>
    <x v="0"/>
    <x v="9"/>
    <n v="15.28"/>
    <n v="1.99"/>
    <n v="2049"/>
    <s v="Kenneth Pollock"/>
    <x v="2"/>
    <x v="0"/>
    <x v="2"/>
    <x v="13"/>
    <s v="Small Pack"/>
    <s v="Memorex 4.7GB DVD+R, 3/Pack"/>
    <n v="0.42"/>
    <s v="United States"/>
    <x v="3"/>
    <x v="8"/>
    <x v="524"/>
    <n v="22801"/>
    <x v="123"/>
    <d v="2015-06-23T00:00:00"/>
    <x v="1095"/>
    <n v="19"/>
    <n v="290.98"/>
    <n v="88220"/>
    <s v="Not returned"/>
    <s v="Sam"/>
  </r>
  <r>
    <x v="1130"/>
    <x v="0"/>
    <x v="3"/>
    <n v="1.76"/>
    <n v="0.7"/>
    <n v="2049"/>
    <s v="Kenneth Pollock"/>
    <x v="2"/>
    <x v="0"/>
    <x v="0"/>
    <x v="0"/>
    <s v="Wrap Bag"/>
    <s v="Newell 326"/>
    <n v="0.56000000000000005"/>
    <s v="United States"/>
    <x v="3"/>
    <x v="8"/>
    <x v="524"/>
    <n v="22801"/>
    <x v="123"/>
    <d v="2015-06-24T00:00:00"/>
    <x v="1096"/>
    <n v="13"/>
    <n v="21.77"/>
    <n v="88220"/>
    <s v="Not returned"/>
    <s v="Sam"/>
  </r>
  <r>
    <x v="1131"/>
    <x v="1"/>
    <x v="8"/>
    <n v="31.78"/>
    <n v="1.99"/>
    <n v="2052"/>
    <s v="Francis Kendall"/>
    <x v="2"/>
    <x v="1"/>
    <x v="2"/>
    <x v="13"/>
    <s v="Small Pack"/>
    <s v="Memorex 4.7GB DVD-RAM, 3/Pack"/>
    <n v="0.42"/>
    <s v="United States"/>
    <x v="0"/>
    <x v="27"/>
    <x v="525"/>
    <n v="87105"/>
    <x v="153"/>
    <d v="2015-02-21T00:00:00"/>
    <x v="1097"/>
    <n v="13"/>
    <n v="384.22"/>
    <n v="87234"/>
    <s v="Not returned"/>
    <s v="William"/>
  </r>
  <r>
    <x v="1132"/>
    <x v="1"/>
    <x v="6"/>
    <n v="5.98"/>
    <n v="2.5"/>
    <n v="2052"/>
    <s v="Francis Kendall"/>
    <x v="2"/>
    <x v="1"/>
    <x v="0"/>
    <x v="4"/>
    <s v="Small Box"/>
    <s v="Wausau Papers Astrobrights® Colored Envelopes"/>
    <n v="0.36"/>
    <s v="United States"/>
    <x v="0"/>
    <x v="27"/>
    <x v="525"/>
    <n v="87105"/>
    <x v="153"/>
    <d v="2015-02-20T00:00:00"/>
    <x v="1098"/>
    <n v="5"/>
    <n v="31.64"/>
    <n v="87234"/>
    <s v="Not returned"/>
    <s v="William"/>
  </r>
  <r>
    <x v="1133"/>
    <x v="1"/>
    <x v="10"/>
    <n v="35.99"/>
    <n v="1.1000000000000001"/>
    <n v="2052"/>
    <s v="Francis Kendall"/>
    <x v="0"/>
    <x v="1"/>
    <x v="2"/>
    <x v="5"/>
    <s v="Small Box"/>
    <s v="Accessory35"/>
    <n v="0.55000000000000004"/>
    <s v="United States"/>
    <x v="0"/>
    <x v="27"/>
    <x v="525"/>
    <n v="87105"/>
    <x v="153"/>
    <d v="2015-02-20T00:00:00"/>
    <x v="1099"/>
    <n v="19"/>
    <n v="565.36"/>
    <n v="87234"/>
    <s v="Not returned"/>
    <s v="William"/>
  </r>
  <r>
    <x v="1134"/>
    <x v="3"/>
    <x v="8"/>
    <n v="5.98"/>
    <n v="5.46"/>
    <n v="2058"/>
    <s v="Louise Webster Sharma"/>
    <x v="2"/>
    <x v="0"/>
    <x v="0"/>
    <x v="7"/>
    <s v="Small Box"/>
    <s v="Xerox 1983"/>
    <n v="0.36"/>
    <s v="United States"/>
    <x v="3"/>
    <x v="24"/>
    <x v="526"/>
    <n v="28601"/>
    <x v="169"/>
    <d v="2015-02-15T00:00:00"/>
    <x v="1100"/>
    <n v="5"/>
    <n v="32.76"/>
    <n v="88040"/>
    <s v="Not returned"/>
    <s v="Sam"/>
  </r>
  <r>
    <x v="1135"/>
    <x v="1"/>
    <x v="3"/>
    <n v="28.48"/>
    <n v="1.99"/>
    <n v="2059"/>
    <s v="Nathan Newton"/>
    <x v="2"/>
    <x v="0"/>
    <x v="2"/>
    <x v="13"/>
    <s v="Small Pack"/>
    <s v="Memorex 4.7GB DVD+RW, 3/Pack"/>
    <n v="0.4"/>
    <s v="United States"/>
    <x v="3"/>
    <x v="24"/>
    <x v="527"/>
    <n v="27260"/>
    <x v="60"/>
    <d v="2015-01-18T00:00:00"/>
    <x v="1101"/>
    <n v="13"/>
    <n v="336.92"/>
    <n v="88039"/>
    <s v="Not returned"/>
    <s v="Sam"/>
  </r>
  <r>
    <x v="1136"/>
    <x v="2"/>
    <x v="10"/>
    <n v="9.85"/>
    <n v="4.82"/>
    <n v="2059"/>
    <s v="Nathan Newton"/>
    <x v="2"/>
    <x v="0"/>
    <x v="0"/>
    <x v="0"/>
    <s v="Wrap Bag"/>
    <s v="Lumber Crayons"/>
    <n v="0.47"/>
    <s v="United States"/>
    <x v="3"/>
    <x v="24"/>
    <x v="527"/>
    <n v="27260"/>
    <x v="12"/>
    <d v="2015-03-28T00:00:00"/>
    <x v="1102"/>
    <n v="12"/>
    <n v="114.91"/>
    <n v="88041"/>
    <s v="Not returned"/>
    <s v="Sam"/>
  </r>
  <r>
    <x v="1137"/>
    <x v="2"/>
    <x v="7"/>
    <n v="125.99"/>
    <n v="7.69"/>
    <n v="2059"/>
    <s v="Nathan Newton"/>
    <x v="2"/>
    <x v="0"/>
    <x v="2"/>
    <x v="5"/>
    <s v="Small Box"/>
    <s v="Timeport L7089"/>
    <n v="0.57999999999999996"/>
    <s v="United States"/>
    <x v="3"/>
    <x v="24"/>
    <x v="527"/>
    <n v="27260"/>
    <x v="12"/>
    <d v="2015-03-28T00:00:00"/>
    <x v="1103"/>
    <n v="9"/>
    <n v="934.52"/>
    <n v="88041"/>
    <s v="Not returned"/>
    <s v="Sam"/>
  </r>
  <r>
    <x v="1138"/>
    <x v="3"/>
    <x v="1"/>
    <n v="240.98"/>
    <n v="60.2"/>
    <n v="2061"/>
    <s v="Marianne Carey"/>
    <x v="1"/>
    <x v="0"/>
    <x v="1"/>
    <x v="14"/>
    <s v="Jumbo Box"/>
    <s v="Atlantic Metals Mobile 2-Shelf Bookcases, Custom Colors"/>
    <n v="0.56000000000000005"/>
    <s v="United States"/>
    <x v="2"/>
    <x v="32"/>
    <x v="528"/>
    <n v="69101"/>
    <x v="134"/>
    <d v="2015-01-31T00:00:00"/>
    <x v="1104"/>
    <n v="1"/>
    <n v="260.66000000000003"/>
    <n v="87146"/>
    <s v="Not returned"/>
    <s v="Chris"/>
  </r>
  <r>
    <x v="1139"/>
    <x v="3"/>
    <x v="1"/>
    <n v="420.98"/>
    <n v="19.989999999999998"/>
    <n v="2062"/>
    <s v="Alfred Singh"/>
    <x v="2"/>
    <x v="0"/>
    <x v="0"/>
    <x v="8"/>
    <s v="Small Box"/>
    <s v="GBC DocuBind 200 Manual Binding Machine"/>
    <n v="0.35"/>
    <s v="United States"/>
    <x v="3"/>
    <x v="8"/>
    <x v="529"/>
    <n v="23111"/>
    <x v="134"/>
    <d v="2015-02-01T00:00:00"/>
    <x v="1105"/>
    <n v="10"/>
    <n v="4249.37"/>
    <n v="87146"/>
    <s v="Not returned"/>
    <s v="Sam"/>
  </r>
  <r>
    <x v="1140"/>
    <x v="4"/>
    <x v="7"/>
    <n v="291.73"/>
    <n v="48.8"/>
    <n v="2062"/>
    <s v="Alfred Singh"/>
    <x v="1"/>
    <x v="0"/>
    <x v="1"/>
    <x v="1"/>
    <s v="Jumbo Drum"/>
    <s v="Hon 4070 Series Pagoda™ Armless Upholstered Stacking Chairs"/>
    <n v="0.56000000000000005"/>
    <s v="United States"/>
    <x v="3"/>
    <x v="8"/>
    <x v="529"/>
    <n v="23111"/>
    <x v="175"/>
    <d v="2015-06-30T00:00:00"/>
    <x v="1106"/>
    <n v="22"/>
    <n v="6676.61"/>
    <n v="87148"/>
    <s v="Not returned"/>
    <s v="Sam"/>
  </r>
  <r>
    <x v="1141"/>
    <x v="4"/>
    <x v="2"/>
    <n v="300.97000000000003"/>
    <n v="7.18"/>
    <n v="2063"/>
    <s v="Todd D Norris"/>
    <x v="2"/>
    <x v="0"/>
    <x v="2"/>
    <x v="13"/>
    <s v="Small Box"/>
    <s v="Gyration Ultra Professional Cordless Optical Suite"/>
    <n v="0.48"/>
    <s v="United States"/>
    <x v="3"/>
    <x v="8"/>
    <x v="530"/>
    <n v="23602"/>
    <x v="100"/>
    <d v="2015-05-08T00:00:00"/>
    <x v="1107"/>
    <n v="1"/>
    <n v="291.39999999999998"/>
    <n v="87147"/>
    <s v="Not returned"/>
    <s v="Sam"/>
  </r>
  <r>
    <x v="1142"/>
    <x v="3"/>
    <x v="3"/>
    <n v="20.89"/>
    <n v="11.52"/>
    <n v="2066"/>
    <s v="Claudia Webb"/>
    <x v="2"/>
    <x v="1"/>
    <x v="0"/>
    <x v="10"/>
    <s v="Small Box"/>
    <s v="Iris® 3-Drawer Stacking Bin, Black"/>
    <n v="0.83"/>
    <s v="United States"/>
    <x v="3"/>
    <x v="24"/>
    <x v="531"/>
    <n v="28079"/>
    <x v="173"/>
    <d v="2015-03-27T00:00:00"/>
    <x v="1108"/>
    <n v="7"/>
    <n v="146.5"/>
    <n v="85833"/>
    <s v="Not returned"/>
    <s v="Sam"/>
  </r>
  <r>
    <x v="1143"/>
    <x v="2"/>
    <x v="3"/>
    <n v="20.99"/>
    <n v="4.8099999999999996"/>
    <n v="2066"/>
    <s v="Claudia Webb"/>
    <x v="0"/>
    <x v="1"/>
    <x v="2"/>
    <x v="5"/>
    <s v="Medium Box"/>
    <s v="1726 Digital Answering Machine"/>
    <n v="0.57999999999999996"/>
    <s v="United States"/>
    <x v="3"/>
    <x v="24"/>
    <x v="531"/>
    <n v="28079"/>
    <x v="157"/>
    <d v="2015-04-01T00:00:00"/>
    <x v="1109"/>
    <n v="2"/>
    <n v="38.979999999999997"/>
    <n v="85834"/>
    <s v="Not returned"/>
    <s v="Sam"/>
  </r>
  <r>
    <x v="1144"/>
    <x v="4"/>
    <x v="10"/>
    <n v="4.24"/>
    <n v="5.41"/>
    <n v="2066"/>
    <s v="Claudia Webb"/>
    <x v="2"/>
    <x v="0"/>
    <x v="0"/>
    <x v="8"/>
    <s v="Small Box"/>
    <s v="Storex DuraTech Recycled Plastic Frosted Binders"/>
    <n v="0.35"/>
    <s v="United States"/>
    <x v="3"/>
    <x v="24"/>
    <x v="531"/>
    <n v="28079"/>
    <x v="47"/>
    <d v="2015-04-23T00:00:00"/>
    <x v="1110"/>
    <n v="8"/>
    <n v="34.159999999999997"/>
    <n v="85835"/>
    <s v="Not returned"/>
    <s v="Sam"/>
  </r>
  <r>
    <x v="1145"/>
    <x v="3"/>
    <x v="10"/>
    <n v="40.98"/>
    <n v="6.5"/>
    <n v="2069"/>
    <s v="Elsie Boykin"/>
    <x v="2"/>
    <x v="3"/>
    <x v="2"/>
    <x v="13"/>
    <s v="Small Box"/>
    <s v="Targus USB Numeric Keypad"/>
    <n v="0.74"/>
    <s v="United States"/>
    <x v="3"/>
    <x v="35"/>
    <x v="532"/>
    <n v="41075"/>
    <x v="38"/>
    <d v="2015-01-14T00:00:00"/>
    <x v="1111"/>
    <n v="3"/>
    <n v="120.34"/>
    <n v="88554"/>
    <s v="Not returned"/>
    <s v="Sam"/>
  </r>
  <r>
    <x v="1146"/>
    <x v="4"/>
    <x v="8"/>
    <n v="35.99"/>
    <n v="5.99"/>
    <n v="2070"/>
    <s v="Kelly Collins"/>
    <x v="2"/>
    <x v="0"/>
    <x v="2"/>
    <x v="5"/>
    <s v="Wrap Bag"/>
    <s v="Accessory41"/>
    <n v="0.38"/>
    <s v="United States"/>
    <x v="2"/>
    <x v="22"/>
    <x v="533"/>
    <n v="48021"/>
    <x v="41"/>
    <d v="2015-05-20T00:00:00"/>
    <x v="1112"/>
    <n v="5"/>
    <n v="153.61000000000001"/>
    <n v="88558"/>
    <s v="Not returned"/>
    <s v="Chris"/>
  </r>
  <r>
    <x v="1147"/>
    <x v="1"/>
    <x v="9"/>
    <n v="60.98"/>
    <n v="1.99"/>
    <n v="2071"/>
    <s v="Victor Cherry"/>
    <x v="2"/>
    <x v="0"/>
    <x v="2"/>
    <x v="13"/>
    <s v="Small Pack"/>
    <s v="Imation 5.2GB DVD-RAM"/>
    <n v="0.5"/>
    <s v="United States"/>
    <x v="2"/>
    <x v="22"/>
    <x v="534"/>
    <n v="48336"/>
    <x v="108"/>
    <d v="2015-02-01T00:00:00"/>
    <x v="1113"/>
    <n v="23"/>
    <n v="1414.88"/>
    <n v="88555"/>
    <s v="Not returned"/>
    <s v="Chris"/>
  </r>
  <r>
    <x v="1148"/>
    <x v="1"/>
    <x v="7"/>
    <n v="3.08"/>
    <n v="0.99"/>
    <n v="2071"/>
    <s v="Victor Cherry"/>
    <x v="2"/>
    <x v="0"/>
    <x v="0"/>
    <x v="9"/>
    <s v="Small Box"/>
    <s v="Avery 481"/>
    <n v="0.37"/>
    <s v="United States"/>
    <x v="2"/>
    <x v="22"/>
    <x v="534"/>
    <n v="48336"/>
    <x v="108"/>
    <d v="2015-02-02T00:00:00"/>
    <x v="1114"/>
    <n v="11"/>
    <n v="33.630000000000003"/>
    <n v="88555"/>
    <s v="Not returned"/>
    <s v="Chris"/>
  </r>
  <r>
    <x v="1149"/>
    <x v="4"/>
    <x v="4"/>
    <n v="65.989999999999995"/>
    <n v="5.92"/>
    <n v="2071"/>
    <s v="Victor Cherry"/>
    <x v="0"/>
    <x v="0"/>
    <x v="2"/>
    <x v="5"/>
    <s v="Small Box"/>
    <s v="i500plus"/>
    <n v="0.57999999999999996"/>
    <s v="United States"/>
    <x v="2"/>
    <x v="22"/>
    <x v="534"/>
    <n v="48336"/>
    <x v="41"/>
    <d v="2015-05-23T00:00:00"/>
    <x v="1115"/>
    <n v="20"/>
    <n v="1063.81"/>
    <n v="88558"/>
    <s v="Not returned"/>
    <s v="Chris"/>
  </r>
  <r>
    <x v="1150"/>
    <x v="1"/>
    <x v="6"/>
    <n v="10.31"/>
    <n v="1.79"/>
    <n v="2072"/>
    <s v="Malcolm S Lanier"/>
    <x v="2"/>
    <x v="0"/>
    <x v="0"/>
    <x v="7"/>
    <s v="Wrap Bag"/>
    <s v="Speediset Carbonless Redi-Letter® 7&quot; x 8 1/2&quot;"/>
    <n v="0.38"/>
    <s v="United States"/>
    <x v="2"/>
    <x v="22"/>
    <x v="535"/>
    <n v="48505"/>
    <x v="108"/>
    <d v="2015-02-03T00:00:00"/>
    <x v="1116"/>
    <n v="23"/>
    <n v="242.7"/>
    <n v="88555"/>
    <s v="Not returned"/>
    <s v="Chris"/>
  </r>
  <r>
    <x v="1151"/>
    <x v="0"/>
    <x v="3"/>
    <n v="260.98"/>
    <n v="41.91"/>
    <n v="2072"/>
    <s v="Malcolm S Lanier"/>
    <x v="1"/>
    <x v="0"/>
    <x v="1"/>
    <x v="14"/>
    <s v="Jumbo Box"/>
    <s v="Atlantic Metals Mobile 3-Shelf Bookcases, Custom Colors"/>
    <n v="0.59"/>
    <s v="United States"/>
    <x v="2"/>
    <x v="22"/>
    <x v="535"/>
    <n v="48505"/>
    <x v="143"/>
    <d v="2015-02-13T00:00:00"/>
    <x v="1117"/>
    <n v="14"/>
    <n v="3377.06"/>
    <n v="88556"/>
    <s v="Not returned"/>
    <s v="Chris"/>
  </r>
  <r>
    <x v="1152"/>
    <x v="0"/>
    <x v="0"/>
    <n v="10.52"/>
    <n v="7.94"/>
    <n v="2072"/>
    <s v="Malcolm S Lanier"/>
    <x v="2"/>
    <x v="0"/>
    <x v="1"/>
    <x v="2"/>
    <s v="Small Pack"/>
    <s v="Ultra Door Pull Handle"/>
    <n v="0.52"/>
    <s v="United States"/>
    <x v="2"/>
    <x v="22"/>
    <x v="535"/>
    <n v="48505"/>
    <x v="143"/>
    <d v="2015-02-13T00:00:00"/>
    <x v="1118"/>
    <n v="11"/>
    <n v="123.93"/>
    <n v="88556"/>
    <s v="Not returned"/>
    <s v="Chris"/>
  </r>
  <r>
    <x v="1153"/>
    <x v="0"/>
    <x v="1"/>
    <n v="5.98"/>
    <n v="7.5"/>
    <n v="2072"/>
    <s v="Malcolm S Lanier"/>
    <x v="0"/>
    <x v="0"/>
    <x v="0"/>
    <x v="7"/>
    <s v="Small Box"/>
    <s v="Xerox 1920"/>
    <n v="0.4"/>
    <s v="United States"/>
    <x v="2"/>
    <x v="22"/>
    <x v="535"/>
    <n v="48505"/>
    <x v="143"/>
    <d v="2015-02-13T00:00:00"/>
    <x v="1119"/>
    <n v="14"/>
    <n v="93.96"/>
    <n v="88556"/>
    <s v="Not returned"/>
    <s v="Chris"/>
  </r>
  <r>
    <x v="1154"/>
    <x v="1"/>
    <x v="5"/>
    <n v="291.73"/>
    <n v="48.8"/>
    <n v="2073"/>
    <s v="Evan Kelley"/>
    <x v="1"/>
    <x v="3"/>
    <x v="1"/>
    <x v="1"/>
    <s v="Jumbo Drum"/>
    <s v="Hon 4070 Series Pagoda™ Armless Upholstered Stacking Chairs"/>
    <n v="0.56000000000000005"/>
    <s v="United States"/>
    <x v="2"/>
    <x v="22"/>
    <x v="536"/>
    <n v="48135"/>
    <x v="74"/>
    <d v="2015-04-09T00:00:00"/>
    <x v="1120"/>
    <n v="6"/>
    <n v="1818.41"/>
    <n v="88557"/>
    <s v="Not returned"/>
    <s v="Chris"/>
  </r>
  <r>
    <x v="1155"/>
    <x v="4"/>
    <x v="3"/>
    <n v="1.48"/>
    <n v="0.7"/>
    <n v="2081"/>
    <s v="Matthew Conway"/>
    <x v="2"/>
    <x v="0"/>
    <x v="0"/>
    <x v="3"/>
    <s v="Wrap Bag"/>
    <s v="Binder Clips by OIC"/>
    <n v="0.37"/>
    <s v="United States"/>
    <x v="1"/>
    <x v="4"/>
    <x v="537"/>
    <n v="14853"/>
    <x v="35"/>
    <d v="2015-01-05T00:00:00"/>
    <x v="1121"/>
    <n v="6"/>
    <n v="8.9499999999999993"/>
    <n v="86092"/>
    <s v="Not returned"/>
    <s v="Erin"/>
  </r>
  <r>
    <x v="1156"/>
    <x v="4"/>
    <x v="2"/>
    <n v="38.06"/>
    <n v="4.5"/>
    <n v="2089"/>
    <s v="Annie Odom"/>
    <x v="2"/>
    <x v="0"/>
    <x v="0"/>
    <x v="15"/>
    <s v="Small Box"/>
    <s v="Fellowes Superior 10 Outlet Split Surge Protector"/>
    <n v="0.56000000000000005"/>
    <s v="United States"/>
    <x v="1"/>
    <x v="4"/>
    <x v="538"/>
    <n v="10956"/>
    <x v="133"/>
    <d v="2015-07-06T00:00:00"/>
    <x v="1122"/>
    <n v="17"/>
    <n v="652.84"/>
    <n v="88348"/>
    <s v="Not returned"/>
    <s v="Erin"/>
  </r>
  <r>
    <x v="1157"/>
    <x v="4"/>
    <x v="4"/>
    <n v="599.99"/>
    <n v="24.49"/>
    <n v="2089"/>
    <s v="Annie Odom"/>
    <x v="2"/>
    <x v="0"/>
    <x v="2"/>
    <x v="16"/>
    <s v="Large Box"/>
    <s v="Hewlett Packard LaserJet 3310 Copier"/>
    <n v="0.37"/>
    <s v="United States"/>
    <x v="1"/>
    <x v="4"/>
    <x v="538"/>
    <n v="10956"/>
    <x v="133"/>
    <d v="2015-07-08T00:00:00"/>
    <x v="1123"/>
    <n v="22"/>
    <n v="12750.99"/>
    <n v="88348"/>
    <s v="Not returned"/>
    <s v="Erin"/>
  </r>
  <r>
    <x v="1158"/>
    <x v="4"/>
    <x v="10"/>
    <n v="3.98"/>
    <n v="2.97"/>
    <n v="2089"/>
    <s v="Annie Odom"/>
    <x v="0"/>
    <x v="0"/>
    <x v="0"/>
    <x v="7"/>
    <s v="Wrap Bag"/>
    <s v="Unpadded Memo Slips"/>
    <n v="0.35"/>
    <s v="United States"/>
    <x v="1"/>
    <x v="4"/>
    <x v="538"/>
    <n v="10956"/>
    <x v="133"/>
    <d v="2015-07-04T00:00:00"/>
    <x v="1124"/>
    <n v="5"/>
    <n v="20.54"/>
    <n v="88348"/>
    <s v="Not returned"/>
    <s v="Erin"/>
  </r>
  <r>
    <x v="1159"/>
    <x v="3"/>
    <x v="4"/>
    <n v="400.98"/>
    <n v="42.52"/>
    <n v="2094"/>
    <s v="Vernon Hirsch Singleton"/>
    <x v="1"/>
    <x v="0"/>
    <x v="1"/>
    <x v="11"/>
    <s v="Jumbo Box"/>
    <s v="Bretford CR8500 Series Meeting Room Furniture"/>
    <n v="0.71"/>
    <s v="United States"/>
    <x v="0"/>
    <x v="1"/>
    <x v="539"/>
    <n v="95928"/>
    <x v="64"/>
    <d v="2015-02-06T00:00:00"/>
    <x v="1125"/>
    <n v="20"/>
    <n v="7840.04"/>
    <n v="86629"/>
    <s v="Not returned"/>
    <s v="William"/>
  </r>
  <r>
    <x v="1160"/>
    <x v="3"/>
    <x v="10"/>
    <n v="300.97000000000003"/>
    <n v="7.18"/>
    <n v="2097"/>
    <s v="Patsy Shea"/>
    <x v="2"/>
    <x v="1"/>
    <x v="2"/>
    <x v="13"/>
    <s v="Small Box"/>
    <s v="Gyration Ultra Professional Cordless Optical Suite"/>
    <n v="0.48"/>
    <s v="United States"/>
    <x v="3"/>
    <x v="39"/>
    <x v="226"/>
    <n v="29915"/>
    <x v="106"/>
    <d v="2015-04-19T00:00:00"/>
    <x v="1126"/>
    <n v="4"/>
    <n v="1094.33"/>
    <n v="87889"/>
    <s v="Not returned"/>
    <s v="Sam"/>
  </r>
  <r>
    <x v="1161"/>
    <x v="3"/>
    <x v="2"/>
    <n v="39.89"/>
    <n v="3.04"/>
    <n v="2098"/>
    <s v="Tracy Dyer"/>
    <x v="2"/>
    <x v="1"/>
    <x v="1"/>
    <x v="2"/>
    <s v="Wrap Bag"/>
    <s v="Ultra Commercial Grade Dual Valve Door Closer"/>
    <n v="0.53"/>
    <s v="United States"/>
    <x v="3"/>
    <x v="39"/>
    <x v="540"/>
    <n v="29464"/>
    <x v="106"/>
    <d v="2015-04-20T00:00:00"/>
    <x v="1127"/>
    <n v="10"/>
    <n v="389.97"/>
    <n v="87889"/>
    <s v="Not returned"/>
    <s v="Sam"/>
  </r>
  <r>
    <x v="1162"/>
    <x v="1"/>
    <x v="8"/>
    <n v="14.56"/>
    <n v="3.5"/>
    <n v="2099"/>
    <s v="Nathan Fox"/>
    <x v="2"/>
    <x v="1"/>
    <x v="0"/>
    <x v="15"/>
    <s v="Small Box"/>
    <s v="Acco 6 Outlet Guardian Premium Surge Suppressor"/>
    <n v="0.57999999999999996"/>
    <s v="United States"/>
    <x v="3"/>
    <x v="39"/>
    <x v="541"/>
    <n v="29577"/>
    <x v="176"/>
    <d v="2015-01-09T00:00:00"/>
    <x v="1128"/>
    <n v="6"/>
    <n v="84.59"/>
    <n v="87888"/>
    <s v="Not returned"/>
    <s v="Sam"/>
  </r>
  <r>
    <x v="1163"/>
    <x v="3"/>
    <x v="5"/>
    <n v="399.98"/>
    <n v="12.06"/>
    <n v="2107"/>
    <s v="Leigh Burnette Hurley"/>
    <x v="1"/>
    <x v="0"/>
    <x v="2"/>
    <x v="6"/>
    <s v="Jumbo Box"/>
    <s v="Okidata ML320 Series Turbo Dot Matrix Printers"/>
    <n v="0.56000000000000005"/>
    <s v="United States"/>
    <x v="2"/>
    <x v="12"/>
    <x v="25"/>
    <n v="60601"/>
    <x v="132"/>
    <d v="2015-06-06T00:00:00"/>
    <x v="1129"/>
    <n v="24"/>
    <n v="9666.7199999999993"/>
    <n v="39015"/>
    <s v="Not returned"/>
    <s v="Chris"/>
  </r>
  <r>
    <x v="1164"/>
    <x v="3"/>
    <x v="8"/>
    <n v="6.48"/>
    <n v="5.74"/>
    <n v="2107"/>
    <s v="Leigh Burnette Hurley"/>
    <x v="2"/>
    <x v="0"/>
    <x v="0"/>
    <x v="7"/>
    <s v="Small Box"/>
    <s v="Xerox 1994"/>
    <n v="0.37"/>
    <s v="United States"/>
    <x v="2"/>
    <x v="12"/>
    <x v="25"/>
    <n v="60601"/>
    <x v="132"/>
    <d v="2015-06-06T00:00:00"/>
    <x v="1003"/>
    <n v="20"/>
    <n v="134.58000000000001"/>
    <n v="39015"/>
    <s v="Not returned"/>
    <s v="Chris"/>
  </r>
  <r>
    <x v="1165"/>
    <x v="3"/>
    <x v="8"/>
    <n v="6.48"/>
    <n v="5.74"/>
    <n v="2108"/>
    <s v="Alfred Barber"/>
    <x v="2"/>
    <x v="0"/>
    <x v="0"/>
    <x v="7"/>
    <s v="Small Box"/>
    <s v="Xerox 1994"/>
    <n v="0.37"/>
    <s v="United States"/>
    <x v="2"/>
    <x v="33"/>
    <x v="542"/>
    <n v="63129"/>
    <x v="132"/>
    <d v="2015-06-06T00:00:00"/>
    <x v="1130"/>
    <n v="5"/>
    <n v="33.65"/>
    <n v="87862"/>
    <s v="Not returned"/>
    <s v="Chris"/>
  </r>
  <r>
    <x v="1166"/>
    <x v="2"/>
    <x v="4"/>
    <n v="6.68"/>
    <n v="1.5"/>
    <n v="2114"/>
    <s v="Paige Mason"/>
    <x v="2"/>
    <x v="0"/>
    <x v="0"/>
    <x v="0"/>
    <s v="Wrap Bag"/>
    <s v="Sanford Liquid Accent Highlighters"/>
    <n v="0.48"/>
    <s v="United States"/>
    <x v="3"/>
    <x v="8"/>
    <x v="123"/>
    <n v="23518"/>
    <x v="173"/>
    <d v="2015-03-28T00:00:00"/>
    <x v="1131"/>
    <n v="10"/>
    <n v="66.12"/>
    <n v="88403"/>
    <s v="Not returned"/>
    <s v="Sam"/>
  </r>
  <r>
    <x v="1167"/>
    <x v="2"/>
    <x v="4"/>
    <n v="2.89"/>
    <n v="0.49"/>
    <n v="2114"/>
    <s v="Paige Mason"/>
    <x v="2"/>
    <x v="0"/>
    <x v="0"/>
    <x v="9"/>
    <s v="Small Box"/>
    <s v="*Staples* Packaging Labels"/>
    <n v="0.38"/>
    <s v="United States"/>
    <x v="3"/>
    <x v="8"/>
    <x v="123"/>
    <n v="23518"/>
    <x v="45"/>
    <d v="2015-04-23T00:00:00"/>
    <x v="1132"/>
    <n v="1"/>
    <n v="3.07"/>
    <n v="88404"/>
    <s v="Not returned"/>
    <s v="Sam"/>
  </r>
  <r>
    <x v="1168"/>
    <x v="2"/>
    <x v="8"/>
    <n v="226.67"/>
    <n v="28.16"/>
    <n v="2114"/>
    <s v="Paige Mason"/>
    <x v="1"/>
    <x v="0"/>
    <x v="1"/>
    <x v="1"/>
    <s v="Jumbo Drum"/>
    <s v="Hon GuestStacker Chair"/>
    <n v="0.59"/>
    <s v="United States"/>
    <x v="3"/>
    <x v="8"/>
    <x v="123"/>
    <n v="23518"/>
    <x v="115"/>
    <d v="2015-02-27T00:00:00"/>
    <x v="1133"/>
    <n v="1"/>
    <n v="255.83"/>
    <n v="88405"/>
    <s v="Not returned"/>
    <s v="Sam"/>
  </r>
  <r>
    <x v="1169"/>
    <x v="2"/>
    <x v="4"/>
    <n v="20.98"/>
    <n v="53.03"/>
    <n v="2114"/>
    <s v="Paige Mason"/>
    <x v="1"/>
    <x v="0"/>
    <x v="0"/>
    <x v="10"/>
    <s v="Jumbo Drum"/>
    <s v="Tennsco Lockers, Gray"/>
    <n v="0.78"/>
    <s v="United States"/>
    <x v="3"/>
    <x v="8"/>
    <x v="123"/>
    <n v="23518"/>
    <x v="115"/>
    <d v="2015-02-28T00:00:00"/>
    <x v="1134"/>
    <n v="20"/>
    <n v="421.18"/>
    <n v="88405"/>
    <s v="Not returned"/>
    <s v="Sam"/>
  </r>
  <r>
    <x v="1170"/>
    <x v="3"/>
    <x v="1"/>
    <n v="95.95"/>
    <n v="74.349999999999994"/>
    <n v="2115"/>
    <s v="Jeffrey Lloyd"/>
    <x v="1"/>
    <x v="0"/>
    <x v="1"/>
    <x v="1"/>
    <s v="Jumbo Drum"/>
    <s v="Bevis Steel Folding Chairs"/>
    <n v="0.56999999999999995"/>
    <s v="United States"/>
    <x v="3"/>
    <x v="8"/>
    <x v="543"/>
    <n v="22124"/>
    <x v="119"/>
    <d v="2015-05-01T00:00:00"/>
    <x v="1135"/>
    <n v="14"/>
    <n v="1377.46"/>
    <n v="88406"/>
    <s v="Not returned"/>
    <s v="Sam"/>
  </r>
  <r>
    <x v="1171"/>
    <x v="0"/>
    <x v="9"/>
    <n v="320.98"/>
    <n v="24.49"/>
    <n v="2117"/>
    <s v="Jack Hatcher"/>
    <x v="2"/>
    <x v="1"/>
    <x v="1"/>
    <x v="1"/>
    <s v="Large Box"/>
    <s v="Hon Pagoda™ Stacking Chairs"/>
    <n v="0.55000000000000004"/>
    <s v="United States"/>
    <x v="2"/>
    <x v="7"/>
    <x v="407"/>
    <n v="75401"/>
    <x v="18"/>
    <d v="2015-04-22T00:00:00"/>
    <x v="1136"/>
    <n v="20"/>
    <n v="6600.63"/>
    <n v="90891"/>
    <s v="Not returned"/>
    <s v="Chris"/>
  </r>
  <r>
    <x v="1172"/>
    <x v="0"/>
    <x v="2"/>
    <n v="125.99"/>
    <n v="8.8000000000000007"/>
    <n v="2117"/>
    <s v="Jack Hatcher"/>
    <x v="2"/>
    <x v="1"/>
    <x v="2"/>
    <x v="5"/>
    <s v="Small Box"/>
    <s v="StarTAC 6500"/>
    <n v="0.59"/>
    <s v="United States"/>
    <x v="2"/>
    <x v="7"/>
    <x v="407"/>
    <n v="75401"/>
    <x v="18"/>
    <d v="2015-04-21T00:00:00"/>
    <x v="1137"/>
    <n v="18"/>
    <n v="1811.99"/>
    <n v="90891"/>
    <s v="Not returned"/>
    <s v="Chris"/>
  </r>
  <r>
    <x v="1173"/>
    <x v="2"/>
    <x v="2"/>
    <n v="80.97"/>
    <n v="33.6"/>
    <n v="2122"/>
    <s v="Carolyn Fisher"/>
    <x v="1"/>
    <x v="3"/>
    <x v="2"/>
    <x v="6"/>
    <s v="Jumbo Drum"/>
    <s v="Lexmark Z25 Color Inkjet Printer"/>
    <n v="0.37"/>
    <s v="United States"/>
    <x v="3"/>
    <x v="40"/>
    <x v="544"/>
    <n v="72116"/>
    <x v="108"/>
    <d v="2015-02-03T00:00:00"/>
    <x v="1138"/>
    <n v="10"/>
    <n v="799.76"/>
    <n v="89664"/>
    <s v="Not returned"/>
    <s v="Sam"/>
  </r>
  <r>
    <x v="1174"/>
    <x v="0"/>
    <x v="7"/>
    <n v="45.19"/>
    <n v="1.99"/>
    <n v="2124"/>
    <s v="Paige Powers"/>
    <x v="2"/>
    <x v="3"/>
    <x v="2"/>
    <x v="13"/>
    <s v="Small Pack"/>
    <s v="Verbatim DVD-RAM, 9.4GB, Rewritable, Type 1, DS, DataLife Plus"/>
    <n v="0.55000000000000004"/>
    <s v="United States"/>
    <x v="3"/>
    <x v="40"/>
    <x v="545"/>
    <n v="72301"/>
    <x v="167"/>
    <d v="2015-01-02T00:00:00"/>
    <x v="1139"/>
    <n v="13"/>
    <n v="609.09"/>
    <n v="89665"/>
    <s v="Not returned"/>
    <s v="Sam"/>
  </r>
  <r>
    <x v="1175"/>
    <x v="0"/>
    <x v="9"/>
    <n v="124.49"/>
    <n v="51.94"/>
    <n v="2124"/>
    <s v="Paige Powers"/>
    <x v="1"/>
    <x v="0"/>
    <x v="1"/>
    <x v="11"/>
    <s v="Jumbo Box"/>
    <s v="Bevis 36 x 72 Conference Tables"/>
    <n v="0.63"/>
    <s v="United States"/>
    <x v="3"/>
    <x v="40"/>
    <x v="545"/>
    <n v="72301"/>
    <x v="173"/>
    <d v="2015-03-27T00:00:00"/>
    <x v="1140"/>
    <n v="21"/>
    <n v="2761.94"/>
    <n v="89666"/>
    <s v="Not returned"/>
    <s v="Sam"/>
  </r>
  <r>
    <x v="1176"/>
    <x v="2"/>
    <x v="10"/>
    <n v="5.98"/>
    <n v="5.14"/>
    <n v="2127"/>
    <s v="Joyce Kern"/>
    <x v="2"/>
    <x v="1"/>
    <x v="0"/>
    <x v="7"/>
    <s v="Small Box"/>
    <s v="Xerox 1974"/>
    <n v="0.36"/>
    <s v="United States"/>
    <x v="2"/>
    <x v="22"/>
    <x v="546"/>
    <n v="48310"/>
    <x v="103"/>
    <d v="2015-03-20T00:00:00"/>
    <x v="1141"/>
    <n v="6"/>
    <n v="33.950000000000003"/>
    <n v="88418"/>
    <s v="Not returned"/>
    <s v="Chris"/>
  </r>
  <r>
    <x v="1177"/>
    <x v="0"/>
    <x v="3"/>
    <n v="150.97999999999999"/>
    <n v="66.27"/>
    <n v="2131"/>
    <s v="Mary Hewitt"/>
    <x v="1"/>
    <x v="1"/>
    <x v="1"/>
    <x v="14"/>
    <s v="Jumbo Box"/>
    <s v="Bush Mission Pointe Library"/>
    <n v="0.65"/>
    <s v="United States"/>
    <x v="2"/>
    <x v="33"/>
    <x v="547"/>
    <n v="64118"/>
    <x v="35"/>
    <d v="2015-01-04T00:00:00"/>
    <x v="1142"/>
    <n v="2"/>
    <n v="302.33999999999997"/>
    <n v="90079"/>
    <s v="Not returned"/>
    <s v="Chris"/>
  </r>
  <r>
    <x v="1178"/>
    <x v="4"/>
    <x v="5"/>
    <n v="30.42"/>
    <n v="8.65"/>
    <n v="2132"/>
    <s v="Philip Hawkins"/>
    <x v="0"/>
    <x v="1"/>
    <x v="2"/>
    <x v="13"/>
    <s v="Small Box"/>
    <s v="Fellowes Internet Keyboard, Platinum"/>
    <n v="0.74"/>
    <s v="United States"/>
    <x v="2"/>
    <x v="33"/>
    <x v="548"/>
    <n v="63042"/>
    <x v="56"/>
    <d v="2015-01-14T00:00:00"/>
    <x v="1143"/>
    <n v="11"/>
    <n v="334.44"/>
    <n v="90078"/>
    <s v="Not returned"/>
    <s v="Chris"/>
  </r>
  <r>
    <x v="1179"/>
    <x v="0"/>
    <x v="0"/>
    <n v="28.99"/>
    <n v="8.59"/>
    <n v="2135"/>
    <s v="Melvin Kendall"/>
    <x v="2"/>
    <x v="1"/>
    <x v="2"/>
    <x v="5"/>
    <s v="Medium Box"/>
    <s v="SouthWestern Bell FA970 Digital Answering Machine with Time/Day Stamp"/>
    <n v="0.56000000000000005"/>
    <s v="United States"/>
    <x v="0"/>
    <x v="27"/>
    <x v="549"/>
    <n v="88101"/>
    <x v="92"/>
    <d v="2015-02-07T00:00:00"/>
    <x v="1144"/>
    <n v="21"/>
    <n v="556.61"/>
    <n v="91583"/>
    <s v="Not returned"/>
    <s v="William"/>
  </r>
  <r>
    <x v="1180"/>
    <x v="1"/>
    <x v="6"/>
    <n v="6.98"/>
    <n v="1.6"/>
    <n v="2137"/>
    <s v="Crystal Crabtree"/>
    <x v="2"/>
    <x v="0"/>
    <x v="0"/>
    <x v="7"/>
    <s v="Wrap Bag"/>
    <s v="Adams Phone Message Book, Professional, 400 Message Capacity, 5 3/6” x 11”"/>
    <n v="0.38"/>
    <s v="United States"/>
    <x v="3"/>
    <x v="26"/>
    <x v="550"/>
    <n v="33407"/>
    <x v="70"/>
    <d v="2015-02-02T00:00:00"/>
    <x v="1145"/>
    <n v="9"/>
    <n v="64.48"/>
    <n v="86002"/>
    <s v="Not returned"/>
    <s v="Sam"/>
  </r>
  <r>
    <x v="1181"/>
    <x v="2"/>
    <x v="5"/>
    <n v="2550.14"/>
    <n v="29.7"/>
    <n v="2139"/>
    <s v="Jon Kendall"/>
    <x v="1"/>
    <x v="0"/>
    <x v="2"/>
    <x v="6"/>
    <s v="Jumbo Drum"/>
    <s v="Epson DFX-8500 Dot Matrix Printer"/>
    <n v="0.56999999999999995"/>
    <s v="United States"/>
    <x v="2"/>
    <x v="45"/>
    <x v="98"/>
    <n v="53094"/>
    <x v="125"/>
    <d v="2015-04-17T00:00:00"/>
    <x v="1146"/>
    <n v="2"/>
    <n v="4845.2700000000004"/>
    <n v="86003"/>
    <s v="Not returned"/>
    <s v="Chris"/>
  </r>
  <r>
    <x v="1182"/>
    <x v="0"/>
    <x v="0"/>
    <n v="5.44"/>
    <n v="7.46"/>
    <n v="2141"/>
    <s v="Molly Webster"/>
    <x v="2"/>
    <x v="1"/>
    <x v="0"/>
    <x v="8"/>
    <s v="Small Box"/>
    <s v="Wilson Jones Custom Binder Spines &amp; Labels"/>
    <n v="0.36"/>
    <s v="United States"/>
    <x v="0"/>
    <x v="21"/>
    <x v="518"/>
    <n v="81301"/>
    <x v="29"/>
    <d v="2015-02-19T00:00:00"/>
    <x v="1147"/>
    <n v="3"/>
    <n v="19.68"/>
    <n v="87570"/>
    <s v="Not returned"/>
    <s v="William"/>
  </r>
  <r>
    <x v="1183"/>
    <x v="0"/>
    <x v="1"/>
    <n v="549.99"/>
    <n v="49"/>
    <n v="2141"/>
    <s v="Molly Webster"/>
    <x v="1"/>
    <x v="1"/>
    <x v="2"/>
    <x v="16"/>
    <s v="Jumbo Drum"/>
    <s v="Sharp 1540cs Digital Laser Copier"/>
    <n v="0.35"/>
    <s v="United States"/>
    <x v="0"/>
    <x v="21"/>
    <x v="518"/>
    <n v="81301"/>
    <x v="29"/>
    <d v="2015-02-20T00:00:00"/>
    <x v="1148"/>
    <n v="18"/>
    <n v="9798.84"/>
    <n v="87570"/>
    <s v="Not returned"/>
    <s v="William"/>
  </r>
  <r>
    <x v="1184"/>
    <x v="0"/>
    <x v="9"/>
    <n v="22.01"/>
    <n v="5.53"/>
    <n v="2141"/>
    <s v="Molly Webster"/>
    <x v="0"/>
    <x v="1"/>
    <x v="0"/>
    <x v="0"/>
    <s v="Small Pack"/>
    <s v="Boston 16801 Nautilus™ Battery Pencil Sharpener"/>
    <n v="0.59"/>
    <s v="United States"/>
    <x v="0"/>
    <x v="21"/>
    <x v="518"/>
    <n v="81301"/>
    <x v="29"/>
    <d v="2015-02-19T00:00:00"/>
    <x v="1149"/>
    <n v="7"/>
    <n v="154.11000000000001"/>
    <n v="87570"/>
    <s v="Not returned"/>
    <s v="William"/>
  </r>
  <r>
    <x v="1185"/>
    <x v="0"/>
    <x v="3"/>
    <n v="34.76"/>
    <n v="8.2200000000000006"/>
    <n v="2141"/>
    <s v="Molly Webster"/>
    <x v="2"/>
    <x v="1"/>
    <x v="0"/>
    <x v="10"/>
    <s v="Small Box"/>
    <s v="Multi-Use Personal File Cart and Caster Set, Three Stacking Bins"/>
    <n v="0.56999999999999995"/>
    <s v="United States"/>
    <x v="0"/>
    <x v="21"/>
    <x v="518"/>
    <n v="81301"/>
    <x v="29"/>
    <d v="2015-02-20T00:00:00"/>
    <x v="1150"/>
    <n v="7"/>
    <n v="242.97"/>
    <n v="87570"/>
    <s v="Not returned"/>
    <s v="William"/>
  </r>
  <r>
    <x v="1186"/>
    <x v="0"/>
    <x v="4"/>
    <n v="17.149999999999999"/>
    <n v="4.96"/>
    <n v="2143"/>
    <s v="Lester Sawyer"/>
    <x v="2"/>
    <x v="1"/>
    <x v="0"/>
    <x v="10"/>
    <s v="Small Box"/>
    <s v="Advantus Rolling Storage Box"/>
    <n v="0.57999999999999996"/>
    <s v="United States"/>
    <x v="3"/>
    <x v="8"/>
    <x v="551"/>
    <n v="20151"/>
    <x v="1"/>
    <d v="2015-06-16T00:00:00"/>
    <x v="1151"/>
    <n v="12"/>
    <n v="200.61"/>
    <n v="87569"/>
    <s v="Not returned"/>
    <s v="Sam"/>
  </r>
  <r>
    <x v="1187"/>
    <x v="3"/>
    <x v="6"/>
    <n v="20.28"/>
    <n v="14.39"/>
    <n v="2145"/>
    <s v="Kerry Hardy"/>
    <x v="2"/>
    <x v="0"/>
    <x v="1"/>
    <x v="2"/>
    <s v="Small Box"/>
    <s v="Career Cubicle Clock, 8 1/4&quot;, Black"/>
    <n v="0.47"/>
    <s v="United States"/>
    <x v="3"/>
    <x v="26"/>
    <x v="552"/>
    <n v="33311"/>
    <x v="104"/>
    <d v="2015-02-12T00:00:00"/>
    <x v="1152"/>
    <n v="11"/>
    <n v="237.83"/>
    <n v="87072"/>
    <s v="Not returned"/>
    <s v="Sam"/>
  </r>
  <r>
    <x v="1188"/>
    <x v="4"/>
    <x v="5"/>
    <n v="20.34"/>
    <n v="35"/>
    <n v="2146"/>
    <s v="Courtney Boyd"/>
    <x v="2"/>
    <x v="0"/>
    <x v="0"/>
    <x v="10"/>
    <s v="Large Box"/>
    <s v="Tennsco Commercial Shelving"/>
    <n v="0.84"/>
    <s v="United States"/>
    <x v="3"/>
    <x v="8"/>
    <x v="551"/>
    <n v="20151"/>
    <x v="61"/>
    <d v="2015-01-10T00:00:00"/>
    <x v="1153"/>
    <n v="2"/>
    <n v="53.02"/>
    <n v="87071"/>
    <s v="Not returned"/>
    <s v="Sam"/>
  </r>
  <r>
    <x v="1189"/>
    <x v="1"/>
    <x v="4"/>
    <n v="243.98"/>
    <n v="43.32"/>
    <n v="2151"/>
    <s v="Melinda Rogers"/>
    <x v="1"/>
    <x v="0"/>
    <x v="1"/>
    <x v="1"/>
    <s v="Jumbo Drum"/>
    <s v="Hon Deluxe Fabric Upholstered Stacking Chairs, Rounded Back"/>
    <n v="0.55000000000000004"/>
    <s v="United States"/>
    <x v="2"/>
    <x v="25"/>
    <x v="553"/>
    <n v="52001"/>
    <x v="99"/>
    <d v="2015-01-06T00:00:00"/>
    <x v="1154"/>
    <n v="1"/>
    <n v="248.84"/>
    <n v="90404"/>
    <s v="Not returned"/>
    <s v="Chris"/>
  </r>
  <r>
    <x v="1190"/>
    <x v="0"/>
    <x v="4"/>
    <n v="5.74"/>
    <n v="5.01"/>
    <n v="2151"/>
    <s v="Melinda Rogers"/>
    <x v="2"/>
    <x v="0"/>
    <x v="0"/>
    <x v="8"/>
    <s v="Small Box"/>
    <s v="Binder Posts"/>
    <n v="0.39"/>
    <s v="United States"/>
    <x v="2"/>
    <x v="25"/>
    <x v="553"/>
    <n v="52001"/>
    <x v="170"/>
    <d v="2015-02-11T00:00:00"/>
    <x v="1155"/>
    <n v="1"/>
    <n v="7.21"/>
    <n v="90405"/>
    <s v="Not returned"/>
    <s v="Chris"/>
  </r>
  <r>
    <x v="1191"/>
    <x v="4"/>
    <x v="5"/>
    <n v="55.5"/>
    <n v="52.2"/>
    <n v="2157"/>
    <s v="Tom Hoyle Honeycutt"/>
    <x v="2"/>
    <x v="1"/>
    <x v="1"/>
    <x v="2"/>
    <s v="Medium Box"/>
    <s v="Eldon Cleatmat® Chair Mats for Medium Pile Carpets"/>
    <n v="0.72"/>
    <s v="United States"/>
    <x v="2"/>
    <x v="22"/>
    <x v="554"/>
    <n v="48093"/>
    <x v="44"/>
    <d v="2015-03-16T00:00:00"/>
    <x v="1156"/>
    <n v="4"/>
    <n v="253.87"/>
    <n v="90385"/>
    <s v="Not returned"/>
    <s v="Chris"/>
  </r>
  <r>
    <x v="1192"/>
    <x v="4"/>
    <x v="5"/>
    <n v="442.14"/>
    <n v="14.7"/>
    <n v="2157"/>
    <s v="Tom Hoyle Honeycutt"/>
    <x v="1"/>
    <x v="1"/>
    <x v="2"/>
    <x v="6"/>
    <s v="Jumbo Drum"/>
    <s v="Okidata ML390 Turbo Dot Matrix Printers"/>
    <n v="0.56000000000000005"/>
    <s v="United States"/>
    <x v="2"/>
    <x v="22"/>
    <x v="554"/>
    <n v="48093"/>
    <x v="44"/>
    <d v="2015-03-25T00:00:00"/>
    <x v="1157"/>
    <n v="14"/>
    <n v="5880.46"/>
    <n v="90385"/>
    <s v="Not returned"/>
    <s v="Chris"/>
  </r>
  <r>
    <x v="1193"/>
    <x v="0"/>
    <x v="8"/>
    <n v="30.93"/>
    <n v="3.92"/>
    <n v="2157"/>
    <s v="Tom Hoyle Honeycutt"/>
    <x v="2"/>
    <x v="1"/>
    <x v="1"/>
    <x v="2"/>
    <s v="Small Pack"/>
    <s v="Advantus Employee of the Month Certificate Frame, 11 x 13-1/2"/>
    <n v="0.44"/>
    <s v="United States"/>
    <x v="2"/>
    <x v="22"/>
    <x v="554"/>
    <n v="48093"/>
    <x v="32"/>
    <d v="2015-05-04T00:00:00"/>
    <x v="1158"/>
    <n v="19"/>
    <n v="577.25"/>
    <n v="90386"/>
    <s v="Not returned"/>
    <s v="Chris"/>
  </r>
  <r>
    <x v="1194"/>
    <x v="0"/>
    <x v="5"/>
    <n v="297.48"/>
    <n v="18.059999999999999"/>
    <n v="2157"/>
    <s v="Tom Hoyle Honeycutt"/>
    <x v="1"/>
    <x v="1"/>
    <x v="2"/>
    <x v="6"/>
    <s v="Jumbo Drum"/>
    <s v="Panasonic KX-P3200 Dot Matrix Printer"/>
    <n v="0.6"/>
    <s v="United States"/>
    <x v="2"/>
    <x v="22"/>
    <x v="554"/>
    <n v="48093"/>
    <x v="32"/>
    <d v="2015-05-04T00:00:00"/>
    <x v="1159"/>
    <n v="14"/>
    <n v="4075.18"/>
    <n v="90386"/>
    <s v="Not returned"/>
    <s v="Chris"/>
  </r>
  <r>
    <x v="1195"/>
    <x v="0"/>
    <x v="8"/>
    <n v="296.18"/>
    <n v="54.12"/>
    <n v="2157"/>
    <s v="Tom Hoyle Honeycutt"/>
    <x v="1"/>
    <x v="1"/>
    <x v="1"/>
    <x v="11"/>
    <s v="Jumbo Box"/>
    <s v="Hon 94000 Series Round Tables"/>
    <n v="0.76"/>
    <s v="United States"/>
    <x v="2"/>
    <x v="22"/>
    <x v="554"/>
    <n v="48093"/>
    <x v="32"/>
    <d v="2015-05-05T00:00:00"/>
    <x v="1160"/>
    <n v="6"/>
    <n v="1798.23"/>
    <n v="90386"/>
    <s v="Not returned"/>
    <s v="Chris"/>
  </r>
  <r>
    <x v="1196"/>
    <x v="3"/>
    <x v="4"/>
    <n v="30.98"/>
    <n v="8.74"/>
    <n v="2159"/>
    <s v="Wesley Field"/>
    <x v="2"/>
    <x v="0"/>
    <x v="0"/>
    <x v="7"/>
    <s v="Small Box"/>
    <s v="Xerox 1979"/>
    <n v="0.4"/>
    <s v="United States"/>
    <x v="2"/>
    <x v="22"/>
    <x v="555"/>
    <n v="48185"/>
    <x v="135"/>
    <d v="2015-05-21T00:00:00"/>
    <x v="1161"/>
    <n v="25"/>
    <n v="727.2"/>
    <n v="90387"/>
    <s v="Not returned"/>
    <s v="Chris"/>
  </r>
  <r>
    <x v="1197"/>
    <x v="3"/>
    <x v="3"/>
    <n v="159.31"/>
    <n v="60"/>
    <n v="2162"/>
    <s v="Brenda Jain"/>
    <x v="1"/>
    <x v="0"/>
    <x v="1"/>
    <x v="11"/>
    <s v="Jumbo Drum"/>
    <s v="Hon Non-Folding Utility Tables"/>
    <n v="0.55000000000000004"/>
    <s v="United States"/>
    <x v="1"/>
    <x v="19"/>
    <x v="556"/>
    <n v="16146"/>
    <x v="135"/>
    <d v="2015-05-22T00:00:00"/>
    <x v="1162"/>
    <n v="41"/>
    <n v="6173.42"/>
    <n v="90387"/>
    <s v="Not returned"/>
    <s v="Erin"/>
  </r>
  <r>
    <x v="1198"/>
    <x v="3"/>
    <x v="2"/>
    <n v="55.99"/>
    <n v="5"/>
    <n v="2162"/>
    <s v="Brenda Jain"/>
    <x v="2"/>
    <x v="0"/>
    <x v="2"/>
    <x v="5"/>
    <s v="Small Pack"/>
    <s v="Accessory36"/>
    <n v="0.83"/>
    <s v="United States"/>
    <x v="1"/>
    <x v="19"/>
    <x v="556"/>
    <n v="16146"/>
    <x v="135"/>
    <d v="2015-05-22T00:00:00"/>
    <x v="1163"/>
    <n v="33"/>
    <n v="1553.7"/>
    <n v="90387"/>
    <s v="Not returned"/>
    <s v="Erin"/>
  </r>
  <r>
    <x v="1199"/>
    <x v="1"/>
    <x v="0"/>
    <n v="5.38"/>
    <n v="7.57"/>
    <n v="2164"/>
    <s v="Harry Sellers"/>
    <x v="2"/>
    <x v="2"/>
    <x v="0"/>
    <x v="8"/>
    <s v="Small Box"/>
    <s v="Acco PRESSTEX® Data Binder with Storage Hooks, Dark Blue, 9 1/2&quot; X 11&quot;"/>
    <n v="0.36"/>
    <s v="United States"/>
    <x v="0"/>
    <x v="1"/>
    <x v="557"/>
    <n v="91104"/>
    <x v="85"/>
    <d v="2015-01-10T00:00:00"/>
    <x v="1164"/>
    <n v="3"/>
    <n v="18.68"/>
    <n v="88794"/>
    <s v="Not returned"/>
    <s v="William"/>
  </r>
  <r>
    <x v="1200"/>
    <x v="1"/>
    <x v="5"/>
    <n v="3.28"/>
    <n v="3.97"/>
    <n v="2164"/>
    <s v="Harry Sellers"/>
    <x v="2"/>
    <x v="2"/>
    <x v="0"/>
    <x v="0"/>
    <s v="Wrap Bag"/>
    <s v="Newell 337"/>
    <n v="0.56000000000000005"/>
    <s v="United States"/>
    <x v="0"/>
    <x v="1"/>
    <x v="557"/>
    <n v="91104"/>
    <x v="85"/>
    <d v="2015-01-09T00:00:00"/>
    <x v="1165"/>
    <n v="11"/>
    <n v="36.299999999999997"/>
    <n v="88794"/>
    <s v="Not returned"/>
    <s v="William"/>
  </r>
  <r>
    <x v="1201"/>
    <x v="1"/>
    <x v="3"/>
    <n v="2.78"/>
    <n v="0.97"/>
    <n v="2165"/>
    <s v="Melanie Knight"/>
    <x v="2"/>
    <x v="2"/>
    <x v="0"/>
    <x v="0"/>
    <s v="Wrap Bag"/>
    <s v="Newell 339"/>
    <n v="0.59"/>
    <s v="United States"/>
    <x v="1"/>
    <x v="14"/>
    <x v="255"/>
    <n v="4330"/>
    <x v="85"/>
    <d v="2015-01-11T00:00:00"/>
    <x v="1166"/>
    <n v="6"/>
    <n v="16.03"/>
    <n v="88794"/>
    <s v="Not returned"/>
    <s v="Erin"/>
  </r>
  <r>
    <x v="1202"/>
    <x v="3"/>
    <x v="4"/>
    <n v="2.94"/>
    <n v="0.96"/>
    <n v="2178"/>
    <s v="Judy Hall"/>
    <x v="2"/>
    <x v="2"/>
    <x v="0"/>
    <x v="0"/>
    <s v="Wrap Bag"/>
    <s v="Newell 343"/>
    <n v="0.57999999999999996"/>
    <s v="United States"/>
    <x v="1"/>
    <x v="15"/>
    <x v="558"/>
    <n v="1610"/>
    <x v="39"/>
    <d v="2015-01-29T00:00:00"/>
    <x v="1167"/>
    <n v="9"/>
    <n v="25.35"/>
    <n v="89465"/>
    <s v="Not returned"/>
    <s v="Erin"/>
  </r>
  <r>
    <x v="1203"/>
    <x v="1"/>
    <x v="6"/>
    <n v="1.48"/>
    <n v="0.7"/>
    <n v="2183"/>
    <s v="Sheryl Reese"/>
    <x v="2"/>
    <x v="1"/>
    <x v="0"/>
    <x v="3"/>
    <s v="Wrap Bag"/>
    <s v="Binder Clips by OIC"/>
    <n v="0.37"/>
    <s v="United States"/>
    <x v="3"/>
    <x v="35"/>
    <x v="559"/>
    <n v="42301"/>
    <x v="15"/>
    <d v="2015-06-17T00:00:00"/>
    <x v="1168"/>
    <n v="12"/>
    <n v="19.32"/>
    <n v="91571"/>
    <s v="Not returned"/>
    <s v="Sam"/>
  </r>
  <r>
    <x v="1204"/>
    <x v="0"/>
    <x v="3"/>
    <n v="16.98"/>
    <n v="12.39"/>
    <n v="2187"/>
    <s v="Joanne Spivey"/>
    <x v="2"/>
    <x v="0"/>
    <x v="0"/>
    <x v="4"/>
    <s v="Small Box"/>
    <s v="Brown Kraft Recycled Envelopes"/>
    <n v="0.35"/>
    <s v="United States"/>
    <x v="2"/>
    <x v="33"/>
    <x v="560"/>
    <n v="64055"/>
    <x v="100"/>
    <d v="2015-05-10T00:00:00"/>
    <x v="1169"/>
    <n v="5"/>
    <n v="86.8"/>
    <n v="89440"/>
    <s v="Not returned"/>
    <s v="Chris"/>
  </r>
  <r>
    <x v="1205"/>
    <x v="0"/>
    <x v="3"/>
    <n v="16.98"/>
    <n v="12.39"/>
    <n v="2189"/>
    <s v="Frank Cross"/>
    <x v="2"/>
    <x v="0"/>
    <x v="0"/>
    <x v="4"/>
    <s v="Small Box"/>
    <s v="Brown Kraft Recycled Envelopes"/>
    <n v="0.35"/>
    <s v="United States"/>
    <x v="1"/>
    <x v="4"/>
    <x v="8"/>
    <n v="10177"/>
    <x v="100"/>
    <d v="2015-05-10T00:00:00"/>
    <x v="1169"/>
    <n v="22"/>
    <n v="381.91"/>
    <n v="7364"/>
    <s v="Returned"/>
    <s v="Erin"/>
  </r>
  <r>
    <x v="1206"/>
    <x v="2"/>
    <x v="5"/>
    <n v="16.98"/>
    <n v="7.78"/>
    <n v="2190"/>
    <s v="Marvin Patrick"/>
    <x v="2"/>
    <x v="1"/>
    <x v="0"/>
    <x v="0"/>
    <s v="Small Pack"/>
    <s v="Stanley Bostitch Contemporary Electric Pencil Sharpeners"/>
    <n v="0.56999999999999995"/>
    <s v="United States"/>
    <x v="2"/>
    <x v="22"/>
    <x v="56"/>
    <n v="48227"/>
    <x v="79"/>
    <d v="2015-02-16T00:00:00"/>
    <x v="1170"/>
    <n v="45"/>
    <n v="761.67"/>
    <n v="41636"/>
    <s v="Not returned"/>
    <s v="Chris"/>
  </r>
  <r>
    <x v="1207"/>
    <x v="2"/>
    <x v="9"/>
    <n v="115.99"/>
    <n v="4.2300000000000004"/>
    <n v="2190"/>
    <s v="Marvin Patrick"/>
    <x v="2"/>
    <x v="1"/>
    <x v="2"/>
    <x v="5"/>
    <s v="Small Box"/>
    <s v="282"/>
    <n v="0.56000000000000005"/>
    <s v="United States"/>
    <x v="2"/>
    <x v="22"/>
    <x v="56"/>
    <n v="48227"/>
    <x v="79"/>
    <d v="2015-02-16T00:00:00"/>
    <x v="1171"/>
    <n v="49"/>
    <n v="5014.07"/>
    <n v="41636"/>
    <s v="Not returned"/>
    <s v="Chris"/>
  </r>
  <r>
    <x v="1208"/>
    <x v="2"/>
    <x v="5"/>
    <n v="16.98"/>
    <n v="7.78"/>
    <n v="2193"/>
    <s v="Donald Melton"/>
    <x v="2"/>
    <x v="1"/>
    <x v="0"/>
    <x v="0"/>
    <s v="Small Pack"/>
    <s v="Stanley Bostitch Contemporary Electric Pencil Sharpeners"/>
    <n v="0.56999999999999995"/>
    <s v="United States"/>
    <x v="3"/>
    <x v="24"/>
    <x v="561"/>
    <n v="28560"/>
    <x v="79"/>
    <d v="2015-02-16T00:00:00"/>
    <x v="1172"/>
    <n v="11"/>
    <n v="186.19"/>
    <n v="90685"/>
    <s v="Not returned"/>
    <s v="Sam"/>
  </r>
  <r>
    <x v="1209"/>
    <x v="2"/>
    <x v="9"/>
    <n v="115.99"/>
    <n v="4.2300000000000004"/>
    <n v="2193"/>
    <s v="Donald Melton"/>
    <x v="2"/>
    <x v="1"/>
    <x v="2"/>
    <x v="5"/>
    <s v="Small Box"/>
    <s v="282"/>
    <n v="0.56000000000000005"/>
    <s v="United States"/>
    <x v="3"/>
    <x v="24"/>
    <x v="561"/>
    <n v="28560"/>
    <x v="79"/>
    <d v="2015-02-16T00:00:00"/>
    <x v="1173"/>
    <n v="12"/>
    <n v="1227.94"/>
    <n v="90685"/>
    <s v="Not returned"/>
    <s v="Sam"/>
  </r>
  <r>
    <x v="1210"/>
    <x v="3"/>
    <x v="9"/>
    <n v="27.48"/>
    <n v="4"/>
    <n v="2196"/>
    <s v="Gene Heath Cross"/>
    <x v="2"/>
    <x v="2"/>
    <x v="2"/>
    <x v="13"/>
    <s v="Small Box"/>
    <s v="Belkin MediaBoard 104- Keyboard"/>
    <n v="0.75"/>
    <s v="United States"/>
    <x v="1"/>
    <x v="4"/>
    <x v="562"/>
    <n v="14701"/>
    <x v="74"/>
    <d v="2015-04-08T00:00:00"/>
    <x v="1174"/>
    <n v="11"/>
    <n v="294.97000000000003"/>
    <n v="89175"/>
    <s v="Not returned"/>
    <s v="Erin"/>
  </r>
  <r>
    <x v="1211"/>
    <x v="3"/>
    <x v="10"/>
    <n v="179.99"/>
    <n v="19.989999999999998"/>
    <n v="2196"/>
    <s v="Gene Heath Cross"/>
    <x v="2"/>
    <x v="2"/>
    <x v="2"/>
    <x v="13"/>
    <s v="Small Box"/>
    <s v="Motorola SB4200 Cable Modem"/>
    <n v="0.48"/>
    <s v="United States"/>
    <x v="1"/>
    <x v="4"/>
    <x v="562"/>
    <n v="14701"/>
    <x v="74"/>
    <d v="2015-04-08T00:00:00"/>
    <x v="1175"/>
    <n v="14"/>
    <n v="2458.0500000000002"/>
    <n v="89175"/>
    <s v="Not returned"/>
    <s v="Erin"/>
  </r>
  <r>
    <x v="1212"/>
    <x v="3"/>
    <x v="10"/>
    <n v="140.85"/>
    <n v="19.989999999999998"/>
    <n v="2196"/>
    <s v="Gene Heath Cross"/>
    <x v="2"/>
    <x v="2"/>
    <x v="0"/>
    <x v="10"/>
    <s v="Small Box"/>
    <s v="Fellowes Strictly Business® Drawer File, Letter/Legal Size"/>
    <n v="0.73"/>
    <s v="United States"/>
    <x v="1"/>
    <x v="4"/>
    <x v="562"/>
    <n v="14701"/>
    <x v="74"/>
    <d v="2015-04-09T00:00:00"/>
    <x v="1176"/>
    <n v="19"/>
    <n v="2465.75"/>
    <n v="89175"/>
    <s v="Not returned"/>
    <s v="Erin"/>
  </r>
  <r>
    <x v="1213"/>
    <x v="2"/>
    <x v="4"/>
    <n v="100.97"/>
    <n v="7.18"/>
    <n v="2197"/>
    <s v="Karen O'Donnell"/>
    <x v="2"/>
    <x v="2"/>
    <x v="2"/>
    <x v="13"/>
    <s v="Small Box"/>
    <s v="Gyration Ultra Cordless Optical Suite"/>
    <n v="0.46"/>
    <s v="United States"/>
    <x v="1"/>
    <x v="4"/>
    <x v="444"/>
    <n v="11756"/>
    <x v="175"/>
    <d v="2015-06-27T00:00:00"/>
    <x v="1177"/>
    <n v="7"/>
    <n v="650.25"/>
    <n v="89176"/>
    <s v="Not returned"/>
    <s v="Erin"/>
  </r>
  <r>
    <x v="1214"/>
    <x v="2"/>
    <x v="6"/>
    <n v="13.4"/>
    <n v="4.95"/>
    <n v="2197"/>
    <s v="Karen O'Donnell"/>
    <x v="2"/>
    <x v="2"/>
    <x v="1"/>
    <x v="2"/>
    <s v="Small Pack"/>
    <s v="Electrix 20W Halogen Replacement Bulb for Zoom-In Desk Lamp"/>
    <n v="0.37"/>
    <s v="United States"/>
    <x v="1"/>
    <x v="4"/>
    <x v="444"/>
    <n v="11756"/>
    <x v="175"/>
    <d v="2015-06-27T00:00:00"/>
    <x v="1178"/>
    <n v="19"/>
    <n v="272.12"/>
    <n v="89176"/>
    <s v="Not returned"/>
    <s v="Erin"/>
  </r>
  <r>
    <x v="1215"/>
    <x v="1"/>
    <x v="9"/>
    <n v="25.98"/>
    <n v="4.08"/>
    <n v="2198"/>
    <s v="Lester Woodward Maynard"/>
    <x v="2"/>
    <x v="2"/>
    <x v="0"/>
    <x v="0"/>
    <s v="Small Pack"/>
    <s v="Boston 1799 Powerhouse™ Electric Pencil Sharpener"/>
    <n v="0.56999999999999995"/>
    <s v="United States"/>
    <x v="1"/>
    <x v="4"/>
    <x v="563"/>
    <n v="11757"/>
    <x v="55"/>
    <d v="2015-05-25T00:00:00"/>
    <x v="1179"/>
    <n v="16"/>
    <n v="428.85"/>
    <n v="89174"/>
    <s v="Not returned"/>
    <s v="Erin"/>
  </r>
  <r>
    <x v="1216"/>
    <x v="1"/>
    <x v="10"/>
    <n v="20.98"/>
    <n v="53.03"/>
    <n v="2198"/>
    <s v="Lester Woodward Maynard"/>
    <x v="1"/>
    <x v="2"/>
    <x v="0"/>
    <x v="10"/>
    <s v="Jumbo Drum"/>
    <s v="Tennsco Lockers, Gray"/>
    <n v="0.78"/>
    <s v="United States"/>
    <x v="1"/>
    <x v="4"/>
    <x v="563"/>
    <n v="11757"/>
    <x v="55"/>
    <d v="2015-05-22T00:00:00"/>
    <x v="1180"/>
    <n v="16"/>
    <n v="342.54"/>
    <n v="89174"/>
    <s v="Not returned"/>
    <s v="Erin"/>
  </r>
  <r>
    <x v="1217"/>
    <x v="2"/>
    <x v="11"/>
    <n v="14.89"/>
    <n v="13.56"/>
    <n v="2201"/>
    <s v="David Hoyle"/>
    <x v="2"/>
    <x v="2"/>
    <x v="1"/>
    <x v="2"/>
    <s v="Large Box"/>
    <s v="Tensor Computer Mounted Lamp"/>
    <n v="0.57999999999999996"/>
    <s v="United States"/>
    <x v="2"/>
    <x v="3"/>
    <x v="107"/>
    <n v="55420"/>
    <x v="78"/>
    <d v="2015-03-27T00:00:00"/>
    <x v="1181"/>
    <n v="1"/>
    <n v="27.96"/>
    <n v="86054"/>
    <s v="Not returned"/>
    <s v="Chris"/>
  </r>
  <r>
    <x v="1218"/>
    <x v="4"/>
    <x v="3"/>
    <n v="160.97999999999999"/>
    <n v="30"/>
    <n v="2202"/>
    <s v="Laurie Howe"/>
    <x v="1"/>
    <x v="1"/>
    <x v="1"/>
    <x v="1"/>
    <s v="Jumbo Drum"/>
    <s v="Office Star - Mid Back Dual function Ergonomic High Back Chair with 2-Way Adjustable Arms"/>
    <n v="0.62"/>
    <s v="United States"/>
    <x v="2"/>
    <x v="3"/>
    <x v="564"/>
    <n v="55429"/>
    <x v="70"/>
    <d v="2015-01-31T00:00:00"/>
    <x v="1182"/>
    <n v="11"/>
    <n v="1635.38"/>
    <n v="86050"/>
    <s v="Not returned"/>
    <s v="Chris"/>
  </r>
  <r>
    <x v="1219"/>
    <x v="4"/>
    <x v="3"/>
    <n v="6.3"/>
    <n v="0.5"/>
    <n v="2202"/>
    <s v="Laurie Howe"/>
    <x v="2"/>
    <x v="1"/>
    <x v="0"/>
    <x v="9"/>
    <s v="Small Box"/>
    <s v="Avery 51"/>
    <n v="0.39"/>
    <s v="United States"/>
    <x v="2"/>
    <x v="3"/>
    <x v="564"/>
    <n v="55429"/>
    <x v="70"/>
    <d v="2015-01-31T00:00:00"/>
    <x v="1183"/>
    <n v="10"/>
    <n v="58.48"/>
    <n v="86050"/>
    <s v="Not returned"/>
    <s v="Chris"/>
  </r>
  <r>
    <x v="1220"/>
    <x v="4"/>
    <x v="6"/>
    <n v="4.9800000000000004"/>
    <n v="0.8"/>
    <n v="2202"/>
    <s v="Laurie Howe"/>
    <x v="2"/>
    <x v="1"/>
    <x v="0"/>
    <x v="7"/>
    <s v="Wrap Bag"/>
    <s v="Rediform S.O.S. Phone Message Books"/>
    <n v="0.36"/>
    <s v="United States"/>
    <x v="2"/>
    <x v="3"/>
    <x v="564"/>
    <n v="55429"/>
    <x v="70"/>
    <d v="2015-02-07T00:00:00"/>
    <x v="1184"/>
    <n v="8"/>
    <n v="40.049999999999997"/>
    <n v="86050"/>
    <s v="Not returned"/>
    <s v="Chris"/>
  </r>
  <r>
    <x v="1221"/>
    <x v="4"/>
    <x v="4"/>
    <n v="145.44999999999999"/>
    <n v="17.850000000000001"/>
    <n v="2203"/>
    <s v="Eddie Walker"/>
    <x v="1"/>
    <x v="1"/>
    <x v="2"/>
    <x v="6"/>
    <s v="Jumbo Drum"/>
    <s v="Panasonic KX-P1150 Dot Matrix Printer"/>
    <n v="0.56000000000000005"/>
    <s v="United States"/>
    <x v="2"/>
    <x v="3"/>
    <x v="565"/>
    <n v="55445"/>
    <x v="128"/>
    <d v="2015-02-04T00:00:00"/>
    <x v="1185"/>
    <n v="8"/>
    <n v="1117.6600000000001"/>
    <n v="86051"/>
    <s v="Not returned"/>
    <s v="Chris"/>
  </r>
  <r>
    <x v="1222"/>
    <x v="2"/>
    <x v="9"/>
    <n v="399.98"/>
    <n v="12.06"/>
    <n v="2203"/>
    <s v="Eddie Walker"/>
    <x v="1"/>
    <x v="1"/>
    <x v="2"/>
    <x v="6"/>
    <s v="Jumbo Box"/>
    <s v="Okidata ML320 Series Turbo Dot Matrix Printers"/>
    <n v="0.56000000000000005"/>
    <s v="United States"/>
    <x v="2"/>
    <x v="3"/>
    <x v="565"/>
    <n v="55445"/>
    <x v="148"/>
    <d v="2015-01-06T00:00:00"/>
    <x v="1186"/>
    <n v="2"/>
    <n v="807"/>
    <n v="86052"/>
    <s v="Not returned"/>
    <s v="Chris"/>
  </r>
  <r>
    <x v="1223"/>
    <x v="4"/>
    <x v="8"/>
    <n v="33.94"/>
    <n v="19.190000000000001"/>
    <n v="2204"/>
    <s v="Oscar Ford"/>
    <x v="1"/>
    <x v="1"/>
    <x v="1"/>
    <x v="1"/>
    <s v="Jumbo Drum"/>
    <s v="Metal Folding Chairs, Beige, 4/Carton"/>
    <n v="0.57999999999999996"/>
    <s v="United States"/>
    <x v="2"/>
    <x v="3"/>
    <x v="566"/>
    <n v="55337"/>
    <x v="128"/>
    <d v="2015-02-08T00:00:00"/>
    <x v="1187"/>
    <n v="5"/>
    <n v="169.46"/>
    <n v="86051"/>
    <s v="Not returned"/>
    <s v="Chris"/>
  </r>
  <r>
    <x v="1224"/>
    <x v="2"/>
    <x v="7"/>
    <n v="296.18"/>
    <n v="154.12"/>
    <n v="2204"/>
    <s v="Oscar Ford"/>
    <x v="1"/>
    <x v="3"/>
    <x v="1"/>
    <x v="11"/>
    <s v="Jumbo Box"/>
    <s v="Hon 94000 Series Round Tables"/>
    <n v="0.76"/>
    <s v="United States"/>
    <x v="2"/>
    <x v="3"/>
    <x v="566"/>
    <n v="55337"/>
    <x v="104"/>
    <d v="2015-02-11T00:00:00"/>
    <x v="1188"/>
    <n v="20"/>
    <n v="5768.12"/>
    <n v="86053"/>
    <s v="Not returned"/>
    <s v="Chris"/>
  </r>
  <r>
    <x v="1225"/>
    <x v="0"/>
    <x v="9"/>
    <n v="28.48"/>
    <n v="1.99"/>
    <n v="2206"/>
    <s v="Bobby Powell"/>
    <x v="2"/>
    <x v="3"/>
    <x v="2"/>
    <x v="13"/>
    <s v="Small Pack"/>
    <s v="Memorex 4.7GB DVD+RW, 3/Pack"/>
    <n v="0.4"/>
    <s v="United States"/>
    <x v="2"/>
    <x v="25"/>
    <x v="567"/>
    <n v="50501"/>
    <x v="99"/>
    <d v="2015-01-06T00:00:00"/>
    <x v="1189"/>
    <n v="2"/>
    <n v="55.25"/>
    <n v="86258"/>
    <s v="Not returned"/>
    <s v="Chris"/>
  </r>
  <r>
    <x v="1226"/>
    <x v="0"/>
    <x v="0"/>
    <n v="205.99"/>
    <n v="5.99"/>
    <n v="2206"/>
    <s v="Bobby Powell"/>
    <x v="2"/>
    <x v="3"/>
    <x v="2"/>
    <x v="5"/>
    <s v="Small Box"/>
    <s v="3285"/>
    <n v="0.59"/>
    <s v="United States"/>
    <x v="2"/>
    <x v="25"/>
    <x v="567"/>
    <n v="50501"/>
    <x v="99"/>
    <d v="2015-01-07T00:00:00"/>
    <x v="1190"/>
    <n v="3"/>
    <n v="551.22"/>
    <n v="86258"/>
    <s v="Not returned"/>
    <s v="Chris"/>
  </r>
  <r>
    <x v="1227"/>
    <x v="4"/>
    <x v="2"/>
    <n v="6.98"/>
    <n v="1.6"/>
    <n v="2209"/>
    <s v="Sharon Thomas"/>
    <x v="2"/>
    <x v="1"/>
    <x v="0"/>
    <x v="7"/>
    <s v="Wrap Bag"/>
    <s v="Adams Phone Message Book, Professional, 400 Message Capacity, 5 3/6” x 11”"/>
    <n v="0.38"/>
    <s v="United States"/>
    <x v="3"/>
    <x v="29"/>
    <x v="568"/>
    <n v="30337"/>
    <x v="46"/>
    <d v="2015-01-29T00:00:00"/>
    <x v="1191"/>
    <n v="12"/>
    <n v="83.93"/>
    <n v="88030"/>
    <s v="Not returned"/>
    <s v="Sam"/>
  </r>
  <r>
    <x v="1228"/>
    <x v="1"/>
    <x v="4"/>
    <n v="95.99"/>
    <n v="35"/>
    <n v="2211"/>
    <s v="Anita Hahn"/>
    <x v="0"/>
    <x v="1"/>
    <x v="0"/>
    <x v="10"/>
    <s v="Large Box"/>
    <s v="Safco Industrial Wire Shelving"/>
    <m/>
    <s v="United States"/>
    <x v="1"/>
    <x v="30"/>
    <x v="569"/>
    <n v="20715"/>
    <x v="167"/>
    <d v="2015-01-03T00:00:00"/>
    <x v="1192"/>
    <n v="2"/>
    <n v="193.88"/>
    <n v="88028"/>
    <s v="Not returned"/>
    <s v="Erin"/>
  </r>
  <r>
    <x v="1229"/>
    <x v="0"/>
    <x v="3"/>
    <n v="199.99"/>
    <n v="24.49"/>
    <n v="2212"/>
    <s v="Stacy Chang"/>
    <x v="0"/>
    <x v="1"/>
    <x v="2"/>
    <x v="16"/>
    <s v="Large Box"/>
    <s v="Canon PC-428 Personal Copier"/>
    <n v="0.46"/>
    <s v="United States"/>
    <x v="1"/>
    <x v="30"/>
    <x v="570"/>
    <n v="21228"/>
    <x v="47"/>
    <d v="2015-04-21T00:00:00"/>
    <x v="1193"/>
    <n v="5"/>
    <n v="990.25"/>
    <n v="88029"/>
    <s v="Not returned"/>
    <s v="Erin"/>
  </r>
  <r>
    <x v="1230"/>
    <x v="4"/>
    <x v="8"/>
    <n v="3.28"/>
    <n v="3.97"/>
    <n v="2215"/>
    <s v="Christopher High"/>
    <x v="2"/>
    <x v="0"/>
    <x v="0"/>
    <x v="0"/>
    <s v="Wrap Bag"/>
    <s v="Newell 337"/>
    <n v="0.56000000000000005"/>
    <s v="United States"/>
    <x v="1"/>
    <x v="10"/>
    <x v="571"/>
    <n v="44646"/>
    <x v="96"/>
    <d v="2015-06-23T00:00:00"/>
    <x v="1194"/>
    <n v="4"/>
    <n v="14.76"/>
    <n v="90314"/>
    <s v="Not returned"/>
    <s v="Erin"/>
  </r>
  <r>
    <x v="1231"/>
    <x v="4"/>
    <x v="1"/>
    <n v="256.99"/>
    <n v="11.25"/>
    <n v="2216"/>
    <s v="Clara Kaplan"/>
    <x v="2"/>
    <x v="0"/>
    <x v="2"/>
    <x v="13"/>
    <s v="Small Box"/>
    <s v="Hayes Optima 56K V.90 Internal Voice Modem"/>
    <n v="0.51"/>
    <s v="United States"/>
    <x v="1"/>
    <x v="10"/>
    <x v="572"/>
    <n v="44256"/>
    <x v="96"/>
    <d v="2015-06-30T00:00:00"/>
    <x v="1195"/>
    <n v="3"/>
    <n v="808.44"/>
    <n v="90314"/>
    <s v="Not returned"/>
    <s v="Erin"/>
  </r>
  <r>
    <x v="1232"/>
    <x v="4"/>
    <x v="0"/>
    <n v="6.48"/>
    <n v="5.14"/>
    <n v="2216"/>
    <s v="Clara Kaplan"/>
    <x v="2"/>
    <x v="0"/>
    <x v="0"/>
    <x v="7"/>
    <s v="Small Box"/>
    <s v="Xerox 23"/>
    <n v="0.37"/>
    <s v="United States"/>
    <x v="1"/>
    <x v="10"/>
    <x v="572"/>
    <n v="44256"/>
    <x v="96"/>
    <d v="2015-06-25T00:00:00"/>
    <x v="1196"/>
    <n v="10"/>
    <n v="67.41"/>
    <n v="90314"/>
    <s v="Not returned"/>
    <s v="Erin"/>
  </r>
  <r>
    <x v="1233"/>
    <x v="4"/>
    <x v="3"/>
    <n v="14.2"/>
    <n v="5.3"/>
    <n v="2220"/>
    <s v="Jennifer Stanton"/>
    <x v="2"/>
    <x v="3"/>
    <x v="1"/>
    <x v="2"/>
    <s v="Wrap Bag"/>
    <s v="Coloredge Poster Frame"/>
    <n v="0.46"/>
    <s v="United States"/>
    <x v="3"/>
    <x v="26"/>
    <x v="573"/>
    <n v="34787"/>
    <x v="136"/>
    <d v="2015-03-01T00:00:00"/>
    <x v="1197"/>
    <n v="4"/>
    <n v="55.08"/>
    <n v="91036"/>
    <s v="Not returned"/>
    <s v="Sam"/>
  </r>
  <r>
    <x v="1234"/>
    <x v="2"/>
    <x v="6"/>
    <n v="100.89"/>
    <n v="42"/>
    <n v="2225"/>
    <s v="Sean McKenna"/>
    <x v="1"/>
    <x v="2"/>
    <x v="1"/>
    <x v="1"/>
    <s v="Jumbo Drum"/>
    <s v="Office Star Flex Back Scooter Chair with Aluminum Finish Frame"/>
    <n v="0.61"/>
    <s v="United States"/>
    <x v="0"/>
    <x v="27"/>
    <x v="574"/>
    <n v="88240"/>
    <x v="54"/>
    <d v="2015-02-22T00:00:00"/>
    <x v="1198"/>
    <n v="15"/>
    <n v="1608.11"/>
    <n v="89970"/>
    <s v="Not returned"/>
    <s v="William"/>
  </r>
  <r>
    <x v="1235"/>
    <x v="4"/>
    <x v="0"/>
    <n v="13.43"/>
    <n v="5.5"/>
    <n v="2240"/>
    <s v="Maurice Kelly"/>
    <x v="0"/>
    <x v="0"/>
    <x v="0"/>
    <x v="10"/>
    <s v="Small Box"/>
    <s v="Fellowes Personal Hanging Folder Files, Navy"/>
    <n v="0.56999999999999995"/>
    <s v="United States"/>
    <x v="3"/>
    <x v="26"/>
    <x v="575"/>
    <n v="33801"/>
    <x v="34"/>
    <d v="2015-04-13T00:00:00"/>
    <x v="1199"/>
    <n v="7"/>
    <n v="99.75"/>
    <n v="89102"/>
    <s v="Not returned"/>
    <s v="Sam"/>
  </r>
  <r>
    <x v="1236"/>
    <x v="4"/>
    <x v="6"/>
    <n v="2.08"/>
    <n v="5.33"/>
    <n v="2250"/>
    <s v="Alvin Hoover"/>
    <x v="2"/>
    <x v="1"/>
    <x v="1"/>
    <x v="2"/>
    <s v="Small Box"/>
    <s v="Eldon® Wave Desk Accessories"/>
    <n v="0.43"/>
    <s v="United States"/>
    <x v="1"/>
    <x v="19"/>
    <x v="576"/>
    <n v="16801"/>
    <x v="53"/>
    <d v="2015-04-20T00:00:00"/>
    <x v="1200"/>
    <n v="22"/>
    <n v="51.41"/>
    <n v="86699"/>
    <s v="Not returned"/>
    <s v="Erin"/>
  </r>
  <r>
    <x v="1237"/>
    <x v="4"/>
    <x v="10"/>
    <n v="6.3"/>
    <n v="0.5"/>
    <n v="2254"/>
    <s v="Jeff Meadows"/>
    <x v="2"/>
    <x v="0"/>
    <x v="0"/>
    <x v="9"/>
    <s v="Small Box"/>
    <s v="Avery 48"/>
    <n v="0.39"/>
    <s v="United States"/>
    <x v="3"/>
    <x v="35"/>
    <x v="577"/>
    <n v="42003"/>
    <x v="39"/>
    <d v="2015-02-01T00:00:00"/>
    <x v="1201"/>
    <n v="12"/>
    <n v="68.72"/>
    <n v="89278"/>
    <s v="Not returned"/>
    <s v="Sam"/>
  </r>
  <r>
    <x v="1238"/>
    <x v="0"/>
    <x v="10"/>
    <n v="48.91"/>
    <n v="5.97"/>
    <n v="2254"/>
    <s v="Jeff Meadows"/>
    <x v="2"/>
    <x v="0"/>
    <x v="0"/>
    <x v="7"/>
    <s v="Small Box"/>
    <s v="Xerox 1917"/>
    <n v="0.38"/>
    <s v="United States"/>
    <x v="3"/>
    <x v="35"/>
    <x v="577"/>
    <n v="42003"/>
    <x v="65"/>
    <d v="2015-04-30T00:00:00"/>
    <x v="1202"/>
    <n v="14"/>
    <n v="618.96"/>
    <n v="89279"/>
    <s v="Not returned"/>
    <s v="Sam"/>
  </r>
  <r>
    <x v="1239"/>
    <x v="0"/>
    <x v="4"/>
    <n v="5.98"/>
    <n v="5.46"/>
    <n v="2254"/>
    <s v="Jeff Meadows"/>
    <x v="2"/>
    <x v="0"/>
    <x v="0"/>
    <x v="7"/>
    <s v="Small Box"/>
    <s v="Xerox 1983"/>
    <n v="0.36"/>
    <s v="United States"/>
    <x v="3"/>
    <x v="35"/>
    <x v="577"/>
    <n v="42003"/>
    <x v="65"/>
    <d v="2015-04-28T00:00:00"/>
    <x v="1203"/>
    <n v="13"/>
    <n v="77.540000000000006"/>
    <n v="89279"/>
    <s v="Not returned"/>
    <s v="Sam"/>
  </r>
  <r>
    <x v="1240"/>
    <x v="2"/>
    <x v="8"/>
    <n v="60.97"/>
    <n v="4.5"/>
    <n v="2256"/>
    <s v="Lloyd Levin"/>
    <x v="0"/>
    <x v="0"/>
    <x v="0"/>
    <x v="15"/>
    <s v="Small Box"/>
    <s v="Tripp Lite Isotel 6 Outlet Surge Protector with Fax/Modem Protection"/>
    <n v="0.56000000000000005"/>
    <s v="United States"/>
    <x v="3"/>
    <x v="24"/>
    <x v="561"/>
    <n v="28560"/>
    <x v="22"/>
    <d v="2015-01-04T00:00:00"/>
    <x v="1204"/>
    <n v="6"/>
    <n v="361.72"/>
    <n v="87963"/>
    <s v="Not returned"/>
    <s v="Sam"/>
  </r>
  <r>
    <x v="1241"/>
    <x v="3"/>
    <x v="8"/>
    <n v="70.98"/>
    <n v="30"/>
    <n v="2256"/>
    <s v="Lloyd Levin"/>
    <x v="1"/>
    <x v="0"/>
    <x v="1"/>
    <x v="1"/>
    <s v="Jumbo Drum"/>
    <s v="Novimex Turbo Task Chair"/>
    <n v="0.73"/>
    <s v="United States"/>
    <x v="3"/>
    <x v="24"/>
    <x v="561"/>
    <n v="28560"/>
    <x v="120"/>
    <d v="2015-03-26T00:00:00"/>
    <x v="1205"/>
    <n v="20"/>
    <n v="1373.47"/>
    <n v="87964"/>
    <s v="Not returned"/>
    <s v="Sam"/>
  </r>
  <r>
    <x v="1242"/>
    <x v="0"/>
    <x v="2"/>
    <n v="6.68"/>
    <n v="6.93"/>
    <n v="2257"/>
    <s v="Bernard Thompson"/>
    <x v="2"/>
    <x v="0"/>
    <x v="0"/>
    <x v="7"/>
    <s v="Small Box"/>
    <s v="HP Office Paper (20Lb. and 87 Bright)"/>
    <n v="0.37"/>
    <s v="United States"/>
    <x v="3"/>
    <x v="24"/>
    <x v="578"/>
    <n v="27604"/>
    <x v="20"/>
    <d v="2015-06-13T00:00:00"/>
    <x v="1206"/>
    <n v="14"/>
    <n v="91.92"/>
    <n v="87965"/>
    <s v="Not returned"/>
    <s v="Sam"/>
  </r>
  <r>
    <x v="1243"/>
    <x v="4"/>
    <x v="0"/>
    <n v="7.64"/>
    <n v="1.39"/>
    <n v="2258"/>
    <s v="Nicole Pope"/>
    <x v="0"/>
    <x v="0"/>
    <x v="0"/>
    <x v="4"/>
    <s v="Small Box"/>
    <s v="#10- 4 1/8&quot; x 9 1/2&quot; Security-Tint Envelopes"/>
    <n v="0.36"/>
    <s v="United States"/>
    <x v="3"/>
    <x v="24"/>
    <x v="579"/>
    <n v="27801"/>
    <x v="156"/>
    <d v="2015-03-13T00:00:00"/>
    <x v="1207"/>
    <n v="9"/>
    <n v="73.290000000000006"/>
    <n v="87962"/>
    <s v="Not returned"/>
    <s v="Sam"/>
  </r>
  <r>
    <x v="1244"/>
    <x v="4"/>
    <x v="8"/>
    <n v="400.97"/>
    <n v="48.26"/>
    <n v="2258"/>
    <s v="Nicole Pope"/>
    <x v="1"/>
    <x v="0"/>
    <x v="2"/>
    <x v="6"/>
    <s v="Jumbo Box"/>
    <s v="Hewlett-Packard Deskjet 1220Cse Color Inkjet Printer"/>
    <n v="0.36"/>
    <s v="United States"/>
    <x v="3"/>
    <x v="24"/>
    <x v="579"/>
    <n v="27801"/>
    <x v="156"/>
    <d v="2015-03-13T00:00:00"/>
    <x v="1208"/>
    <n v="8"/>
    <n v="2961.32"/>
    <n v="87962"/>
    <s v="Not returned"/>
    <s v="Sam"/>
  </r>
  <r>
    <x v="1245"/>
    <x v="2"/>
    <x v="1"/>
    <n v="4.9800000000000004"/>
    <n v="0.49"/>
    <n v="2260"/>
    <s v="Geoffrey H Wong"/>
    <x v="2"/>
    <x v="0"/>
    <x v="0"/>
    <x v="9"/>
    <s v="Small Box"/>
    <s v="Avery White Multi-Purpose Labels"/>
    <n v="0.39"/>
    <s v="United States"/>
    <x v="3"/>
    <x v="29"/>
    <x v="580"/>
    <n v="30161"/>
    <x v="2"/>
    <d v="2015-02-16T00:00:00"/>
    <x v="1209"/>
    <n v="17"/>
    <n v="87.11"/>
    <n v="89601"/>
    <s v="Not returned"/>
    <s v="Sam"/>
  </r>
  <r>
    <x v="1246"/>
    <x v="2"/>
    <x v="0"/>
    <n v="20.99"/>
    <n v="0.99"/>
    <n v="2260"/>
    <s v="Geoffrey H Wong"/>
    <x v="2"/>
    <x v="0"/>
    <x v="2"/>
    <x v="5"/>
    <s v="Small Pack"/>
    <s v="Accessory15"/>
    <n v="0.83"/>
    <s v="United States"/>
    <x v="3"/>
    <x v="29"/>
    <x v="580"/>
    <n v="30161"/>
    <x v="2"/>
    <d v="2015-02-16T00:00:00"/>
    <x v="1210"/>
    <n v="9"/>
    <n v="170.46"/>
    <n v="89601"/>
    <s v="Not returned"/>
    <s v="Sam"/>
  </r>
  <r>
    <x v="1247"/>
    <x v="0"/>
    <x v="4"/>
    <n v="4.9800000000000004"/>
    <n v="0.49"/>
    <n v="2260"/>
    <s v="Geoffrey H Wong"/>
    <x v="2"/>
    <x v="0"/>
    <x v="0"/>
    <x v="9"/>
    <s v="Small Box"/>
    <s v="Avery White Multi-Purpose Labels"/>
    <n v="0.39"/>
    <s v="United States"/>
    <x v="3"/>
    <x v="29"/>
    <x v="580"/>
    <n v="30161"/>
    <x v="109"/>
    <d v="2015-04-22T00:00:00"/>
    <x v="1211"/>
    <n v="1"/>
    <n v="4.95"/>
    <n v="89602"/>
    <s v="Not returned"/>
    <s v="Sam"/>
  </r>
  <r>
    <x v="1248"/>
    <x v="0"/>
    <x v="3"/>
    <n v="119.99"/>
    <n v="14"/>
    <n v="2260"/>
    <s v="Geoffrey H Wong"/>
    <x v="1"/>
    <x v="0"/>
    <x v="2"/>
    <x v="6"/>
    <s v="Jumbo Drum"/>
    <s v="Epson C82 Color Inkjet Printer"/>
    <n v="0.36"/>
    <s v="United States"/>
    <x v="3"/>
    <x v="29"/>
    <x v="580"/>
    <n v="30161"/>
    <x v="109"/>
    <d v="2015-04-23T00:00:00"/>
    <x v="1212"/>
    <n v="4"/>
    <n v="461.24"/>
    <n v="89602"/>
    <s v="Not returned"/>
    <s v="Sam"/>
  </r>
  <r>
    <x v="1249"/>
    <x v="1"/>
    <x v="3"/>
    <n v="207.48"/>
    <n v="0.99"/>
    <n v="2264"/>
    <s v="Helen Dickerson"/>
    <x v="2"/>
    <x v="0"/>
    <x v="0"/>
    <x v="15"/>
    <s v="Small Box"/>
    <s v="Kensington 7 Outlet MasterPiece Power Center with Fax/Phone Line Protection"/>
    <n v="0.55000000000000004"/>
    <s v="United States"/>
    <x v="2"/>
    <x v="33"/>
    <x v="581"/>
    <n v="64804"/>
    <x v="161"/>
    <d v="2015-01-29T00:00:00"/>
    <x v="1213"/>
    <n v="3"/>
    <n v="577.75"/>
    <n v="86611"/>
    <s v="Not returned"/>
    <s v="Chris"/>
  </r>
  <r>
    <x v="1250"/>
    <x v="2"/>
    <x v="10"/>
    <n v="7.45"/>
    <n v="6.28"/>
    <n v="2265"/>
    <s v="James Davenport"/>
    <x v="2"/>
    <x v="0"/>
    <x v="0"/>
    <x v="8"/>
    <s v="Small Box"/>
    <s v="Acco Four Pocket Poly Ring Binder with Label Holder, Smoke, 1&quot;"/>
    <n v="0.4"/>
    <s v="United States"/>
    <x v="2"/>
    <x v="33"/>
    <x v="582"/>
    <n v="64130"/>
    <x v="134"/>
    <d v="2015-02-01T00:00:00"/>
    <x v="1214"/>
    <n v="8"/>
    <n v="59.4"/>
    <n v="86612"/>
    <s v="Not returned"/>
    <s v="Chris"/>
  </r>
  <r>
    <x v="1251"/>
    <x v="2"/>
    <x v="0"/>
    <n v="6.48"/>
    <n v="7.86"/>
    <n v="2265"/>
    <s v="James Davenport"/>
    <x v="2"/>
    <x v="0"/>
    <x v="0"/>
    <x v="7"/>
    <s v="Small Box"/>
    <s v="Xerox 213"/>
    <n v="0.37"/>
    <s v="United States"/>
    <x v="2"/>
    <x v="33"/>
    <x v="582"/>
    <n v="64130"/>
    <x v="134"/>
    <d v="2015-01-31T00:00:00"/>
    <x v="1215"/>
    <n v="10"/>
    <n v="66.459999999999994"/>
    <n v="86612"/>
    <s v="Not returned"/>
    <s v="Chris"/>
  </r>
  <r>
    <x v="1252"/>
    <x v="2"/>
    <x v="1"/>
    <n v="11.33"/>
    <n v="6.12"/>
    <n v="2266"/>
    <s v="Brandon Beach"/>
    <x v="2"/>
    <x v="0"/>
    <x v="0"/>
    <x v="15"/>
    <s v="Medium Box"/>
    <s v="Holmes Replacement Filter for HEPA Air Cleaner, Medium Room"/>
    <n v="0.42"/>
    <s v="United States"/>
    <x v="2"/>
    <x v="33"/>
    <x v="583"/>
    <n v="63122"/>
    <x v="66"/>
    <d v="2015-05-28T00:00:00"/>
    <x v="1216"/>
    <n v="3"/>
    <n v="35.35"/>
    <n v="86610"/>
    <s v="Not returned"/>
    <s v="Chris"/>
  </r>
  <r>
    <x v="1253"/>
    <x v="2"/>
    <x v="0"/>
    <n v="15.67"/>
    <n v="1.39"/>
    <n v="2266"/>
    <s v="Brandon Beach"/>
    <x v="2"/>
    <x v="0"/>
    <x v="0"/>
    <x v="4"/>
    <s v="Small Box"/>
    <s v="#10 White Business Envelopes,4 1/8 x 9 1/2"/>
    <n v="0.38"/>
    <s v="United States"/>
    <x v="2"/>
    <x v="33"/>
    <x v="583"/>
    <n v="63122"/>
    <x v="66"/>
    <d v="2015-05-27T00:00:00"/>
    <x v="1217"/>
    <n v="16"/>
    <n v="248.21"/>
    <n v="86610"/>
    <s v="Not returned"/>
    <s v="Chris"/>
  </r>
  <r>
    <x v="1254"/>
    <x v="4"/>
    <x v="4"/>
    <n v="259.70999999999998"/>
    <n v="66.67"/>
    <n v="2268"/>
    <s v="Carlos Adkins"/>
    <x v="1"/>
    <x v="2"/>
    <x v="1"/>
    <x v="11"/>
    <s v="Jumbo Box"/>
    <s v="Bevis Round Bullnose 29&quot; High Table Top"/>
    <n v="0.61"/>
    <s v="United States"/>
    <x v="3"/>
    <x v="26"/>
    <x v="584"/>
    <n v="34639"/>
    <x v="26"/>
    <d v="2015-06-07T00:00:00"/>
    <x v="1218"/>
    <n v="17"/>
    <n v="4086.5"/>
    <n v="89571"/>
    <s v="Not returned"/>
    <s v="Sam"/>
  </r>
  <r>
    <x v="1255"/>
    <x v="4"/>
    <x v="0"/>
    <n v="20.48"/>
    <n v="6.32"/>
    <n v="2270"/>
    <s v="Kristine Holden"/>
    <x v="2"/>
    <x v="2"/>
    <x v="0"/>
    <x v="15"/>
    <s v="Small Box"/>
    <s v="Kensington 6 Outlet Guardian Standard Surge Protector"/>
    <n v="0.57999999999999996"/>
    <s v="United States"/>
    <x v="3"/>
    <x v="39"/>
    <x v="585"/>
    <n v="29662"/>
    <x v="92"/>
    <d v="2015-02-08T00:00:00"/>
    <x v="1219"/>
    <n v="18"/>
    <n v="375.03"/>
    <n v="89572"/>
    <s v="Not returned"/>
    <s v="Sam"/>
  </r>
  <r>
    <x v="1256"/>
    <x v="4"/>
    <x v="3"/>
    <n v="1.86"/>
    <n v="2.58"/>
    <n v="2270"/>
    <s v="Kristine Holden"/>
    <x v="2"/>
    <x v="2"/>
    <x v="0"/>
    <x v="3"/>
    <s v="Wrap Bag"/>
    <s v="Super Bands, 12/Pack"/>
    <n v="0.82"/>
    <s v="United States"/>
    <x v="3"/>
    <x v="39"/>
    <x v="585"/>
    <n v="29662"/>
    <x v="92"/>
    <d v="2015-02-11T00:00:00"/>
    <x v="1220"/>
    <n v="12"/>
    <n v="22.11"/>
    <n v="89572"/>
    <s v="Not returned"/>
    <s v="Sam"/>
  </r>
  <r>
    <x v="1257"/>
    <x v="4"/>
    <x v="4"/>
    <n v="205.99"/>
    <n v="2.5"/>
    <n v="2270"/>
    <s v="Kristine Holden"/>
    <x v="2"/>
    <x v="2"/>
    <x v="2"/>
    <x v="5"/>
    <s v="Small Box"/>
    <s v="V70"/>
    <n v="0.59"/>
    <s v="United States"/>
    <x v="3"/>
    <x v="39"/>
    <x v="585"/>
    <n v="29662"/>
    <x v="92"/>
    <d v="2015-02-11T00:00:00"/>
    <x v="1221"/>
    <n v="17"/>
    <n v="2875.35"/>
    <n v="89572"/>
    <s v="Not returned"/>
    <s v="Sam"/>
  </r>
  <r>
    <x v="1258"/>
    <x v="0"/>
    <x v="4"/>
    <n v="15.73"/>
    <n v="7.42"/>
    <n v="2272"/>
    <s v="Brett Ingram"/>
    <x v="0"/>
    <x v="0"/>
    <x v="0"/>
    <x v="12"/>
    <s v="Small Pack"/>
    <s v="Acme Galleria® Hot Forged Steel Scissors with Colored Handles"/>
    <n v="0.56000000000000005"/>
    <s v="United States"/>
    <x v="2"/>
    <x v="7"/>
    <x v="586"/>
    <n v="76543"/>
    <x v="44"/>
    <d v="2015-03-18T00:00:00"/>
    <x v="1222"/>
    <n v="5"/>
    <n v="78.08"/>
    <n v="90110"/>
    <s v="Not returned"/>
    <s v="Chris"/>
  </r>
  <r>
    <x v="1259"/>
    <x v="4"/>
    <x v="7"/>
    <n v="120.98"/>
    <n v="3.99"/>
    <n v="2273"/>
    <s v="Debra Block"/>
    <x v="2"/>
    <x v="0"/>
    <x v="0"/>
    <x v="15"/>
    <s v="Small Box"/>
    <s v="Belkin 325VA UPS Surge Protector, 6'"/>
    <n v="0.6"/>
    <s v="United States"/>
    <x v="2"/>
    <x v="7"/>
    <x v="587"/>
    <n v="78550"/>
    <x v="130"/>
    <d v="2015-05-05T00:00:00"/>
    <x v="1223"/>
    <n v="17"/>
    <n v="2013.88"/>
    <n v="90109"/>
    <s v="Not returned"/>
    <s v="Chris"/>
  </r>
  <r>
    <x v="1260"/>
    <x v="4"/>
    <x v="1"/>
    <n v="55.99"/>
    <n v="5"/>
    <n v="2273"/>
    <s v="Debra Block"/>
    <x v="2"/>
    <x v="0"/>
    <x v="2"/>
    <x v="5"/>
    <s v="Small Pack"/>
    <s v="Accessory36"/>
    <n v="0.83"/>
    <s v="United States"/>
    <x v="2"/>
    <x v="7"/>
    <x v="587"/>
    <n v="78550"/>
    <x v="130"/>
    <d v="2015-05-05T00:00:00"/>
    <x v="1224"/>
    <n v="4"/>
    <n v="201.32"/>
    <n v="90109"/>
    <s v="Not returned"/>
    <s v="Chris"/>
  </r>
  <r>
    <x v="1261"/>
    <x v="4"/>
    <x v="5"/>
    <n v="23.99"/>
    <n v="15.68"/>
    <n v="2274"/>
    <s v="Marlene Harrison"/>
    <x v="1"/>
    <x v="0"/>
    <x v="1"/>
    <x v="2"/>
    <s v="Jumbo Drum"/>
    <s v="Westinghouse Floor Lamp with Metal Mesh Shade, Black"/>
    <n v="0.62"/>
    <s v="United States"/>
    <x v="2"/>
    <x v="7"/>
    <x v="588"/>
    <n v="77036"/>
    <x v="130"/>
    <d v="2015-05-09T00:00:00"/>
    <x v="1225"/>
    <n v="12"/>
    <n v="298.51"/>
    <n v="90109"/>
    <s v="Not returned"/>
    <s v="Chris"/>
  </r>
  <r>
    <x v="1262"/>
    <x v="1"/>
    <x v="0"/>
    <n v="195.99"/>
    <n v="8.99"/>
    <n v="2276"/>
    <s v="Dennis Block Richardson"/>
    <x v="2"/>
    <x v="3"/>
    <x v="2"/>
    <x v="5"/>
    <s v="Small Box"/>
    <s v="T28 WORLD"/>
    <n v="0.6"/>
    <s v="United States"/>
    <x v="1"/>
    <x v="4"/>
    <x v="589"/>
    <n v="14304"/>
    <x v="133"/>
    <d v="2015-06-30T00:00:00"/>
    <x v="1226"/>
    <n v="22"/>
    <n v="3846.06"/>
    <n v="91502"/>
    <s v="Not returned"/>
    <s v="Erin"/>
  </r>
  <r>
    <x v="1263"/>
    <x v="4"/>
    <x v="7"/>
    <n v="4.4800000000000004"/>
    <n v="2.5"/>
    <n v="2279"/>
    <s v="Lucille McGee"/>
    <x v="0"/>
    <x v="1"/>
    <x v="0"/>
    <x v="4"/>
    <s v="Small Box"/>
    <s v="Ampad #10 Peel &amp; Seel® Holiday Envelopes"/>
    <n v="0.37"/>
    <s v="United States"/>
    <x v="1"/>
    <x v="19"/>
    <x v="590"/>
    <n v="15601"/>
    <x v="33"/>
    <d v="2015-06-26T00:00:00"/>
    <x v="1227"/>
    <n v="7"/>
    <n v="35.93"/>
    <n v="85949"/>
    <s v="Not returned"/>
    <s v="Erin"/>
  </r>
  <r>
    <x v="1264"/>
    <x v="1"/>
    <x v="4"/>
    <n v="205.99"/>
    <n v="2.5"/>
    <n v="2281"/>
    <s v="Monica Harvey"/>
    <x v="2"/>
    <x v="1"/>
    <x v="2"/>
    <x v="5"/>
    <s v="Small Box"/>
    <s v="V70"/>
    <n v="0.59"/>
    <s v="United States"/>
    <x v="2"/>
    <x v="45"/>
    <x v="591"/>
    <n v="54703"/>
    <x v="39"/>
    <d v="2015-01-28T00:00:00"/>
    <x v="1228"/>
    <n v="10"/>
    <n v="1610.84"/>
    <n v="85948"/>
    <s v="Not returned"/>
    <s v="Chris"/>
  </r>
  <r>
    <x v="1265"/>
    <x v="3"/>
    <x v="7"/>
    <n v="5.98"/>
    <n v="5.79"/>
    <n v="2282"/>
    <s v="Jimmy Waters"/>
    <x v="2"/>
    <x v="1"/>
    <x v="0"/>
    <x v="7"/>
    <s v="Small Box"/>
    <s v="Xerox 1903"/>
    <n v="0.36"/>
    <s v="United States"/>
    <x v="2"/>
    <x v="45"/>
    <x v="592"/>
    <n v="53713"/>
    <x v="64"/>
    <d v="2015-02-07T00:00:00"/>
    <x v="1229"/>
    <n v="14"/>
    <n v="86.12"/>
    <n v="85950"/>
    <s v="Not returned"/>
    <s v="Chris"/>
  </r>
  <r>
    <x v="1266"/>
    <x v="3"/>
    <x v="0"/>
    <n v="11.7"/>
    <n v="6.96"/>
    <n v="2283"/>
    <s v="Nancy Holden"/>
    <x v="2"/>
    <x v="1"/>
    <x v="0"/>
    <x v="15"/>
    <s v="Medium Box"/>
    <s v="Harmony HEPA Quiet Air Purifiers"/>
    <n v="0.5"/>
    <s v="United States"/>
    <x v="2"/>
    <x v="45"/>
    <x v="593"/>
    <n v="53132"/>
    <x v="76"/>
    <d v="2015-01-26T00:00:00"/>
    <x v="1230"/>
    <n v="6"/>
    <n v="76.87"/>
    <n v="85947"/>
    <s v="Not returned"/>
    <s v="Chris"/>
  </r>
  <r>
    <x v="1267"/>
    <x v="3"/>
    <x v="1"/>
    <n v="17.7"/>
    <n v="9.4700000000000006"/>
    <n v="2285"/>
    <s v="Arnold Floyd Blair"/>
    <x v="0"/>
    <x v="0"/>
    <x v="0"/>
    <x v="10"/>
    <s v="Small Box"/>
    <s v="Portfile® Personal File Boxes"/>
    <n v="0.59"/>
    <s v="United States"/>
    <x v="3"/>
    <x v="39"/>
    <x v="594"/>
    <n v="29730"/>
    <x v="114"/>
    <d v="2015-03-15T00:00:00"/>
    <x v="1231"/>
    <n v="21"/>
    <n v="374.6"/>
    <n v="90148"/>
    <s v="Not returned"/>
    <s v="Sam"/>
  </r>
  <r>
    <x v="1268"/>
    <x v="3"/>
    <x v="6"/>
    <n v="4.91"/>
    <n v="0.5"/>
    <n v="2286"/>
    <s v="Larry Langston"/>
    <x v="2"/>
    <x v="0"/>
    <x v="0"/>
    <x v="9"/>
    <s v="Small Box"/>
    <s v="Avery 493"/>
    <n v="0.36"/>
    <s v="United States"/>
    <x v="3"/>
    <x v="39"/>
    <x v="595"/>
    <n v="29301"/>
    <x v="128"/>
    <d v="2015-02-06T00:00:00"/>
    <x v="1232"/>
    <n v="12"/>
    <n v="61.87"/>
    <n v="90145"/>
    <s v="Not returned"/>
    <s v="Sam"/>
  </r>
  <r>
    <x v="1269"/>
    <x v="3"/>
    <x v="0"/>
    <n v="7.28"/>
    <n v="11.15"/>
    <n v="2286"/>
    <s v="Larry Langston"/>
    <x v="2"/>
    <x v="0"/>
    <x v="0"/>
    <x v="7"/>
    <s v="Small Box"/>
    <s v="Array® Parchment Paper, Assorted Colors"/>
    <n v="0.37"/>
    <s v="United States"/>
    <x v="3"/>
    <x v="39"/>
    <x v="595"/>
    <n v="29301"/>
    <x v="128"/>
    <d v="2015-02-05T00:00:00"/>
    <x v="1233"/>
    <n v="6"/>
    <n v="48.88"/>
    <n v="90145"/>
    <s v="Not returned"/>
    <s v="Sam"/>
  </r>
  <r>
    <x v="1270"/>
    <x v="3"/>
    <x v="10"/>
    <n v="6.68"/>
    <n v="6.93"/>
    <n v="2286"/>
    <s v="Larry Langston"/>
    <x v="2"/>
    <x v="0"/>
    <x v="0"/>
    <x v="7"/>
    <s v="Small Box"/>
    <s v="HP Office Paper (20Lb. and 87 Bright)"/>
    <n v="0.37"/>
    <s v="United States"/>
    <x v="3"/>
    <x v="39"/>
    <x v="595"/>
    <n v="29301"/>
    <x v="128"/>
    <d v="2015-02-07T00:00:00"/>
    <x v="1234"/>
    <n v="3"/>
    <n v="21.56"/>
    <n v="90145"/>
    <s v="Not returned"/>
    <s v="Sam"/>
  </r>
  <r>
    <x v="1271"/>
    <x v="1"/>
    <x v="0"/>
    <n v="18.97"/>
    <n v="9.0299999999999994"/>
    <n v="2287"/>
    <s v="Samuel Newman"/>
    <x v="2"/>
    <x v="0"/>
    <x v="0"/>
    <x v="7"/>
    <s v="Small Box"/>
    <s v="Computer Printout Paper with Letter-Trim Perforations"/>
    <n v="0.37"/>
    <s v="United States"/>
    <x v="3"/>
    <x v="39"/>
    <x v="596"/>
    <n v="29483"/>
    <x v="78"/>
    <d v="2015-03-25T00:00:00"/>
    <x v="1235"/>
    <n v="8"/>
    <n v="164.67"/>
    <n v="90146"/>
    <s v="Not returned"/>
    <s v="Sam"/>
  </r>
  <r>
    <x v="1272"/>
    <x v="1"/>
    <x v="9"/>
    <n v="12.28"/>
    <n v="4.8600000000000003"/>
    <n v="2287"/>
    <s v="Samuel Newman"/>
    <x v="2"/>
    <x v="0"/>
    <x v="0"/>
    <x v="7"/>
    <s v="Small Box"/>
    <s v="Xerox 1933"/>
    <n v="0.38"/>
    <s v="United States"/>
    <x v="3"/>
    <x v="39"/>
    <x v="596"/>
    <n v="29483"/>
    <x v="78"/>
    <d v="2015-03-26T00:00:00"/>
    <x v="1236"/>
    <n v="6"/>
    <n v="72.739999999999995"/>
    <n v="90146"/>
    <s v="Not returned"/>
    <s v="Sam"/>
  </r>
  <r>
    <x v="1273"/>
    <x v="1"/>
    <x v="5"/>
    <n v="34.99"/>
    <n v="7.73"/>
    <n v="2287"/>
    <s v="Samuel Newman"/>
    <x v="0"/>
    <x v="0"/>
    <x v="0"/>
    <x v="0"/>
    <s v="Small Box"/>
    <s v="Hunt Boston® Vacuum Mount KS Pencil Sharpener"/>
    <n v="0.59"/>
    <s v="United States"/>
    <x v="3"/>
    <x v="39"/>
    <x v="596"/>
    <n v="29483"/>
    <x v="78"/>
    <d v="2015-03-27T00:00:00"/>
    <x v="1235"/>
    <n v="12"/>
    <n v="418.75"/>
    <n v="90146"/>
    <s v="Not returned"/>
    <s v="Sam"/>
  </r>
  <r>
    <x v="1274"/>
    <x v="4"/>
    <x v="10"/>
    <n v="54.1"/>
    <n v="19.989999999999998"/>
    <n v="2287"/>
    <s v="Samuel Newman"/>
    <x v="2"/>
    <x v="0"/>
    <x v="0"/>
    <x v="10"/>
    <s v="Small Box"/>
    <s v="Desktop 3-Pocket Hot File®"/>
    <n v="0.59"/>
    <s v="United States"/>
    <x v="3"/>
    <x v="39"/>
    <x v="596"/>
    <n v="29483"/>
    <x v="153"/>
    <d v="2015-02-24T00:00:00"/>
    <x v="1237"/>
    <n v="9"/>
    <n v="469.59"/>
    <n v="90147"/>
    <s v="Not returned"/>
    <s v="Sam"/>
  </r>
  <r>
    <x v="1275"/>
    <x v="2"/>
    <x v="0"/>
    <n v="7.59"/>
    <n v="4"/>
    <n v="2289"/>
    <s v="Ryan Herman"/>
    <x v="2"/>
    <x v="1"/>
    <x v="1"/>
    <x v="2"/>
    <s v="Wrap Bag"/>
    <s v="Master Giant Foot® Doorstop, Safety Yellow"/>
    <n v="0.42"/>
    <s v="United States"/>
    <x v="2"/>
    <x v="3"/>
    <x v="566"/>
    <n v="55337"/>
    <x v="82"/>
    <d v="2015-05-04T00:00:00"/>
    <x v="1238"/>
    <n v="17"/>
    <n v="136.25"/>
    <n v="88165"/>
    <s v="Not returned"/>
    <s v="Chris"/>
  </r>
  <r>
    <x v="1276"/>
    <x v="1"/>
    <x v="6"/>
    <n v="42.98"/>
    <n v="4.62"/>
    <n v="2290"/>
    <s v="Glen Robertson"/>
    <x v="2"/>
    <x v="1"/>
    <x v="0"/>
    <x v="15"/>
    <s v="Small Box"/>
    <s v="Belkin F9M820V08 8 Outlet Surge"/>
    <n v="0.56000000000000005"/>
    <s v="United States"/>
    <x v="2"/>
    <x v="3"/>
    <x v="597"/>
    <n v="55433"/>
    <x v="61"/>
    <d v="2015-01-08T00:00:00"/>
    <x v="1239"/>
    <n v="12"/>
    <n v="558.41"/>
    <n v="88163"/>
    <s v="Not returned"/>
    <s v="Chris"/>
  </r>
  <r>
    <x v="1277"/>
    <x v="1"/>
    <x v="9"/>
    <n v="21.78"/>
    <n v="5.94"/>
    <n v="2290"/>
    <s v="Glen Robertson"/>
    <x v="2"/>
    <x v="1"/>
    <x v="0"/>
    <x v="15"/>
    <s v="Medium Box"/>
    <s v="Holmes HEPA Air Purifier"/>
    <n v="0.5"/>
    <s v="United States"/>
    <x v="2"/>
    <x v="3"/>
    <x v="597"/>
    <n v="55433"/>
    <x v="61"/>
    <d v="2015-01-08T00:00:00"/>
    <x v="1240"/>
    <n v="13"/>
    <n v="290.22000000000003"/>
    <n v="88163"/>
    <s v="Not returned"/>
    <s v="Chris"/>
  </r>
  <r>
    <x v="1278"/>
    <x v="3"/>
    <x v="8"/>
    <n v="80.98"/>
    <n v="7.18"/>
    <n v="2290"/>
    <s v="Glen Robertson"/>
    <x v="2"/>
    <x v="0"/>
    <x v="2"/>
    <x v="13"/>
    <s v="Small Box"/>
    <s v="Logitech Cordless Navigator Duo"/>
    <n v="0.48"/>
    <s v="United States"/>
    <x v="2"/>
    <x v="3"/>
    <x v="597"/>
    <n v="55433"/>
    <x v="128"/>
    <d v="2015-02-06T00:00:00"/>
    <x v="1241"/>
    <n v="15"/>
    <n v="1129.67"/>
    <n v="88164"/>
    <s v="Not returned"/>
    <s v="Chris"/>
  </r>
  <r>
    <x v="1279"/>
    <x v="2"/>
    <x v="8"/>
    <n v="270.98"/>
    <n v="50"/>
    <n v="2302"/>
    <s v="Beth Dolan"/>
    <x v="1"/>
    <x v="0"/>
    <x v="1"/>
    <x v="1"/>
    <s v="Jumbo Drum"/>
    <s v="Global Enterprise Series Seating High-Back Swivel/Tilt Chairs"/>
    <n v="0.77"/>
    <s v="United States"/>
    <x v="3"/>
    <x v="26"/>
    <x v="598"/>
    <n v="32404"/>
    <x v="143"/>
    <d v="2015-02-13T00:00:00"/>
    <x v="1242"/>
    <n v="9"/>
    <n v="2439.37"/>
    <n v="87695"/>
    <s v="Not returned"/>
    <s v="Sam"/>
  </r>
  <r>
    <x v="1280"/>
    <x v="0"/>
    <x v="10"/>
    <n v="12.53"/>
    <n v="0.49"/>
    <n v="2302"/>
    <s v="Beth Dolan"/>
    <x v="2"/>
    <x v="0"/>
    <x v="0"/>
    <x v="9"/>
    <s v="Small Box"/>
    <s v="Round Specialty Laser Printer Labels"/>
    <n v="0.38"/>
    <s v="United States"/>
    <x v="3"/>
    <x v="26"/>
    <x v="598"/>
    <n v="32404"/>
    <x v="35"/>
    <d v="2015-01-04T00:00:00"/>
    <x v="1243"/>
    <n v="8"/>
    <n v="92.02"/>
    <n v="87696"/>
    <s v="Not returned"/>
    <s v="Sam"/>
  </r>
  <r>
    <x v="1281"/>
    <x v="0"/>
    <x v="10"/>
    <n v="146.34"/>
    <n v="43.75"/>
    <n v="2302"/>
    <s v="Beth Dolan"/>
    <x v="1"/>
    <x v="0"/>
    <x v="1"/>
    <x v="11"/>
    <s v="Jumbo Box"/>
    <s v="Bevis Round Conference Table Top &amp; Single Column Base"/>
    <n v="0.64"/>
    <s v="United States"/>
    <x v="3"/>
    <x v="26"/>
    <x v="598"/>
    <n v="32404"/>
    <x v="35"/>
    <d v="2015-01-04T00:00:00"/>
    <x v="1244"/>
    <n v="2"/>
    <n v="283.55"/>
    <n v="87696"/>
    <s v="Not returned"/>
    <s v="Sam"/>
  </r>
  <r>
    <x v="1282"/>
    <x v="2"/>
    <x v="8"/>
    <n v="270.98"/>
    <n v="50"/>
    <n v="2303"/>
    <s v="Joe Baldwin"/>
    <x v="1"/>
    <x v="0"/>
    <x v="1"/>
    <x v="1"/>
    <s v="Jumbo Drum"/>
    <s v="Global Enterprise Series Seating High-Back Swivel/Tilt Chairs"/>
    <n v="0.77"/>
    <s v="United States"/>
    <x v="1"/>
    <x v="4"/>
    <x v="8"/>
    <n v="10011"/>
    <x v="143"/>
    <d v="2015-02-13T00:00:00"/>
    <x v="1245"/>
    <n v="36"/>
    <n v="9757.48"/>
    <n v="47493"/>
    <s v="Not returned"/>
    <s v="Erin"/>
  </r>
  <r>
    <x v="1283"/>
    <x v="0"/>
    <x v="10"/>
    <n v="146.34"/>
    <n v="43.75"/>
    <n v="2303"/>
    <s v="Joe Baldwin"/>
    <x v="1"/>
    <x v="0"/>
    <x v="1"/>
    <x v="11"/>
    <s v="Jumbo Box"/>
    <s v="Bevis Round Conference Table Top &amp; Single Column Base"/>
    <n v="0.64"/>
    <s v="United States"/>
    <x v="1"/>
    <x v="4"/>
    <x v="8"/>
    <n v="10011"/>
    <x v="35"/>
    <d v="2015-01-04T00:00:00"/>
    <x v="1246"/>
    <n v="6"/>
    <n v="850.64"/>
    <n v="37987"/>
    <s v="Not returned"/>
    <s v="Erin"/>
  </r>
  <r>
    <x v="1284"/>
    <x v="0"/>
    <x v="6"/>
    <n v="90.48"/>
    <n v="19.989999999999998"/>
    <n v="2305"/>
    <s v="Pat Kinney"/>
    <x v="2"/>
    <x v="2"/>
    <x v="0"/>
    <x v="4"/>
    <s v="Small Box"/>
    <s v="Tyvek® Side-Opening Peel &amp; Seel® Expanding Envelopes"/>
    <n v="0.4"/>
    <s v="United States"/>
    <x v="2"/>
    <x v="46"/>
    <x v="98"/>
    <n v="57201"/>
    <x v="123"/>
    <d v="2015-06-24T00:00:00"/>
    <x v="1247"/>
    <n v="12"/>
    <n v="1159.79"/>
    <n v="89869"/>
    <s v="Not returned"/>
    <s v="Chris"/>
  </r>
  <r>
    <x v="1285"/>
    <x v="4"/>
    <x v="4"/>
    <n v="9.48"/>
    <n v="7.29"/>
    <n v="2308"/>
    <s v="Laurence Cummings"/>
    <x v="2"/>
    <x v="2"/>
    <x v="1"/>
    <x v="2"/>
    <s v="Small Pack"/>
    <s v="DAX Two-Tone Rosewood/Black Document Frame, Desktop, 5 x 7"/>
    <n v="0.45"/>
    <s v="United States"/>
    <x v="3"/>
    <x v="26"/>
    <x v="599"/>
    <n v="33971"/>
    <x v="120"/>
    <d v="2015-03-26T00:00:00"/>
    <x v="1248"/>
    <n v="2"/>
    <n v="20.22"/>
    <n v="90557"/>
    <s v="Not returned"/>
    <s v="Sam"/>
  </r>
  <r>
    <x v="1286"/>
    <x v="4"/>
    <x v="9"/>
    <n v="193.17"/>
    <n v="19.989999999999998"/>
    <n v="2308"/>
    <s v="Laurence Cummings"/>
    <x v="2"/>
    <x v="2"/>
    <x v="0"/>
    <x v="10"/>
    <s v="Small Box"/>
    <s v="Fellowes Staxonsteel® Drawer Files"/>
    <n v="0.71"/>
    <s v="United States"/>
    <x v="3"/>
    <x v="26"/>
    <x v="599"/>
    <n v="33971"/>
    <x v="120"/>
    <d v="2015-03-28T00:00:00"/>
    <x v="1249"/>
    <n v="8"/>
    <n v="1548.97"/>
    <n v="90557"/>
    <s v="Not returned"/>
    <s v="Sam"/>
  </r>
  <r>
    <x v="1287"/>
    <x v="0"/>
    <x v="4"/>
    <n v="68.81"/>
    <n v="60"/>
    <n v="2323"/>
    <s v="Emma Buckley"/>
    <x v="1"/>
    <x v="2"/>
    <x v="0"/>
    <x v="15"/>
    <s v="Jumbo Drum"/>
    <s v="Holmes Replacement Filter for HEPA Air Cleaner, Very Large Room, HEPA Filter"/>
    <n v="0.41"/>
    <s v="United States"/>
    <x v="0"/>
    <x v="1"/>
    <x v="600"/>
    <n v="92236"/>
    <x v="44"/>
    <d v="2015-03-17T00:00:00"/>
    <x v="1250"/>
    <n v="5"/>
    <n v="337.86"/>
    <n v="88721"/>
    <s v="Not returned"/>
    <s v="William"/>
  </r>
  <r>
    <x v="1288"/>
    <x v="0"/>
    <x v="7"/>
    <n v="21.38"/>
    <n v="8.99"/>
    <n v="2323"/>
    <s v="Emma Buckley"/>
    <x v="2"/>
    <x v="2"/>
    <x v="0"/>
    <x v="0"/>
    <s v="Small Pack"/>
    <s v="Boston 1730 StandUp Electric Pencil Sharpener"/>
    <n v="0.59"/>
    <s v="United States"/>
    <x v="0"/>
    <x v="1"/>
    <x v="600"/>
    <n v="92236"/>
    <x v="44"/>
    <d v="2015-03-18T00:00:00"/>
    <x v="1251"/>
    <n v="4"/>
    <n v="84.21"/>
    <n v="88721"/>
    <s v="Not returned"/>
    <s v="William"/>
  </r>
  <r>
    <x v="1289"/>
    <x v="1"/>
    <x v="2"/>
    <n v="4.9800000000000004"/>
    <n v="4.62"/>
    <n v="2323"/>
    <s v="Emma Buckley"/>
    <x v="0"/>
    <x v="2"/>
    <x v="2"/>
    <x v="13"/>
    <s v="Small Pack"/>
    <s v="Imation 3.5&quot;, DISKETTE 44766 HGHLD3.52HD/FM, 10/Pack"/>
    <n v="0.64"/>
    <s v="United States"/>
    <x v="0"/>
    <x v="1"/>
    <x v="600"/>
    <n v="92236"/>
    <x v="117"/>
    <d v="2015-06-19T00:00:00"/>
    <x v="1252"/>
    <n v="7"/>
    <n v="38.74"/>
    <n v="88722"/>
    <s v="Not returned"/>
    <s v="William"/>
  </r>
  <r>
    <x v="1290"/>
    <x v="3"/>
    <x v="2"/>
    <n v="28.53"/>
    <n v="1.49"/>
    <n v="2330"/>
    <s v="Kara Foster"/>
    <x v="2"/>
    <x v="1"/>
    <x v="0"/>
    <x v="8"/>
    <s v="Small Box"/>
    <s v="Lock-Up Easel 'Spel-Binder'"/>
    <n v="0.38"/>
    <s v="United States"/>
    <x v="2"/>
    <x v="25"/>
    <x v="601"/>
    <n v="52302"/>
    <x v="120"/>
    <d v="2015-03-27T00:00:00"/>
    <x v="1253"/>
    <n v="5"/>
    <n v="134.09"/>
    <n v="90964"/>
    <s v="Not returned"/>
    <s v="Chris"/>
  </r>
  <r>
    <x v="1291"/>
    <x v="0"/>
    <x v="2"/>
    <n v="180.98"/>
    <n v="26.2"/>
    <n v="2333"/>
    <s v="Megan Woods"/>
    <x v="1"/>
    <x v="2"/>
    <x v="1"/>
    <x v="1"/>
    <s v="Jumbo Drum"/>
    <s v="Global Ergonomic Managers Chair"/>
    <n v="0.59"/>
    <s v="United States"/>
    <x v="2"/>
    <x v="45"/>
    <x v="602"/>
    <n v="54302"/>
    <x v="96"/>
    <d v="2015-06-24T00:00:00"/>
    <x v="1254"/>
    <n v="1"/>
    <n v="191.73"/>
    <n v="89611"/>
    <s v="Not returned"/>
    <s v="Chris"/>
  </r>
  <r>
    <x v="1292"/>
    <x v="4"/>
    <x v="2"/>
    <n v="60.65"/>
    <n v="12.23"/>
    <n v="2334"/>
    <s v="Stephanie Hawkins"/>
    <x v="2"/>
    <x v="3"/>
    <x v="1"/>
    <x v="2"/>
    <s v="Medium Box"/>
    <s v="Tenex Traditional Chairmats for Medium Pile Carpet, Standard Lip, 36&quot; x 48&quot;"/>
    <n v="0.64"/>
    <s v="United States"/>
    <x v="2"/>
    <x v="45"/>
    <x v="603"/>
    <n v="53220"/>
    <x v="34"/>
    <d v="2015-04-08T00:00:00"/>
    <x v="1255"/>
    <n v="10"/>
    <n v="618.85"/>
    <n v="89608"/>
    <s v="Not returned"/>
    <s v="Chris"/>
  </r>
  <r>
    <x v="1293"/>
    <x v="1"/>
    <x v="5"/>
    <n v="14.81"/>
    <n v="13.32"/>
    <n v="2334"/>
    <s v="Stephanie Hawkins"/>
    <x v="2"/>
    <x v="2"/>
    <x v="0"/>
    <x v="15"/>
    <s v="Small Box"/>
    <s v="Holmes Replacement Filter for HEPA Air Cleaner, Large Room"/>
    <n v="0.43"/>
    <s v="United States"/>
    <x v="2"/>
    <x v="45"/>
    <x v="603"/>
    <n v="53220"/>
    <x v="37"/>
    <d v="2015-04-11T00:00:00"/>
    <x v="1256"/>
    <n v="8"/>
    <n v="115.99"/>
    <n v="89609"/>
    <s v="Not returned"/>
    <s v="Chris"/>
  </r>
  <r>
    <x v="1294"/>
    <x v="1"/>
    <x v="4"/>
    <n v="2.78"/>
    <n v="1.25"/>
    <n v="2334"/>
    <s v="Stephanie Hawkins"/>
    <x v="2"/>
    <x v="2"/>
    <x v="0"/>
    <x v="0"/>
    <s v="Wrap Bag"/>
    <s v="Newell 318"/>
    <n v="0.59"/>
    <s v="United States"/>
    <x v="2"/>
    <x v="45"/>
    <x v="603"/>
    <n v="53220"/>
    <x v="37"/>
    <d v="2015-04-10T00:00:00"/>
    <x v="1257"/>
    <n v="7"/>
    <n v="19.46"/>
    <n v="89609"/>
    <s v="Not returned"/>
    <s v="Chris"/>
  </r>
  <r>
    <x v="1295"/>
    <x v="4"/>
    <x v="2"/>
    <n v="3.74"/>
    <n v="0.94"/>
    <n v="2334"/>
    <s v="Stephanie Hawkins"/>
    <x v="2"/>
    <x v="1"/>
    <x v="0"/>
    <x v="3"/>
    <s v="Wrap Bag"/>
    <s v="Rubber Band Ball"/>
    <n v="0.83"/>
    <s v="United States"/>
    <x v="2"/>
    <x v="45"/>
    <x v="603"/>
    <n v="53220"/>
    <x v="42"/>
    <d v="2015-06-09T00:00:00"/>
    <x v="1258"/>
    <n v="12"/>
    <n v="44.75"/>
    <n v="89610"/>
    <s v="Not returned"/>
    <s v="Chris"/>
  </r>
  <r>
    <x v="1296"/>
    <x v="2"/>
    <x v="2"/>
    <n v="2.08"/>
    <n v="5.33"/>
    <n v="2338"/>
    <s v="Lynn Hines"/>
    <x v="2"/>
    <x v="1"/>
    <x v="1"/>
    <x v="2"/>
    <s v="Small Box"/>
    <s v="Eldon® Wave Desk Accessories"/>
    <n v="0.43"/>
    <s v="United States"/>
    <x v="1"/>
    <x v="30"/>
    <x v="568"/>
    <n v="20740"/>
    <x v="107"/>
    <d v="2015-01-13T00:00:00"/>
    <x v="1259"/>
    <n v="4"/>
    <n v="9.23"/>
    <n v="91480"/>
    <s v="Not returned"/>
    <s v="Erin"/>
  </r>
  <r>
    <x v="1297"/>
    <x v="0"/>
    <x v="10"/>
    <n v="6.75"/>
    <n v="2.99"/>
    <n v="2338"/>
    <s v="Lynn Hines"/>
    <x v="2"/>
    <x v="1"/>
    <x v="0"/>
    <x v="8"/>
    <s v="Small Box"/>
    <s v="Wilson Jones DublLock® D-Ring Binders"/>
    <n v="0.35"/>
    <s v="United States"/>
    <x v="1"/>
    <x v="30"/>
    <x v="568"/>
    <n v="20740"/>
    <x v="48"/>
    <d v="2015-03-29T00:00:00"/>
    <x v="1260"/>
    <n v="15"/>
    <n v="96.13"/>
    <n v="91481"/>
    <s v="Not returned"/>
    <s v="Erin"/>
  </r>
  <r>
    <x v="1298"/>
    <x v="3"/>
    <x v="5"/>
    <n v="11.58"/>
    <n v="6.97"/>
    <n v="2339"/>
    <s v="Gordon Boswell"/>
    <x v="2"/>
    <x v="1"/>
    <x v="0"/>
    <x v="4"/>
    <s v="Small Box"/>
    <s v="Peel &amp; Seel® Recycled Catalog Envelopes, Brown"/>
    <n v="0.35"/>
    <s v="United States"/>
    <x v="2"/>
    <x v="7"/>
    <x v="604"/>
    <n v="77015"/>
    <x v="40"/>
    <d v="2015-05-28T00:00:00"/>
    <x v="1261"/>
    <n v="6"/>
    <n v="73.959999999999994"/>
    <n v="91482"/>
    <s v="Not returned"/>
    <s v="Chris"/>
  </r>
  <r>
    <x v="1299"/>
    <x v="3"/>
    <x v="8"/>
    <n v="200.98"/>
    <n v="23.76"/>
    <n v="2345"/>
    <s v="Colleen Marsh"/>
    <x v="1"/>
    <x v="0"/>
    <x v="1"/>
    <x v="1"/>
    <s v="Jumbo Drum"/>
    <s v="Global Leather Highback Executive Chair with Pneumatic Height Adjustment, Black"/>
    <n v="0.57999999999999996"/>
    <s v="United States"/>
    <x v="3"/>
    <x v="35"/>
    <x v="577"/>
    <n v="42003"/>
    <x v="88"/>
    <d v="2015-03-15T00:00:00"/>
    <x v="1262"/>
    <n v="9"/>
    <n v="1805.9"/>
    <n v="89504"/>
    <s v="Not returned"/>
    <s v="Sam"/>
  </r>
  <r>
    <x v="1300"/>
    <x v="3"/>
    <x v="1"/>
    <n v="179.29"/>
    <n v="29.21"/>
    <n v="2345"/>
    <s v="Colleen Marsh"/>
    <x v="1"/>
    <x v="0"/>
    <x v="1"/>
    <x v="11"/>
    <s v="Jumbo Box"/>
    <s v="Bevis Round Conference Table Top, X-Base"/>
    <n v="0.76"/>
    <s v="United States"/>
    <x v="3"/>
    <x v="35"/>
    <x v="577"/>
    <n v="42003"/>
    <x v="88"/>
    <d v="2015-03-14T00:00:00"/>
    <x v="1263"/>
    <n v="2"/>
    <n v="311.41000000000003"/>
    <n v="89504"/>
    <s v="Not returned"/>
    <s v="Sam"/>
  </r>
  <r>
    <x v="1301"/>
    <x v="4"/>
    <x v="9"/>
    <n v="297.64"/>
    <n v="14.7"/>
    <n v="2346"/>
    <s v="Sylvia Kumar"/>
    <x v="1"/>
    <x v="0"/>
    <x v="2"/>
    <x v="6"/>
    <s v="Jumbo Drum"/>
    <s v="Panasonic KX-P3200 Dot Matrix Printer"/>
    <n v="0.56999999999999995"/>
    <s v="United States"/>
    <x v="3"/>
    <x v="35"/>
    <x v="605"/>
    <n v="40258"/>
    <x v="56"/>
    <d v="2015-01-15T00:00:00"/>
    <x v="1264"/>
    <n v="12"/>
    <n v="3707.05"/>
    <n v="89503"/>
    <s v="Not returned"/>
    <s v="Sam"/>
  </r>
  <r>
    <x v="1302"/>
    <x v="0"/>
    <x v="10"/>
    <n v="218.75"/>
    <n v="69.64"/>
    <n v="2346"/>
    <s v="Sylvia Kumar"/>
    <x v="1"/>
    <x v="0"/>
    <x v="1"/>
    <x v="11"/>
    <s v="Jumbo Box"/>
    <s v="BoxOffice By Design Rectangular and Half-Moon Meeting Room Tables"/>
    <n v="0.77"/>
    <s v="United States"/>
    <x v="3"/>
    <x v="35"/>
    <x v="605"/>
    <n v="40258"/>
    <x v="135"/>
    <d v="2015-05-21T00:00:00"/>
    <x v="1265"/>
    <n v="17"/>
    <n v="2805.18"/>
    <n v="89505"/>
    <s v="Not returned"/>
    <s v="Sam"/>
  </r>
  <r>
    <x v="1303"/>
    <x v="2"/>
    <x v="4"/>
    <n v="6.48"/>
    <n v="7.49"/>
    <n v="2351"/>
    <s v="Faye Silver"/>
    <x v="2"/>
    <x v="0"/>
    <x v="0"/>
    <x v="7"/>
    <s v="Small Box"/>
    <s v="Xerox 220"/>
    <n v="0.37"/>
    <s v="United States"/>
    <x v="1"/>
    <x v="30"/>
    <x v="606"/>
    <n v="21114"/>
    <x v="25"/>
    <d v="2015-04-02T00:00:00"/>
    <x v="1266"/>
    <n v="13"/>
    <n v="80.86"/>
    <n v="86163"/>
    <s v="Not returned"/>
    <s v="Erin"/>
  </r>
  <r>
    <x v="1304"/>
    <x v="2"/>
    <x v="2"/>
    <n v="59.76"/>
    <n v="9.7100000000000009"/>
    <n v="2352"/>
    <s v="Kerry Beach"/>
    <x v="2"/>
    <x v="3"/>
    <x v="0"/>
    <x v="10"/>
    <s v="Small Box"/>
    <s v="Advantus 10-Drawer Portable Organizer, Chrome Metal Frame, Smoke Drawers"/>
    <n v="0.56999999999999995"/>
    <s v="United States"/>
    <x v="1"/>
    <x v="30"/>
    <x v="607"/>
    <n v="21501"/>
    <x v="105"/>
    <d v="2015-06-23T00:00:00"/>
    <x v="1267"/>
    <n v="18"/>
    <n v="1096.6300000000001"/>
    <n v="86165"/>
    <s v="Not returned"/>
    <s v="Erin"/>
  </r>
  <r>
    <x v="1305"/>
    <x v="2"/>
    <x v="8"/>
    <n v="195.99"/>
    <n v="4.2"/>
    <n v="2352"/>
    <s v="Kerry Beach"/>
    <x v="2"/>
    <x v="3"/>
    <x v="2"/>
    <x v="5"/>
    <s v="Small Box"/>
    <s v="T65"/>
    <n v="0.56000000000000005"/>
    <s v="United States"/>
    <x v="1"/>
    <x v="30"/>
    <x v="607"/>
    <n v="21501"/>
    <x v="105"/>
    <d v="2015-06-23T00:00:00"/>
    <x v="1268"/>
    <n v="4"/>
    <n v="632.12"/>
    <n v="86165"/>
    <s v="Not returned"/>
    <s v="Erin"/>
  </r>
  <r>
    <x v="1306"/>
    <x v="1"/>
    <x v="3"/>
    <n v="71.37"/>
    <n v="69"/>
    <n v="2352"/>
    <s v="Kerry Beach"/>
    <x v="2"/>
    <x v="1"/>
    <x v="1"/>
    <x v="11"/>
    <s v="Large Box"/>
    <s v="Lesro Sheffield Collection Coffee Table, End Table, Center Table, Corner Table"/>
    <n v="0.68"/>
    <s v="United States"/>
    <x v="1"/>
    <x v="30"/>
    <x v="607"/>
    <n v="21501"/>
    <x v="96"/>
    <d v="2015-06-24T00:00:00"/>
    <x v="1269"/>
    <n v="19"/>
    <n v="1302.98"/>
    <n v="86166"/>
    <s v="Not returned"/>
    <s v="Erin"/>
  </r>
  <r>
    <x v="1307"/>
    <x v="2"/>
    <x v="7"/>
    <n v="5.98"/>
    <n v="0.96"/>
    <n v="2353"/>
    <s v="Patrick Lowry"/>
    <x v="2"/>
    <x v="0"/>
    <x v="0"/>
    <x v="0"/>
    <s v="Wrap Bag"/>
    <s v="Newell 315"/>
    <n v="0.6"/>
    <s v="United States"/>
    <x v="1"/>
    <x v="30"/>
    <x v="608"/>
    <n v="21040"/>
    <x v="119"/>
    <d v="2015-04-30T00:00:00"/>
    <x v="1270"/>
    <n v="22"/>
    <n v="131.79"/>
    <n v="86164"/>
    <s v="Not returned"/>
    <s v="Erin"/>
  </r>
  <r>
    <x v="1308"/>
    <x v="2"/>
    <x v="0"/>
    <n v="20.99"/>
    <n v="0.99"/>
    <n v="2353"/>
    <s v="Patrick Lowry"/>
    <x v="2"/>
    <x v="0"/>
    <x v="2"/>
    <x v="5"/>
    <s v="Wrap Bag"/>
    <s v="Accessory25"/>
    <n v="0.56999999999999995"/>
    <s v="United States"/>
    <x v="1"/>
    <x v="30"/>
    <x v="608"/>
    <n v="21040"/>
    <x v="119"/>
    <d v="2015-04-30T00:00:00"/>
    <x v="1271"/>
    <n v="2"/>
    <n v="35.33"/>
    <n v="86164"/>
    <s v="Not returned"/>
    <s v="Erin"/>
  </r>
  <r>
    <x v="1309"/>
    <x v="1"/>
    <x v="10"/>
    <n v="78.69"/>
    <n v="19.989999999999998"/>
    <n v="2355"/>
    <s v="Clyde Burnett"/>
    <x v="2"/>
    <x v="3"/>
    <x v="1"/>
    <x v="2"/>
    <s v="Small Box"/>
    <s v="Howard Miller 12-3/4 Diameter Accuwave DS ™ Wall Clock"/>
    <n v="0.43"/>
    <s v="United States"/>
    <x v="0"/>
    <x v="1"/>
    <x v="600"/>
    <n v="92236"/>
    <x v="2"/>
    <d v="2015-02-16T00:00:00"/>
    <x v="1272"/>
    <n v="9"/>
    <n v="674.55"/>
    <n v="91304"/>
    <s v="Not returned"/>
    <s v="William"/>
  </r>
  <r>
    <x v="1310"/>
    <x v="3"/>
    <x v="2"/>
    <n v="146.34"/>
    <n v="43.75"/>
    <n v="2355"/>
    <s v="Clyde Burnett"/>
    <x v="1"/>
    <x v="3"/>
    <x v="1"/>
    <x v="11"/>
    <s v="Jumbo Box"/>
    <s v="Bevis Round Conference Table Top &amp; Single Column Base"/>
    <n v="0.65"/>
    <s v="United States"/>
    <x v="0"/>
    <x v="1"/>
    <x v="600"/>
    <n v="92236"/>
    <x v="154"/>
    <d v="2015-06-18T00:00:00"/>
    <x v="1273"/>
    <n v="12"/>
    <n v="1721.24"/>
    <n v="91306"/>
    <s v="Not returned"/>
    <s v="William"/>
  </r>
  <r>
    <x v="1311"/>
    <x v="3"/>
    <x v="6"/>
    <n v="29.34"/>
    <n v="7.87"/>
    <n v="2356"/>
    <s v="Emma Bloom"/>
    <x v="2"/>
    <x v="3"/>
    <x v="1"/>
    <x v="2"/>
    <s v="Small Box"/>
    <s v="Seth Thomas 14&quot; Putty-Colored Wall Clock"/>
    <n v="0.54"/>
    <s v="United States"/>
    <x v="0"/>
    <x v="47"/>
    <x v="609"/>
    <n v="82901"/>
    <x v="24"/>
    <d v="2015-03-17T00:00:00"/>
    <x v="1274"/>
    <n v="22"/>
    <n v="668.38"/>
    <n v="91305"/>
    <s v="Not returned"/>
    <s v="William"/>
  </r>
  <r>
    <x v="1312"/>
    <x v="4"/>
    <x v="10"/>
    <n v="205.99"/>
    <n v="8.99"/>
    <n v="2358"/>
    <s v="Danielle Baird"/>
    <x v="2"/>
    <x v="0"/>
    <x v="2"/>
    <x v="5"/>
    <s v="Small Box"/>
    <s v="TimeportP7382"/>
    <n v="0.56000000000000005"/>
    <s v="United States"/>
    <x v="3"/>
    <x v="26"/>
    <x v="552"/>
    <n v="33311"/>
    <x v="30"/>
    <d v="2015-03-08T00:00:00"/>
    <x v="1275"/>
    <n v="2"/>
    <n v="324.62"/>
    <n v="88267"/>
    <s v="Not returned"/>
    <s v="Sam"/>
  </r>
  <r>
    <x v="1313"/>
    <x v="2"/>
    <x v="5"/>
    <n v="2.08"/>
    <n v="2.56"/>
    <n v="2358"/>
    <s v="Danielle Baird"/>
    <x v="2"/>
    <x v="1"/>
    <x v="0"/>
    <x v="12"/>
    <s v="Small Pack"/>
    <s v="Kleencut® Forged Office Shears by Acme United Corporation"/>
    <n v="0.55000000000000004"/>
    <s v="United States"/>
    <x v="3"/>
    <x v="26"/>
    <x v="552"/>
    <n v="33311"/>
    <x v="79"/>
    <d v="2015-02-16T00:00:00"/>
    <x v="1276"/>
    <n v="19"/>
    <n v="40.93"/>
    <n v="88268"/>
    <s v="Not returned"/>
    <s v="Sam"/>
  </r>
  <r>
    <x v="1314"/>
    <x v="2"/>
    <x v="6"/>
    <n v="7.28"/>
    <n v="1.77"/>
    <n v="2359"/>
    <s v="Annie Horne"/>
    <x v="2"/>
    <x v="1"/>
    <x v="0"/>
    <x v="7"/>
    <s v="Wrap Bag"/>
    <s v="Post-it® “Important Message” Note Pad, Neon Colors, 50 Sheets/Pad"/>
    <n v="0.37"/>
    <s v="United States"/>
    <x v="3"/>
    <x v="26"/>
    <x v="610"/>
    <n v="33917"/>
    <x v="64"/>
    <d v="2015-02-05T00:00:00"/>
    <x v="1277"/>
    <n v="7"/>
    <n v="53.42"/>
    <n v="88265"/>
    <s v="Not returned"/>
    <s v="Sam"/>
  </r>
  <r>
    <x v="1315"/>
    <x v="0"/>
    <x v="2"/>
    <n v="8.33"/>
    <n v="1.99"/>
    <n v="2361"/>
    <s v="Vincent Daniel"/>
    <x v="2"/>
    <x v="0"/>
    <x v="2"/>
    <x v="13"/>
    <s v="Small Pack"/>
    <s v="80 Minute Slim Jewel Case CD-R , 10/Pack - Staples"/>
    <n v="0.52"/>
    <s v="United States"/>
    <x v="3"/>
    <x v="26"/>
    <x v="611"/>
    <n v="32259"/>
    <x v="147"/>
    <d v="2015-02-26T00:00:00"/>
    <x v="1278"/>
    <n v="1"/>
    <n v="8.49"/>
    <n v="88266"/>
    <s v="Not returned"/>
    <s v="Sam"/>
  </r>
  <r>
    <x v="1316"/>
    <x v="0"/>
    <x v="6"/>
    <n v="5.77"/>
    <n v="5.92"/>
    <n v="2363"/>
    <s v="Jacob Murray"/>
    <x v="2"/>
    <x v="1"/>
    <x v="1"/>
    <x v="2"/>
    <s v="Medium Box"/>
    <s v="DAX Cubicle Frames - 8x10"/>
    <n v="0.55000000000000004"/>
    <s v="United States"/>
    <x v="1"/>
    <x v="10"/>
    <x v="572"/>
    <n v="44256"/>
    <x v="86"/>
    <d v="2015-04-13T00:00:00"/>
    <x v="1279"/>
    <n v="11"/>
    <n v="69.89"/>
    <n v="90040"/>
    <s v="Not returned"/>
    <s v="Erin"/>
  </r>
  <r>
    <x v="1317"/>
    <x v="4"/>
    <x v="8"/>
    <n v="5.98"/>
    <n v="5.79"/>
    <n v="2369"/>
    <s v="Mike G Hartman"/>
    <x v="2"/>
    <x v="3"/>
    <x v="0"/>
    <x v="7"/>
    <s v="Small Box"/>
    <s v="Xerox 1903"/>
    <n v="0.36"/>
    <s v="United States"/>
    <x v="3"/>
    <x v="26"/>
    <x v="612"/>
    <n v="33024"/>
    <x v="107"/>
    <d v="2015-01-15T00:00:00"/>
    <x v="1280"/>
    <n v="13"/>
    <n v="77.42"/>
    <n v="90408"/>
    <s v="Not returned"/>
    <s v="Sam"/>
  </r>
  <r>
    <x v="1318"/>
    <x v="3"/>
    <x v="0"/>
    <n v="1.76"/>
    <n v="0.7"/>
    <n v="2372"/>
    <s v="Marvin Parrott"/>
    <x v="2"/>
    <x v="0"/>
    <x v="0"/>
    <x v="0"/>
    <s v="Wrap Bag"/>
    <s v="Newell 310"/>
    <n v="0.56000000000000005"/>
    <s v="United States"/>
    <x v="2"/>
    <x v="3"/>
    <x v="613"/>
    <n v="55803"/>
    <x v="24"/>
    <d v="2015-03-16T00:00:00"/>
    <x v="1281"/>
    <n v="4"/>
    <n v="7.2"/>
    <n v="90714"/>
    <s v="Not returned"/>
    <s v="Chris"/>
  </r>
  <r>
    <x v="1319"/>
    <x v="0"/>
    <x v="5"/>
    <n v="3.28"/>
    <n v="3.97"/>
    <n v="2376"/>
    <s v="Debra Batchelor"/>
    <x v="2"/>
    <x v="0"/>
    <x v="0"/>
    <x v="0"/>
    <s v="Wrap Bag"/>
    <s v="Newell 342"/>
    <n v="0.56000000000000005"/>
    <s v="United States"/>
    <x v="0"/>
    <x v="44"/>
    <x v="458"/>
    <n v="83843"/>
    <x v="93"/>
    <d v="2015-03-06T00:00:00"/>
    <x v="1282"/>
    <n v="18"/>
    <n v="61.29"/>
    <n v="91321"/>
    <s v="Not returned"/>
    <s v="William"/>
  </r>
  <r>
    <x v="1320"/>
    <x v="0"/>
    <x v="9"/>
    <n v="6.98"/>
    <n v="9.69"/>
    <n v="2376"/>
    <s v="Debra Batchelor"/>
    <x v="2"/>
    <x v="0"/>
    <x v="0"/>
    <x v="10"/>
    <s v="Small Box"/>
    <s v="Eldon Shelf Savers™ Cubes and Bins"/>
    <n v="0.83"/>
    <s v="United States"/>
    <x v="0"/>
    <x v="44"/>
    <x v="458"/>
    <n v="83843"/>
    <x v="93"/>
    <d v="2015-03-07T00:00:00"/>
    <x v="1283"/>
    <n v="15"/>
    <n v="109.15"/>
    <n v="91321"/>
    <s v="Not returned"/>
    <s v="William"/>
  </r>
  <r>
    <x v="1321"/>
    <x v="4"/>
    <x v="2"/>
    <n v="122.99"/>
    <n v="19.989999999999998"/>
    <n v="2379"/>
    <s v="Mildred Briggs"/>
    <x v="2"/>
    <x v="2"/>
    <x v="0"/>
    <x v="8"/>
    <s v="Small Box"/>
    <s v="GBC Therma-A-Bind 250T Electric Binding System"/>
    <n v="0.37"/>
    <s v="United States"/>
    <x v="2"/>
    <x v="22"/>
    <x v="536"/>
    <n v="48135"/>
    <x v="130"/>
    <d v="2015-05-07T00:00:00"/>
    <x v="1284"/>
    <n v="12"/>
    <n v="1477.84"/>
    <n v="86655"/>
    <s v="Not returned"/>
    <s v="Chris"/>
  </r>
  <r>
    <x v="1322"/>
    <x v="1"/>
    <x v="8"/>
    <n v="3.38"/>
    <n v="0.85"/>
    <n v="2380"/>
    <s v="Lisa Branch"/>
    <x v="2"/>
    <x v="2"/>
    <x v="0"/>
    <x v="0"/>
    <s v="Wrap Bag"/>
    <s v="Avery Hi-Liter® Fluorescent Desk Style Markers"/>
    <n v="0.48"/>
    <s v="United States"/>
    <x v="2"/>
    <x v="22"/>
    <x v="614"/>
    <n v="49505"/>
    <x v="138"/>
    <d v="2015-04-28T00:00:00"/>
    <x v="1285"/>
    <n v="9"/>
    <n v="29.08"/>
    <n v="86654"/>
    <s v="Not returned"/>
    <s v="Chris"/>
  </r>
  <r>
    <x v="1323"/>
    <x v="4"/>
    <x v="4"/>
    <n v="68.81"/>
    <n v="60"/>
    <n v="2380"/>
    <s v="Lisa Branch"/>
    <x v="1"/>
    <x v="2"/>
    <x v="0"/>
    <x v="15"/>
    <s v="Jumbo Drum"/>
    <s v="Holmes Replacement Filter for HEPA Air Cleaner, Very Large Room, HEPA Filter"/>
    <n v="0.41"/>
    <s v="United States"/>
    <x v="2"/>
    <x v="22"/>
    <x v="614"/>
    <n v="49505"/>
    <x v="130"/>
    <d v="2015-05-07T00:00:00"/>
    <x v="1286"/>
    <n v="17"/>
    <n v="1162.46"/>
    <n v="86655"/>
    <s v="Not returned"/>
    <s v="Chris"/>
  </r>
  <r>
    <x v="1324"/>
    <x v="1"/>
    <x v="8"/>
    <n v="3.38"/>
    <n v="0.85"/>
    <n v="2382"/>
    <s v="Geoffrey Saunders"/>
    <x v="2"/>
    <x v="2"/>
    <x v="0"/>
    <x v="0"/>
    <s v="Wrap Bag"/>
    <s v="Avery Hi-Liter® Fluorescent Desk Style Markers"/>
    <n v="0.48"/>
    <s v="United States"/>
    <x v="1"/>
    <x v="4"/>
    <x v="8"/>
    <n v="10024"/>
    <x v="138"/>
    <d v="2015-04-28T00:00:00"/>
    <x v="1285"/>
    <n v="34"/>
    <n v="109.86"/>
    <n v="13606"/>
    <s v="Not returned"/>
    <s v="Erin"/>
  </r>
  <r>
    <x v="1325"/>
    <x v="4"/>
    <x v="2"/>
    <n v="122.99"/>
    <n v="19.989999999999998"/>
    <n v="2382"/>
    <s v="Geoffrey Saunders"/>
    <x v="2"/>
    <x v="2"/>
    <x v="0"/>
    <x v="8"/>
    <s v="Small Box"/>
    <s v="GBC Therma-A-Bind 250T Electric Binding System"/>
    <n v="0.37"/>
    <s v="United States"/>
    <x v="1"/>
    <x v="4"/>
    <x v="8"/>
    <n v="10024"/>
    <x v="130"/>
    <d v="2015-05-07T00:00:00"/>
    <x v="1287"/>
    <n v="48"/>
    <n v="5911.35"/>
    <n v="962"/>
    <s v="Not returned"/>
    <s v="Erin"/>
  </r>
  <r>
    <x v="1326"/>
    <x v="4"/>
    <x v="4"/>
    <n v="68.81"/>
    <n v="60"/>
    <n v="2382"/>
    <s v="Geoffrey Saunders"/>
    <x v="1"/>
    <x v="2"/>
    <x v="0"/>
    <x v="15"/>
    <s v="Jumbo Drum"/>
    <s v="Holmes Replacement Filter for HEPA Air Cleaner, Very Large Room, HEPA Filter"/>
    <n v="0.41"/>
    <s v="United States"/>
    <x v="1"/>
    <x v="4"/>
    <x v="8"/>
    <n v="10024"/>
    <x v="130"/>
    <d v="2015-05-07T00:00:00"/>
    <x v="1286"/>
    <n v="68"/>
    <n v="4649.8500000000004"/>
    <n v="962"/>
    <s v="Not returned"/>
    <s v="Erin"/>
  </r>
  <r>
    <x v="1327"/>
    <x v="2"/>
    <x v="10"/>
    <n v="130.97999999999999"/>
    <n v="30"/>
    <n v="2385"/>
    <s v="Janice Frye"/>
    <x v="1"/>
    <x v="2"/>
    <x v="1"/>
    <x v="1"/>
    <s v="Jumbo Drum"/>
    <s v="Office Star - Contemporary Task Swivel chair with 2-way adjustable arms, Plum"/>
    <n v="0.78"/>
    <s v="United States"/>
    <x v="0"/>
    <x v="27"/>
    <x v="615"/>
    <n v="88001"/>
    <x v="55"/>
    <d v="2015-05-24T00:00:00"/>
    <x v="1288"/>
    <n v="18"/>
    <n v="2259.9899999999998"/>
    <n v="89184"/>
    <s v="Not returned"/>
    <s v="William"/>
  </r>
  <r>
    <x v="1328"/>
    <x v="1"/>
    <x v="2"/>
    <n v="4.7699999999999996"/>
    <n v="2.39"/>
    <n v="2391"/>
    <s v="Jacob McNeill"/>
    <x v="2"/>
    <x v="0"/>
    <x v="2"/>
    <x v="13"/>
    <s v="Small Pack"/>
    <s v="Imation Primaris 3.5&quot; 2HD Unformatted Diskettes, 10/Pack"/>
    <n v="0.72"/>
    <s v="United States"/>
    <x v="1"/>
    <x v="4"/>
    <x v="616"/>
    <n v="11572"/>
    <x v="40"/>
    <d v="2015-05-26T00:00:00"/>
    <x v="1289"/>
    <n v="9"/>
    <n v="42.46"/>
    <n v="91122"/>
    <s v="Not returned"/>
    <s v="Erin"/>
  </r>
  <r>
    <x v="1329"/>
    <x v="1"/>
    <x v="10"/>
    <n v="27.18"/>
    <n v="8.23"/>
    <n v="2391"/>
    <s v="Jacob McNeill"/>
    <x v="2"/>
    <x v="0"/>
    <x v="0"/>
    <x v="4"/>
    <s v="Small Box"/>
    <s v="Tyvek ® Top-Opening Peel &amp; Seel Envelopes, Plain White"/>
    <n v="0.38"/>
    <s v="United States"/>
    <x v="1"/>
    <x v="4"/>
    <x v="616"/>
    <n v="11572"/>
    <x v="40"/>
    <d v="2015-05-27T00:00:00"/>
    <x v="1290"/>
    <n v="12"/>
    <n v="314.06"/>
    <n v="91122"/>
    <s v="Not returned"/>
    <s v="Erin"/>
  </r>
  <r>
    <x v="1330"/>
    <x v="1"/>
    <x v="6"/>
    <n v="999.99"/>
    <n v="13.99"/>
    <n v="2391"/>
    <s v="Jacob McNeill"/>
    <x v="2"/>
    <x v="0"/>
    <x v="2"/>
    <x v="6"/>
    <s v="Medium Box"/>
    <s v="Polycom Soundstation EX Audio-Conferencing Telephone, Black"/>
    <n v="0.36"/>
    <s v="United States"/>
    <x v="1"/>
    <x v="4"/>
    <x v="616"/>
    <n v="11572"/>
    <x v="141"/>
    <d v="2015-06-06T00:00:00"/>
    <x v="1291"/>
    <n v="1"/>
    <n v="1009.99"/>
    <n v="91123"/>
    <s v="Not returned"/>
    <s v="Erin"/>
  </r>
  <r>
    <x v="1331"/>
    <x v="1"/>
    <x v="5"/>
    <n v="6.48"/>
    <n v="5.14"/>
    <n v="2391"/>
    <s v="Jacob McNeill"/>
    <x v="0"/>
    <x v="0"/>
    <x v="0"/>
    <x v="7"/>
    <s v="Small Box"/>
    <s v="Xerox 23"/>
    <n v="0.37"/>
    <s v="United States"/>
    <x v="1"/>
    <x v="4"/>
    <x v="616"/>
    <n v="11572"/>
    <x v="141"/>
    <d v="2015-06-05T00:00:00"/>
    <x v="1292"/>
    <n v="13"/>
    <n v="92.16"/>
    <n v="91123"/>
    <s v="Not returned"/>
    <s v="Erin"/>
  </r>
  <r>
    <x v="1332"/>
    <x v="3"/>
    <x v="1"/>
    <n v="6.48"/>
    <n v="7.91"/>
    <n v="2393"/>
    <s v="Debbie Dillon"/>
    <x v="2"/>
    <x v="0"/>
    <x v="0"/>
    <x v="7"/>
    <s v="Small Box"/>
    <s v="Xerox 216"/>
    <n v="0.37"/>
    <s v="United States"/>
    <x v="3"/>
    <x v="29"/>
    <x v="151"/>
    <n v="30076"/>
    <x v="124"/>
    <d v="2015-05-31T00:00:00"/>
    <x v="1293"/>
    <n v="2"/>
    <n v="16.5"/>
    <n v="86950"/>
    <s v="Not returned"/>
    <s v="Sam"/>
  </r>
  <r>
    <x v="1333"/>
    <x v="0"/>
    <x v="2"/>
    <n v="105.29"/>
    <n v="10.119999999999999"/>
    <n v="2393"/>
    <s v="Debbie Dillon"/>
    <x v="2"/>
    <x v="0"/>
    <x v="1"/>
    <x v="2"/>
    <s v="Large Box"/>
    <s v="Eldon Antistatic Chair Mats for Low to Medium Pile Carpets"/>
    <n v="0.79"/>
    <s v="United States"/>
    <x v="3"/>
    <x v="29"/>
    <x v="151"/>
    <n v="30076"/>
    <x v="148"/>
    <d v="2015-01-06T00:00:00"/>
    <x v="1294"/>
    <n v="12"/>
    <n v="1202.6600000000001"/>
    <n v="86951"/>
    <s v="Not returned"/>
    <s v="Sam"/>
  </r>
  <r>
    <x v="1334"/>
    <x v="2"/>
    <x v="0"/>
    <n v="11.7"/>
    <n v="5.63"/>
    <n v="2394"/>
    <s v="Tina Monroe"/>
    <x v="2"/>
    <x v="0"/>
    <x v="0"/>
    <x v="8"/>
    <s v="Small Box"/>
    <s v="Fellowes Binding Cases"/>
    <n v="0.4"/>
    <s v="United States"/>
    <x v="3"/>
    <x v="29"/>
    <x v="617"/>
    <n v="30328"/>
    <x v="90"/>
    <d v="2015-05-03T00:00:00"/>
    <x v="1295"/>
    <n v="16"/>
    <n v="196.69"/>
    <n v="86949"/>
    <s v="Not returned"/>
    <s v="Sam"/>
  </r>
  <r>
    <x v="1335"/>
    <x v="2"/>
    <x v="9"/>
    <n v="4.55"/>
    <n v="1.49"/>
    <n v="2394"/>
    <s v="Tina Monroe"/>
    <x v="2"/>
    <x v="0"/>
    <x v="0"/>
    <x v="8"/>
    <s v="Small Box"/>
    <s v="Presstex Flexible Ring Binders"/>
    <n v="0.35"/>
    <s v="United States"/>
    <x v="3"/>
    <x v="29"/>
    <x v="617"/>
    <n v="30328"/>
    <x v="90"/>
    <d v="2015-05-01T00:00:00"/>
    <x v="1296"/>
    <n v="9"/>
    <n v="40.28"/>
    <n v="86949"/>
    <s v="Not returned"/>
    <s v="Sam"/>
  </r>
  <r>
    <x v="1336"/>
    <x v="1"/>
    <x v="7"/>
    <n v="60.97"/>
    <n v="4.5"/>
    <n v="2395"/>
    <s v="Beverly Roberts"/>
    <x v="2"/>
    <x v="0"/>
    <x v="0"/>
    <x v="15"/>
    <s v="Small Box"/>
    <s v="Tripp Lite Isotel 6 Outlet Surge Protector with Fax/Modem Protection"/>
    <n v="0.56000000000000005"/>
    <s v="United States"/>
    <x v="3"/>
    <x v="29"/>
    <x v="618"/>
    <n v="31401"/>
    <x v="165"/>
    <d v="2015-03-24T00:00:00"/>
    <x v="1297"/>
    <n v="15"/>
    <n v="904.31"/>
    <n v="86952"/>
    <s v="Not returned"/>
    <s v="Sam"/>
  </r>
  <r>
    <x v="1337"/>
    <x v="1"/>
    <x v="9"/>
    <n v="7.64"/>
    <n v="5.83"/>
    <n v="2398"/>
    <s v="Julian F Wolfe"/>
    <x v="2"/>
    <x v="0"/>
    <x v="0"/>
    <x v="7"/>
    <s v="Wrap Bag"/>
    <s v="Rediform Wirebound &quot;Phone Memo&quot; Message Book, 11 x 5-3/4"/>
    <n v="0.36"/>
    <s v="United States"/>
    <x v="2"/>
    <x v="12"/>
    <x v="619"/>
    <n v="60103"/>
    <x v="152"/>
    <d v="2015-02-26T00:00:00"/>
    <x v="1298"/>
    <n v="12"/>
    <n v="96.86"/>
    <n v="86373"/>
    <s v="Not returned"/>
    <s v="Chris"/>
  </r>
  <r>
    <x v="1338"/>
    <x v="3"/>
    <x v="6"/>
    <n v="65.989999999999995"/>
    <n v="3.99"/>
    <n v="2417"/>
    <s v="Ken H Frazier"/>
    <x v="2"/>
    <x v="3"/>
    <x v="2"/>
    <x v="5"/>
    <s v="Small Box"/>
    <s v="StarTAC 7760"/>
    <n v="0.59"/>
    <s v="United States"/>
    <x v="3"/>
    <x v="8"/>
    <x v="543"/>
    <n v="22124"/>
    <x v="88"/>
    <d v="2015-03-15T00:00:00"/>
    <x v="1299"/>
    <n v="13"/>
    <n v="765.65"/>
    <n v="86754"/>
    <s v="Not returned"/>
    <s v="Sam"/>
  </r>
  <r>
    <x v="1339"/>
    <x v="2"/>
    <x v="9"/>
    <n v="2.1"/>
    <n v="0.7"/>
    <n v="2418"/>
    <s v="Kyle Fink"/>
    <x v="2"/>
    <x v="3"/>
    <x v="0"/>
    <x v="0"/>
    <s v="Wrap Bag"/>
    <s v="Sanford EarthWrite® Recycled Pencils, Medium Soft, #2"/>
    <n v="0.56999999999999995"/>
    <s v="United States"/>
    <x v="3"/>
    <x v="8"/>
    <x v="620"/>
    <n v="23805"/>
    <x v="61"/>
    <d v="2015-01-07T00:00:00"/>
    <x v="1300"/>
    <n v="4"/>
    <n v="8.7200000000000006"/>
    <n v="86750"/>
    <s v="Not returned"/>
    <s v="Sam"/>
  </r>
  <r>
    <x v="1340"/>
    <x v="0"/>
    <x v="10"/>
    <n v="599.99"/>
    <n v="24.49"/>
    <n v="2418"/>
    <s v="Kyle Fink"/>
    <x v="2"/>
    <x v="3"/>
    <x v="2"/>
    <x v="16"/>
    <s v="Large Box"/>
    <s v="Canon PC1080F Personal Copier"/>
    <n v="0.5"/>
    <s v="United States"/>
    <x v="3"/>
    <x v="8"/>
    <x v="620"/>
    <n v="23805"/>
    <x v="56"/>
    <d v="2015-01-11T00:00:00"/>
    <x v="1301"/>
    <n v="11"/>
    <n v="6355.69"/>
    <n v="86753"/>
    <s v="Not returned"/>
    <s v="Sam"/>
  </r>
  <r>
    <x v="1341"/>
    <x v="0"/>
    <x v="2"/>
    <n v="2.78"/>
    <n v="1.25"/>
    <n v="2418"/>
    <s v="Kyle Fink"/>
    <x v="2"/>
    <x v="3"/>
    <x v="0"/>
    <x v="0"/>
    <s v="Wrap Bag"/>
    <s v="Newell 318"/>
    <n v="0.59"/>
    <s v="United States"/>
    <x v="3"/>
    <x v="8"/>
    <x v="620"/>
    <n v="23805"/>
    <x v="56"/>
    <d v="2015-01-12T00:00:00"/>
    <x v="1302"/>
    <n v="10"/>
    <n v="28.09"/>
    <n v="86753"/>
    <s v="Not returned"/>
    <s v="Sam"/>
  </r>
  <r>
    <x v="1342"/>
    <x v="1"/>
    <x v="8"/>
    <n v="225.04"/>
    <n v="11.79"/>
    <n v="2419"/>
    <s v="Sandra Faulkner"/>
    <x v="2"/>
    <x v="3"/>
    <x v="0"/>
    <x v="15"/>
    <s v="Medium Box"/>
    <s v="Holmes Harmony HEPA Air Purifier for 17 x 20 Room"/>
    <n v="0.42"/>
    <s v="United States"/>
    <x v="3"/>
    <x v="8"/>
    <x v="368"/>
    <n v="23701"/>
    <x v="173"/>
    <d v="2015-03-26T00:00:00"/>
    <x v="1303"/>
    <n v="5"/>
    <n v="1130.1500000000001"/>
    <n v="86751"/>
    <s v="Not returned"/>
    <s v="Sam"/>
  </r>
  <r>
    <x v="1343"/>
    <x v="1"/>
    <x v="9"/>
    <n v="7.84"/>
    <n v="4.71"/>
    <n v="2419"/>
    <s v="Sandra Faulkner"/>
    <x v="2"/>
    <x v="3"/>
    <x v="0"/>
    <x v="8"/>
    <s v="Small Box"/>
    <s v="XtraLife® ClearVue™ Slant-D® Ring Binders by Cardinal"/>
    <n v="0.35"/>
    <s v="United States"/>
    <x v="3"/>
    <x v="8"/>
    <x v="368"/>
    <n v="23701"/>
    <x v="173"/>
    <d v="2015-03-29T00:00:00"/>
    <x v="1304"/>
    <n v="7"/>
    <n v="54.37"/>
    <n v="86751"/>
    <s v="Not returned"/>
    <s v="Sam"/>
  </r>
  <r>
    <x v="1344"/>
    <x v="0"/>
    <x v="7"/>
    <n v="9.11"/>
    <n v="2.15"/>
    <n v="2420"/>
    <s v="Wesley Cho"/>
    <x v="2"/>
    <x v="3"/>
    <x v="0"/>
    <x v="7"/>
    <s v="Wrap Bag"/>
    <s v="Black Print Carbonless Snap-Off® Rapid Letter, 8 1/2&quot; x 7&quot;"/>
    <n v="0.4"/>
    <s v="United States"/>
    <x v="3"/>
    <x v="8"/>
    <x v="404"/>
    <n v="23223"/>
    <x v="166"/>
    <d v="2015-05-06T00:00:00"/>
    <x v="1305"/>
    <n v="11"/>
    <n v="100.87"/>
    <n v="86752"/>
    <s v="Not returned"/>
    <s v="Sam"/>
  </r>
  <r>
    <x v="1345"/>
    <x v="1"/>
    <x v="5"/>
    <n v="150.97999999999999"/>
    <n v="43.71"/>
    <n v="2422"/>
    <s v="Arlene Wiggins Dalton"/>
    <x v="1"/>
    <x v="1"/>
    <x v="1"/>
    <x v="1"/>
    <s v="Jumbo Drum"/>
    <s v="Global Airflow Leather Mesh Back Chair, Black"/>
    <n v="0.55000000000000004"/>
    <s v="United States"/>
    <x v="2"/>
    <x v="7"/>
    <x v="621"/>
    <n v="77340"/>
    <x v="84"/>
    <d v="2015-05-25T00:00:00"/>
    <x v="1306"/>
    <n v="12"/>
    <n v="1857.08"/>
    <n v="89053"/>
    <s v="Not returned"/>
    <s v="Chris"/>
  </r>
  <r>
    <x v="1346"/>
    <x v="3"/>
    <x v="3"/>
    <n v="3.89"/>
    <n v="7.01"/>
    <n v="2422"/>
    <s v="Arlene Wiggins Dalton"/>
    <x v="0"/>
    <x v="1"/>
    <x v="0"/>
    <x v="8"/>
    <s v="Small Box"/>
    <s v="Avery Binder Labels"/>
    <n v="0.37"/>
    <s v="United States"/>
    <x v="2"/>
    <x v="7"/>
    <x v="621"/>
    <n v="77340"/>
    <x v="46"/>
    <d v="2015-01-24T00:00:00"/>
    <x v="1307"/>
    <n v="10"/>
    <n v="42.56"/>
    <n v="89055"/>
    <s v="Not returned"/>
    <s v="Chris"/>
  </r>
  <r>
    <x v="1347"/>
    <x v="4"/>
    <x v="7"/>
    <n v="100.98"/>
    <n v="7.18"/>
    <n v="2423"/>
    <s v="Nicholas Wallace"/>
    <x v="2"/>
    <x v="1"/>
    <x v="2"/>
    <x v="13"/>
    <s v="Small Box"/>
    <s v="Logitech Cordless Elite Duo"/>
    <n v="0.4"/>
    <s v="United States"/>
    <x v="2"/>
    <x v="7"/>
    <x v="622"/>
    <n v="76053"/>
    <x v="72"/>
    <d v="2015-01-26T00:00:00"/>
    <x v="1308"/>
    <n v="4"/>
    <n v="414.91"/>
    <n v="89054"/>
    <s v="Not returned"/>
    <s v="Chris"/>
  </r>
  <r>
    <x v="1348"/>
    <x v="0"/>
    <x v="4"/>
    <n v="30.93"/>
    <n v="3.92"/>
    <n v="2426"/>
    <s v="Dorothy Holt"/>
    <x v="2"/>
    <x v="2"/>
    <x v="1"/>
    <x v="2"/>
    <s v="Small Pack"/>
    <s v="Advantus Employee of the Month Certificate Frame, 11 x 13-1/2"/>
    <n v="0.44"/>
    <s v="United States"/>
    <x v="2"/>
    <x v="7"/>
    <x v="623"/>
    <n v="75061"/>
    <x v="24"/>
    <d v="2015-03-16T00:00:00"/>
    <x v="1309"/>
    <n v="3"/>
    <n v="91.39"/>
    <n v="90859"/>
    <s v="Not returned"/>
    <s v="Chris"/>
  </r>
  <r>
    <x v="1349"/>
    <x v="4"/>
    <x v="4"/>
    <n v="4.4800000000000004"/>
    <n v="49"/>
    <n v="2426"/>
    <s v="Dorothy Holt"/>
    <x v="2"/>
    <x v="2"/>
    <x v="0"/>
    <x v="15"/>
    <s v="Large Box"/>
    <s v="Hoover Portapower™ Portable Vacuum"/>
    <n v="0.6"/>
    <s v="United States"/>
    <x v="2"/>
    <x v="7"/>
    <x v="623"/>
    <n v="75061"/>
    <x v="10"/>
    <d v="2015-05-02T00:00:00"/>
    <x v="1310"/>
    <n v="37"/>
    <n v="202.29"/>
    <n v="90861"/>
    <s v="Not returned"/>
    <s v="Chris"/>
  </r>
  <r>
    <x v="1350"/>
    <x v="4"/>
    <x v="6"/>
    <n v="17.670000000000002"/>
    <n v="8.99"/>
    <n v="2426"/>
    <s v="Dorothy Holt"/>
    <x v="2"/>
    <x v="2"/>
    <x v="1"/>
    <x v="2"/>
    <s v="Small Pack"/>
    <s v="Executive Impressions 12&quot; Wall Clock"/>
    <n v="0.47"/>
    <s v="United States"/>
    <x v="2"/>
    <x v="7"/>
    <x v="623"/>
    <n v="75061"/>
    <x v="10"/>
    <d v="2015-05-09T00:00:00"/>
    <x v="1311"/>
    <n v="9"/>
    <n v="168.71"/>
    <n v="90861"/>
    <s v="Not returned"/>
    <s v="Chris"/>
  </r>
  <r>
    <x v="1351"/>
    <x v="0"/>
    <x v="9"/>
    <n v="40.99"/>
    <n v="19.989999999999998"/>
    <n v="2427"/>
    <s v="John Merritt"/>
    <x v="2"/>
    <x v="0"/>
    <x v="0"/>
    <x v="7"/>
    <s v="Small Box"/>
    <s v="White Dual Perf Computer Printout Paper, 2700 Sheets, 1 Part, Heavyweight, 20 lbs., 14 7/8 x 11"/>
    <n v="0.36"/>
    <s v="United States"/>
    <x v="2"/>
    <x v="7"/>
    <x v="624"/>
    <n v="76248"/>
    <x v="149"/>
    <d v="2015-02-18T00:00:00"/>
    <x v="1312"/>
    <n v="21"/>
    <n v="885.65"/>
    <n v="90860"/>
    <s v="Not returned"/>
    <s v="Chris"/>
  </r>
  <r>
    <x v="1352"/>
    <x v="1"/>
    <x v="10"/>
    <n v="14.28"/>
    <n v="2.99"/>
    <n v="2430"/>
    <s v="Kimberly Reilly"/>
    <x v="2"/>
    <x v="1"/>
    <x v="0"/>
    <x v="8"/>
    <s v="Small Box"/>
    <s v="Avery Premier Heavy-Duty Binder with Round Locking Rings"/>
    <n v="0.39"/>
    <s v="United States"/>
    <x v="2"/>
    <x v="7"/>
    <x v="625"/>
    <n v="76541"/>
    <x v="120"/>
    <d v="2015-03-25T00:00:00"/>
    <x v="1313"/>
    <n v="11"/>
    <n v="152.05000000000001"/>
    <n v="91108"/>
    <s v="Not returned"/>
    <s v="Chris"/>
  </r>
  <r>
    <x v="1353"/>
    <x v="1"/>
    <x v="7"/>
    <n v="7.08"/>
    <n v="2.35"/>
    <n v="2430"/>
    <s v="Kimberly Reilly"/>
    <x v="2"/>
    <x v="1"/>
    <x v="0"/>
    <x v="0"/>
    <s v="Wrap Bag"/>
    <s v="SANFORD Major Accent™ Highlighters"/>
    <n v="0.47"/>
    <s v="United States"/>
    <x v="2"/>
    <x v="7"/>
    <x v="625"/>
    <n v="76541"/>
    <x v="98"/>
    <d v="2015-04-11T00:00:00"/>
    <x v="1314"/>
    <n v="7"/>
    <n v="49.1"/>
    <n v="91109"/>
    <s v="Not returned"/>
    <s v="Chris"/>
  </r>
  <r>
    <x v="1354"/>
    <x v="4"/>
    <x v="9"/>
    <n v="140.99"/>
    <n v="4.2"/>
    <n v="2430"/>
    <s v="Kimberly Reilly"/>
    <x v="2"/>
    <x v="1"/>
    <x v="2"/>
    <x v="5"/>
    <s v="Small Box"/>
    <s v="7160"/>
    <n v="0.59"/>
    <s v="United States"/>
    <x v="2"/>
    <x v="7"/>
    <x v="625"/>
    <n v="76541"/>
    <x v="48"/>
    <d v="2015-04-06T00:00:00"/>
    <x v="1315"/>
    <n v="2"/>
    <n v="246.44"/>
    <n v="91110"/>
    <s v="Not returned"/>
    <s v="Chris"/>
  </r>
  <r>
    <x v="1355"/>
    <x v="1"/>
    <x v="5"/>
    <n v="8.85"/>
    <n v="5.6"/>
    <n v="2431"/>
    <s v="Troy Cassidy"/>
    <x v="2"/>
    <x v="3"/>
    <x v="0"/>
    <x v="8"/>
    <s v="Small Box"/>
    <s v="GBC Standard Plastic Binding Systems Combs"/>
    <n v="0.36"/>
    <s v="United States"/>
    <x v="0"/>
    <x v="1"/>
    <x v="154"/>
    <n v="90004"/>
    <x v="69"/>
    <d v="2015-06-11T00:00:00"/>
    <x v="1316"/>
    <n v="21"/>
    <n v="199.08"/>
    <n v="24869"/>
    <s v="Not returned"/>
    <s v="William"/>
  </r>
  <r>
    <x v="1356"/>
    <x v="0"/>
    <x v="8"/>
    <n v="155.06"/>
    <n v="7.07"/>
    <n v="2431"/>
    <s v="Troy Cassidy"/>
    <x v="2"/>
    <x v="3"/>
    <x v="0"/>
    <x v="10"/>
    <s v="Small Box"/>
    <s v="Dual Level, Single-Width Filing Carts"/>
    <n v="0.59"/>
    <s v="United States"/>
    <x v="0"/>
    <x v="1"/>
    <x v="154"/>
    <n v="90004"/>
    <x v="168"/>
    <d v="2015-05-19T00:00:00"/>
    <x v="1317"/>
    <n v="14"/>
    <n v="2039.07"/>
    <n v="5920"/>
    <s v="Not returned"/>
    <s v="William"/>
  </r>
  <r>
    <x v="1357"/>
    <x v="0"/>
    <x v="8"/>
    <n v="155.06"/>
    <n v="7.07"/>
    <n v="2432"/>
    <s v="Lindsay Tate"/>
    <x v="2"/>
    <x v="3"/>
    <x v="0"/>
    <x v="10"/>
    <s v="Small Box"/>
    <s v="Dual Level, Single-Width Filing Carts"/>
    <n v="0.59"/>
    <s v="United States"/>
    <x v="2"/>
    <x v="23"/>
    <x v="626"/>
    <n v="73110"/>
    <x v="168"/>
    <d v="2015-05-19T00:00:00"/>
    <x v="1318"/>
    <n v="3"/>
    <n v="436.94"/>
    <n v="89096"/>
    <s v="Not returned"/>
    <s v="Chris"/>
  </r>
  <r>
    <x v="1358"/>
    <x v="1"/>
    <x v="3"/>
    <n v="5.4"/>
    <n v="7.78"/>
    <n v="2432"/>
    <s v="Lindsay Tate"/>
    <x v="0"/>
    <x v="3"/>
    <x v="0"/>
    <x v="8"/>
    <s v="Small Box"/>
    <s v="3M Organizer Strips"/>
    <n v="0.37"/>
    <s v="United States"/>
    <x v="2"/>
    <x v="23"/>
    <x v="626"/>
    <n v="73110"/>
    <x v="132"/>
    <d v="2015-06-08T00:00:00"/>
    <x v="1319"/>
    <n v="6"/>
    <n v="37.380000000000003"/>
    <n v="89097"/>
    <s v="Not returned"/>
    <s v="Chris"/>
  </r>
  <r>
    <x v="1359"/>
    <x v="1"/>
    <x v="5"/>
    <n v="8.85"/>
    <n v="5.6"/>
    <n v="2433"/>
    <s v="Debra P May"/>
    <x v="2"/>
    <x v="3"/>
    <x v="0"/>
    <x v="8"/>
    <s v="Small Box"/>
    <s v="GBC Standard Plastic Binding Systems Combs"/>
    <n v="0.36"/>
    <s v="United States"/>
    <x v="2"/>
    <x v="23"/>
    <x v="627"/>
    <n v="73160"/>
    <x v="69"/>
    <d v="2015-06-11T00:00:00"/>
    <x v="1320"/>
    <n v="5"/>
    <n v="47.4"/>
    <n v="89095"/>
    <s v="Not returned"/>
    <s v="Chris"/>
  </r>
  <r>
    <x v="1360"/>
    <x v="4"/>
    <x v="3"/>
    <n v="90.97"/>
    <n v="14"/>
    <n v="2437"/>
    <s v="Judith Shepherd"/>
    <x v="1"/>
    <x v="1"/>
    <x v="2"/>
    <x v="6"/>
    <s v="Jumbo Drum"/>
    <s v="Lexmark Z54se Color Inkjet Printer"/>
    <n v="0.36"/>
    <s v="United States"/>
    <x v="2"/>
    <x v="45"/>
    <x v="628"/>
    <n v="53150"/>
    <x v="151"/>
    <d v="2015-03-03T00:00:00"/>
    <x v="1321"/>
    <n v="3"/>
    <n v="260"/>
    <n v="90301"/>
    <s v="Not returned"/>
    <s v="Chris"/>
  </r>
  <r>
    <x v="1361"/>
    <x v="3"/>
    <x v="1"/>
    <n v="63.94"/>
    <n v="14.48"/>
    <n v="2441"/>
    <s v="Kenneth Capps"/>
    <x v="2"/>
    <x v="3"/>
    <x v="1"/>
    <x v="2"/>
    <s v="Small Box"/>
    <s v="Howard Miller 16&quot; Diameter Gallery Wall Clock"/>
    <n v="0.46"/>
    <s v="United States"/>
    <x v="3"/>
    <x v="26"/>
    <x v="629"/>
    <n v="32935"/>
    <x v="36"/>
    <d v="2015-04-04T00:00:00"/>
    <x v="1322"/>
    <n v="11"/>
    <n v="709.7"/>
    <n v="89300"/>
    <s v="Not returned"/>
    <s v="Sam"/>
  </r>
  <r>
    <x v="1362"/>
    <x v="3"/>
    <x v="0"/>
    <n v="5.0199999999999996"/>
    <n v="5.14"/>
    <n v="2442"/>
    <s v="Natalie Aldridge"/>
    <x v="2"/>
    <x v="3"/>
    <x v="2"/>
    <x v="13"/>
    <s v="Small Pack"/>
    <s v="Imation 3.5, DISKETTE 44766 HGHLD3.52HD/FM, 10/Pack"/>
    <n v="0.79"/>
    <s v="United States"/>
    <x v="3"/>
    <x v="26"/>
    <x v="630"/>
    <n v="32953"/>
    <x v="36"/>
    <d v="2015-04-06T00:00:00"/>
    <x v="1323"/>
    <n v="5"/>
    <n v="27.42"/>
    <n v="89300"/>
    <s v="Not returned"/>
    <s v="Sam"/>
  </r>
  <r>
    <x v="1363"/>
    <x v="0"/>
    <x v="5"/>
    <n v="58.1"/>
    <n v="1.49"/>
    <n v="2443"/>
    <s v="Danny Richmond"/>
    <x v="2"/>
    <x v="0"/>
    <x v="0"/>
    <x v="8"/>
    <s v="Small Box"/>
    <s v="Avery Arch Ring Binders"/>
    <n v="0.38"/>
    <s v="United States"/>
    <x v="3"/>
    <x v="26"/>
    <x v="95"/>
    <n v="33142"/>
    <x v="174"/>
    <d v="2015-01-18T00:00:00"/>
    <x v="1324"/>
    <n v="13"/>
    <n v="739.06"/>
    <n v="89299"/>
    <s v="Not returned"/>
    <s v="Sam"/>
  </r>
  <r>
    <x v="1364"/>
    <x v="1"/>
    <x v="2"/>
    <n v="2.2799999999999998"/>
    <n v="5.2"/>
    <n v="2443"/>
    <s v="Danny Richmond"/>
    <x v="2"/>
    <x v="0"/>
    <x v="0"/>
    <x v="0"/>
    <s v="Wrap Bag"/>
    <s v="Binney &amp; Smith inkTank™ Erasable Pocket Highlighter, Chisel Tip, Yellow"/>
    <n v="0.41"/>
    <s v="United States"/>
    <x v="3"/>
    <x v="26"/>
    <x v="95"/>
    <n v="33142"/>
    <x v="144"/>
    <d v="2015-06-03T00:00:00"/>
    <x v="1325"/>
    <n v="13"/>
    <n v="30.47"/>
    <n v="89301"/>
    <s v="Not returned"/>
    <s v="Sam"/>
  </r>
  <r>
    <x v="1365"/>
    <x v="0"/>
    <x v="3"/>
    <n v="6.48"/>
    <n v="7.03"/>
    <n v="2448"/>
    <s v="Melanie Morrow"/>
    <x v="2"/>
    <x v="3"/>
    <x v="0"/>
    <x v="7"/>
    <s v="Small Box"/>
    <s v="Xerox 214"/>
    <n v="0.37"/>
    <s v="United States"/>
    <x v="2"/>
    <x v="3"/>
    <x v="631"/>
    <n v="55410"/>
    <x v="159"/>
    <d v="2015-07-01T00:00:00"/>
    <x v="1326"/>
    <n v="16"/>
    <n v="96.96"/>
    <n v="87790"/>
    <s v="Not returned"/>
    <s v="Chris"/>
  </r>
  <r>
    <x v="1366"/>
    <x v="1"/>
    <x v="4"/>
    <n v="4.13"/>
    <n v="1.17"/>
    <n v="2450"/>
    <s v="Tonya Miller"/>
    <x v="2"/>
    <x v="1"/>
    <x v="0"/>
    <x v="0"/>
    <s v="Wrap Bag"/>
    <s v="Newell 31"/>
    <n v="0.56999999999999995"/>
    <s v="United States"/>
    <x v="2"/>
    <x v="45"/>
    <x v="632"/>
    <n v="53545"/>
    <x v="94"/>
    <d v="2015-05-25T00:00:00"/>
    <x v="1327"/>
    <n v="1"/>
    <n v="4.21"/>
    <n v="90322"/>
    <s v="Not returned"/>
    <s v="Chris"/>
  </r>
  <r>
    <x v="1367"/>
    <x v="3"/>
    <x v="2"/>
    <n v="3499.99"/>
    <n v="24.49"/>
    <n v="2454"/>
    <s v="Donna Braun"/>
    <x v="0"/>
    <x v="0"/>
    <x v="2"/>
    <x v="16"/>
    <s v="Large Box"/>
    <s v="Canon imageCLASS 2200 Advanced Copier"/>
    <n v="0.37"/>
    <s v="United States"/>
    <x v="3"/>
    <x v="43"/>
    <x v="633"/>
    <n v="35244"/>
    <x v="151"/>
    <d v="2015-03-04T00:00:00"/>
    <x v="1328"/>
    <n v="1"/>
    <n v="3550.28"/>
    <n v="89219"/>
    <s v="Not returned"/>
    <s v="Sam"/>
  </r>
  <r>
    <x v="1368"/>
    <x v="0"/>
    <x v="8"/>
    <n v="179.99"/>
    <n v="19.989999999999998"/>
    <n v="2456"/>
    <s v="Joan Beach"/>
    <x v="2"/>
    <x v="1"/>
    <x v="2"/>
    <x v="13"/>
    <s v="Small Box"/>
    <s v="Motorola SB4200 Cable Modem"/>
    <n v="0.48"/>
    <s v="United States"/>
    <x v="3"/>
    <x v="43"/>
    <x v="634"/>
    <n v="36608"/>
    <x v="46"/>
    <d v="2015-01-23T00:00:00"/>
    <x v="1329"/>
    <n v="7"/>
    <n v="1188.6300000000001"/>
    <n v="89218"/>
    <s v="Not returned"/>
    <s v="Sam"/>
  </r>
  <r>
    <x v="1369"/>
    <x v="0"/>
    <x v="1"/>
    <n v="92.23"/>
    <n v="39.61"/>
    <n v="2456"/>
    <s v="Joan Beach"/>
    <x v="0"/>
    <x v="1"/>
    <x v="1"/>
    <x v="2"/>
    <s v="Medium Box"/>
    <s v="Deflect-o RollaMat Studded, Beveled Mat for Medium Pile Carpeting"/>
    <n v="0.67"/>
    <s v="United States"/>
    <x v="3"/>
    <x v="43"/>
    <x v="634"/>
    <n v="36608"/>
    <x v="46"/>
    <d v="2015-01-23T00:00:00"/>
    <x v="1330"/>
    <n v="11"/>
    <n v="1009.93"/>
    <n v="89218"/>
    <s v="Not returned"/>
    <s v="Sam"/>
  </r>
  <r>
    <x v="1370"/>
    <x v="0"/>
    <x v="1"/>
    <n v="15.22"/>
    <n v="9.73"/>
    <n v="2457"/>
    <s v="Yvonne Collier"/>
    <x v="2"/>
    <x v="1"/>
    <x v="0"/>
    <x v="8"/>
    <s v="Small Box"/>
    <s v="GBC Twin Loop™ Wire Binding Elements, 9/16&quot; Spine, Black"/>
    <n v="0.36"/>
    <s v="United States"/>
    <x v="2"/>
    <x v="3"/>
    <x v="635"/>
    <n v="55014"/>
    <x v="46"/>
    <d v="2015-01-22T00:00:00"/>
    <x v="1331"/>
    <n v="9"/>
    <n v="140.69999999999999"/>
    <n v="89218"/>
    <s v="Not returned"/>
    <s v="Chris"/>
  </r>
  <r>
    <x v="1371"/>
    <x v="0"/>
    <x v="9"/>
    <n v="6.48"/>
    <n v="8.73"/>
    <n v="2458"/>
    <s v="Troy Casey"/>
    <x v="2"/>
    <x v="1"/>
    <x v="0"/>
    <x v="7"/>
    <s v="Small Box"/>
    <s v="Xerox 227"/>
    <n v="0.37"/>
    <s v="United States"/>
    <x v="2"/>
    <x v="3"/>
    <x v="631"/>
    <n v="55410"/>
    <x v="35"/>
    <d v="2015-01-05T00:00:00"/>
    <x v="1332"/>
    <n v="2"/>
    <n v="15.95"/>
    <n v="91285"/>
    <s v="Not returned"/>
    <s v="Chris"/>
  </r>
  <r>
    <x v="1372"/>
    <x v="3"/>
    <x v="5"/>
    <n v="12.88"/>
    <n v="4.59"/>
    <n v="2458"/>
    <s v="Troy Casey"/>
    <x v="2"/>
    <x v="1"/>
    <x v="0"/>
    <x v="12"/>
    <s v="Wrap Bag"/>
    <s v="Martin-Yale Premier Letter Opener"/>
    <n v="0.82"/>
    <s v="United States"/>
    <x v="2"/>
    <x v="3"/>
    <x v="631"/>
    <n v="55410"/>
    <x v="94"/>
    <d v="2015-05-25T00:00:00"/>
    <x v="1333"/>
    <n v="3"/>
    <n v="42.35"/>
    <n v="91286"/>
    <s v="Not returned"/>
    <s v="Chris"/>
  </r>
  <r>
    <x v="1373"/>
    <x v="0"/>
    <x v="9"/>
    <n v="6.48"/>
    <n v="8.73"/>
    <n v="2460"/>
    <s v="Lucille Gibbons"/>
    <x v="2"/>
    <x v="1"/>
    <x v="0"/>
    <x v="7"/>
    <s v="Small Box"/>
    <s v="Xerox 227"/>
    <n v="0.37"/>
    <s v="United States"/>
    <x v="1"/>
    <x v="4"/>
    <x v="8"/>
    <n v="10035"/>
    <x v="35"/>
    <d v="2015-01-05T00:00:00"/>
    <x v="1332"/>
    <n v="8"/>
    <n v="63.78"/>
    <n v="30785"/>
    <s v="Not returned"/>
    <s v="Erin"/>
  </r>
  <r>
    <x v="1374"/>
    <x v="0"/>
    <x v="8"/>
    <n v="9.93"/>
    <n v="1.0900000000000001"/>
    <n v="2460"/>
    <s v="Lucille Gibbons"/>
    <x v="2"/>
    <x v="1"/>
    <x v="0"/>
    <x v="0"/>
    <s v="Wrap Bag"/>
    <s v="Peel-Off® China Markers"/>
    <n v="0.43"/>
    <s v="United States"/>
    <x v="1"/>
    <x v="4"/>
    <x v="8"/>
    <n v="10035"/>
    <x v="35"/>
    <d v="2015-01-06T00:00:00"/>
    <x v="1334"/>
    <n v="46"/>
    <n v="451.61"/>
    <n v="30785"/>
    <s v="Not returned"/>
    <s v="Erin"/>
  </r>
  <r>
    <x v="1375"/>
    <x v="0"/>
    <x v="3"/>
    <n v="1.74"/>
    <n v="4.08"/>
    <n v="2464"/>
    <s v="Joe George"/>
    <x v="0"/>
    <x v="3"/>
    <x v="1"/>
    <x v="2"/>
    <s v="Small Pack"/>
    <s v="Eldon Regeneration Recycled Desk Accessories, Smoke"/>
    <n v="0.53"/>
    <s v="United States"/>
    <x v="3"/>
    <x v="11"/>
    <x v="636"/>
    <n v="71111"/>
    <x v="171"/>
    <d v="2015-05-13T00:00:00"/>
    <x v="1335"/>
    <n v="4"/>
    <n v="10.41"/>
    <n v="88713"/>
    <s v="Not returned"/>
    <s v="Sam"/>
  </r>
  <r>
    <x v="1376"/>
    <x v="0"/>
    <x v="4"/>
    <n v="227.55"/>
    <n v="32.479999999999997"/>
    <n v="2464"/>
    <s v="Joe George"/>
    <x v="1"/>
    <x v="3"/>
    <x v="1"/>
    <x v="11"/>
    <s v="Jumbo Box"/>
    <s v="Hon Rectangular Conference Tables"/>
    <n v="0.68"/>
    <s v="United States"/>
    <x v="3"/>
    <x v="11"/>
    <x v="636"/>
    <n v="71111"/>
    <x v="171"/>
    <d v="2015-05-11T00:00:00"/>
    <x v="1336"/>
    <n v="16"/>
    <n v="2849.64"/>
    <n v="88713"/>
    <s v="Not returned"/>
    <s v="Sam"/>
  </r>
  <r>
    <x v="1377"/>
    <x v="1"/>
    <x v="5"/>
    <n v="6.28"/>
    <n v="5.36"/>
    <n v="2464"/>
    <s v="Joe George"/>
    <x v="2"/>
    <x v="3"/>
    <x v="0"/>
    <x v="8"/>
    <s v="Small Box"/>
    <s v="GBC Standard Plastic Binding Systems' Combs"/>
    <n v="0.4"/>
    <s v="United States"/>
    <x v="3"/>
    <x v="11"/>
    <x v="636"/>
    <n v="71111"/>
    <x v="13"/>
    <d v="2015-01-23T00:00:00"/>
    <x v="1337"/>
    <n v="6"/>
    <n v="38.04"/>
    <n v="88714"/>
    <s v="Not returned"/>
    <s v="Sam"/>
  </r>
  <r>
    <x v="1378"/>
    <x v="1"/>
    <x v="7"/>
    <n v="3.08"/>
    <n v="0.99"/>
    <n v="2464"/>
    <s v="Joe George"/>
    <x v="2"/>
    <x v="3"/>
    <x v="0"/>
    <x v="9"/>
    <s v="Small Box"/>
    <s v="Avery 481"/>
    <n v="0.37"/>
    <s v="United States"/>
    <x v="3"/>
    <x v="11"/>
    <x v="636"/>
    <n v="71111"/>
    <x v="13"/>
    <d v="2015-01-21T00:00:00"/>
    <x v="1338"/>
    <n v="14"/>
    <n v="42.53"/>
    <n v="88714"/>
    <s v="Not returned"/>
    <s v="Sam"/>
  </r>
  <r>
    <x v="1379"/>
    <x v="3"/>
    <x v="7"/>
    <n v="2.08"/>
    <n v="1.49"/>
    <n v="2466"/>
    <s v="Gilbert Godfrey"/>
    <x v="2"/>
    <x v="0"/>
    <x v="0"/>
    <x v="8"/>
    <s v="Small Box"/>
    <s v="Economy Binders"/>
    <n v="0.36"/>
    <s v="United States"/>
    <x v="2"/>
    <x v="22"/>
    <x v="637"/>
    <n v="49783"/>
    <x v="139"/>
    <d v="2015-02-28T00:00:00"/>
    <x v="1339"/>
    <n v="7"/>
    <n v="14.77"/>
    <n v="88136"/>
    <s v="Not returned"/>
    <s v="Chris"/>
  </r>
  <r>
    <x v="1380"/>
    <x v="3"/>
    <x v="1"/>
    <n v="53.98"/>
    <n v="5.5"/>
    <n v="2466"/>
    <s v="Gilbert Godfrey"/>
    <x v="0"/>
    <x v="0"/>
    <x v="2"/>
    <x v="13"/>
    <s v="Small Box"/>
    <s v="Nu-Form 106-Key Ergonomic Keyboard w/ Touchpad"/>
    <n v="0.62"/>
    <s v="United States"/>
    <x v="2"/>
    <x v="22"/>
    <x v="637"/>
    <n v="49783"/>
    <x v="139"/>
    <d v="2015-02-28T00:00:00"/>
    <x v="1340"/>
    <n v="8"/>
    <n v="438.33"/>
    <n v="88136"/>
    <s v="Not returned"/>
    <s v="Chris"/>
  </r>
  <r>
    <x v="1381"/>
    <x v="3"/>
    <x v="5"/>
    <n v="4.9800000000000004"/>
    <n v="5.0199999999999996"/>
    <n v="2466"/>
    <s v="Gilbert Godfrey"/>
    <x v="2"/>
    <x v="0"/>
    <x v="0"/>
    <x v="7"/>
    <s v="Small Box"/>
    <s v="Xerox 1989"/>
    <n v="0.38"/>
    <s v="United States"/>
    <x v="2"/>
    <x v="22"/>
    <x v="637"/>
    <n v="49783"/>
    <x v="139"/>
    <d v="2015-02-27T00:00:00"/>
    <x v="1341"/>
    <n v="7"/>
    <n v="38.11"/>
    <n v="88136"/>
    <s v="Not returned"/>
    <s v="Chris"/>
  </r>
  <r>
    <x v="1382"/>
    <x v="2"/>
    <x v="3"/>
    <n v="58.1"/>
    <n v="1.49"/>
    <n v="2468"/>
    <s v="Rhonda Stein"/>
    <x v="0"/>
    <x v="1"/>
    <x v="0"/>
    <x v="8"/>
    <s v="Small Box"/>
    <s v="Avery Arch Ring Binders"/>
    <n v="0.38"/>
    <s v="United States"/>
    <x v="3"/>
    <x v="24"/>
    <x v="638"/>
    <n v="28144"/>
    <x v="58"/>
    <d v="2015-04-29T00:00:00"/>
    <x v="1342"/>
    <n v="3"/>
    <n v="169.46"/>
    <n v="88135"/>
    <s v="Not returned"/>
    <s v="Sam"/>
  </r>
  <r>
    <x v="1383"/>
    <x v="2"/>
    <x v="7"/>
    <n v="65.989999999999995"/>
    <n v="8.99"/>
    <n v="2468"/>
    <s v="Rhonda Stein"/>
    <x v="2"/>
    <x v="0"/>
    <x v="2"/>
    <x v="5"/>
    <s v="Small Box"/>
    <s v="i270"/>
    <n v="0.55000000000000004"/>
    <s v="United States"/>
    <x v="3"/>
    <x v="24"/>
    <x v="638"/>
    <n v="28144"/>
    <x v="114"/>
    <d v="2015-03-14T00:00:00"/>
    <x v="1343"/>
    <n v="13"/>
    <n v="724.57"/>
    <n v="88137"/>
    <s v="Not returned"/>
    <s v="Sam"/>
  </r>
  <r>
    <x v="1384"/>
    <x v="4"/>
    <x v="10"/>
    <n v="4.91"/>
    <n v="0.5"/>
    <n v="2472"/>
    <s v="Ricky Sanders"/>
    <x v="0"/>
    <x v="1"/>
    <x v="0"/>
    <x v="9"/>
    <s v="Small Box"/>
    <s v="Avery 493"/>
    <n v="0.36"/>
    <s v="United States"/>
    <x v="2"/>
    <x v="12"/>
    <x v="639"/>
    <n v="60432"/>
    <x v="54"/>
    <d v="2015-02-21T00:00:00"/>
    <x v="1344"/>
    <n v="10"/>
    <n v="51.13"/>
    <n v="86514"/>
    <s v="Not returned"/>
    <s v="Chris"/>
  </r>
  <r>
    <x v="1385"/>
    <x v="2"/>
    <x v="8"/>
    <n v="5.18"/>
    <n v="5.74"/>
    <n v="2481"/>
    <s v="Kelly Sawyer"/>
    <x v="0"/>
    <x v="0"/>
    <x v="0"/>
    <x v="8"/>
    <s v="Small Box"/>
    <s v="Wilson Jones Impact Binders"/>
    <n v="0.36"/>
    <s v="United States"/>
    <x v="3"/>
    <x v="11"/>
    <x v="377"/>
    <n v="70506"/>
    <x v="34"/>
    <d v="2015-04-08T00:00:00"/>
    <x v="1345"/>
    <n v="14"/>
    <n v="79.61"/>
    <n v="91000"/>
    <s v="Not returned"/>
    <s v="Sam"/>
  </r>
  <r>
    <x v="1386"/>
    <x v="3"/>
    <x v="5"/>
    <n v="6.48"/>
    <n v="7.91"/>
    <n v="2484"/>
    <s v="Rhonda Bryant"/>
    <x v="2"/>
    <x v="0"/>
    <x v="0"/>
    <x v="7"/>
    <s v="Small Box"/>
    <s v="Xerox 216"/>
    <n v="0.37"/>
    <s v="United States"/>
    <x v="3"/>
    <x v="26"/>
    <x v="640"/>
    <n v="33881"/>
    <x v="114"/>
    <d v="2015-03-14T00:00:00"/>
    <x v="1346"/>
    <n v="16"/>
    <n v="109.99"/>
    <n v="88998"/>
    <s v="Not returned"/>
    <s v="Sam"/>
  </r>
  <r>
    <x v="1387"/>
    <x v="3"/>
    <x v="9"/>
    <n v="111.03"/>
    <n v="8.64"/>
    <n v="2484"/>
    <s v="Rhonda Bryant"/>
    <x v="2"/>
    <x v="0"/>
    <x v="0"/>
    <x v="10"/>
    <s v="Small Box"/>
    <s v="Fellowes Recycled Storage Drawers"/>
    <n v="0.78"/>
    <s v="United States"/>
    <x v="3"/>
    <x v="26"/>
    <x v="640"/>
    <n v="33881"/>
    <x v="114"/>
    <d v="2015-03-14T00:00:00"/>
    <x v="1347"/>
    <n v="8"/>
    <n v="900.12"/>
    <n v="88998"/>
    <s v="Not returned"/>
    <s v="Sam"/>
  </r>
  <r>
    <x v="1388"/>
    <x v="0"/>
    <x v="1"/>
    <n v="71.37"/>
    <n v="69"/>
    <n v="2486"/>
    <s v="Jack Horn"/>
    <x v="2"/>
    <x v="2"/>
    <x v="1"/>
    <x v="11"/>
    <s v="Large Box"/>
    <s v="Lesro Sheffield Collection Coffee Table, End Table, Center Table, Corner Table"/>
    <n v="0.68"/>
    <s v="United States"/>
    <x v="3"/>
    <x v="29"/>
    <x v="641"/>
    <n v="30458"/>
    <x v="92"/>
    <d v="2015-02-07T00:00:00"/>
    <x v="1348"/>
    <n v="4"/>
    <n v="237.62"/>
    <n v="91414"/>
    <s v="Not returned"/>
    <s v="Sam"/>
  </r>
  <r>
    <x v="1389"/>
    <x v="0"/>
    <x v="9"/>
    <n v="205.99"/>
    <n v="8.99"/>
    <n v="2486"/>
    <s v="Jack Horn"/>
    <x v="0"/>
    <x v="2"/>
    <x v="2"/>
    <x v="5"/>
    <s v="Small Box"/>
    <s v="StarTAC 8000"/>
    <n v="0.6"/>
    <s v="United States"/>
    <x v="3"/>
    <x v="29"/>
    <x v="641"/>
    <n v="30458"/>
    <x v="92"/>
    <d v="2015-02-08T00:00:00"/>
    <x v="1349"/>
    <n v="1"/>
    <n v="176.42"/>
    <n v="91414"/>
    <s v="Not returned"/>
    <s v="Sam"/>
  </r>
  <r>
    <x v="1390"/>
    <x v="4"/>
    <x v="6"/>
    <n v="180.98"/>
    <n v="30"/>
    <n v="2486"/>
    <s v="Jack Horn"/>
    <x v="1"/>
    <x v="2"/>
    <x v="1"/>
    <x v="1"/>
    <s v="Jumbo Drum"/>
    <s v="Office Star - Ergonomic Mid Back Chair with 2-Way Adjustable Arms"/>
    <n v="0.69"/>
    <s v="United States"/>
    <x v="3"/>
    <x v="29"/>
    <x v="641"/>
    <n v="30458"/>
    <x v="118"/>
    <d v="2015-02-05T00:00:00"/>
    <x v="1350"/>
    <n v="11"/>
    <n v="2084.16"/>
    <n v="91416"/>
    <s v="Not returned"/>
    <s v="Sam"/>
  </r>
  <r>
    <x v="1391"/>
    <x v="1"/>
    <x v="7"/>
    <n v="3.08"/>
    <n v="0.99"/>
    <n v="2487"/>
    <s v="Michelle Bryant Phillips"/>
    <x v="2"/>
    <x v="2"/>
    <x v="0"/>
    <x v="9"/>
    <s v="Small Box"/>
    <s v="Avery 481"/>
    <n v="0.37"/>
    <s v="United States"/>
    <x v="3"/>
    <x v="29"/>
    <x v="642"/>
    <n v="30084"/>
    <x v="105"/>
    <d v="2015-06-21T00:00:00"/>
    <x v="1351"/>
    <n v="14"/>
    <n v="43.41"/>
    <n v="91415"/>
    <s v="Not returned"/>
    <s v="Sam"/>
  </r>
  <r>
    <x v="1392"/>
    <x v="1"/>
    <x v="10"/>
    <n v="2.78"/>
    <n v="1.25"/>
    <n v="2487"/>
    <s v="Michelle Bryant Phillips"/>
    <x v="2"/>
    <x v="2"/>
    <x v="0"/>
    <x v="0"/>
    <s v="Wrap Bag"/>
    <s v="Newell 318"/>
    <n v="0.59"/>
    <s v="United States"/>
    <x v="3"/>
    <x v="29"/>
    <x v="642"/>
    <n v="30084"/>
    <x v="105"/>
    <d v="2015-06-21T00:00:00"/>
    <x v="1352"/>
    <n v="18"/>
    <n v="46.42"/>
    <n v="91415"/>
    <s v="Not returned"/>
    <s v="Sam"/>
  </r>
  <r>
    <x v="1393"/>
    <x v="1"/>
    <x v="1"/>
    <n v="136.97999999999999"/>
    <n v="24.49"/>
    <n v="2487"/>
    <s v="Michelle Bryant Phillips"/>
    <x v="0"/>
    <x v="2"/>
    <x v="1"/>
    <x v="2"/>
    <s v="Large Box"/>
    <s v="3M Polarizing Task Lamp with Clamp Arm, Light Gray"/>
    <n v="0.59"/>
    <s v="United States"/>
    <x v="3"/>
    <x v="29"/>
    <x v="642"/>
    <n v="30084"/>
    <x v="42"/>
    <d v="2015-06-03T00:00:00"/>
    <x v="1353"/>
    <n v="8"/>
    <n v="1140.95"/>
    <n v="91417"/>
    <s v="Not returned"/>
    <s v="Sam"/>
  </r>
  <r>
    <x v="1394"/>
    <x v="0"/>
    <x v="4"/>
    <n v="4.91"/>
    <n v="0.5"/>
    <n v="2488"/>
    <s v="Gordon Walker"/>
    <x v="2"/>
    <x v="3"/>
    <x v="0"/>
    <x v="9"/>
    <s v="Small Box"/>
    <s v="Avery 493"/>
    <n v="0.36"/>
    <s v="United States"/>
    <x v="3"/>
    <x v="40"/>
    <x v="643"/>
    <n v="72023"/>
    <x v="37"/>
    <d v="2015-04-09T00:00:00"/>
    <x v="1354"/>
    <n v="9"/>
    <n v="42.69"/>
    <n v="86887"/>
    <s v="Not returned"/>
    <s v="Sam"/>
  </r>
  <r>
    <x v="1395"/>
    <x v="0"/>
    <x v="1"/>
    <n v="28.15"/>
    <n v="6.17"/>
    <n v="2488"/>
    <s v="Gordon Walker"/>
    <x v="2"/>
    <x v="3"/>
    <x v="0"/>
    <x v="0"/>
    <s v="Small Pack"/>
    <s v="Boston Model 1800 Electric Pencil Sharpener, Gray"/>
    <n v="0.55000000000000004"/>
    <s v="United States"/>
    <x v="3"/>
    <x v="40"/>
    <x v="643"/>
    <n v="72023"/>
    <x v="37"/>
    <d v="2015-04-10T00:00:00"/>
    <x v="1355"/>
    <n v="11"/>
    <n v="327.41000000000003"/>
    <n v="86887"/>
    <s v="Not returned"/>
    <s v="Sam"/>
  </r>
  <r>
    <x v="1396"/>
    <x v="0"/>
    <x v="0"/>
    <n v="2036.48"/>
    <n v="14.7"/>
    <n v="2489"/>
    <s v="Craig Liu"/>
    <x v="1"/>
    <x v="3"/>
    <x v="2"/>
    <x v="6"/>
    <s v="Jumbo Drum"/>
    <s v="Lexmark 4227 Plus Dot Matrix Printer"/>
    <n v="0.55000000000000004"/>
    <s v="United States"/>
    <x v="0"/>
    <x v="1"/>
    <x v="163"/>
    <n v="94521"/>
    <x v="143"/>
    <d v="2015-02-13T00:00:00"/>
    <x v="1356"/>
    <n v="2"/>
    <n v="3786.84"/>
    <n v="86883"/>
    <s v="Not returned"/>
    <s v="William"/>
  </r>
  <r>
    <x v="1397"/>
    <x v="3"/>
    <x v="7"/>
    <n v="419.19"/>
    <n v="19.989999999999998"/>
    <n v="2489"/>
    <s v="Craig Liu"/>
    <x v="2"/>
    <x v="1"/>
    <x v="0"/>
    <x v="10"/>
    <s v="Small Box"/>
    <s v="Smead Adjustable Mobile File Trolley with Lockable Top"/>
    <n v="0.57999999999999996"/>
    <s v="United States"/>
    <x v="0"/>
    <x v="1"/>
    <x v="163"/>
    <n v="94521"/>
    <x v="138"/>
    <d v="2015-04-27T00:00:00"/>
    <x v="1357"/>
    <n v="5"/>
    <n v="2012.11"/>
    <n v="86885"/>
    <s v="Not returned"/>
    <s v="William"/>
  </r>
  <r>
    <x v="1398"/>
    <x v="1"/>
    <x v="8"/>
    <n v="65.989999999999995"/>
    <n v="8.8000000000000007"/>
    <n v="2489"/>
    <s v="Craig Liu"/>
    <x v="2"/>
    <x v="1"/>
    <x v="2"/>
    <x v="5"/>
    <s v="Small Box"/>
    <s v="6120"/>
    <n v="0.57999999999999996"/>
    <s v="United States"/>
    <x v="0"/>
    <x v="1"/>
    <x v="163"/>
    <n v="94521"/>
    <x v="38"/>
    <d v="2015-01-12T00:00:00"/>
    <x v="1358"/>
    <n v="9"/>
    <n v="471.66"/>
    <n v="86886"/>
    <s v="Not returned"/>
    <s v="William"/>
  </r>
  <r>
    <x v="1399"/>
    <x v="2"/>
    <x v="3"/>
    <n v="348.21"/>
    <n v="40.19"/>
    <n v="2490"/>
    <s v="Pauline Finch"/>
    <x v="1"/>
    <x v="1"/>
    <x v="1"/>
    <x v="11"/>
    <s v="Jumbo Box"/>
    <s v="Bretford CR4500 Series Slim Rectangular Table"/>
    <n v="0.62"/>
    <s v="United States"/>
    <x v="0"/>
    <x v="1"/>
    <x v="644"/>
    <n v="92627"/>
    <x v="79"/>
    <d v="2015-02-16T00:00:00"/>
    <x v="1359"/>
    <n v="2"/>
    <n v="662.8"/>
    <n v="86884"/>
    <s v="Not returned"/>
    <s v="William"/>
  </r>
  <r>
    <x v="1400"/>
    <x v="1"/>
    <x v="6"/>
    <n v="10.01"/>
    <n v="1.99"/>
    <n v="2490"/>
    <s v="Pauline Finch"/>
    <x v="0"/>
    <x v="1"/>
    <x v="2"/>
    <x v="13"/>
    <s v="Small Pack"/>
    <s v="TDK 4.7GB DVD-R"/>
    <n v="0.41"/>
    <s v="United States"/>
    <x v="0"/>
    <x v="1"/>
    <x v="644"/>
    <n v="92627"/>
    <x v="38"/>
    <d v="2015-01-14T00:00:00"/>
    <x v="1360"/>
    <n v="11"/>
    <n v="119.86"/>
    <n v="86886"/>
    <s v="Not returned"/>
    <s v="William"/>
  </r>
  <r>
    <x v="1401"/>
    <x v="2"/>
    <x v="3"/>
    <n v="348.21"/>
    <n v="40.19"/>
    <n v="2491"/>
    <s v="Sean N Boyer"/>
    <x v="1"/>
    <x v="1"/>
    <x v="1"/>
    <x v="11"/>
    <s v="Jumbo Box"/>
    <s v="Bretford CR4500 Series Slim Rectangular Table"/>
    <n v="0.62"/>
    <s v="United States"/>
    <x v="0"/>
    <x v="1"/>
    <x v="154"/>
    <n v="90045"/>
    <x v="79"/>
    <d v="2015-02-16T00:00:00"/>
    <x v="1359"/>
    <n v="8"/>
    <n v="2651.21"/>
    <n v="48836"/>
    <s v="Not returned"/>
    <s v="William"/>
  </r>
  <r>
    <x v="1402"/>
    <x v="4"/>
    <x v="2"/>
    <n v="4.28"/>
    <n v="0.94"/>
    <n v="2491"/>
    <s v="Sean N Boyer"/>
    <x v="2"/>
    <x v="3"/>
    <x v="0"/>
    <x v="0"/>
    <s v="Wrap Bag"/>
    <s v="Newell 336"/>
    <n v="0.56000000000000005"/>
    <s v="United States"/>
    <x v="0"/>
    <x v="1"/>
    <x v="154"/>
    <n v="90045"/>
    <x v="138"/>
    <d v="2015-04-28T00:00:00"/>
    <x v="1361"/>
    <n v="9"/>
    <n v="38.96"/>
    <n v="11712"/>
    <s v="Not returned"/>
    <s v="William"/>
  </r>
  <r>
    <x v="1403"/>
    <x v="3"/>
    <x v="7"/>
    <n v="419.19"/>
    <n v="19.989999999999998"/>
    <n v="2491"/>
    <s v="Sean N Boyer"/>
    <x v="2"/>
    <x v="1"/>
    <x v="0"/>
    <x v="10"/>
    <s v="Small Box"/>
    <s v="Smead Adjustable Mobile File Trolley with Lockable Top"/>
    <n v="0.57999999999999996"/>
    <s v="United States"/>
    <x v="0"/>
    <x v="1"/>
    <x v="154"/>
    <n v="90045"/>
    <x v="138"/>
    <d v="2015-04-27T00:00:00"/>
    <x v="1362"/>
    <n v="20"/>
    <n v="8048.45"/>
    <n v="23042"/>
    <s v="Not returned"/>
    <s v="William"/>
  </r>
  <r>
    <x v="1404"/>
    <x v="1"/>
    <x v="8"/>
    <n v="65.989999999999995"/>
    <n v="8.8000000000000007"/>
    <n v="2491"/>
    <s v="Sean N Boyer"/>
    <x v="2"/>
    <x v="1"/>
    <x v="2"/>
    <x v="5"/>
    <s v="Small Box"/>
    <s v="6120"/>
    <n v="0.57999999999999996"/>
    <s v="United States"/>
    <x v="0"/>
    <x v="1"/>
    <x v="154"/>
    <n v="90045"/>
    <x v="38"/>
    <d v="2015-01-12T00:00:00"/>
    <x v="1358"/>
    <n v="37"/>
    <n v="1939.03"/>
    <n v="23877"/>
    <s v="Not returned"/>
    <s v="William"/>
  </r>
  <r>
    <x v="1405"/>
    <x v="1"/>
    <x v="6"/>
    <n v="10.01"/>
    <n v="1.99"/>
    <n v="2491"/>
    <s v="Sean N Boyer"/>
    <x v="0"/>
    <x v="1"/>
    <x v="2"/>
    <x v="13"/>
    <s v="Small Pack"/>
    <s v="TDK 4.7GB DVD-R"/>
    <n v="0.41"/>
    <s v="United States"/>
    <x v="0"/>
    <x v="1"/>
    <x v="154"/>
    <n v="90045"/>
    <x v="38"/>
    <d v="2015-01-14T00:00:00"/>
    <x v="1363"/>
    <n v="42"/>
    <n v="457.63"/>
    <n v="23877"/>
    <s v="Not returned"/>
    <s v="William"/>
  </r>
  <r>
    <x v="1406"/>
    <x v="0"/>
    <x v="4"/>
    <n v="4.91"/>
    <n v="0.5"/>
    <n v="2491"/>
    <s v="Sean N Boyer"/>
    <x v="2"/>
    <x v="3"/>
    <x v="0"/>
    <x v="9"/>
    <s v="Small Box"/>
    <s v="Avery 493"/>
    <n v="0.36"/>
    <s v="United States"/>
    <x v="0"/>
    <x v="1"/>
    <x v="154"/>
    <n v="90045"/>
    <x v="37"/>
    <d v="2015-04-09T00:00:00"/>
    <x v="1364"/>
    <n v="36"/>
    <n v="170.75"/>
    <n v="14785"/>
    <s v="Not returned"/>
    <s v="William"/>
  </r>
  <r>
    <x v="1407"/>
    <x v="0"/>
    <x v="1"/>
    <n v="28.15"/>
    <n v="6.17"/>
    <n v="2491"/>
    <s v="Sean N Boyer"/>
    <x v="2"/>
    <x v="3"/>
    <x v="0"/>
    <x v="0"/>
    <s v="Small Pack"/>
    <s v="Boston Model 1800 Electric Pencil Sharpener, Gray"/>
    <n v="0.55000000000000004"/>
    <s v="United States"/>
    <x v="0"/>
    <x v="1"/>
    <x v="154"/>
    <n v="90045"/>
    <x v="37"/>
    <d v="2015-04-10T00:00:00"/>
    <x v="1365"/>
    <n v="45"/>
    <n v="1339.42"/>
    <n v="14785"/>
    <s v="Not returned"/>
    <s v="William"/>
  </r>
  <r>
    <x v="1408"/>
    <x v="4"/>
    <x v="2"/>
    <n v="4.28"/>
    <n v="0.94"/>
    <n v="2495"/>
    <s v="Maria Block"/>
    <x v="2"/>
    <x v="3"/>
    <x v="0"/>
    <x v="0"/>
    <s v="Wrap Bag"/>
    <s v="Newell 336"/>
    <n v="0.56000000000000005"/>
    <s v="United States"/>
    <x v="0"/>
    <x v="47"/>
    <x v="609"/>
    <n v="82901"/>
    <x v="138"/>
    <d v="2015-04-28T00:00:00"/>
    <x v="1361"/>
    <n v="2"/>
    <n v="8.66"/>
    <n v="86885"/>
    <s v="Not returned"/>
    <s v="William"/>
  </r>
  <r>
    <x v="1409"/>
    <x v="1"/>
    <x v="3"/>
    <n v="355.98"/>
    <n v="58.92"/>
    <n v="2498"/>
    <s v="Arlene Long"/>
    <x v="1"/>
    <x v="0"/>
    <x v="1"/>
    <x v="1"/>
    <s v="Jumbo Drum"/>
    <s v="Hon 4700 Series Mobuis™ Mid-Back Task Chairs with Adjustable Arms"/>
    <n v="0.64"/>
    <s v="United States"/>
    <x v="0"/>
    <x v="1"/>
    <x v="454"/>
    <n v="92024"/>
    <x v="29"/>
    <d v="2015-02-20T00:00:00"/>
    <x v="1366"/>
    <n v="30"/>
    <n v="10554.63"/>
    <n v="16547"/>
    <s v="Not returned"/>
    <s v="William"/>
  </r>
  <r>
    <x v="1410"/>
    <x v="1"/>
    <x v="7"/>
    <n v="218.75"/>
    <n v="69.64"/>
    <n v="2498"/>
    <s v="Arlene Long"/>
    <x v="1"/>
    <x v="0"/>
    <x v="1"/>
    <x v="11"/>
    <s v="Jumbo Box"/>
    <s v="BoxOffice By Design Rectangular and Half-Moon Meeting Room Tables"/>
    <n v="0.77"/>
    <s v="United States"/>
    <x v="0"/>
    <x v="1"/>
    <x v="454"/>
    <n v="92024"/>
    <x v="29"/>
    <d v="2015-02-18T00:00:00"/>
    <x v="1367"/>
    <n v="8"/>
    <n v="1749.64"/>
    <n v="16547"/>
    <s v="Not returned"/>
    <s v="William"/>
  </r>
  <r>
    <x v="1411"/>
    <x v="3"/>
    <x v="3"/>
    <n v="6.28"/>
    <n v="5.41"/>
    <n v="2498"/>
    <s v="Arlene Long"/>
    <x v="2"/>
    <x v="2"/>
    <x v="1"/>
    <x v="2"/>
    <s v="Small Box"/>
    <s v="Eldon® 200 Class™ Desk Accessories"/>
    <n v="0.53"/>
    <s v="United States"/>
    <x v="0"/>
    <x v="1"/>
    <x v="454"/>
    <n v="92024"/>
    <x v="23"/>
    <d v="2015-02-04T00:00:00"/>
    <x v="1368"/>
    <n v="56"/>
    <n v="355.4"/>
    <n v="54567"/>
    <s v="Not returned"/>
    <s v="William"/>
  </r>
  <r>
    <x v="1412"/>
    <x v="1"/>
    <x v="4"/>
    <n v="1.68"/>
    <n v="1.57"/>
    <n v="2498"/>
    <s v="Arlene Long"/>
    <x v="2"/>
    <x v="2"/>
    <x v="0"/>
    <x v="0"/>
    <s v="Wrap Bag"/>
    <s v="Newell 323"/>
    <n v="0.59"/>
    <s v="United States"/>
    <x v="0"/>
    <x v="1"/>
    <x v="454"/>
    <n v="92024"/>
    <x v="64"/>
    <d v="2015-02-06T00:00:00"/>
    <x v="1369"/>
    <n v="88"/>
    <n v="148.36000000000001"/>
    <n v="20007"/>
    <s v="Not returned"/>
    <s v="William"/>
  </r>
  <r>
    <x v="1413"/>
    <x v="1"/>
    <x v="3"/>
    <n v="355.98"/>
    <n v="58.92"/>
    <n v="2499"/>
    <s v="Geoffrey Koch"/>
    <x v="1"/>
    <x v="0"/>
    <x v="1"/>
    <x v="1"/>
    <s v="Jumbo Drum"/>
    <s v="Hon 4700 Series Mobuis™ Mid-Back Task Chairs with Adjustable Arms"/>
    <n v="0.64"/>
    <s v="United States"/>
    <x v="2"/>
    <x v="12"/>
    <x v="645"/>
    <n v="60901"/>
    <x v="29"/>
    <d v="2015-02-20T00:00:00"/>
    <x v="1366"/>
    <n v="8"/>
    <n v="2814.57"/>
    <n v="88319"/>
    <s v="Not returned"/>
    <s v="Chris"/>
  </r>
  <r>
    <x v="1414"/>
    <x v="3"/>
    <x v="3"/>
    <n v="6.28"/>
    <n v="5.41"/>
    <n v="2500"/>
    <s v="Kevin Smith"/>
    <x v="2"/>
    <x v="2"/>
    <x v="1"/>
    <x v="2"/>
    <s v="Small Box"/>
    <s v="Eldon® 200 Class™ Desk Accessories"/>
    <n v="0.53"/>
    <s v="United States"/>
    <x v="2"/>
    <x v="12"/>
    <x v="646"/>
    <n v="60102"/>
    <x v="23"/>
    <d v="2015-02-04T00:00:00"/>
    <x v="1370"/>
    <n v="14"/>
    <n v="88.85"/>
    <n v="88320"/>
    <s v="Not returned"/>
    <s v="Chris"/>
  </r>
  <r>
    <x v="1415"/>
    <x v="0"/>
    <x v="10"/>
    <n v="24.92"/>
    <n v="12.98"/>
    <n v="2502"/>
    <s v="Toni Owens Poe"/>
    <x v="2"/>
    <x v="1"/>
    <x v="0"/>
    <x v="8"/>
    <s v="Small Box"/>
    <s v="GBC Standard Therm-A-Bind Covers"/>
    <n v="0.39"/>
    <s v="United States"/>
    <x v="2"/>
    <x v="38"/>
    <x v="647"/>
    <n v="46321"/>
    <x v="91"/>
    <d v="2015-03-19T00:00:00"/>
    <x v="1371"/>
    <n v="3"/>
    <n v="70.819999999999993"/>
    <n v="91310"/>
    <s v="Not returned"/>
    <s v="Chris"/>
  </r>
  <r>
    <x v="1416"/>
    <x v="0"/>
    <x v="6"/>
    <n v="12.28"/>
    <n v="6.35"/>
    <n v="2502"/>
    <s v="Toni Owens Poe"/>
    <x v="0"/>
    <x v="1"/>
    <x v="0"/>
    <x v="7"/>
    <s v="Small Box"/>
    <s v="Staples Premium Bright 1-Part Blank Computer Paper"/>
    <n v="0.38"/>
    <s v="United States"/>
    <x v="2"/>
    <x v="38"/>
    <x v="647"/>
    <n v="46321"/>
    <x v="91"/>
    <d v="2015-03-20T00:00:00"/>
    <x v="1372"/>
    <n v="7"/>
    <n v="90.44"/>
    <n v="91310"/>
    <s v="Not returned"/>
    <s v="Chris"/>
  </r>
  <r>
    <x v="1417"/>
    <x v="3"/>
    <x v="1"/>
    <n v="6.48"/>
    <n v="8.74"/>
    <n v="2506"/>
    <s v="Alfred Harmon"/>
    <x v="2"/>
    <x v="1"/>
    <x v="0"/>
    <x v="7"/>
    <s v="Small Box"/>
    <s v="Xerox 1984"/>
    <n v="0.36"/>
    <s v="United States"/>
    <x v="1"/>
    <x v="18"/>
    <x v="648"/>
    <n v="6408"/>
    <x v="75"/>
    <d v="2015-06-07T00:00:00"/>
    <x v="1373"/>
    <n v="1"/>
    <n v="10.72"/>
    <n v="87033"/>
    <s v="Not returned"/>
    <s v="Erin"/>
  </r>
  <r>
    <x v="1418"/>
    <x v="3"/>
    <x v="2"/>
    <n v="699.99"/>
    <n v="24.49"/>
    <n v="2507"/>
    <s v="Jeanette Davies"/>
    <x v="0"/>
    <x v="1"/>
    <x v="2"/>
    <x v="16"/>
    <s v="Large Box"/>
    <s v="Canon PC1060 Personal Laser Copier"/>
    <n v="0.41"/>
    <s v="United States"/>
    <x v="1"/>
    <x v="14"/>
    <x v="96"/>
    <n v="4401"/>
    <x v="75"/>
    <d v="2015-06-07T00:00:00"/>
    <x v="1374"/>
    <n v="15"/>
    <n v="10180.01"/>
    <n v="87033"/>
    <s v="Not returned"/>
    <s v="Erin"/>
  </r>
  <r>
    <x v="1419"/>
    <x v="4"/>
    <x v="1"/>
    <n v="5.81"/>
    <n v="8.49"/>
    <n v="2508"/>
    <s v="Pauline Brooks"/>
    <x v="2"/>
    <x v="1"/>
    <x v="0"/>
    <x v="8"/>
    <s v="Small Box"/>
    <s v="Fellowes Black Plastic Comb Bindings"/>
    <n v="0.39"/>
    <s v="United States"/>
    <x v="1"/>
    <x v="14"/>
    <x v="91"/>
    <n v="4073"/>
    <x v="176"/>
    <d v="2015-01-12T00:00:00"/>
    <x v="1375"/>
    <n v="7"/>
    <n v="42.44"/>
    <n v="87031"/>
    <s v="Not returned"/>
    <s v="Erin"/>
  </r>
  <r>
    <x v="1420"/>
    <x v="3"/>
    <x v="5"/>
    <n v="30.98"/>
    <n v="9.18"/>
    <n v="2509"/>
    <s v="Sidney Larson"/>
    <x v="2"/>
    <x v="1"/>
    <x v="0"/>
    <x v="7"/>
    <s v="Small Box"/>
    <s v="Xerox 1951"/>
    <n v="0.4"/>
    <s v="United States"/>
    <x v="1"/>
    <x v="14"/>
    <x v="139"/>
    <n v="4106"/>
    <x v="130"/>
    <d v="2015-05-05T00:00:00"/>
    <x v="1376"/>
    <n v="15"/>
    <n v="462.57"/>
    <n v="87029"/>
    <s v="Not returned"/>
    <s v="Erin"/>
  </r>
  <r>
    <x v="1421"/>
    <x v="1"/>
    <x v="7"/>
    <n v="6.48"/>
    <n v="9.5399999999999991"/>
    <n v="2512"/>
    <s v="Frances Holt"/>
    <x v="2"/>
    <x v="1"/>
    <x v="0"/>
    <x v="7"/>
    <s v="Small Box"/>
    <s v="Xerox 1905"/>
    <n v="0.37"/>
    <s v="United States"/>
    <x v="1"/>
    <x v="15"/>
    <x v="649"/>
    <n v="2138"/>
    <x v="15"/>
    <d v="2015-06-17T00:00:00"/>
    <x v="1377"/>
    <n v="19"/>
    <n v="125.37"/>
    <n v="87030"/>
    <s v="Not returned"/>
    <s v="Erin"/>
  </r>
  <r>
    <x v="1422"/>
    <x v="3"/>
    <x v="1"/>
    <n v="17.149999999999999"/>
    <n v="4.96"/>
    <n v="2516"/>
    <s v="Leo E Underwood"/>
    <x v="2"/>
    <x v="1"/>
    <x v="0"/>
    <x v="10"/>
    <s v="Small Box"/>
    <s v="Advantus Rolling Storage Box"/>
    <n v="0.57999999999999996"/>
    <s v="United States"/>
    <x v="1"/>
    <x v="2"/>
    <x v="378"/>
    <n v="7631"/>
    <x v="75"/>
    <d v="2015-06-07T00:00:00"/>
    <x v="1378"/>
    <n v="11"/>
    <n v="190.85"/>
    <n v="87033"/>
    <s v="Not returned"/>
    <s v="Erin"/>
  </r>
  <r>
    <x v="1423"/>
    <x v="3"/>
    <x v="8"/>
    <n v="30.98"/>
    <n v="8.74"/>
    <n v="2520"/>
    <s v="Sandy Mueller"/>
    <x v="2"/>
    <x v="1"/>
    <x v="0"/>
    <x v="7"/>
    <s v="Small Box"/>
    <s v="Xerox 1979"/>
    <n v="0.4"/>
    <s v="United States"/>
    <x v="1"/>
    <x v="31"/>
    <x v="650"/>
    <n v="2908"/>
    <x v="75"/>
    <d v="2015-06-06T00:00:00"/>
    <x v="1379"/>
    <n v="12"/>
    <n v="370.68"/>
    <n v="87033"/>
    <s v="Not returned"/>
    <s v="Erin"/>
  </r>
  <r>
    <x v="1424"/>
    <x v="3"/>
    <x v="6"/>
    <n v="175.99"/>
    <n v="4.99"/>
    <n v="2521"/>
    <s v="Shawn Meyer"/>
    <x v="2"/>
    <x v="1"/>
    <x v="2"/>
    <x v="5"/>
    <s v="Small Box"/>
    <s v="5165"/>
    <n v="0.59"/>
    <s v="United States"/>
    <x v="2"/>
    <x v="7"/>
    <x v="651"/>
    <n v="75109"/>
    <x v="29"/>
    <d v="2015-02-21T00:00:00"/>
    <x v="1380"/>
    <n v="15"/>
    <n v="2400.9499999999998"/>
    <n v="87032"/>
    <s v="Not returned"/>
    <s v="Chris"/>
  </r>
  <r>
    <x v="1425"/>
    <x v="3"/>
    <x v="7"/>
    <n v="1360.14"/>
    <n v="14.7"/>
    <n v="2522"/>
    <s v="Harriet Wooten"/>
    <x v="1"/>
    <x v="1"/>
    <x v="2"/>
    <x v="6"/>
    <s v="Jumbo Drum"/>
    <s v="Okidata ML395C Color Dot Matrix Printer"/>
    <n v="0.59"/>
    <s v="United States"/>
    <x v="1"/>
    <x v="9"/>
    <x v="19"/>
    <n v="5401"/>
    <x v="75"/>
    <d v="2015-06-08T00:00:00"/>
    <x v="1381"/>
    <n v="6"/>
    <n v="7303.05"/>
    <n v="87033"/>
    <s v="Not returned"/>
    <s v="Erin"/>
  </r>
  <r>
    <x v="1426"/>
    <x v="2"/>
    <x v="0"/>
    <n v="2.16"/>
    <n v="6.05"/>
    <n v="2526"/>
    <s v="Derek Sweeney"/>
    <x v="2"/>
    <x v="0"/>
    <x v="0"/>
    <x v="8"/>
    <s v="Small Box"/>
    <s v="Peel &amp; Stick Add-On Corner Pockets"/>
    <n v="0.37"/>
    <s v="United States"/>
    <x v="3"/>
    <x v="11"/>
    <x v="377"/>
    <n v="70506"/>
    <x v="94"/>
    <d v="2015-05-25T00:00:00"/>
    <x v="1382"/>
    <n v="24"/>
    <n v="58.05"/>
    <n v="87208"/>
    <s v="Not returned"/>
    <s v="Sam"/>
  </r>
  <r>
    <x v="1427"/>
    <x v="2"/>
    <x v="8"/>
    <n v="21.38"/>
    <n v="8.99"/>
    <n v="2527"/>
    <s v="Gretchen Orr"/>
    <x v="2"/>
    <x v="0"/>
    <x v="0"/>
    <x v="0"/>
    <s v="Small Pack"/>
    <s v="Boston 1730 StandUp Electric Pencil Sharpener"/>
    <n v="0.59"/>
    <s v="United States"/>
    <x v="3"/>
    <x v="11"/>
    <x v="652"/>
    <n v="70601"/>
    <x v="94"/>
    <d v="2015-05-25T00:00:00"/>
    <x v="1383"/>
    <n v="3"/>
    <n v="68.64"/>
    <n v="87208"/>
    <s v="Not returned"/>
    <s v="Sam"/>
  </r>
  <r>
    <x v="1428"/>
    <x v="0"/>
    <x v="7"/>
    <n v="40.98"/>
    <n v="6.5"/>
    <n v="2530"/>
    <s v="Janet Zhang"/>
    <x v="2"/>
    <x v="2"/>
    <x v="2"/>
    <x v="13"/>
    <s v="Small Box"/>
    <s v="Targus USB Numeric Keypad"/>
    <n v="0.74"/>
    <s v="United States"/>
    <x v="0"/>
    <x v="1"/>
    <x v="653"/>
    <n v="92307"/>
    <x v="48"/>
    <d v="2015-03-30T00:00:00"/>
    <x v="1384"/>
    <n v="7"/>
    <n v="277.07"/>
    <n v="87451"/>
    <s v="Not returned"/>
    <s v="William"/>
  </r>
  <r>
    <x v="1429"/>
    <x v="3"/>
    <x v="4"/>
    <n v="4"/>
    <n v="1.3"/>
    <n v="2531"/>
    <s v="Rick Houston"/>
    <x v="2"/>
    <x v="2"/>
    <x v="0"/>
    <x v="7"/>
    <s v="Wrap Bag"/>
    <s v="EcoTones® Memo Sheets"/>
    <n v="0.37"/>
    <s v="United States"/>
    <x v="0"/>
    <x v="1"/>
    <x v="654"/>
    <n v="93422"/>
    <x v="10"/>
    <d v="2015-05-04T00:00:00"/>
    <x v="1385"/>
    <n v="14"/>
    <n v="51.99"/>
    <n v="87452"/>
    <s v="Not returned"/>
    <s v="William"/>
  </r>
  <r>
    <x v="1430"/>
    <x v="0"/>
    <x v="5"/>
    <n v="35.99"/>
    <n v="3.3"/>
    <n v="2534"/>
    <s v="Mitchell Goldberg"/>
    <x v="2"/>
    <x v="2"/>
    <x v="2"/>
    <x v="5"/>
    <s v="Small Pack"/>
    <s v="Accessory9"/>
    <n v="0.39"/>
    <s v="United States"/>
    <x v="1"/>
    <x v="14"/>
    <x v="96"/>
    <n v="4401"/>
    <x v="48"/>
    <d v="2015-03-31T00:00:00"/>
    <x v="1386"/>
    <n v="5"/>
    <n v="149.66999999999999"/>
    <n v="87451"/>
    <s v="Not returned"/>
    <s v="Erin"/>
  </r>
  <r>
    <x v="1431"/>
    <x v="1"/>
    <x v="4"/>
    <n v="12.53"/>
    <n v="0.5"/>
    <n v="2539"/>
    <s v="Max Hubbard"/>
    <x v="2"/>
    <x v="1"/>
    <x v="0"/>
    <x v="9"/>
    <s v="Small Box"/>
    <s v="Avery 485"/>
    <n v="0.38"/>
    <s v="United States"/>
    <x v="3"/>
    <x v="26"/>
    <x v="655"/>
    <n v="32789"/>
    <x v="74"/>
    <d v="2015-04-08T00:00:00"/>
    <x v="1387"/>
    <n v="5"/>
    <n v="61.1"/>
    <n v="91017"/>
    <s v="Not returned"/>
    <s v="Sam"/>
  </r>
  <r>
    <x v="1432"/>
    <x v="1"/>
    <x v="1"/>
    <n v="178.47"/>
    <n v="19.989999999999998"/>
    <n v="2540"/>
    <s v="Helen Ferguson"/>
    <x v="2"/>
    <x v="1"/>
    <x v="0"/>
    <x v="10"/>
    <s v="Small Box"/>
    <s v="Hot File® 7-Pocket, Floor Stand"/>
    <n v="0.55000000000000004"/>
    <s v="United States"/>
    <x v="3"/>
    <x v="26"/>
    <x v="656"/>
    <n v="32708"/>
    <x v="74"/>
    <d v="2015-04-08T00:00:00"/>
    <x v="1388"/>
    <n v="1"/>
    <n v="193.81"/>
    <n v="91017"/>
    <s v="Not returned"/>
    <s v="Sam"/>
  </r>
  <r>
    <x v="1433"/>
    <x v="3"/>
    <x v="5"/>
    <n v="15.68"/>
    <n v="3.73"/>
    <n v="2543"/>
    <s v="Josephine Dalton"/>
    <x v="2"/>
    <x v="2"/>
    <x v="1"/>
    <x v="2"/>
    <s v="Small Pack"/>
    <s v="Artistic Insta-Plaque"/>
    <n v="0.46"/>
    <s v="United States"/>
    <x v="3"/>
    <x v="8"/>
    <x v="404"/>
    <n v="23223"/>
    <x v="164"/>
    <d v="2015-06-12T00:00:00"/>
    <x v="1389"/>
    <n v="17"/>
    <n v="257.48"/>
    <n v="87917"/>
    <s v="Not returned"/>
    <s v="Sam"/>
  </r>
  <r>
    <x v="1434"/>
    <x v="3"/>
    <x v="1"/>
    <n v="195.99"/>
    <n v="4.2"/>
    <n v="2543"/>
    <s v="Josephine Dalton"/>
    <x v="2"/>
    <x v="2"/>
    <x v="2"/>
    <x v="5"/>
    <s v="Small Box"/>
    <s v="T65"/>
    <n v="0.56000000000000005"/>
    <s v="United States"/>
    <x v="3"/>
    <x v="8"/>
    <x v="404"/>
    <n v="23223"/>
    <x v="164"/>
    <d v="2015-06-12T00:00:00"/>
    <x v="1390"/>
    <n v="19"/>
    <n v="3194.99"/>
    <n v="87917"/>
    <s v="Not returned"/>
    <s v="Sam"/>
  </r>
  <r>
    <x v="1435"/>
    <x v="3"/>
    <x v="0"/>
    <n v="99.99"/>
    <n v="19.989999999999998"/>
    <n v="2545"/>
    <s v="Rick Ellis"/>
    <x v="0"/>
    <x v="1"/>
    <x v="2"/>
    <x v="6"/>
    <s v="Small Box"/>
    <s v="AT&amp;T 2230 Dual Handset Phone With Caller ID/Call Waiting"/>
    <n v="0.52"/>
    <s v="United States"/>
    <x v="3"/>
    <x v="8"/>
    <x v="293"/>
    <n v="22153"/>
    <x v="17"/>
    <d v="2015-03-12T00:00:00"/>
    <x v="1391"/>
    <n v="2"/>
    <n v="202.98"/>
    <n v="87915"/>
    <s v="Not returned"/>
    <s v="Sam"/>
  </r>
  <r>
    <x v="1436"/>
    <x v="4"/>
    <x v="8"/>
    <n v="6.48"/>
    <n v="9.5399999999999991"/>
    <n v="2547"/>
    <s v="Edna Freeman"/>
    <x v="2"/>
    <x v="2"/>
    <x v="0"/>
    <x v="7"/>
    <s v="Small Box"/>
    <s v="Xerox 1905"/>
    <n v="0.37"/>
    <s v="United States"/>
    <x v="3"/>
    <x v="8"/>
    <x v="657"/>
    <n v="23464"/>
    <x v="47"/>
    <d v="2015-04-19T00:00:00"/>
    <x v="1392"/>
    <n v="1"/>
    <n v="10.86"/>
    <n v="87916"/>
    <s v="Not returned"/>
    <s v="Sam"/>
  </r>
  <r>
    <x v="1437"/>
    <x v="4"/>
    <x v="6"/>
    <n v="35.99"/>
    <n v="0.99"/>
    <n v="2548"/>
    <s v="Wayne Bass"/>
    <x v="2"/>
    <x v="2"/>
    <x v="2"/>
    <x v="5"/>
    <s v="Small Pack"/>
    <s v="Accessory31"/>
    <n v="0.35"/>
    <s v="United States"/>
    <x v="0"/>
    <x v="1"/>
    <x v="154"/>
    <n v="90068"/>
    <x v="36"/>
    <d v="2015-04-11T00:00:00"/>
    <x v="1393"/>
    <n v="46"/>
    <n v="1477.57"/>
    <n v="46436"/>
    <s v="Not returned"/>
    <s v="William"/>
  </r>
  <r>
    <x v="1438"/>
    <x v="4"/>
    <x v="5"/>
    <n v="30.98"/>
    <n v="9.18"/>
    <n v="2548"/>
    <s v="Wayne Bass"/>
    <x v="0"/>
    <x v="2"/>
    <x v="0"/>
    <x v="7"/>
    <s v="Small Box"/>
    <s v="Xerox 1951"/>
    <n v="0.4"/>
    <s v="United States"/>
    <x v="0"/>
    <x v="1"/>
    <x v="154"/>
    <n v="90068"/>
    <x v="109"/>
    <d v="2015-04-21T00:00:00"/>
    <x v="1394"/>
    <n v="12"/>
    <n v="382.29"/>
    <n v="40997"/>
    <s v="Not returned"/>
    <s v="William"/>
  </r>
  <r>
    <x v="1439"/>
    <x v="4"/>
    <x v="5"/>
    <n v="22.99"/>
    <n v="8.99"/>
    <n v="2548"/>
    <s v="Wayne Bass"/>
    <x v="2"/>
    <x v="2"/>
    <x v="0"/>
    <x v="0"/>
    <s v="Small Pack"/>
    <s v="Boston KS Multi-Size Manual Pencil Sharpener"/>
    <n v="0.56999999999999995"/>
    <s v="United States"/>
    <x v="0"/>
    <x v="1"/>
    <x v="154"/>
    <n v="90068"/>
    <x v="109"/>
    <d v="2015-04-28T00:00:00"/>
    <x v="1395"/>
    <n v="37"/>
    <n v="881.74"/>
    <n v="40997"/>
    <s v="Not returned"/>
    <s v="William"/>
  </r>
  <r>
    <x v="1440"/>
    <x v="4"/>
    <x v="7"/>
    <n v="212.6"/>
    <n v="110.2"/>
    <n v="2548"/>
    <s v="Wayne Bass"/>
    <x v="1"/>
    <x v="2"/>
    <x v="1"/>
    <x v="11"/>
    <s v="Jumbo Box"/>
    <s v="Bush Advantage Collection® Round Conference Table"/>
    <n v="0.73"/>
    <s v="United States"/>
    <x v="0"/>
    <x v="1"/>
    <x v="154"/>
    <n v="90068"/>
    <x v="109"/>
    <d v="2015-04-25T00:00:00"/>
    <x v="1396"/>
    <n v="33"/>
    <n v="7384.18"/>
    <n v="40997"/>
    <s v="Not returned"/>
    <s v="William"/>
  </r>
  <r>
    <x v="1441"/>
    <x v="1"/>
    <x v="3"/>
    <n v="5.98"/>
    <n v="1.67"/>
    <n v="2548"/>
    <s v="Wayne Bass"/>
    <x v="2"/>
    <x v="2"/>
    <x v="0"/>
    <x v="0"/>
    <s v="Wrap Bag"/>
    <s v="Dixon Ticonderoga® Erasable Colored Pencil Set, 12-Color"/>
    <n v="0.51"/>
    <s v="United States"/>
    <x v="0"/>
    <x v="1"/>
    <x v="154"/>
    <n v="90068"/>
    <x v="141"/>
    <d v="2015-06-07T00:00:00"/>
    <x v="1397"/>
    <n v="81"/>
    <n v="448.26"/>
    <n v="29889"/>
    <s v="Not returned"/>
    <s v="William"/>
  </r>
  <r>
    <x v="1442"/>
    <x v="4"/>
    <x v="5"/>
    <n v="30.98"/>
    <n v="9.18"/>
    <n v="2549"/>
    <s v="Martha Bowers"/>
    <x v="0"/>
    <x v="2"/>
    <x v="0"/>
    <x v="7"/>
    <s v="Small Box"/>
    <s v="Xerox 1951"/>
    <n v="0.4"/>
    <s v="United States"/>
    <x v="1"/>
    <x v="10"/>
    <x v="658"/>
    <n v="43213"/>
    <x v="109"/>
    <d v="2015-04-21T00:00:00"/>
    <x v="1394"/>
    <n v="3"/>
    <n v="95.57"/>
    <n v="88657"/>
    <s v="Not returned"/>
    <s v="Erin"/>
  </r>
  <r>
    <x v="1443"/>
    <x v="4"/>
    <x v="5"/>
    <n v="22.99"/>
    <n v="8.99"/>
    <n v="2549"/>
    <s v="Martha Bowers"/>
    <x v="2"/>
    <x v="2"/>
    <x v="0"/>
    <x v="0"/>
    <s v="Small Pack"/>
    <s v="Boston KS Multi-Size Manual Pencil Sharpener"/>
    <n v="0.56999999999999995"/>
    <s v="United States"/>
    <x v="1"/>
    <x v="10"/>
    <x v="658"/>
    <n v="43213"/>
    <x v="109"/>
    <d v="2015-04-28T00:00:00"/>
    <x v="1395"/>
    <n v="9"/>
    <n v="214.48"/>
    <n v="88657"/>
    <s v="Not returned"/>
    <s v="Erin"/>
  </r>
  <r>
    <x v="1444"/>
    <x v="4"/>
    <x v="7"/>
    <n v="212.6"/>
    <n v="110.2"/>
    <n v="2549"/>
    <s v="Martha Bowers"/>
    <x v="1"/>
    <x v="2"/>
    <x v="1"/>
    <x v="11"/>
    <s v="Jumbo Box"/>
    <s v="Bush Advantage Collection® Round Conference Table"/>
    <n v="0.73"/>
    <s v="United States"/>
    <x v="1"/>
    <x v="10"/>
    <x v="658"/>
    <n v="43213"/>
    <x v="109"/>
    <d v="2015-04-25T00:00:00"/>
    <x v="1396"/>
    <n v="8"/>
    <n v="1790.1"/>
    <n v="88657"/>
    <s v="Not returned"/>
    <s v="Erin"/>
  </r>
  <r>
    <x v="1445"/>
    <x v="1"/>
    <x v="3"/>
    <n v="5.98"/>
    <n v="1.67"/>
    <n v="2549"/>
    <s v="Martha Bowers"/>
    <x v="2"/>
    <x v="2"/>
    <x v="0"/>
    <x v="0"/>
    <s v="Wrap Bag"/>
    <s v="Dixon Ticonderoga® Erasable Colored Pencil Set, 12-Color"/>
    <n v="0.51"/>
    <s v="United States"/>
    <x v="1"/>
    <x v="10"/>
    <x v="658"/>
    <n v="43213"/>
    <x v="141"/>
    <d v="2015-06-07T00:00:00"/>
    <x v="1398"/>
    <n v="20"/>
    <n v="110.68"/>
    <n v="88658"/>
    <s v="Not returned"/>
    <s v="Erin"/>
  </r>
  <r>
    <x v="1446"/>
    <x v="4"/>
    <x v="6"/>
    <n v="35.99"/>
    <n v="0.99"/>
    <n v="2551"/>
    <s v="Joan Bowers"/>
    <x v="2"/>
    <x v="2"/>
    <x v="2"/>
    <x v="5"/>
    <s v="Small Pack"/>
    <s v="Accessory31"/>
    <n v="0.35"/>
    <s v="United States"/>
    <x v="1"/>
    <x v="19"/>
    <x v="659"/>
    <n v="17403"/>
    <x v="36"/>
    <d v="2015-04-11T00:00:00"/>
    <x v="1399"/>
    <n v="12"/>
    <n v="385.45"/>
    <n v="88656"/>
    <s v="Not returned"/>
    <s v="Erin"/>
  </r>
  <r>
    <x v="1447"/>
    <x v="3"/>
    <x v="9"/>
    <n v="12.53"/>
    <n v="7.17"/>
    <n v="2553"/>
    <s v="Virginia McNeill"/>
    <x v="2"/>
    <x v="1"/>
    <x v="0"/>
    <x v="8"/>
    <s v="Small Box"/>
    <s v="GBC ProClick Spines for 32-Hole Punch"/>
    <n v="0.38"/>
    <s v="United States"/>
    <x v="2"/>
    <x v="45"/>
    <x v="660"/>
    <n v="53142"/>
    <x v="6"/>
    <d v="2015-02-13T00:00:00"/>
    <x v="1400"/>
    <n v="1"/>
    <n v="19.32"/>
    <n v="86528"/>
    <s v="Not returned"/>
    <s v="Chris"/>
  </r>
  <r>
    <x v="1448"/>
    <x v="4"/>
    <x v="10"/>
    <n v="2.6"/>
    <n v="2.4"/>
    <n v="2555"/>
    <s v="Karl Knowles"/>
    <x v="2"/>
    <x v="1"/>
    <x v="0"/>
    <x v="0"/>
    <s v="Wrap Bag"/>
    <s v="12 Colored Short Pencils"/>
    <n v="0.57999999999999996"/>
    <s v="United States"/>
    <x v="2"/>
    <x v="45"/>
    <x v="320"/>
    <n v="53711"/>
    <x v="85"/>
    <d v="2015-01-14T00:00:00"/>
    <x v="1401"/>
    <n v="12"/>
    <n v="30.1"/>
    <n v="86527"/>
    <s v="Not returned"/>
    <s v="Chris"/>
  </r>
  <r>
    <x v="1449"/>
    <x v="2"/>
    <x v="6"/>
    <n v="12.97"/>
    <n v="1.49"/>
    <n v="2555"/>
    <s v="Karl Knowles"/>
    <x v="2"/>
    <x v="1"/>
    <x v="0"/>
    <x v="8"/>
    <s v="Small Box"/>
    <s v="Mead 1st Gear 2&quot; Zipper Binder, Asst. Colors"/>
    <n v="0.35"/>
    <s v="United States"/>
    <x v="2"/>
    <x v="45"/>
    <x v="320"/>
    <n v="53711"/>
    <x v="23"/>
    <d v="2015-02-03T00:00:00"/>
    <x v="1402"/>
    <n v="19"/>
    <n v="261.20999999999998"/>
    <n v="86529"/>
    <s v="Not returned"/>
    <s v="Chris"/>
  </r>
  <r>
    <x v="1450"/>
    <x v="2"/>
    <x v="2"/>
    <n v="4.91"/>
    <n v="0.5"/>
    <n v="2555"/>
    <s v="Karl Knowles"/>
    <x v="2"/>
    <x v="1"/>
    <x v="0"/>
    <x v="9"/>
    <s v="Small Box"/>
    <s v="Avery 508"/>
    <n v="0.36"/>
    <s v="United States"/>
    <x v="2"/>
    <x v="45"/>
    <x v="320"/>
    <n v="53711"/>
    <x v="23"/>
    <d v="2015-02-02T00:00:00"/>
    <x v="1403"/>
    <n v="9"/>
    <n v="42.79"/>
    <n v="86529"/>
    <s v="Not returned"/>
    <s v="Chris"/>
  </r>
  <r>
    <x v="1451"/>
    <x v="1"/>
    <x v="9"/>
    <n v="160.97999999999999"/>
    <n v="30"/>
    <n v="2561"/>
    <s v="Laurie Moon"/>
    <x v="1"/>
    <x v="3"/>
    <x v="1"/>
    <x v="1"/>
    <s v="Jumbo Drum"/>
    <s v="Office Star - Mid Back Dual function Ergonomic High Back Chair with 2-Way Adjustable Arms"/>
    <n v="0.62"/>
    <s v="United States"/>
    <x v="1"/>
    <x v="4"/>
    <x v="661"/>
    <n v="10562"/>
    <x v="27"/>
    <d v="2015-03-25T00:00:00"/>
    <x v="1404"/>
    <n v="11"/>
    <n v="1828.22"/>
    <n v="86465"/>
    <s v="Not returned"/>
    <s v="Erin"/>
  </r>
  <r>
    <x v="1452"/>
    <x v="1"/>
    <x v="8"/>
    <n v="3.98"/>
    <n v="5.26"/>
    <n v="2561"/>
    <s v="Laurie Moon"/>
    <x v="2"/>
    <x v="3"/>
    <x v="0"/>
    <x v="8"/>
    <s v="Small Box"/>
    <s v="Ibico Presentation Index for Binding Systems"/>
    <n v="0.38"/>
    <s v="United States"/>
    <x v="1"/>
    <x v="4"/>
    <x v="661"/>
    <n v="10562"/>
    <x v="4"/>
    <d v="2015-04-10T00:00:00"/>
    <x v="1405"/>
    <n v="7"/>
    <n v="29.77"/>
    <n v="86466"/>
    <s v="Not returned"/>
    <s v="Erin"/>
  </r>
  <r>
    <x v="1453"/>
    <x v="1"/>
    <x v="8"/>
    <n v="12.22"/>
    <n v="2.85"/>
    <n v="2561"/>
    <s v="Laurie Moon"/>
    <x v="2"/>
    <x v="3"/>
    <x v="1"/>
    <x v="2"/>
    <s v="Small Pack"/>
    <s v="Aluminum Document Frame"/>
    <n v="0.55000000000000004"/>
    <s v="United States"/>
    <x v="1"/>
    <x v="4"/>
    <x v="661"/>
    <n v="10562"/>
    <x v="4"/>
    <d v="2015-04-08T00:00:00"/>
    <x v="1406"/>
    <n v="12"/>
    <n v="147.19"/>
    <n v="86466"/>
    <s v="Not returned"/>
    <s v="Erin"/>
  </r>
  <r>
    <x v="1454"/>
    <x v="1"/>
    <x v="4"/>
    <n v="4.55"/>
    <n v="1.49"/>
    <n v="2563"/>
    <s v="Karen Warren"/>
    <x v="2"/>
    <x v="1"/>
    <x v="0"/>
    <x v="8"/>
    <s v="Small Box"/>
    <s v="Presstex Flexible Ring Binders"/>
    <n v="0.35"/>
    <s v="United States"/>
    <x v="2"/>
    <x v="3"/>
    <x v="662"/>
    <n v="55432"/>
    <x v="4"/>
    <d v="2015-04-09T00:00:00"/>
    <x v="1407"/>
    <n v="9"/>
    <n v="39.17"/>
    <n v="91447"/>
    <s v="Not returned"/>
    <s v="Chris"/>
  </r>
  <r>
    <x v="1455"/>
    <x v="2"/>
    <x v="6"/>
    <n v="4.37"/>
    <n v="5.15"/>
    <n v="2570"/>
    <s v="Yvonne Stephens"/>
    <x v="2"/>
    <x v="3"/>
    <x v="0"/>
    <x v="15"/>
    <s v="Small Box"/>
    <s v="Eureka Sanitaire ® Multi-Pro Heavy-Duty Upright, Disposable Bags"/>
    <n v="0.59"/>
    <s v="United States"/>
    <x v="0"/>
    <x v="1"/>
    <x v="663"/>
    <n v="95616"/>
    <x v="177"/>
    <d v="2015-04-27T00:00:00"/>
    <x v="1408"/>
    <n v="19"/>
    <n v="87.85"/>
    <n v="90327"/>
    <s v="Not returned"/>
    <s v="William"/>
  </r>
  <r>
    <x v="1456"/>
    <x v="2"/>
    <x v="0"/>
    <n v="500.98"/>
    <n v="56"/>
    <n v="2570"/>
    <s v="Yvonne Stephens"/>
    <x v="1"/>
    <x v="3"/>
    <x v="1"/>
    <x v="1"/>
    <s v="Jumbo Drum"/>
    <s v="Global Troy™ Executive Leather Low-Back Tilter"/>
    <n v="0.6"/>
    <s v="United States"/>
    <x v="0"/>
    <x v="1"/>
    <x v="663"/>
    <n v="95616"/>
    <x v="177"/>
    <d v="2015-04-26T00:00:00"/>
    <x v="1409"/>
    <n v="14"/>
    <n v="7429.63"/>
    <n v="90327"/>
    <s v="Not returned"/>
    <s v="William"/>
  </r>
  <r>
    <x v="1457"/>
    <x v="2"/>
    <x v="1"/>
    <n v="12.58"/>
    <n v="5.16"/>
    <n v="2570"/>
    <s v="Yvonne Stephens"/>
    <x v="2"/>
    <x v="3"/>
    <x v="1"/>
    <x v="2"/>
    <s v="Small Box"/>
    <s v="DAX Copper Panel Document Frame, 5 x 7 Size"/>
    <n v="0.43"/>
    <s v="United States"/>
    <x v="0"/>
    <x v="1"/>
    <x v="663"/>
    <n v="95616"/>
    <x v="177"/>
    <d v="2015-04-25T00:00:00"/>
    <x v="1410"/>
    <n v="18"/>
    <n v="224.29"/>
    <n v="90327"/>
    <s v="Not returned"/>
    <s v="William"/>
  </r>
  <r>
    <x v="1458"/>
    <x v="2"/>
    <x v="10"/>
    <n v="7.7"/>
    <n v="3.68"/>
    <n v="2570"/>
    <s v="Yvonne Stephens"/>
    <x v="2"/>
    <x v="3"/>
    <x v="1"/>
    <x v="2"/>
    <s v="Wrap Bag"/>
    <s v="Deflect-O® Glasstique™ Clear Desk Accessories"/>
    <n v="0.52"/>
    <s v="United States"/>
    <x v="0"/>
    <x v="1"/>
    <x v="663"/>
    <n v="95616"/>
    <x v="177"/>
    <d v="2015-04-26T00:00:00"/>
    <x v="1411"/>
    <n v="7"/>
    <n v="51.2"/>
    <n v="90327"/>
    <s v="Not returned"/>
    <s v="William"/>
  </r>
  <r>
    <x v="1459"/>
    <x v="2"/>
    <x v="0"/>
    <n v="500.98"/>
    <n v="56"/>
    <n v="2571"/>
    <s v="Rosemary O'Brien"/>
    <x v="1"/>
    <x v="3"/>
    <x v="1"/>
    <x v="1"/>
    <s v="Jumbo Drum"/>
    <s v="Global Troy™ Executive Leather Low-Back Tilter"/>
    <n v="0.6"/>
    <s v="United States"/>
    <x v="1"/>
    <x v="4"/>
    <x v="8"/>
    <n v="10165"/>
    <x v="177"/>
    <d v="2015-04-26T00:00:00"/>
    <x v="1412"/>
    <n v="56"/>
    <n v="29718.53"/>
    <n v="50656"/>
    <s v="Not returned"/>
    <s v="Erin"/>
  </r>
  <r>
    <x v="1460"/>
    <x v="2"/>
    <x v="10"/>
    <n v="7.7"/>
    <n v="3.68"/>
    <n v="2571"/>
    <s v="Rosemary O'Brien"/>
    <x v="2"/>
    <x v="3"/>
    <x v="1"/>
    <x v="2"/>
    <s v="Wrap Bag"/>
    <s v="Deflect-O® Glasstique™ Clear Desk Accessories"/>
    <n v="0.52"/>
    <s v="United States"/>
    <x v="1"/>
    <x v="4"/>
    <x v="8"/>
    <n v="10165"/>
    <x v="177"/>
    <d v="2015-04-26T00:00:00"/>
    <x v="1413"/>
    <n v="27"/>
    <n v="197.48"/>
    <n v="50656"/>
    <s v="Not returned"/>
    <s v="Erin"/>
  </r>
  <r>
    <x v="1461"/>
    <x v="4"/>
    <x v="7"/>
    <n v="8.6"/>
    <n v="6.19"/>
    <n v="2578"/>
    <s v="Kent Gill"/>
    <x v="2"/>
    <x v="1"/>
    <x v="0"/>
    <x v="8"/>
    <s v="Small Box"/>
    <s v="Avery Printable Repositionable Plastic Tabs"/>
    <n v="0.38"/>
    <s v="United States"/>
    <x v="3"/>
    <x v="43"/>
    <x v="664"/>
    <n v="36801"/>
    <x v="10"/>
    <d v="2015-05-04T00:00:00"/>
    <x v="1414"/>
    <n v="5"/>
    <n v="46.85"/>
    <n v="88298"/>
    <s v="Not returned"/>
    <s v="Sam"/>
  </r>
  <r>
    <x v="1462"/>
    <x v="4"/>
    <x v="0"/>
    <n v="3.58"/>
    <n v="1.63"/>
    <n v="2578"/>
    <s v="Kent Gill"/>
    <x v="2"/>
    <x v="1"/>
    <x v="0"/>
    <x v="3"/>
    <s v="Wrap Bag"/>
    <s v="OIC Colored Binder Clips, Assorted Sizes"/>
    <n v="0.36"/>
    <s v="United States"/>
    <x v="3"/>
    <x v="43"/>
    <x v="664"/>
    <n v="36801"/>
    <x v="10"/>
    <d v="2015-05-06T00:00:00"/>
    <x v="1415"/>
    <n v="26"/>
    <n v="93.57"/>
    <n v="88298"/>
    <s v="Not returned"/>
    <s v="Sam"/>
  </r>
  <r>
    <x v="1463"/>
    <x v="4"/>
    <x v="4"/>
    <n v="105.49"/>
    <n v="41.64"/>
    <n v="2578"/>
    <s v="Kent Gill"/>
    <x v="1"/>
    <x v="1"/>
    <x v="1"/>
    <x v="11"/>
    <s v="Jumbo Box"/>
    <s v="Balt Solid Wood Rectangular Table"/>
    <n v="0.75"/>
    <s v="United States"/>
    <x v="3"/>
    <x v="43"/>
    <x v="664"/>
    <n v="36801"/>
    <x v="10"/>
    <d v="2015-05-09T00:00:00"/>
    <x v="1416"/>
    <n v="34"/>
    <n v="2694.49"/>
    <n v="88298"/>
    <s v="Not returned"/>
    <s v="Sam"/>
  </r>
  <r>
    <x v="1464"/>
    <x v="0"/>
    <x v="3"/>
    <n v="212.6"/>
    <n v="52.2"/>
    <n v="2579"/>
    <s v="Marshall Sutherland"/>
    <x v="1"/>
    <x v="1"/>
    <x v="1"/>
    <x v="11"/>
    <s v="Jumbo Box"/>
    <s v="Bush Advantage Collection® Round Conference Table"/>
    <n v="0.64"/>
    <s v="United States"/>
    <x v="3"/>
    <x v="43"/>
    <x v="665"/>
    <n v="36869"/>
    <x v="35"/>
    <d v="2015-01-04T00:00:00"/>
    <x v="1417"/>
    <n v="1"/>
    <n v="174.5"/>
    <n v="88296"/>
    <s v="Not returned"/>
    <s v="Sam"/>
  </r>
  <r>
    <x v="1465"/>
    <x v="3"/>
    <x v="8"/>
    <n v="1.76"/>
    <n v="4.8600000000000003"/>
    <n v="2579"/>
    <s v="Marshall Sutherland"/>
    <x v="2"/>
    <x v="1"/>
    <x v="1"/>
    <x v="2"/>
    <s v="Small Box"/>
    <s v="Regeneration Desk Collection"/>
    <n v="0.41"/>
    <s v="United States"/>
    <x v="3"/>
    <x v="43"/>
    <x v="665"/>
    <n v="36869"/>
    <x v="60"/>
    <d v="2015-01-17T00:00:00"/>
    <x v="1418"/>
    <n v="15"/>
    <n v="26.01"/>
    <n v="88297"/>
    <s v="Not returned"/>
    <s v="Sam"/>
  </r>
  <r>
    <x v="1466"/>
    <x v="3"/>
    <x v="7"/>
    <n v="510.14"/>
    <n v="14.7"/>
    <n v="2583"/>
    <s v="Wendy Pridgen Pearce"/>
    <x v="1"/>
    <x v="1"/>
    <x v="2"/>
    <x v="6"/>
    <s v="Jumbo Drum"/>
    <s v="Okidata ML520 Series Dot Matrix Printers"/>
    <n v="0.56000000000000005"/>
    <s v="United States"/>
    <x v="2"/>
    <x v="22"/>
    <x v="666"/>
    <n v="49423"/>
    <x v="31"/>
    <d v="2015-06-09T00:00:00"/>
    <x v="1419"/>
    <n v="3"/>
    <n v="1527.97"/>
    <n v="89657"/>
    <s v="Not returned"/>
    <s v="Chris"/>
  </r>
  <r>
    <x v="1467"/>
    <x v="3"/>
    <x v="6"/>
    <n v="4.76"/>
    <n v="3.01"/>
    <n v="2583"/>
    <s v="Wendy Pridgen Pearce"/>
    <x v="2"/>
    <x v="1"/>
    <x v="0"/>
    <x v="7"/>
    <s v="Wrap Bag"/>
    <s v="TOPS Voice Message Log Book, Flash Format"/>
    <n v="0.36"/>
    <s v="United States"/>
    <x v="2"/>
    <x v="22"/>
    <x v="666"/>
    <n v="49423"/>
    <x v="31"/>
    <d v="2015-06-09T00:00:00"/>
    <x v="1420"/>
    <n v="23"/>
    <n v="110.86"/>
    <n v="89657"/>
    <s v="Not returned"/>
    <s v="Chris"/>
  </r>
  <r>
    <x v="1468"/>
    <x v="2"/>
    <x v="7"/>
    <n v="6.3"/>
    <n v="0.5"/>
    <n v="2584"/>
    <s v="Seth Matthews"/>
    <x v="2"/>
    <x v="1"/>
    <x v="0"/>
    <x v="9"/>
    <s v="Small Box"/>
    <s v="Avery 48"/>
    <n v="0.39"/>
    <s v="United States"/>
    <x v="2"/>
    <x v="22"/>
    <x v="667"/>
    <n v="48141"/>
    <x v="62"/>
    <d v="2015-06-11T00:00:00"/>
    <x v="1421"/>
    <n v="15"/>
    <n v="97.98"/>
    <n v="89658"/>
    <s v="Not returned"/>
    <s v="Chris"/>
  </r>
  <r>
    <x v="1469"/>
    <x v="3"/>
    <x v="0"/>
    <n v="6.48"/>
    <n v="6.57"/>
    <n v="2587"/>
    <s v="Eugene H Walsh"/>
    <x v="0"/>
    <x v="1"/>
    <x v="0"/>
    <x v="7"/>
    <s v="Small Box"/>
    <s v="Xerox 20"/>
    <n v="0.37"/>
    <s v="United States"/>
    <x v="2"/>
    <x v="45"/>
    <x v="668"/>
    <n v="54220"/>
    <x v="136"/>
    <d v="2015-02-28T00:00:00"/>
    <x v="1422"/>
    <n v="18"/>
    <n v="127.83"/>
    <n v="91166"/>
    <s v="Not returned"/>
    <s v="Chris"/>
  </r>
  <r>
    <x v="1470"/>
    <x v="1"/>
    <x v="1"/>
    <n v="22.72"/>
    <n v="8.99"/>
    <n v="2587"/>
    <s v="Eugene H Walsh"/>
    <x v="2"/>
    <x v="1"/>
    <x v="1"/>
    <x v="2"/>
    <s v="Small Pack"/>
    <s v="Executive Impressions 14&quot; Two-Color Numerals Wall Clock"/>
    <n v="0.44"/>
    <s v="United States"/>
    <x v="2"/>
    <x v="45"/>
    <x v="668"/>
    <n v="54220"/>
    <x v="175"/>
    <d v="2015-06-26T00:00:00"/>
    <x v="1423"/>
    <n v="12"/>
    <n v="289.88"/>
    <n v="91167"/>
    <s v="Not returned"/>
    <s v="Chris"/>
  </r>
  <r>
    <x v="1471"/>
    <x v="4"/>
    <x v="1"/>
    <n v="419.19"/>
    <n v="19.989999999999998"/>
    <n v="2593"/>
    <s v="Anne Schultz"/>
    <x v="2"/>
    <x v="0"/>
    <x v="0"/>
    <x v="10"/>
    <s v="Small Box"/>
    <s v="Smead Adjustable Mobile File Trolley with Lockable Top"/>
    <n v="0.57999999999999996"/>
    <s v="United States"/>
    <x v="3"/>
    <x v="29"/>
    <x v="669"/>
    <n v="30605"/>
    <x v="89"/>
    <d v="2015-04-17T00:00:00"/>
    <x v="1424"/>
    <n v="10"/>
    <n v="4354.55"/>
    <n v="87772"/>
    <s v="Not returned"/>
    <s v="Sam"/>
  </r>
  <r>
    <x v="1472"/>
    <x v="4"/>
    <x v="0"/>
    <n v="85.99"/>
    <n v="0.99"/>
    <n v="2593"/>
    <s v="Anne Schultz"/>
    <x v="2"/>
    <x v="0"/>
    <x v="2"/>
    <x v="5"/>
    <s v="Wrap Bag"/>
    <s v="Accessory4"/>
    <n v="0.85"/>
    <s v="United States"/>
    <x v="3"/>
    <x v="29"/>
    <x v="669"/>
    <n v="30605"/>
    <x v="14"/>
    <d v="2015-03-17T00:00:00"/>
    <x v="1425"/>
    <n v="2"/>
    <n v="146.16999999999999"/>
    <n v="87773"/>
    <s v="Not returned"/>
    <s v="Sam"/>
  </r>
  <r>
    <x v="1473"/>
    <x v="4"/>
    <x v="5"/>
    <n v="5.74"/>
    <n v="5.3"/>
    <n v="2601"/>
    <s v="Malcolm French"/>
    <x v="2"/>
    <x v="0"/>
    <x v="0"/>
    <x v="12"/>
    <s v="Small Pack"/>
    <s v="Acme Kleencut® Forged Steel Scissors"/>
    <n v="0.55000000000000004"/>
    <s v="United States"/>
    <x v="1"/>
    <x v="16"/>
    <x v="670"/>
    <n v="3054"/>
    <x v="68"/>
    <d v="2015-03-26T00:00:00"/>
    <x v="1426"/>
    <n v="7"/>
    <n v="42.02"/>
    <n v="87382"/>
    <s v="Not returned"/>
    <s v="Erin"/>
  </r>
  <r>
    <x v="1474"/>
    <x v="2"/>
    <x v="8"/>
    <n v="200.99"/>
    <n v="4.2"/>
    <n v="2603"/>
    <s v="Penny Leach"/>
    <x v="2"/>
    <x v="0"/>
    <x v="2"/>
    <x v="5"/>
    <s v="Small Box"/>
    <s v="2160i"/>
    <n v="0.59"/>
    <s v="United States"/>
    <x v="1"/>
    <x v="2"/>
    <x v="671"/>
    <n v="7601"/>
    <x v="121"/>
    <d v="2015-04-06T00:00:00"/>
    <x v="1427"/>
    <n v="22"/>
    <n v="3705.14"/>
    <n v="87383"/>
    <s v="Not returned"/>
    <s v="Erin"/>
  </r>
  <r>
    <x v="1475"/>
    <x v="2"/>
    <x v="0"/>
    <n v="297.48"/>
    <n v="18.059999999999999"/>
    <n v="2604"/>
    <s v="Gina Curry"/>
    <x v="1"/>
    <x v="0"/>
    <x v="2"/>
    <x v="6"/>
    <s v="Jumbo Drum"/>
    <s v="Panasonic KX-P3200 Dot Matrix Printer"/>
    <n v="0.6"/>
    <s v="United States"/>
    <x v="1"/>
    <x v="2"/>
    <x v="672"/>
    <n v="8830"/>
    <x v="121"/>
    <d v="2015-04-06T00:00:00"/>
    <x v="1428"/>
    <n v="3"/>
    <n v="945.36"/>
    <n v="87383"/>
    <s v="Not returned"/>
    <s v="Erin"/>
  </r>
  <r>
    <x v="1476"/>
    <x v="0"/>
    <x v="3"/>
    <n v="5.4"/>
    <n v="7.78"/>
    <n v="2610"/>
    <s v="Tommy Lutz"/>
    <x v="2"/>
    <x v="0"/>
    <x v="0"/>
    <x v="8"/>
    <s v="Small Box"/>
    <s v="3M Organizer Strips"/>
    <n v="0.37"/>
    <s v="United States"/>
    <x v="0"/>
    <x v="1"/>
    <x v="663"/>
    <n v="95616"/>
    <x v="41"/>
    <d v="2015-05-17T00:00:00"/>
    <x v="1429"/>
    <n v="9"/>
    <n v="49.24"/>
    <n v="86118"/>
    <s v="Not returned"/>
    <s v="William"/>
  </r>
  <r>
    <x v="1477"/>
    <x v="4"/>
    <x v="1"/>
    <n v="50.98"/>
    <n v="13.66"/>
    <n v="2613"/>
    <s v="Anthony Stanley"/>
    <x v="0"/>
    <x v="0"/>
    <x v="0"/>
    <x v="15"/>
    <s v="Small Box"/>
    <s v="Eureka The Boss® Cordless Rechargeable Stick Vac"/>
    <n v="0.57999999999999996"/>
    <s v="United States"/>
    <x v="1"/>
    <x v="2"/>
    <x v="673"/>
    <n v="8863"/>
    <x v="76"/>
    <d v="2015-01-24T00:00:00"/>
    <x v="1430"/>
    <n v="1"/>
    <n v="68.45"/>
    <n v="86119"/>
    <s v="Not returned"/>
    <s v="Erin"/>
  </r>
  <r>
    <x v="1478"/>
    <x v="2"/>
    <x v="6"/>
    <n v="2.6"/>
    <n v="2.4"/>
    <n v="2616"/>
    <s v="Laurence Hull"/>
    <x v="2"/>
    <x v="0"/>
    <x v="0"/>
    <x v="0"/>
    <s v="Wrap Bag"/>
    <s v="12 Colored Short Pencils"/>
    <n v="0.57999999999999996"/>
    <s v="United States"/>
    <x v="2"/>
    <x v="22"/>
    <x v="674"/>
    <n v="49002"/>
    <x v="140"/>
    <d v="2015-03-13T00:00:00"/>
    <x v="1431"/>
    <n v="16"/>
    <n v="44.75"/>
    <n v="91495"/>
    <s v="Not returned"/>
    <s v="Chris"/>
  </r>
  <r>
    <x v="1479"/>
    <x v="1"/>
    <x v="10"/>
    <n v="3.25"/>
    <n v="49"/>
    <n v="2617"/>
    <s v="Gerald Crabtree"/>
    <x v="2"/>
    <x v="0"/>
    <x v="0"/>
    <x v="15"/>
    <s v="Large Box"/>
    <s v="Bravo II™ Megaboss® 12-Amp Hard Body Upright, Replacement Belts, 2 Belts per Pack"/>
    <n v="0.56000000000000005"/>
    <s v="United States"/>
    <x v="2"/>
    <x v="46"/>
    <x v="675"/>
    <n v="57401"/>
    <x v="150"/>
    <d v="2015-06-28T00:00:00"/>
    <x v="1432"/>
    <n v="6"/>
    <n v="40.69"/>
    <n v="91496"/>
    <s v="Not returned"/>
    <s v="Chris"/>
  </r>
  <r>
    <x v="1480"/>
    <x v="3"/>
    <x v="10"/>
    <n v="7.64"/>
    <n v="1.39"/>
    <n v="2618"/>
    <s v="Amy Hamrick Melvin"/>
    <x v="2"/>
    <x v="0"/>
    <x v="0"/>
    <x v="4"/>
    <s v="Small Box"/>
    <s v="Security-Tint Envelopes"/>
    <n v="0.36"/>
    <s v="United States"/>
    <x v="1"/>
    <x v="4"/>
    <x v="8"/>
    <n v="10004"/>
    <x v="60"/>
    <d v="2015-01-19T00:00:00"/>
    <x v="1433"/>
    <n v="18"/>
    <n v="130.11000000000001"/>
    <n v="46884"/>
    <s v="Not returned"/>
    <s v="Erin"/>
  </r>
  <r>
    <x v="1481"/>
    <x v="3"/>
    <x v="6"/>
    <n v="125.99"/>
    <n v="2.5"/>
    <n v="2618"/>
    <s v="Amy Hamrick Melvin"/>
    <x v="2"/>
    <x v="0"/>
    <x v="2"/>
    <x v="5"/>
    <s v="Small Box"/>
    <s v="6162"/>
    <n v="0.59"/>
    <s v="United States"/>
    <x v="1"/>
    <x v="4"/>
    <x v="8"/>
    <n v="10004"/>
    <x v="60"/>
    <d v="2015-01-19T00:00:00"/>
    <x v="1434"/>
    <n v="3"/>
    <n v="337.34"/>
    <n v="46884"/>
    <s v="Not returned"/>
    <s v="Erin"/>
  </r>
  <r>
    <x v="1482"/>
    <x v="3"/>
    <x v="10"/>
    <n v="11.55"/>
    <n v="2.36"/>
    <n v="2618"/>
    <s v="Amy Hamrick Melvin"/>
    <x v="2"/>
    <x v="0"/>
    <x v="0"/>
    <x v="0"/>
    <s v="Wrap Bag"/>
    <s v="Newell 309"/>
    <n v="0.55000000000000004"/>
    <s v="United States"/>
    <x v="1"/>
    <x v="4"/>
    <x v="8"/>
    <n v="10004"/>
    <x v="60"/>
    <d v="2015-01-18T00:00:00"/>
    <x v="1435"/>
    <n v="25"/>
    <n v="280.43"/>
    <n v="46884"/>
    <s v="Not returned"/>
    <s v="Erin"/>
  </r>
  <r>
    <x v="1483"/>
    <x v="0"/>
    <x v="5"/>
    <n v="4.84"/>
    <n v="0.71"/>
    <n v="2618"/>
    <s v="Amy Hamrick Melvin"/>
    <x v="0"/>
    <x v="0"/>
    <x v="0"/>
    <x v="0"/>
    <s v="Wrap Bag"/>
    <s v="*Staples* Highlighting Markers"/>
    <n v="0.52"/>
    <s v="United States"/>
    <x v="1"/>
    <x v="4"/>
    <x v="8"/>
    <n v="10004"/>
    <x v="165"/>
    <d v="2015-03-23T00:00:00"/>
    <x v="1436"/>
    <n v="20"/>
    <n v="103.39"/>
    <n v="34017"/>
    <s v="Not returned"/>
    <s v="Erin"/>
  </r>
  <r>
    <x v="1484"/>
    <x v="0"/>
    <x v="0"/>
    <n v="14.98"/>
    <n v="7.69"/>
    <n v="2618"/>
    <s v="Amy Hamrick Melvin"/>
    <x v="2"/>
    <x v="0"/>
    <x v="0"/>
    <x v="10"/>
    <s v="Small Box"/>
    <s v="Super Decoflex Portable Personal File"/>
    <n v="0.56999999999999995"/>
    <s v="United States"/>
    <x v="1"/>
    <x v="4"/>
    <x v="8"/>
    <n v="10004"/>
    <x v="165"/>
    <d v="2015-03-25T00:00:00"/>
    <x v="1437"/>
    <n v="28"/>
    <n v="435.39"/>
    <n v="34017"/>
    <s v="Not returned"/>
    <s v="Erin"/>
  </r>
  <r>
    <x v="1485"/>
    <x v="2"/>
    <x v="10"/>
    <n v="20.27"/>
    <n v="3.99"/>
    <n v="2618"/>
    <s v="Amy Hamrick Melvin"/>
    <x v="2"/>
    <x v="0"/>
    <x v="0"/>
    <x v="15"/>
    <s v="Small Box"/>
    <s v="Fellowes Mighty 8 Compact Surge Protector"/>
    <n v="0.56999999999999995"/>
    <s v="United States"/>
    <x v="1"/>
    <x v="4"/>
    <x v="8"/>
    <n v="10004"/>
    <x v="165"/>
    <d v="2015-03-24T00:00:00"/>
    <x v="1438"/>
    <n v="53"/>
    <n v="1051.52"/>
    <n v="53153"/>
    <s v="Not returned"/>
    <s v="Erin"/>
  </r>
  <r>
    <x v="1486"/>
    <x v="0"/>
    <x v="5"/>
    <n v="4.84"/>
    <n v="0.71"/>
    <n v="2619"/>
    <s v="Brandon E Shepherd"/>
    <x v="0"/>
    <x v="0"/>
    <x v="0"/>
    <x v="0"/>
    <s v="Wrap Bag"/>
    <s v="*Staples* Highlighting Markers"/>
    <n v="0.52"/>
    <s v="United States"/>
    <x v="2"/>
    <x v="46"/>
    <x v="676"/>
    <n v="57103"/>
    <x v="165"/>
    <d v="2015-03-23T00:00:00"/>
    <x v="1439"/>
    <n v="5"/>
    <n v="25.85"/>
    <n v="88014"/>
    <s v="Not returned"/>
    <s v="Chris"/>
  </r>
  <r>
    <x v="1487"/>
    <x v="1"/>
    <x v="10"/>
    <n v="30.98"/>
    <n v="8.99"/>
    <n v="2619"/>
    <s v="Brandon E Shepherd"/>
    <x v="2"/>
    <x v="0"/>
    <x v="0"/>
    <x v="0"/>
    <s v="Small Pack"/>
    <s v="Boston School Pro Electric Pencil Sharpener, 1670"/>
    <n v="0.57999999999999996"/>
    <s v="United States"/>
    <x v="2"/>
    <x v="46"/>
    <x v="676"/>
    <n v="57103"/>
    <x v="170"/>
    <d v="2015-02-11T00:00:00"/>
    <x v="1440"/>
    <n v="4"/>
    <n v="119.37"/>
    <n v="88015"/>
    <s v="Not returned"/>
    <s v="Chris"/>
  </r>
  <r>
    <x v="1488"/>
    <x v="2"/>
    <x v="10"/>
    <n v="20.27"/>
    <n v="3.99"/>
    <n v="2620"/>
    <s v="Phyllis Little"/>
    <x v="2"/>
    <x v="0"/>
    <x v="0"/>
    <x v="15"/>
    <s v="Small Box"/>
    <s v="Fellowes Mighty 8 Compact Surge Protector"/>
    <n v="0.56999999999999995"/>
    <s v="United States"/>
    <x v="3"/>
    <x v="20"/>
    <x v="677"/>
    <n v="38134"/>
    <x v="165"/>
    <d v="2015-03-24T00:00:00"/>
    <x v="1441"/>
    <n v="13"/>
    <n v="257.92"/>
    <n v="88017"/>
    <s v="Not returned"/>
    <s v="Sam"/>
  </r>
  <r>
    <x v="1489"/>
    <x v="0"/>
    <x v="9"/>
    <n v="40.97"/>
    <n v="8.99"/>
    <n v="2621"/>
    <s v="Robyn Hayes"/>
    <x v="0"/>
    <x v="0"/>
    <x v="0"/>
    <x v="0"/>
    <s v="Small Pack"/>
    <s v="Sanford 52201 APSCO Electric Pencil Sharpener"/>
    <n v="0.59"/>
    <s v="United States"/>
    <x v="3"/>
    <x v="20"/>
    <x v="678"/>
    <n v="37027"/>
    <x v="91"/>
    <d v="2015-03-20T00:00:00"/>
    <x v="1442"/>
    <n v="5"/>
    <n v="207.22"/>
    <n v="88016"/>
    <s v="Not returned"/>
    <s v="Sam"/>
  </r>
  <r>
    <x v="1490"/>
    <x v="0"/>
    <x v="10"/>
    <n v="41.94"/>
    <n v="2.99"/>
    <n v="2626"/>
    <s v="Lillian Fischer"/>
    <x v="2"/>
    <x v="3"/>
    <x v="0"/>
    <x v="8"/>
    <s v="Small Box"/>
    <s v="Avery Trapezoid Extra Heavy Duty 4&quot; Binders"/>
    <n v="0.35"/>
    <s v="United States"/>
    <x v="0"/>
    <x v="1"/>
    <x v="370"/>
    <n v="94025"/>
    <x v="131"/>
    <d v="2015-02-08T00:00:00"/>
    <x v="1443"/>
    <n v="6"/>
    <n v="237.8"/>
    <n v="90927"/>
    <s v="Not returned"/>
    <s v="William"/>
  </r>
  <r>
    <x v="1491"/>
    <x v="3"/>
    <x v="1"/>
    <n v="30.53"/>
    <n v="19.989999999999998"/>
    <n v="2628"/>
    <s v="Danielle P Rao"/>
    <x v="0"/>
    <x v="0"/>
    <x v="0"/>
    <x v="9"/>
    <s v="Small Box"/>
    <s v="Avery 4027 File Folder Labels for Dot Matrix Printers, 5000 Labels per Box, White"/>
    <n v="0.39"/>
    <s v="United States"/>
    <x v="2"/>
    <x v="23"/>
    <x v="627"/>
    <n v="73160"/>
    <x v="60"/>
    <d v="2015-01-19T00:00:00"/>
    <x v="1444"/>
    <n v="14"/>
    <n v="448.47"/>
    <n v="85916"/>
    <s v="Not returned"/>
    <s v="Chris"/>
  </r>
  <r>
    <x v="1492"/>
    <x v="2"/>
    <x v="0"/>
    <n v="194.3"/>
    <n v="11.54"/>
    <n v="2630"/>
    <s v="Betsy Puckett"/>
    <x v="2"/>
    <x v="2"/>
    <x v="1"/>
    <x v="2"/>
    <s v="Large Box"/>
    <s v="Electrix Halogen Magnifier Lamp"/>
    <n v="0.59"/>
    <s v="United States"/>
    <x v="2"/>
    <x v="23"/>
    <x v="679"/>
    <n v="73071"/>
    <x v="99"/>
    <d v="2015-01-07T00:00:00"/>
    <x v="1445"/>
    <n v="5"/>
    <n v="1000.26"/>
    <n v="85914"/>
    <s v="Not returned"/>
    <s v="Chris"/>
  </r>
  <r>
    <x v="1493"/>
    <x v="2"/>
    <x v="1"/>
    <n v="209.84"/>
    <n v="21.21"/>
    <n v="2630"/>
    <s v="Betsy Puckett"/>
    <x v="2"/>
    <x v="2"/>
    <x v="1"/>
    <x v="2"/>
    <s v="Large Box"/>
    <s v="Luxo Professional Fluorescent Magnifier Lamp with Clamp-Mount Base"/>
    <n v="0.59"/>
    <s v="United States"/>
    <x v="2"/>
    <x v="23"/>
    <x v="679"/>
    <n v="73071"/>
    <x v="99"/>
    <d v="2015-01-06T00:00:00"/>
    <x v="1446"/>
    <n v="10"/>
    <n v="2184.9899999999998"/>
    <n v="85914"/>
    <s v="Not returned"/>
    <s v="Chris"/>
  </r>
  <r>
    <x v="1494"/>
    <x v="2"/>
    <x v="6"/>
    <n v="145.44999999999999"/>
    <n v="17.850000000000001"/>
    <n v="2630"/>
    <s v="Betsy Puckett"/>
    <x v="1"/>
    <x v="2"/>
    <x v="2"/>
    <x v="6"/>
    <s v="Jumbo Drum"/>
    <s v="Panasonic KX-P1150 Dot Matrix Printer"/>
    <n v="0.56000000000000005"/>
    <s v="United States"/>
    <x v="2"/>
    <x v="23"/>
    <x v="679"/>
    <n v="73071"/>
    <x v="99"/>
    <d v="2015-01-07T00:00:00"/>
    <x v="1447"/>
    <n v="8"/>
    <n v="1191.2"/>
    <n v="85914"/>
    <s v="Not returned"/>
    <s v="Chris"/>
  </r>
  <r>
    <x v="1495"/>
    <x v="0"/>
    <x v="8"/>
    <n v="65.989999999999995"/>
    <n v="5.99"/>
    <n v="2630"/>
    <s v="Betsy Puckett"/>
    <x v="2"/>
    <x v="2"/>
    <x v="2"/>
    <x v="5"/>
    <s v="Small Box"/>
    <s v="i1000"/>
    <n v="0.57999999999999996"/>
    <s v="United States"/>
    <x v="2"/>
    <x v="23"/>
    <x v="679"/>
    <n v="73071"/>
    <x v="0"/>
    <d v="2015-01-08T00:00:00"/>
    <x v="1448"/>
    <n v="3"/>
    <n v="165.71"/>
    <n v="85915"/>
    <s v="Not returned"/>
    <s v="Chris"/>
  </r>
  <r>
    <x v="1496"/>
    <x v="4"/>
    <x v="5"/>
    <n v="100.97"/>
    <n v="7.18"/>
    <n v="2638"/>
    <s v="Alicia Wood Shah"/>
    <x v="0"/>
    <x v="3"/>
    <x v="2"/>
    <x v="13"/>
    <s v="Small Box"/>
    <s v="Gyration Ultra Cordless Optical Suite"/>
    <n v="0.46"/>
    <s v="United States"/>
    <x v="0"/>
    <x v="44"/>
    <x v="680"/>
    <n v="83704"/>
    <x v="178"/>
    <d v="2015-06-08T00:00:00"/>
    <x v="1449"/>
    <n v="13"/>
    <n v="1277.49"/>
    <n v="90951"/>
    <s v="Not returned"/>
    <s v="William"/>
  </r>
  <r>
    <x v="1497"/>
    <x v="1"/>
    <x v="5"/>
    <n v="4.9800000000000004"/>
    <n v="0.49"/>
    <n v="2639"/>
    <s v="Marianne Connor"/>
    <x v="2"/>
    <x v="3"/>
    <x v="0"/>
    <x v="9"/>
    <s v="Small Box"/>
    <s v="Avery White Multi-Purpose Labels"/>
    <n v="0.39"/>
    <s v="United States"/>
    <x v="0"/>
    <x v="27"/>
    <x v="151"/>
    <n v="88201"/>
    <x v="91"/>
    <d v="2015-03-19T00:00:00"/>
    <x v="1450"/>
    <n v="3"/>
    <n v="14.2"/>
    <n v="90952"/>
    <s v="Not returned"/>
    <s v="William"/>
  </r>
  <r>
    <x v="1498"/>
    <x v="4"/>
    <x v="10"/>
    <n v="10.98"/>
    <n v="3.99"/>
    <n v="2647"/>
    <s v="Teresa Bishop"/>
    <x v="2"/>
    <x v="0"/>
    <x v="0"/>
    <x v="15"/>
    <s v="Small Box"/>
    <s v="Staples Surge Protector 6 outlet"/>
    <n v="0.57999999999999996"/>
    <s v="United States"/>
    <x v="0"/>
    <x v="1"/>
    <x v="681"/>
    <n v="93309"/>
    <x v="83"/>
    <d v="2015-03-24T00:00:00"/>
    <x v="1451"/>
    <n v="5"/>
    <n v="52.21"/>
    <n v="91386"/>
    <s v="Not returned"/>
    <s v="William"/>
  </r>
  <r>
    <x v="1499"/>
    <x v="4"/>
    <x v="0"/>
    <n v="39.979999999999997"/>
    <n v="9.1999999999999993"/>
    <n v="2647"/>
    <s v="Teresa Bishop"/>
    <x v="2"/>
    <x v="0"/>
    <x v="1"/>
    <x v="2"/>
    <s v="Wrap Bag"/>
    <s v="Eldon Radial Chair Mat for Low to Medium Pile Carpets"/>
    <n v="0.65"/>
    <s v="United States"/>
    <x v="0"/>
    <x v="1"/>
    <x v="681"/>
    <n v="93309"/>
    <x v="83"/>
    <d v="2015-03-19T00:00:00"/>
    <x v="1452"/>
    <n v="4"/>
    <n v="170.32"/>
    <n v="91386"/>
    <s v="Not returned"/>
    <s v="William"/>
  </r>
  <r>
    <x v="1500"/>
    <x v="0"/>
    <x v="0"/>
    <n v="39.979999999999997"/>
    <n v="4"/>
    <n v="2649"/>
    <s v="Leo J Olson"/>
    <x v="2"/>
    <x v="0"/>
    <x v="2"/>
    <x v="13"/>
    <s v="Small Box"/>
    <s v="Microsoft Natural Keyboard Elite"/>
    <n v="0.7"/>
    <s v="United States"/>
    <x v="1"/>
    <x v="30"/>
    <x v="608"/>
    <n v="21040"/>
    <x v="164"/>
    <d v="2015-06-12T00:00:00"/>
    <x v="1453"/>
    <n v="5"/>
    <n v="203.29"/>
    <n v="88814"/>
    <s v="Not returned"/>
    <s v="Erin"/>
  </r>
  <r>
    <x v="1501"/>
    <x v="2"/>
    <x v="5"/>
    <n v="35.99"/>
    <n v="5.99"/>
    <n v="2650"/>
    <s v="Joanne Chu"/>
    <x v="2"/>
    <x v="0"/>
    <x v="2"/>
    <x v="5"/>
    <s v="Wrap Bag"/>
    <s v="Accessory41"/>
    <n v="0.38"/>
    <s v="United States"/>
    <x v="1"/>
    <x v="19"/>
    <x v="682"/>
    <n v="15234"/>
    <x v="82"/>
    <d v="2015-05-05T00:00:00"/>
    <x v="1454"/>
    <n v="26"/>
    <n v="759.88"/>
    <n v="88815"/>
    <s v="Not returned"/>
    <s v="Erin"/>
  </r>
  <r>
    <x v="1502"/>
    <x v="3"/>
    <x v="2"/>
    <n v="47.9"/>
    <n v="5.86"/>
    <n v="2652"/>
    <s v="Brenda Ross"/>
    <x v="2"/>
    <x v="3"/>
    <x v="0"/>
    <x v="7"/>
    <s v="Small Box"/>
    <s v="Xerox 1938"/>
    <n v="0.37"/>
    <s v="United States"/>
    <x v="0"/>
    <x v="1"/>
    <x v="681"/>
    <n v="93309"/>
    <x v="40"/>
    <d v="2015-05-27T00:00:00"/>
    <x v="1455"/>
    <n v="2"/>
    <n v="94.2"/>
    <n v="89361"/>
    <s v="Not returned"/>
    <s v="William"/>
  </r>
  <r>
    <x v="1503"/>
    <x v="1"/>
    <x v="5"/>
    <n v="4.9800000000000004"/>
    <n v="4.62"/>
    <n v="2653"/>
    <s v="Leo Kane"/>
    <x v="2"/>
    <x v="3"/>
    <x v="2"/>
    <x v="13"/>
    <s v="Small Pack"/>
    <s v="Imation 3.5&quot;, DISKETTE 44766 HGHLD3.52HD/FM, 10/Pack"/>
    <n v="0.64"/>
    <s v="United States"/>
    <x v="2"/>
    <x v="13"/>
    <x v="683"/>
    <n v="67037"/>
    <x v="11"/>
    <d v="2015-02-23T00:00:00"/>
    <x v="1456"/>
    <n v="7"/>
    <n v="34.32"/>
    <n v="89360"/>
    <s v="Not returned"/>
    <s v="Chris"/>
  </r>
  <r>
    <x v="1504"/>
    <x v="1"/>
    <x v="1"/>
    <n v="34.229999999999997"/>
    <n v="5.0199999999999996"/>
    <n v="2653"/>
    <s v="Leo Kane"/>
    <x v="2"/>
    <x v="3"/>
    <x v="1"/>
    <x v="2"/>
    <s v="Small Box"/>
    <s v="Hand-Finished Solid Wood Document Frame"/>
    <n v="0.55000000000000004"/>
    <s v="United States"/>
    <x v="2"/>
    <x v="13"/>
    <x v="683"/>
    <n v="67037"/>
    <x v="11"/>
    <d v="2015-02-24T00:00:00"/>
    <x v="1457"/>
    <n v="11"/>
    <n v="392.45"/>
    <n v="89360"/>
    <s v="Not returned"/>
    <s v="Chris"/>
  </r>
  <r>
    <x v="1505"/>
    <x v="3"/>
    <x v="3"/>
    <n v="89.99"/>
    <n v="42"/>
    <n v="2655"/>
    <s v="Benjamin Lam"/>
    <x v="1"/>
    <x v="3"/>
    <x v="1"/>
    <x v="1"/>
    <s v="Jumbo Drum"/>
    <s v="Global Leather Task Chair, Black"/>
    <n v="0.66"/>
    <s v="United States"/>
    <x v="3"/>
    <x v="29"/>
    <x v="135"/>
    <n v="30318"/>
    <x v="106"/>
    <d v="2015-04-18T00:00:00"/>
    <x v="1458"/>
    <n v="6"/>
    <n v="511.25"/>
    <n v="86063"/>
    <s v="Not returned"/>
    <s v="Sam"/>
  </r>
  <r>
    <x v="1506"/>
    <x v="2"/>
    <x v="8"/>
    <n v="2.94"/>
    <n v="0.81"/>
    <n v="2655"/>
    <s v="Benjamin Lam"/>
    <x v="2"/>
    <x v="0"/>
    <x v="0"/>
    <x v="0"/>
    <s v="Wrap Bag"/>
    <s v="Prang Colored Pencils"/>
    <n v="0.4"/>
    <s v="United States"/>
    <x v="3"/>
    <x v="29"/>
    <x v="135"/>
    <n v="30318"/>
    <x v="4"/>
    <d v="2015-04-09T00:00:00"/>
    <x v="1459"/>
    <n v="10"/>
    <n v="29.88"/>
    <n v="86064"/>
    <s v="Not returned"/>
    <s v="Sam"/>
  </r>
  <r>
    <x v="1507"/>
    <x v="2"/>
    <x v="0"/>
    <n v="138.13999999999999"/>
    <n v="35"/>
    <n v="2660"/>
    <s v="Jeffrey Page"/>
    <x v="2"/>
    <x v="2"/>
    <x v="0"/>
    <x v="10"/>
    <s v="Large Box"/>
    <s v="SAFCO Commercial Wire Shelving, Black"/>
    <m/>
    <s v="United States"/>
    <x v="1"/>
    <x v="14"/>
    <x v="269"/>
    <n v="4038"/>
    <x v="152"/>
    <d v="2015-02-26T00:00:00"/>
    <x v="1460"/>
    <n v="4"/>
    <n v="599.03"/>
    <n v="86486"/>
    <s v="Not returned"/>
    <s v="Erin"/>
  </r>
  <r>
    <x v="1508"/>
    <x v="0"/>
    <x v="7"/>
    <n v="90.24"/>
    <n v="0.99"/>
    <n v="2667"/>
    <s v="Pat Baker"/>
    <x v="2"/>
    <x v="1"/>
    <x v="0"/>
    <x v="15"/>
    <s v="Small Box"/>
    <s v="Kensington 6 Outlet MasterPiece® HOMEOFFICE Power Control Center"/>
    <n v="0.56000000000000005"/>
    <s v="United States"/>
    <x v="1"/>
    <x v="10"/>
    <x v="10"/>
    <n v="44107"/>
    <x v="57"/>
    <d v="2015-04-04T00:00:00"/>
    <x v="1461"/>
    <n v="4"/>
    <n v="356.92"/>
    <n v="87831"/>
    <s v="Not returned"/>
    <s v="Erin"/>
  </r>
  <r>
    <x v="1509"/>
    <x v="0"/>
    <x v="3"/>
    <n v="47.9"/>
    <n v="5.86"/>
    <n v="2667"/>
    <s v="Pat Baker"/>
    <x v="0"/>
    <x v="1"/>
    <x v="0"/>
    <x v="7"/>
    <s v="Small Box"/>
    <s v="Xerox 1938"/>
    <n v="0.37"/>
    <s v="United States"/>
    <x v="1"/>
    <x v="10"/>
    <x v="10"/>
    <n v="44107"/>
    <x v="57"/>
    <d v="2015-04-04T00:00:00"/>
    <x v="1462"/>
    <n v="3"/>
    <n v="136.16"/>
    <n v="87831"/>
    <s v="Not returned"/>
    <s v="Erin"/>
  </r>
  <r>
    <x v="1510"/>
    <x v="0"/>
    <x v="7"/>
    <n v="10.4"/>
    <n v="5.4"/>
    <n v="2668"/>
    <s v="Carlos Hanson"/>
    <x v="2"/>
    <x v="0"/>
    <x v="1"/>
    <x v="2"/>
    <s v="Small Pack"/>
    <s v="Executive Impressions 8-1/2&quot; Career Panel/Partition Cubicle Clock"/>
    <n v="0.51"/>
    <s v="United States"/>
    <x v="2"/>
    <x v="46"/>
    <x v="684"/>
    <n v="57701"/>
    <x v="145"/>
    <d v="2015-03-29T00:00:00"/>
    <x v="1463"/>
    <n v="12"/>
    <n v="130.74"/>
    <n v="87830"/>
    <s v="Not returned"/>
    <s v="Chris"/>
  </r>
  <r>
    <x v="1511"/>
    <x v="0"/>
    <x v="4"/>
    <n v="4.28"/>
    <n v="4.79"/>
    <n v="2668"/>
    <s v="Carlos Hanson"/>
    <x v="2"/>
    <x v="0"/>
    <x v="0"/>
    <x v="7"/>
    <s v="Small Box"/>
    <s v="Xerox 1962"/>
    <n v="0.4"/>
    <s v="United States"/>
    <x v="2"/>
    <x v="46"/>
    <x v="684"/>
    <n v="57701"/>
    <x v="145"/>
    <d v="2015-03-30T00:00:00"/>
    <x v="1464"/>
    <n v="12"/>
    <n v="49.87"/>
    <n v="87830"/>
    <s v="Not returned"/>
    <s v="Chris"/>
  </r>
  <r>
    <x v="1512"/>
    <x v="1"/>
    <x v="2"/>
    <n v="3.93"/>
    <n v="0.99"/>
    <n v="2668"/>
    <s v="Carlos Hanson"/>
    <x v="2"/>
    <x v="1"/>
    <x v="0"/>
    <x v="3"/>
    <s v="Wrap Bag"/>
    <s v="Staples Vinyl Coated Paper Clips"/>
    <n v="0.39"/>
    <s v="United States"/>
    <x v="2"/>
    <x v="46"/>
    <x v="684"/>
    <n v="57701"/>
    <x v="109"/>
    <d v="2015-04-23T00:00:00"/>
    <x v="1465"/>
    <n v="6"/>
    <n v="24.18"/>
    <n v="87832"/>
    <s v="Not returned"/>
    <s v="Chris"/>
  </r>
  <r>
    <x v="1513"/>
    <x v="0"/>
    <x v="5"/>
    <n v="165.2"/>
    <n v="19.989999999999998"/>
    <n v="2670"/>
    <s v="Yvonne Mann"/>
    <x v="2"/>
    <x v="1"/>
    <x v="0"/>
    <x v="10"/>
    <s v="Small Box"/>
    <s v="Economy Rollaway Files"/>
    <n v="0.59"/>
    <s v="United States"/>
    <x v="0"/>
    <x v="1"/>
    <x v="154"/>
    <n v="90049"/>
    <x v="124"/>
    <d v="2015-05-29T00:00:00"/>
    <x v="1466"/>
    <n v="167"/>
    <n v="27587.55"/>
    <n v="37924"/>
    <s v="Returned"/>
    <s v="William"/>
  </r>
  <r>
    <x v="1514"/>
    <x v="0"/>
    <x v="3"/>
    <n v="17.989999999999998"/>
    <n v="8.65"/>
    <n v="2670"/>
    <s v="Yvonne Mann"/>
    <x v="2"/>
    <x v="1"/>
    <x v="0"/>
    <x v="0"/>
    <s v="Small Box"/>
    <s v="Model L Table or Wall-Mount Pencil Sharpener"/>
    <n v="0.56999999999999995"/>
    <s v="United States"/>
    <x v="0"/>
    <x v="1"/>
    <x v="154"/>
    <n v="90049"/>
    <x v="124"/>
    <d v="2015-05-29T00:00:00"/>
    <x v="1467"/>
    <n v="71"/>
    <n v="1191.58"/>
    <n v="37924"/>
    <s v="Returned"/>
    <s v="William"/>
  </r>
  <r>
    <x v="1515"/>
    <x v="0"/>
    <x v="5"/>
    <n v="165.2"/>
    <n v="19.989999999999998"/>
    <n v="2671"/>
    <s v="Lloyd Fuller"/>
    <x v="2"/>
    <x v="1"/>
    <x v="0"/>
    <x v="10"/>
    <s v="Small Box"/>
    <s v="Economy Rollaway Files"/>
    <n v="0.59"/>
    <s v="United States"/>
    <x v="3"/>
    <x v="20"/>
    <x v="678"/>
    <n v="37027"/>
    <x v="124"/>
    <d v="2015-05-29T00:00:00"/>
    <x v="1468"/>
    <n v="42"/>
    <n v="6938.19"/>
    <n v="90551"/>
    <s v="Not returned"/>
    <s v="Sam"/>
  </r>
  <r>
    <x v="1516"/>
    <x v="2"/>
    <x v="9"/>
    <n v="41.32"/>
    <n v="58.66"/>
    <n v="2677"/>
    <s v="Geoffrey Rivera"/>
    <x v="0"/>
    <x v="2"/>
    <x v="1"/>
    <x v="2"/>
    <s v="Medium Box"/>
    <s v="Deflect-o EconoMat Studded, No Bevel Mat for Low Pile Carpeting"/>
    <n v="0.76"/>
    <s v="United States"/>
    <x v="3"/>
    <x v="8"/>
    <x v="685"/>
    <n v="22601"/>
    <x v="154"/>
    <d v="2015-06-17T00:00:00"/>
    <x v="1469"/>
    <n v="10"/>
    <n v="419.27"/>
    <n v="86633"/>
    <s v="Not returned"/>
    <s v="Sam"/>
  </r>
  <r>
    <x v="1517"/>
    <x v="2"/>
    <x v="6"/>
    <n v="6.88"/>
    <n v="2"/>
    <n v="2677"/>
    <s v="Geoffrey Rivera"/>
    <x v="2"/>
    <x v="2"/>
    <x v="0"/>
    <x v="7"/>
    <s v="Wrap Bag"/>
    <s v="Adams Phone Message Book, 200 Message Capacity, 8 1/16” x 11”"/>
    <n v="0.39"/>
    <s v="United States"/>
    <x v="3"/>
    <x v="8"/>
    <x v="685"/>
    <n v="22601"/>
    <x v="154"/>
    <d v="2015-06-16T00:00:00"/>
    <x v="1470"/>
    <n v="5"/>
    <n v="36"/>
    <n v="86633"/>
    <s v="Not returned"/>
    <s v="Sam"/>
  </r>
  <r>
    <x v="1518"/>
    <x v="4"/>
    <x v="3"/>
    <n v="8.74"/>
    <n v="1.39"/>
    <n v="2684"/>
    <s v="Edna Michael"/>
    <x v="0"/>
    <x v="2"/>
    <x v="0"/>
    <x v="4"/>
    <s v="Small Box"/>
    <s v="#10- 4 1/8&quot; x 9 1/2&quot; Recycled Envelopes"/>
    <n v="0.38"/>
    <s v="United States"/>
    <x v="3"/>
    <x v="26"/>
    <x v="686"/>
    <n v="33952"/>
    <x v="2"/>
    <d v="2015-02-20T00:00:00"/>
    <x v="1471"/>
    <n v="1"/>
    <n v="11.78"/>
    <n v="89146"/>
    <s v="Not returned"/>
    <s v="Sam"/>
  </r>
  <r>
    <x v="1519"/>
    <x v="4"/>
    <x v="3"/>
    <n v="18.97"/>
    <n v="9.0299999999999994"/>
    <n v="2684"/>
    <s v="Edna Michael"/>
    <x v="2"/>
    <x v="2"/>
    <x v="0"/>
    <x v="7"/>
    <s v="Small Box"/>
    <s v="Computer Printout Paper with Letter-Trim Perforations"/>
    <n v="0.37"/>
    <s v="United States"/>
    <x v="3"/>
    <x v="26"/>
    <x v="686"/>
    <n v="33952"/>
    <x v="2"/>
    <d v="2015-02-20T00:00:00"/>
    <x v="1472"/>
    <n v="1"/>
    <n v="20.96"/>
    <n v="89146"/>
    <s v="Not returned"/>
    <s v="Sam"/>
  </r>
  <r>
    <x v="1520"/>
    <x v="4"/>
    <x v="8"/>
    <n v="4.97"/>
    <n v="5.71"/>
    <n v="2684"/>
    <s v="Edna Michael"/>
    <x v="2"/>
    <x v="2"/>
    <x v="1"/>
    <x v="2"/>
    <s v="Medium Box"/>
    <s v="DAX Value U-Channel Document Frames, Easel Back"/>
    <n v="0.54"/>
    <s v="United States"/>
    <x v="3"/>
    <x v="26"/>
    <x v="686"/>
    <n v="33952"/>
    <x v="98"/>
    <d v="2015-04-15T00:00:00"/>
    <x v="1473"/>
    <n v="5"/>
    <n v="26.66"/>
    <n v="89148"/>
    <s v="Not returned"/>
    <s v="Sam"/>
  </r>
  <r>
    <x v="1521"/>
    <x v="4"/>
    <x v="3"/>
    <n v="2.62"/>
    <n v="0.8"/>
    <n v="2684"/>
    <s v="Edna Michael"/>
    <x v="2"/>
    <x v="2"/>
    <x v="0"/>
    <x v="3"/>
    <s v="Wrap Bag"/>
    <s v="Staples Metal Binder Clips"/>
    <n v="0.39"/>
    <s v="United States"/>
    <x v="3"/>
    <x v="26"/>
    <x v="686"/>
    <n v="33952"/>
    <x v="98"/>
    <d v="2015-04-12T00:00:00"/>
    <x v="1474"/>
    <n v="12"/>
    <n v="29.55"/>
    <n v="89148"/>
    <s v="Not returned"/>
    <s v="Sam"/>
  </r>
  <r>
    <x v="1522"/>
    <x v="4"/>
    <x v="9"/>
    <n v="65.989999999999995"/>
    <n v="8.8000000000000007"/>
    <n v="2684"/>
    <s v="Edna Michael"/>
    <x v="2"/>
    <x v="2"/>
    <x v="2"/>
    <x v="5"/>
    <s v="Small Box"/>
    <s v="6120"/>
    <n v="0.57999999999999996"/>
    <s v="United States"/>
    <x v="3"/>
    <x v="26"/>
    <x v="686"/>
    <n v="33952"/>
    <x v="98"/>
    <d v="2015-04-10T00:00:00"/>
    <x v="1475"/>
    <n v="21"/>
    <n v="1237.4000000000001"/>
    <n v="89148"/>
    <s v="Not returned"/>
    <s v="Sam"/>
  </r>
  <r>
    <x v="1523"/>
    <x v="0"/>
    <x v="6"/>
    <n v="7.38"/>
    <n v="11.51"/>
    <n v="2685"/>
    <s v="Kathryn Wolfe"/>
    <x v="2"/>
    <x v="2"/>
    <x v="0"/>
    <x v="8"/>
    <s v="Small Box"/>
    <s v="GBC Plastic Binding Combs"/>
    <n v="0.36"/>
    <s v="United States"/>
    <x v="1"/>
    <x v="4"/>
    <x v="687"/>
    <n v="11803"/>
    <x v="36"/>
    <d v="2015-04-05T00:00:00"/>
    <x v="1476"/>
    <n v="2"/>
    <n v="17.64"/>
    <n v="89147"/>
    <s v="Not returned"/>
    <s v="Erin"/>
  </r>
  <r>
    <x v="1524"/>
    <x v="2"/>
    <x v="3"/>
    <n v="3.75"/>
    <n v="0.5"/>
    <n v="2689"/>
    <s v="Marlene Gray"/>
    <x v="2"/>
    <x v="1"/>
    <x v="0"/>
    <x v="9"/>
    <s v="Small Box"/>
    <s v="Avery 496"/>
    <n v="0.37"/>
    <s v="United States"/>
    <x v="1"/>
    <x v="2"/>
    <x v="688"/>
    <n v="7011"/>
    <x v="82"/>
    <d v="2015-05-06T00:00:00"/>
    <x v="1477"/>
    <n v="21"/>
    <n v="74.23"/>
    <n v="90624"/>
    <s v="Not returned"/>
    <s v="Erin"/>
  </r>
  <r>
    <x v="1525"/>
    <x v="2"/>
    <x v="0"/>
    <n v="30.98"/>
    <n v="9.18"/>
    <n v="2693"/>
    <s v="Lloyd Cannon"/>
    <x v="2"/>
    <x v="1"/>
    <x v="0"/>
    <x v="7"/>
    <s v="Small Box"/>
    <s v="Xerox 1951"/>
    <n v="0.4"/>
    <s v="United States"/>
    <x v="1"/>
    <x v="9"/>
    <x v="268"/>
    <n v="5201"/>
    <x v="82"/>
    <d v="2015-05-04T00:00:00"/>
    <x v="1478"/>
    <n v="20"/>
    <n v="627.19000000000005"/>
    <n v="90624"/>
    <s v="Not returned"/>
    <s v="Erin"/>
  </r>
  <r>
    <x v="1526"/>
    <x v="2"/>
    <x v="5"/>
    <n v="107.53"/>
    <n v="5.81"/>
    <n v="2696"/>
    <s v="Sally Dunn"/>
    <x v="2"/>
    <x v="1"/>
    <x v="1"/>
    <x v="2"/>
    <s v="Medium Box"/>
    <s v="Tenex Contemporary Contur Chairmats for Low and Medium Pile Carpet, Computer, 39&quot; x 49&quot;"/>
    <n v="0.65"/>
    <s v="United States"/>
    <x v="3"/>
    <x v="43"/>
    <x v="689"/>
    <n v="35401"/>
    <x v="93"/>
    <d v="2015-03-06T00:00:00"/>
    <x v="1479"/>
    <n v="6"/>
    <n v="612.91999999999996"/>
    <n v="87676"/>
    <s v="Not returned"/>
    <s v="Sam"/>
  </r>
  <r>
    <x v="1527"/>
    <x v="2"/>
    <x v="7"/>
    <n v="1.74"/>
    <n v="4.08"/>
    <n v="2697"/>
    <s v="Ricky W Clements"/>
    <x v="2"/>
    <x v="0"/>
    <x v="1"/>
    <x v="2"/>
    <s v="Small Pack"/>
    <s v="Eldon Regeneration Recycled Desk Accessories, Smoke"/>
    <n v="0.53"/>
    <s v="United States"/>
    <x v="3"/>
    <x v="43"/>
    <x v="690"/>
    <n v="35216"/>
    <x v="67"/>
    <d v="2015-02-25T00:00:00"/>
    <x v="1480"/>
    <n v="16"/>
    <n v="29.08"/>
    <n v="87678"/>
    <s v="Not returned"/>
    <s v="Sam"/>
  </r>
  <r>
    <x v="1528"/>
    <x v="2"/>
    <x v="0"/>
    <n v="119.99"/>
    <n v="56.14"/>
    <n v="2697"/>
    <s v="Ricky W Clements"/>
    <x v="1"/>
    <x v="0"/>
    <x v="2"/>
    <x v="6"/>
    <s v="Jumbo Box"/>
    <s v="Hewlett-Packard 2600DN Business Color Inkjet Printer"/>
    <n v="0.39"/>
    <s v="United States"/>
    <x v="3"/>
    <x v="43"/>
    <x v="690"/>
    <n v="35216"/>
    <x v="67"/>
    <d v="2015-02-24T00:00:00"/>
    <x v="1481"/>
    <n v="21"/>
    <n v="2569.5700000000002"/>
    <n v="87678"/>
    <s v="Not returned"/>
    <s v="Sam"/>
  </r>
  <r>
    <x v="1529"/>
    <x v="2"/>
    <x v="2"/>
    <n v="4.9800000000000004"/>
    <n v="4.95"/>
    <n v="2699"/>
    <s v="Marcia Greenberg"/>
    <x v="2"/>
    <x v="0"/>
    <x v="0"/>
    <x v="8"/>
    <s v="Small Box"/>
    <s v="Cardinal Holdit Business Card Pockets"/>
    <n v="0.37"/>
    <s v="United States"/>
    <x v="0"/>
    <x v="28"/>
    <x v="691"/>
    <n v="86442"/>
    <x v="55"/>
    <d v="2015-05-24T00:00:00"/>
    <x v="1482"/>
    <n v="16"/>
    <n v="78.989999999999995"/>
    <n v="87677"/>
    <s v="Not returned"/>
    <s v="William"/>
  </r>
  <r>
    <x v="1530"/>
    <x v="1"/>
    <x v="7"/>
    <n v="70.98"/>
    <n v="26.74"/>
    <n v="2699"/>
    <s v="Marcia Greenberg"/>
    <x v="1"/>
    <x v="0"/>
    <x v="1"/>
    <x v="14"/>
    <s v="Jumbo Box"/>
    <s v="Hon Metal Bookcases, Black"/>
    <n v="0.6"/>
    <s v="United States"/>
    <x v="0"/>
    <x v="28"/>
    <x v="691"/>
    <n v="86442"/>
    <x v="4"/>
    <d v="2015-04-10T00:00:00"/>
    <x v="1483"/>
    <n v="19"/>
    <n v="1345.33"/>
    <n v="87679"/>
    <s v="Not returned"/>
    <s v="William"/>
  </r>
  <r>
    <x v="1531"/>
    <x v="2"/>
    <x v="2"/>
    <n v="3.6"/>
    <n v="2.2000000000000002"/>
    <n v="2704"/>
    <s v="Juan Gold"/>
    <x v="2"/>
    <x v="3"/>
    <x v="0"/>
    <x v="7"/>
    <s v="Wrap Bag"/>
    <s v="Telephone Message Books with Fax/Mobile Section, 4 1/4&quot; x 6&quot;"/>
    <n v="0.39"/>
    <s v="United States"/>
    <x v="3"/>
    <x v="26"/>
    <x v="692"/>
    <n v="32503"/>
    <x v="122"/>
    <d v="2015-05-02T00:00:00"/>
    <x v="1484"/>
    <n v="4"/>
    <n v="15.19"/>
    <n v="91407"/>
    <s v="Not returned"/>
    <s v="Sam"/>
  </r>
  <r>
    <x v="1532"/>
    <x v="4"/>
    <x v="9"/>
    <n v="13.48"/>
    <n v="4.51"/>
    <n v="2704"/>
    <s v="Juan Gold"/>
    <x v="0"/>
    <x v="3"/>
    <x v="0"/>
    <x v="10"/>
    <s v="Small Box"/>
    <s v="Tenex Personal Project File with Scoop Front Design, Black"/>
    <n v="0.59"/>
    <s v="United States"/>
    <x v="3"/>
    <x v="26"/>
    <x v="692"/>
    <n v="32503"/>
    <x v="122"/>
    <d v="2015-05-04T00:00:00"/>
    <x v="1485"/>
    <n v="4"/>
    <n v="59.49"/>
    <n v="91408"/>
    <s v="Not returned"/>
    <s v="Sam"/>
  </r>
  <r>
    <x v="1533"/>
    <x v="3"/>
    <x v="8"/>
    <n v="60.97"/>
    <n v="4.5"/>
    <n v="2709"/>
    <s v="Stanley Steele"/>
    <x v="2"/>
    <x v="3"/>
    <x v="0"/>
    <x v="15"/>
    <s v="Small Box"/>
    <s v="Tripp Lite Isotel 6 Outlet Surge Protector with Fax/Modem Protection"/>
    <n v="0.56000000000000005"/>
    <s v="United States"/>
    <x v="1"/>
    <x v="30"/>
    <x v="693"/>
    <n v="21042"/>
    <x v="5"/>
    <d v="2015-05-30T00:00:00"/>
    <x v="1486"/>
    <n v="1"/>
    <n v="57.84"/>
    <n v="89240"/>
    <s v="Not returned"/>
    <s v="Erin"/>
  </r>
  <r>
    <x v="1534"/>
    <x v="3"/>
    <x v="6"/>
    <n v="90.98"/>
    <n v="56.2"/>
    <n v="2709"/>
    <s v="Stanley Steele"/>
    <x v="2"/>
    <x v="3"/>
    <x v="1"/>
    <x v="2"/>
    <s v="Medium Box"/>
    <s v="Eldon ClusterMat Chair Mat with Cordless Antistatic Protection"/>
    <n v="0.74"/>
    <s v="United States"/>
    <x v="1"/>
    <x v="30"/>
    <x v="693"/>
    <n v="21042"/>
    <x v="5"/>
    <d v="2015-05-30T00:00:00"/>
    <x v="1487"/>
    <n v="15"/>
    <n v="1425.71"/>
    <n v="89240"/>
    <s v="Not returned"/>
    <s v="Erin"/>
  </r>
  <r>
    <x v="1535"/>
    <x v="2"/>
    <x v="8"/>
    <n v="2.88"/>
    <n v="0.5"/>
    <n v="2713"/>
    <s v="Lynda Banks"/>
    <x v="2"/>
    <x v="0"/>
    <x v="0"/>
    <x v="9"/>
    <s v="Small Box"/>
    <s v="Avery 492"/>
    <n v="0.39"/>
    <s v="United States"/>
    <x v="2"/>
    <x v="22"/>
    <x v="694"/>
    <n v="49001"/>
    <x v="123"/>
    <d v="2015-06-24T00:00:00"/>
    <x v="1488"/>
    <n v="9"/>
    <n v="25.26"/>
    <n v="88701"/>
    <s v="Not returned"/>
    <s v="Chris"/>
  </r>
  <r>
    <x v="1536"/>
    <x v="2"/>
    <x v="9"/>
    <n v="348.21"/>
    <n v="40.19"/>
    <n v="2713"/>
    <s v="Lynda Banks"/>
    <x v="1"/>
    <x v="0"/>
    <x v="1"/>
    <x v="11"/>
    <s v="Jumbo Box"/>
    <s v="Bretford CR4500 Series Slim Rectangular Table"/>
    <n v="0.62"/>
    <s v="United States"/>
    <x v="2"/>
    <x v="22"/>
    <x v="694"/>
    <n v="49001"/>
    <x v="123"/>
    <d v="2015-06-22T00:00:00"/>
    <x v="1489"/>
    <n v="2"/>
    <n v="736.16"/>
    <n v="88701"/>
    <s v="Not returned"/>
    <s v="Chris"/>
  </r>
  <r>
    <x v="1537"/>
    <x v="4"/>
    <x v="0"/>
    <n v="29.89"/>
    <n v="1.99"/>
    <n v="2715"/>
    <s v="Becky Farmer"/>
    <x v="2"/>
    <x v="0"/>
    <x v="2"/>
    <x v="13"/>
    <s v="Small Pack"/>
    <s v="Verbatim DVD-RAM, 5.2GB, Rewritable, Type 1, DS"/>
    <n v="0.5"/>
    <s v="United States"/>
    <x v="2"/>
    <x v="22"/>
    <x v="695"/>
    <n v="48911"/>
    <x v="38"/>
    <d v="2015-01-16T00:00:00"/>
    <x v="1490"/>
    <n v="1"/>
    <n v="31.96"/>
    <n v="88702"/>
    <s v="Not returned"/>
    <s v="Chris"/>
  </r>
  <r>
    <x v="1538"/>
    <x v="2"/>
    <x v="10"/>
    <n v="6.74"/>
    <n v="1.72"/>
    <n v="2718"/>
    <s v="Caroline Stone"/>
    <x v="2"/>
    <x v="3"/>
    <x v="0"/>
    <x v="7"/>
    <s v="Wrap Bag"/>
    <s v="Memo Book, 100 Message Capacity, 5 3/8” x 11”"/>
    <n v="0.35"/>
    <s v="United States"/>
    <x v="2"/>
    <x v="12"/>
    <x v="695"/>
    <n v="60438"/>
    <x v="151"/>
    <d v="2015-03-03T00:00:00"/>
    <x v="1491"/>
    <n v="15"/>
    <n v="98.17"/>
    <n v="89394"/>
    <s v="Not returned"/>
    <s v="Chris"/>
  </r>
  <r>
    <x v="1539"/>
    <x v="2"/>
    <x v="6"/>
    <n v="40.479999999999997"/>
    <n v="19.989999999999998"/>
    <n v="2720"/>
    <s v="Donna Block"/>
    <x v="2"/>
    <x v="2"/>
    <x v="2"/>
    <x v="13"/>
    <s v="Small Box"/>
    <s v="Keytronic Designer 104- Key Black Keyboard"/>
    <n v="0.77"/>
    <s v="United States"/>
    <x v="3"/>
    <x v="29"/>
    <x v="696"/>
    <n v="30721"/>
    <x v="154"/>
    <d v="2015-06-17T00:00:00"/>
    <x v="1492"/>
    <n v="6"/>
    <n v="264.95"/>
    <n v="88766"/>
    <s v="Not returned"/>
    <s v="Sam"/>
  </r>
  <r>
    <x v="1540"/>
    <x v="2"/>
    <x v="2"/>
    <n v="4.9800000000000004"/>
    <n v="7.44"/>
    <n v="2724"/>
    <s v="Erika Clapp"/>
    <x v="2"/>
    <x v="1"/>
    <x v="0"/>
    <x v="7"/>
    <s v="Small Box"/>
    <s v="Xerox 1922"/>
    <n v="0.36"/>
    <s v="United States"/>
    <x v="3"/>
    <x v="20"/>
    <x v="697"/>
    <n v="37421"/>
    <x v="90"/>
    <d v="2015-05-02T00:00:00"/>
    <x v="1493"/>
    <n v="10"/>
    <n v="53.21"/>
    <n v="88959"/>
    <s v="Not returned"/>
    <s v="Sam"/>
  </r>
  <r>
    <x v="1541"/>
    <x v="2"/>
    <x v="0"/>
    <n v="6.48"/>
    <n v="7.37"/>
    <n v="2724"/>
    <s v="Erika Clapp"/>
    <x v="2"/>
    <x v="1"/>
    <x v="0"/>
    <x v="7"/>
    <s v="Small Box"/>
    <s v="Xerox 210"/>
    <n v="0.37"/>
    <s v="United States"/>
    <x v="3"/>
    <x v="20"/>
    <x v="697"/>
    <n v="37421"/>
    <x v="90"/>
    <d v="2015-05-03T00:00:00"/>
    <x v="1494"/>
    <n v="18"/>
    <n v="122.8"/>
    <n v="88959"/>
    <s v="Not returned"/>
    <s v="Sam"/>
  </r>
  <r>
    <x v="1542"/>
    <x v="1"/>
    <x v="5"/>
    <n v="28.15"/>
    <n v="6.17"/>
    <n v="2725"/>
    <s v="Katharine Hudson"/>
    <x v="2"/>
    <x v="1"/>
    <x v="0"/>
    <x v="0"/>
    <s v="Small Pack"/>
    <s v="Boston Model 1800 Electric Pencil Sharpener, Gray"/>
    <n v="0.55000000000000004"/>
    <s v="United States"/>
    <x v="3"/>
    <x v="20"/>
    <x v="698"/>
    <n v="37042"/>
    <x v="60"/>
    <d v="2015-01-18T00:00:00"/>
    <x v="1495"/>
    <n v="10"/>
    <n v="282.38"/>
    <n v="88958"/>
    <s v="Not returned"/>
    <s v="Sam"/>
  </r>
  <r>
    <x v="1543"/>
    <x v="4"/>
    <x v="4"/>
    <n v="230.98"/>
    <n v="23.78"/>
    <n v="2729"/>
    <s v="Penny O Caldwell"/>
    <x v="1"/>
    <x v="3"/>
    <x v="1"/>
    <x v="11"/>
    <s v="Jumbo Box"/>
    <s v="Bush® Cubix Conference Tables, Fully Assembled"/>
    <n v="0.6"/>
    <s v="United States"/>
    <x v="0"/>
    <x v="0"/>
    <x v="130"/>
    <n v="98226"/>
    <x v="127"/>
    <d v="2015-03-10T00:00:00"/>
    <x v="1496"/>
    <n v="4"/>
    <n v="924.8"/>
    <n v="88114"/>
    <s v="Not returned"/>
    <s v="William"/>
  </r>
  <r>
    <x v="1544"/>
    <x v="1"/>
    <x v="5"/>
    <n v="100.98"/>
    <n v="7.18"/>
    <n v="2737"/>
    <s v="Rachel Bates"/>
    <x v="2"/>
    <x v="2"/>
    <x v="2"/>
    <x v="13"/>
    <s v="Small Box"/>
    <s v="Logitech Cordless Elite Duo"/>
    <n v="0.4"/>
    <s v="United States"/>
    <x v="1"/>
    <x v="9"/>
    <x v="174"/>
    <n v="5701"/>
    <x v="126"/>
    <d v="2015-04-24T00:00:00"/>
    <x v="1497"/>
    <n v="8"/>
    <n v="821.17"/>
    <n v="89018"/>
    <s v="Not returned"/>
    <s v="Erin"/>
  </r>
  <r>
    <x v="1545"/>
    <x v="3"/>
    <x v="9"/>
    <n v="15.31"/>
    <n v="8.7799999999999994"/>
    <n v="2737"/>
    <s v="Rachel Bates"/>
    <x v="2"/>
    <x v="2"/>
    <x v="0"/>
    <x v="10"/>
    <s v="Small Box"/>
    <s v="Eldon Jumbo ProFile™ Portable File Boxes Graphite/Black"/>
    <n v="0.56999999999999995"/>
    <s v="United States"/>
    <x v="1"/>
    <x v="9"/>
    <x v="174"/>
    <n v="5701"/>
    <x v="144"/>
    <d v="2015-06-02T00:00:00"/>
    <x v="1498"/>
    <n v="12"/>
    <n v="194.08"/>
    <n v="89019"/>
    <s v="Not returned"/>
    <s v="Erin"/>
  </r>
  <r>
    <x v="1546"/>
    <x v="2"/>
    <x v="1"/>
    <n v="33.979999999999997"/>
    <n v="1.99"/>
    <n v="2738"/>
    <s v="Sherri Kramer"/>
    <x v="2"/>
    <x v="2"/>
    <x v="2"/>
    <x v="13"/>
    <s v="Small Pack"/>
    <s v="Imation Neon 80 Minute CD-R Spindle, 50/Pack"/>
    <n v="0.45"/>
    <s v="United States"/>
    <x v="1"/>
    <x v="9"/>
    <x v="186"/>
    <n v="5403"/>
    <x v="53"/>
    <d v="2015-04-15T00:00:00"/>
    <x v="1499"/>
    <n v="7"/>
    <n v="237.77"/>
    <n v="89017"/>
    <s v="Not returned"/>
    <s v="Erin"/>
  </r>
  <r>
    <x v="1547"/>
    <x v="4"/>
    <x v="0"/>
    <n v="35.99"/>
    <n v="5.99"/>
    <n v="2741"/>
    <s v="Megan York"/>
    <x v="2"/>
    <x v="2"/>
    <x v="2"/>
    <x v="5"/>
    <s v="Wrap Bag"/>
    <s v="Accessory41"/>
    <n v="0.38"/>
    <s v="United States"/>
    <x v="0"/>
    <x v="44"/>
    <x v="699"/>
    <n v="83605"/>
    <x v="14"/>
    <d v="2015-03-19T00:00:00"/>
    <x v="1500"/>
    <n v="10"/>
    <n v="316.27999999999997"/>
    <n v="89481"/>
    <s v="Not returned"/>
    <s v="William"/>
  </r>
  <r>
    <x v="1548"/>
    <x v="3"/>
    <x v="0"/>
    <n v="220.98"/>
    <n v="64.66"/>
    <n v="2745"/>
    <s v="Arnold Gay"/>
    <x v="1"/>
    <x v="0"/>
    <x v="1"/>
    <x v="14"/>
    <s v="Jumbo Box"/>
    <s v="Bush Cubix Collection Bookcases, Fully Assembled"/>
    <n v="0.62"/>
    <s v="United States"/>
    <x v="0"/>
    <x v="28"/>
    <x v="700"/>
    <n v="85224"/>
    <x v="103"/>
    <d v="2015-03-19T00:00:00"/>
    <x v="1501"/>
    <n v="11"/>
    <n v="2591.09"/>
    <n v="86184"/>
    <s v="Not returned"/>
    <s v="William"/>
  </r>
  <r>
    <x v="1549"/>
    <x v="3"/>
    <x v="4"/>
    <n v="9.98"/>
    <n v="12.52"/>
    <n v="2747"/>
    <s v="Brian Grady"/>
    <x v="2"/>
    <x v="0"/>
    <x v="1"/>
    <x v="2"/>
    <s v="Small Box"/>
    <s v="Eldon® Expressions™ Wood and Plastic Desk Accessories, Oak"/>
    <n v="0.56999999999999995"/>
    <s v="United States"/>
    <x v="1"/>
    <x v="4"/>
    <x v="8"/>
    <n v="10115"/>
    <x v="64"/>
    <d v="2015-02-07T00:00:00"/>
    <x v="1502"/>
    <n v="15"/>
    <n v="150.24"/>
    <n v="35200"/>
    <s v="Not returned"/>
    <s v="Erin"/>
  </r>
  <r>
    <x v="1550"/>
    <x v="3"/>
    <x v="0"/>
    <n v="220.98"/>
    <n v="64.66"/>
    <n v="2747"/>
    <s v="Brian Grady"/>
    <x v="1"/>
    <x v="0"/>
    <x v="1"/>
    <x v="14"/>
    <s v="Jumbo Box"/>
    <s v="Bush Cubix Collection Bookcases, Fully Assembled"/>
    <n v="0.62"/>
    <s v="United States"/>
    <x v="1"/>
    <x v="4"/>
    <x v="8"/>
    <n v="10115"/>
    <x v="103"/>
    <d v="2015-03-19T00:00:00"/>
    <x v="1501"/>
    <n v="44"/>
    <n v="10364.36"/>
    <n v="23751"/>
    <s v="Not returned"/>
    <s v="Erin"/>
  </r>
  <r>
    <x v="1551"/>
    <x v="2"/>
    <x v="1"/>
    <n v="161.55000000000001"/>
    <n v="19.989999999999998"/>
    <n v="2750"/>
    <s v="Allen Nash"/>
    <x v="2"/>
    <x v="2"/>
    <x v="0"/>
    <x v="10"/>
    <s v="Small Box"/>
    <s v="Fellowes Super Stor/Drawer® Files"/>
    <n v="0.66"/>
    <s v="United States"/>
    <x v="3"/>
    <x v="8"/>
    <x v="701"/>
    <n v="22980"/>
    <x v="129"/>
    <d v="2015-03-08T00:00:00"/>
    <x v="1503"/>
    <n v="4"/>
    <n v="657.61"/>
    <n v="91424"/>
    <s v="Not returned"/>
    <s v="Sam"/>
  </r>
  <r>
    <x v="1552"/>
    <x v="3"/>
    <x v="4"/>
    <n v="22.01"/>
    <n v="5.53"/>
    <n v="2760"/>
    <s v="Evan Adkins"/>
    <x v="2"/>
    <x v="0"/>
    <x v="0"/>
    <x v="0"/>
    <s v="Small Pack"/>
    <s v="Boston 16801 Nautilus™ Battery Pencil Sharpener"/>
    <n v="0.59"/>
    <s v="United States"/>
    <x v="1"/>
    <x v="18"/>
    <x v="702"/>
    <n v="6708"/>
    <x v="126"/>
    <d v="2015-04-24T00:00:00"/>
    <x v="1504"/>
    <n v="11"/>
    <n v="241.97"/>
    <n v="90724"/>
    <s v="Not returned"/>
    <s v="Erin"/>
  </r>
  <r>
    <x v="1553"/>
    <x v="3"/>
    <x v="1"/>
    <n v="29.74"/>
    <n v="6.64"/>
    <n v="2764"/>
    <s v="Arnold Johnson"/>
    <x v="2"/>
    <x v="0"/>
    <x v="0"/>
    <x v="10"/>
    <s v="Small Box"/>
    <s v="Acco Perma® 2700 Stacking Storage Drawers"/>
    <n v="0.7"/>
    <s v="United States"/>
    <x v="1"/>
    <x v="2"/>
    <x v="671"/>
    <n v="7601"/>
    <x v="126"/>
    <d v="2015-04-22T00:00:00"/>
    <x v="1505"/>
    <n v="4"/>
    <n v="120.81"/>
    <n v="90724"/>
    <s v="Not returned"/>
    <s v="Erin"/>
  </r>
  <r>
    <x v="1554"/>
    <x v="4"/>
    <x v="9"/>
    <n v="5.85"/>
    <n v="2.27"/>
    <n v="2765"/>
    <s v="Tracy Schultz"/>
    <x v="2"/>
    <x v="0"/>
    <x v="0"/>
    <x v="0"/>
    <s v="Wrap Bag"/>
    <s v="Dixon My First Ticonderoga Pencil, #2"/>
    <n v="0.56000000000000005"/>
    <s v="United States"/>
    <x v="1"/>
    <x v="2"/>
    <x v="703"/>
    <n v="8021"/>
    <x v="5"/>
    <d v="2015-05-30T00:00:00"/>
    <x v="1506"/>
    <n v="7"/>
    <n v="41.4"/>
    <n v="90725"/>
    <s v="Not returned"/>
    <s v="Erin"/>
  </r>
  <r>
    <x v="1555"/>
    <x v="2"/>
    <x v="1"/>
    <n v="11.55"/>
    <n v="2.36"/>
    <n v="2770"/>
    <s v="Joel Burnette"/>
    <x v="2"/>
    <x v="0"/>
    <x v="0"/>
    <x v="0"/>
    <s v="Wrap Bag"/>
    <s v="Newell 309"/>
    <n v="0.55000000000000004"/>
    <s v="United States"/>
    <x v="3"/>
    <x v="29"/>
    <x v="704"/>
    <n v="30338"/>
    <x v="129"/>
    <d v="2015-03-10T00:00:00"/>
    <x v="1507"/>
    <n v="14"/>
    <n v="159.53"/>
    <n v="88975"/>
    <s v="Not returned"/>
    <s v="Sam"/>
  </r>
  <r>
    <x v="1556"/>
    <x v="0"/>
    <x v="8"/>
    <n v="177.98"/>
    <n v="0.99"/>
    <n v="2771"/>
    <s v="Kevin Wolfe"/>
    <x v="2"/>
    <x v="0"/>
    <x v="0"/>
    <x v="15"/>
    <s v="Small Box"/>
    <s v="Kensington 7 Outlet MasterPiece Power Center"/>
    <n v="0.56000000000000005"/>
    <s v="United States"/>
    <x v="3"/>
    <x v="29"/>
    <x v="705"/>
    <n v="30344"/>
    <x v="1"/>
    <d v="2015-06-13T00:00:00"/>
    <x v="1508"/>
    <n v="3"/>
    <n v="536.29"/>
    <n v="88974"/>
    <s v="Not returned"/>
    <s v="Sam"/>
  </r>
  <r>
    <x v="1557"/>
    <x v="1"/>
    <x v="10"/>
    <n v="5.18"/>
    <n v="5.74"/>
    <n v="2773"/>
    <s v="Christina Zhu"/>
    <x v="2"/>
    <x v="0"/>
    <x v="0"/>
    <x v="8"/>
    <s v="Small Box"/>
    <s v="Wilson Jones Impact Binders"/>
    <n v="0.36"/>
    <s v="United States"/>
    <x v="0"/>
    <x v="1"/>
    <x v="281"/>
    <n v="94568"/>
    <x v="173"/>
    <d v="2015-03-28T00:00:00"/>
    <x v="1509"/>
    <n v="2"/>
    <n v="10.96"/>
    <n v="91584"/>
    <s v="Not returned"/>
    <s v="William"/>
  </r>
  <r>
    <x v="1558"/>
    <x v="4"/>
    <x v="8"/>
    <n v="574.74"/>
    <n v="24.49"/>
    <n v="2775"/>
    <s v="Theodore Rubin"/>
    <x v="2"/>
    <x v="3"/>
    <x v="2"/>
    <x v="6"/>
    <s v="Large Box"/>
    <s v="Polycom ViaVideo™ Desktop Video Communications Unit"/>
    <n v="0.37"/>
    <s v="United States"/>
    <x v="2"/>
    <x v="12"/>
    <x v="706"/>
    <n v="60131"/>
    <x v="111"/>
    <d v="2015-02-04T00:00:00"/>
    <x v="1510"/>
    <n v="8"/>
    <n v="4146.28"/>
    <n v="91229"/>
    <s v="Not returned"/>
    <s v="Chris"/>
  </r>
  <r>
    <x v="1559"/>
    <x v="2"/>
    <x v="9"/>
    <n v="350.98"/>
    <n v="30"/>
    <n v="2776"/>
    <s v="April Henson"/>
    <x v="1"/>
    <x v="3"/>
    <x v="1"/>
    <x v="1"/>
    <s v="Jumbo Drum"/>
    <s v="Office Star - Professional Matrix Back Chair with 2-to-1 Synchro Tilt and Mesh Fabric Seat"/>
    <n v="0.61"/>
    <s v="United States"/>
    <x v="1"/>
    <x v="30"/>
    <x v="707"/>
    <n v="20877"/>
    <x v="38"/>
    <d v="2015-01-15T00:00:00"/>
    <x v="1511"/>
    <n v="11"/>
    <n v="3902.09"/>
    <n v="91228"/>
    <s v="Not returned"/>
    <s v="Erin"/>
  </r>
  <r>
    <x v="1560"/>
    <x v="2"/>
    <x v="7"/>
    <n v="1.68"/>
    <n v="1"/>
    <n v="2776"/>
    <s v="April Henson"/>
    <x v="2"/>
    <x v="3"/>
    <x v="0"/>
    <x v="0"/>
    <s v="Wrap Bag"/>
    <s v="Prang Dustless Chalk Sticks"/>
    <n v="0.35"/>
    <s v="United States"/>
    <x v="1"/>
    <x v="30"/>
    <x v="707"/>
    <n v="20877"/>
    <x v="38"/>
    <d v="2015-01-14T00:00:00"/>
    <x v="1512"/>
    <n v="8"/>
    <n v="14.18"/>
    <n v="91228"/>
    <s v="Not returned"/>
    <s v="Erin"/>
  </r>
  <r>
    <x v="1561"/>
    <x v="0"/>
    <x v="5"/>
    <n v="205.99"/>
    <n v="8.99"/>
    <n v="2778"/>
    <s v="Alison Jones"/>
    <x v="0"/>
    <x v="3"/>
    <x v="2"/>
    <x v="5"/>
    <s v="Small Box"/>
    <s v="Talkabout T8097"/>
    <n v="0.57999999999999996"/>
    <s v="United States"/>
    <x v="3"/>
    <x v="24"/>
    <x v="249"/>
    <n v="28403"/>
    <x v="143"/>
    <d v="2015-02-12T00:00:00"/>
    <x v="1513"/>
    <n v="12"/>
    <n v="2118.9899999999998"/>
    <n v="87160"/>
    <s v="Not returned"/>
    <s v="Sam"/>
  </r>
  <r>
    <x v="1562"/>
    <x v="0"/>
    <x v="4"/>
    <n v="205.99"/>
    <n v="8.99"/>
    <n v="2778"/>
    <s v="Alison Jones"/>
    <x v="2"/>
    <x v="3"/>
    <x v="2"/>
    <x v="5"/>
    <s v="Small Box"/>
    <s v="TimeportP7382"/>
    <n v="0.56000000000000005"/>
    <s v="United States"/>
    <x v="3"/>
    <x v="24"/>
    <x v="249"/>
    <n v="28403"/>
    <x v="143"/>
    <d v="2015-02-12T00:00:00"/>
    <x v="1514"/>
    <n v="5"/>
    <n v="837.64"/>
    <n v="87160"/>
    <s v="Not returned"/>
    <s v="Sam"/>
  </r>
  <r>
    <x v="1563"/>
    <x v="2"/>
    <x v="0"/>
    <n v="35.99"/>
    <n v="5.99"/>
    <n v="2779"/>
    <s v="Jacob Burgess"/>
    <x v="2"/>
    <x v="0"/>
    <x v="2"/>
    <x v="5"/>
    <s v="Wrap Bag"/>
    <s v="Accessory41"/>
    <n v="0.38"/>
    <s v="United States"/>
    <x v="3"/>
    <x v="24"/>
    <x v="708"/>
    <n v="27893"/>
    <x v="164"/>
    <d v="2015-06-12T00:00:00"/>
    <x v="1515"/>
    <n v="11"/>
    <n v="345.07"/>
    <n v="87161"/>
    <s v="Not returned"/>
    <s v="Sam"/>
  </r>
  <r>
    <x v="1564"/>
    <x v="4"/>
    <x v="3"/>
    <n v="2.16"/>
    <n v="6.05"/>
    <n v="2781"/>
    <s v="Kelly Byers"/>
    <x v="2"/>
    <x v="3"/>
    <x v="0"/>
    <x v="8"/>
    <s v="Small Box"/>
    <s v="Peel &amp; Stick Add-On Corner Pockets"/>
    <n v="0.37"/>
    <s v="United States"/>
    <x v="0"/>
    <x v="6"/>
    <x v="709"/>
    <n v="97071"/>
    <x v="70"/>
    <d v="2015-02-04T00:00:00"/>
    <x v="1516"/>
    <n v="2"/>
    <n v="5.48"/>
    <n v="87162"/>
    <s v="Not returned"/>
    <s v="William"/>
  </r>
  <r>
    <x v="1565"/>
    <x v="4"/>
    <x v="9"/>
    <n v="808.49"/>
    <n v="55.3"/>
    <n v="2781"/>
    <s v="Kelly Byers"/>
    <x v="1"/>
    <x v="3"/>
    <x v="2"/>
    <x v="6"/>
    <s v="Jumbo Drum"/>
    <s v="Hewlett-Packard Business Color Inkjet 3000 [N, DTN] Series Printers"/>
    <n v="0.4"/>
    <s v="United States"/>
    <x v="0"/>
    <x v="6"/>
    <x v="709"/>
    <n v="97071"/>
    <x v="70"/>
    <d v="2015-02-07T00:00:00"/>
    <x v="1517"/>
    <n v="11"/>
    <n v="8201.33"/>
    <n v="87162"/>
    <s v="Not returned"/>
    <s v="William"/>
  </r>
  <r>
    <x v="1566"/>
    <x v="4"/>
    <x v="6"/>
    <n v="6.48"/>
    <n v="8.19"/>
    <n v="2781"/>
    <s v="Kelly Byers"/>
    <x v="2"/>
    <x v="3"/>
    <x v="0"/>
    <x v="7"/>
    <s v="Small Box"/>
    <s v="Xerox 217"/>
    <n v="0.37"/>
    <s v="United States"/>
    <x v="0"/>
    <x v="6"/>
    <x v="709"/>
    <n v="97071"/>
    <x v="70"/>
    <d v="2015-02-07T00:00:00"/>
    <x v="1518"/>
    <n v="3"/>
    <n v="22.67"/>
    <n v="87162"/>
    <s v="Not returned"/>
    <s v="William"/>
  </r>
  <r>
    <x v="1567"/>
    <x v="1"/>
    <x v="0"/>
    <n v="47.98"/>
    <n v="3.61"/>
    <n v="2787"/>
    <s v="Rodney Kearney"/>
    <x v="0"/>
    <x v="3"/>
    <x v="2"/>
    <x v="13"/>
    <s v="Small Pack"/>
    <s v="DS/HD IBM Formatted Diskettes, 200/Pack - Staples"/>
    <n v="0.71"/>
    <s v="United States"/>
    <x v="3"/>
    <x v="11"/>
    <x v="710"/>
    <n v="70003"/>
    <x v="14"/>
    <d v="2015-03-13T00:00:00"/>
    <x v="1519"/>
    <n v="8"/>
    <n v="393.98"/>
    <n v="91316"/>
    <s v="Not returned"/>
    <s v="Sam"/>
  </r>
  <r>
    <x v="1568"/>
    <x v="2"/>
    <x v="3"/>
    <n v="2.88"/>
    <n v="0.7"/>
    <n v="2791"/>
    <s v="Dawn Larson"/>
    <x v="2"/>
    <x v="0"/>
    <x v="0"/>
    <x v="0"/>
    <s v="Wrap Bag"/>
    <s v="Newell 346"/>
    <n v="0.56000000000000005"/>
    <s v="United States"/>
    <x v="2"/>
    <x v="22"/>
    <x v="711"/>
    <n v="48071"/>
    <x v="43"/>
    <d v="2015-01-15T00:00:00"/>
    <x v="1520"/>
    <n v="7"/>
    <n v="19.29"/>
    <n v="88758"/>
    <s v="Not returned"/>
    <s v="Chris"/>
  </r>
  <r>
    <x v="1569"/>
    <x v="3"/>
    <x v="2"/>
    <n v="2.61"/>
    <n v="0.5"/>
    <n v="2794"/>
    <s v="Connie Bunn"/>
    <x v="2"/>
    <x v="0"/>
    <x v="0"/>
    <x v="9"/>
    <s v="Small Box"/>
    <s v="Avery 479"/>
    <n v="0.39"/>
    <s v="United States"/>
    <x v="2"/>
    <x v="25"/>
    <x v="712"/>
    <n v="50158"/>
    <x v="80"/>
    <d v="2015-03-22T00:00:00"/>
    <x v="1521"/>
    <n v="2"/>
    <n v="5.21"/>
    <n v="87554"/>
    <s v="Not returned"/>
    <s v="Chris"/>
  </r>
  <r>
    <x v="1570"/>
    <x v="0"/>
    <x v="8"/>
    <n v="4.76"/>
    <n v="0.88"/>
    <n v="2794"/>
    <s v="Connie Bunn"/>
    <x v="2"/>
    <x v="0"/>
    <x v="0"/>
    <x v="7"/>
    <s v="Wrap Bag"/>
    <s v="Wirebound Voice Message Log Book"/>
    <n v="0.39"/>
    <s v="United States"/>
    <x v="2"/>
    <x v="25"/>
    <x v="712"/>
    <n v="50158"/>
    <x v="31"/>
    <d v="2015-06-07T00:00:00"/>
    <x v="1522"/>
    <n v="5"/>
    <n v="22.92"/>
    <n v="87555"/>
    <s v="Not returned"/>
    <s v="Chris"/>
  </r>
  <r>
    <x v="1571"/>
    <x v="4"/>
    <x v="7"/>
    <n v="3.57"/>
    <n v="4.17"/>
    <n v="2795"/>
    <s v="Harry Burns"/>
    <x v="2"/>
    <x v="0"/>
    <x v="0"/>
    <x v="0"/>
    <s v="Small Pack"/>
    <s v="Barrel Sharpener"/>
    <n v="0.59"/>
    <s v="United States"/>
    <x v="2"/>
    <x v="25"/>
    <x v="713"/>
    <n v="50401"/>
    <x v="161"/>
    <d v="2015-01-28T00:00:00"/>
    <x v="1523"/>
    <n v="8"/>
    <n v="30.9"/>
    <n v="87556"/>
    <s v="Not returned"/>
    <s v="Chris"/>
  </r>
  <r>
    <x v="1572"/>
    <x v="4"/>
    <x v="5"/>
    <n v="200.99"/>
    <n v="4.2"/>
    <n v="2795"/>
    <s v="Harry Burns"/>
    <x v="2"/>
    <x v="0"/>
    <x v="2"/>
    <x v="5"/>
    <s v="Small Box"/>
    <s v="2160i"/>
    <n v="0.59"/>
    <s v="United States"/>
    <x v="2"/>
    <x v="25"/>
    <x v="713"/>
    <n v="50401"/>
    <x v="161"/>
    <d v="2015-01-30T00:00:00"/>
    <x v="1524"/>
    <n v="14"/>
    <n v="2363.08"/>
    <n v="87556"/>
    <s v="Not returned"/>
    <s v="Chris"/>
  </r>
  <r>
    <x v="1573"/>
    <x v="4"/>
    <x v="8"/>
    <n v="195.99"/>
    <n v="8.99"/>
    <n v="2795"/>
    <s v="Harry Burns"/>
    <x v="2"/>
    <x v="0"/>
    <x v="2"/>
    <x v="5"/>
    <s v="Small Box"/>
    <s v="A1228"/>
    <n v="0.57999999999999996"/>
    <s v="United States"/>
    <x v="2"/>
    <x v="25"/>
    <x v="713"/>
    <n v="50401"/>
    <x v="161"/>
    <d v="2015-01-26T00:00:00"/>
    <x v="1525"/>
    <n v="2"/>
    <n v="328.45"/>
    <n v="87556"/>
    <s v="Not returned"/>
    <s v="Chris"/>
  </r>
  <r>
    <x v="1574"/>
    <x v="3"/>
    <x v="1"/>
    <n v="30.44"/>
    <n v="1.49"/>
    <n v="2796"/>
    <s v="Cindy McLeod"/>
    <x v="2"/>
    <x v="0"/>
    <x v="0"/>
    <x v="8"/>
    <s v="Small Box"/>
    <s v="Premier Elliptical Ring Binder, Black"/>
    <n v="0.37"/>
    <s v="United States"/>
    <x v="2"/>
    <x v="25"/>
    <x v="714"/>
    <n v="51106"/>
    <x v="72"/>
    <d v="2015-01-23T00:00:00"/>
    <x v="1526"/>
    <n v="12"/>
    <n v="386.61"/>
    <n v="87553"/>
    <s v="Not returned"/>
    <s v="Chris"/>
  </r>
  <r>
    <x v="1575"/>
    <x v="3"/>
    <x v="6"/>
    <n v="5.0199999999999996"/>
    <n v="5.14"/>
    <n v="2797"/>
    <s v="Cameron Kendall"/>
    <x v="2"/>
    <x v="3"/>
    <x v="2"/>
    <x v="13"/>
    <s v="Small Pack"/>
    <s v="Imation 3.5, DISKETTE 44766 HGHLD3.52HD/FM, 10/Pack"/>
    <n v="0.79"/>
    <s v="United States"/>
    <x v="1"/>
    <x v="19"/>
    <x v="715"/>
    <n v="15122"/>
    <x v="56"/>
    <d v="2015-01-11T00:00:00"/>
    <x v="1527"/>
    <n v="8"/>
    <n v="43.94"/>
    <n v="87552"/>
    <s v="Not returned"/>
    <s v="Erin"/>
  </r>
  <r>
    <x v="1576"/>
    <x v="3"/>
    <x v="1"/>
    <n v="4.91"/>
    <n v="0.5"/>
    <n v="2797"/>
    <s v="Cameron Kendall"/>
    <x v="2"/>
    <x v="0"/>
    <x v="0"/>
    <x v="9"/>
    <s v="Small Box"/>
    <s v="Avery 508"/>
    <n v="0.36"/>
    <s v="United States"/>
    <x v="1"/>
    <x v="19"/>
    <x v="715"/>
    <n v="15122"/>
    <x v="72"/>
    <d v="2015-01-22T00:00:00"/>
    <x v="1528"/>
    <n v="9"/>
    <n v="43.31"/>
    <n v="87553"/>
    <s v="Not returned"/>
    <s v="Erin"/>
  </r>
  <r>
    <x v="1577"/>
    <x v="4"/>
    <x v="6"/>
    <n v="17.52"/>
    <n v="8.17"/>
    <n v="2801"/>
    <s v="Jimmy Wang"/>
    <x v="2"/>
    <x v="1"/>
    <x v="0"/>
    <x v="15"/>
    <s v="Medium Box"/>
    <s v="Bionaire 99.97% HEPA Air Cleaner"/>
    <n v="0.5"/>
    <s v="United States"/>
    <x v="0"/>
    <x v="28"/>
    <x v="700"/>
    <n v="85224"/>
    <x v="162"/>
    <d v="2015-07-03T00:00:00"/>
    <x v="1529"/>
    <n v="15"/>
    <n v="284.33999999999997"/>
    <n v="91049"/>
    <s v="Not returned"/>
    <s v="William"/>
  </r>
  <r>
    <x v="1578"/>
    <x v="3"/>
    <x v="8"/>
    <n v="500.98"/>
    <n v="28.14"/>
    <n v="2803"/>
    <s v="Catherine Dorsey Burnett"/>
    <x v="1"/>
    <x v="2"/>
    <x v="2"/>
    <x v="6"/>
    <s v="Jumbo Drum"/>
    <s v="Hewlett-Packard cp1700 [D, PS] Series Color Inkjet Printers"/>
    <n v="0.38"/>
    <s v="United States"/>
    <x v="0"/>
    <x v="1"/>
    <x v="716"/>
    <n v="90022"/>
    <x v="64"/>
    <d v="2015-02-06T00:00:00"/>
    <x v="1530"/>
    <n v="10"/>
    <n v="3913.02"/>
    <n v="86227"/>
    <s v="Not returned"/>
    <s v="William"/>
  </r>
  <r>
    <x v="1579"/>
    <x v="3"/>
    <x v="10"/>
    <n v="178.47"/>
    <n v="19.989999999999998"/>
    <n v="2803"/>
    <s v="Catherine Dorsey Burnett"/>
    <x v="2"/>
    <x v="2"/>
    <x v="0"/>
    <x v="10"/>
    <s v="Small Box"/>
    <s v="Hot File® 7-Pocket, Floor Stand"/>
    <n v="0.55000000000000004"/>
    <s v="United States"/>
    <x v="0"/>
    <x v="1"/>
    <x v="716"/>
    <n v="90022"/>
    <x v="64"/>
    <d v="2015-02-07T00:00:00"/>
    <x v="1531"/>
    <n v="1"/>
    <n v="180.14"/>
    <n v="86227"/>
    <s v="Not returned"/>
    <s v="William"/>
  </r>
  <r>
    <x v="1580"/>
    <x v="3"/>
    <x v="8"/>
    <n v="30.56"/>
    <n v="2.99"/>
    <n v="2813"/>
    <s v="Marjorie Burnette"/>
    <x v="2"/>
    <x v="0"/>
    <x v="0"/>
    <x v="8"/>
    <s v="Small Box"/>
    <s v="Surelock™ Post Binders"/>
    <n v="0.35"/>
    <s v="United States"/>
    <x v="3"/>
    <x v="20"/>
    <x v="717"/>
    <n v="37311"/>
    <x v="131"/>
    <d v="2015-02-07T00:00:00"/>
    <x v="1532"/>
    <n v="12"/>
    <n v="364.92"/>
    <n v="88819"/>
    <s v="Not returned"/>
    <s v="Sam"/>
  </r>
  <r>
    <x v="1581"/>
    <x v="0"/>
    <x v="5"/>
    <n v="4.71"/>
    <n v="0.7"/>
    <n v="2817"/>
    <s v="Paul W French"/>
    <x v="0"/>
    <x v="0"/>
    <x v="0"/>
    <x v="3"/>
    <s v="Wrap Bag"/>
    <s v="Plymouth Boxed Rubber Bands by Plymouth"/>
    <n v="0.8"/>
    <s v="United States"/>
    <x v="1"/>
    <x v="10"/>
    <x v="82"/>
    <n v="43055"/>
    <x v="144"/>
    <d v="2015-06-02T00:00:00"/>
    <x v="1533"/>
    <n v="2"/>
    <n v="12.16"/>
    <n v="89743"/>
    <s v="Not returned"/>
    <s v="Erin"/>
  </r>
  <r>
    <x v="1582"/>
    <x v="0"/>
    <x v="7"/>
    <n v="55.99"/>
    <n v="1.25"/>
    <n v="2817"/>
    <s v="Paul W French"/>
    <x v="0"/>
    <x v="0"/>
    <x v="2"/>
    <x v="5"/>
    <s v="Small Pack"/>
    <s v="Accessory32"/>
    <n v="0.35"/>
    <s v="United States"/>
    <x v="1"/>
    <x v="10"/>
    <x v="82"/>
    <n v="43055"/>
    <x v="144"/>
    <d v="2015-06-02T00:00:00"/>
    <x v="1534"/>
    <n v="3"/>
    <n v="147.56"/>
    <n v="89743"/>
    <s v="Not returned"/>
    <s v="Erin"/>
  </r>
  <r>
    <x v="1583"/>
    <x v="4"/>
    <x v="4"/>
    <n v="6.48"/>
    <n v="2.74"/>
    <n v="2820"/>
    <s v="Laurence Simon"/>
    <x v="2"/>
    <x v="1"/>
    <x v="2"/>
    <x v="13"/>
    <s v="Small Pack"/>
    <s v="Sony MFD2HD Formatted Diskettes, 10/Pack"/>
    <n v="0.71"/>
    <s v="United States"/>
    <x v="2"/>
    <x v="33"/>
    <x v="718"/>
    <n v="63129"/>
    <x v="16"/>
    <d v="2015-05-12T00:00:00"/>
    <x v="1535"/>
    <n v="18"/>
    <n v="113.68"/>
    <n v="87899"/>
    <s v="Not returned"/>
    <s v="Chris"/>
  </r>
  <r>
    <x v="1584"/>
    <x v="1"/>
    <x v="10"/>
    <n v="22.01"/>
    <n v="5.53"/>
    <n v="2820"/>
    <s v="Laurence Simon"/>
    <x v="2"/>
    <x v="1"/>
    <x v="0"/>
    <x v="0"/>
    <s v="Small Pack"/>
    <s v="Boston 16801 Nautilus™ Battery Pencil Sharpener"/>
    <n v="0.59"/>
    <s v="United States"/>
    <x v="2"/>
    <x v="33"/>
    <x v="718"/>
    <n v="63129"/>
    <x v="101"/>
    <d v="2015-01-15T00:00:00"/>
    <x v="1536"/>
    <n v="14"/>
    <n v="281.75"/>
    <n v="87900"/>
    <s v="Not returned"/>
    <s v="Chris"/>
  </r>
  <r>
    <x v="1585"/>
    <x v="4"/>
    <x v="1"/>
    <n v="21.98"/>
    <n v="2.87"/>
    <n v="2823"/>
    <s v="Max Hurley"/>
    <x v="2"/>
    <x v="0"/>
    <x v="0"/>
    <x v="0"/>
    <s v="Small Pack"/>
    <s v="Panasonic KP-310 Heavy-Duty Electric Pencil Sharpener"/>
    <n v="0.55000000000000004"/>
    <s v="United States"/>
    <x v="0"/>
    <x v="34"/>
    <x v="719"/>
    <n v="89031"/>
    <x v="122"/>
    <d v="2015-05-02T00:00:00"/>
    <x v="1537"/>
    <n v="11"/>
    <n v="240.05"/>
    <n v="87240"/>
    <s v="Not returned"/>
    <s v="William"/>
  </r>
  <r>
    <x v="1586"/>
    <x v="4"/>
    <x v="1"/>
    <n v="27.48"/>
    <n v="4"/>
    <n v="2825"/>
    <s v="Carole Rosen"/>
    <x v="2"/>
    <x v="3"/>
    <x v="2"/>
    <x v="13"/>
    <s v="Small Box"/>
    <s v="Belkin MediaBoard 104- Keyboard"/>
    <n v="0.75"/>
    <s v="United States"/>
    <x v="0"/>
    <x v="44"/>
    <x v="680"/>
    <n v="83701"/>
    <x v="135"/>
    <d v="2015-05-27T00:00:00"/>
    <x v="1538"/>
    <n v="3"/>
    <n v="87.21"/>
    <n v="89497"/>
    <s v="Not returned"/>
    <s v="William"/>
  </r>
  <r>
    <x v="1587"/>
    <x v="4"/>
    <x v="4"/>
    <n v="10.06"/>
    <n v="2.06"/>
    <n v="2825"/>
    <s v="Carole Rosen"/>
    <x v="2"/>
    <x v="3"/>
    <x v="0"/>
    <x v="7"/>
    <s v="Wrap Bag"/>
    <s v="Riverleaf Stik-Withit® Designer Note Cubes®"/>
    <n v="0.39"/>
    <s v="United States"/>
    <x v="0"/>
    <x v="44"/>
    <x v="680"/>
    <n v="83701"/>
    <x v="135"/>
    <d v="2015-05-24T00:00:00"/>
    <x v="1539"/>
    <n v="4"/>
    <n v="40.15"/>
    <n v="89497"/>
    <s v="Not returned"/>
    <s v="William"/>
  </r>
  <r>
    <x v="1588"/>
    <x v="0"/>
    <x v="5"/>
    <n v="11.29"/>
    <n v="5.03"/>
    <n v="2828"/>
    <s v="Monica Howard"/>
    <x v="2"/>
    <x v="0"/>
    <x v="0"/>
    <x v="10"/>
    <s v="Small Box"/>
    <s v="X-Rack™ File for Hanging Folders"/>
    <n v="0.59"/>
    <s v="United States"/>
    <x v="0"/>
    <x v="1"/>
    <x v="720"/>
    <n v="92243"/>
    <x v="153"/>
    <d v="2015-02-21T00:00:00"/>
    <x v="1540"/>
    <n v="8"/>
    <n v="90.46"/>
    <n v="87720"/>
    <s v="Not returned"/>
    <s v="William"/>
  </r>
  <r>
    <x v="1589"/>
    <x v="3"/>
    <x v="8"/>
    <n v="39.479999999999997"/>
    <n v="1.99"/>
    <n v="2828"/>
    <s v="Monica Howard"/>
    <x v="2"/>
    <x v="0"/>
    <x v="2"/>
    <x v="13"/>
    <s v="Small Pack"/>
    <s v="80 Minute CD-R Spindle, 100/Pack - Staples"/>
    <n v="0.54"/>
    <s v="United States"/>
    <x v="0"/>
    <x v="1"/>
    <x v="720"/>
    <n v="92243"/>
    <x v="144"/>
    <d v="2015-06-02T00:00:00"/>
    <x v="1541"/>
    <n v="12"/>
    <n v="467.03"/>
    <n v="87721"/>
    <s v="Not returned"/>
    <s v="William"/>
  </r>
  <r>
    <x v="1590"/>
    <x v="1"/>
    <x v="9"/>
    <n v="140.97999999999999"/>
    <n v="36.090000000000003"/>
    <n v="2833"/>
    <s v="Tim Connolly"/>
    <x v="1"/>
    <x v="2"/>
    <x v="1"/>
    <x v="14"/>
    <s v="Jumbo Box"/>
    <s v="Sauder Forest Hills Library, Woodland Oak Finish"/>
    <n v="0.77"/>
    <s v="United States"/>
    <x v="2"/>
    <x v="3"/>
    <x v="721"/>
    <n v="55076"/>
    <x v="78"/>
    <d v="2015-03-27T00:00:00"/>
    <x v="1542"/>
    <n v="4"/>
    <n v="608.80999999999995"/>
    <n v="91030"/>
    <s v="Not returned"/>
    <s v="Chris"/>
  </r>
  <r>
    <x v="1591"/>
    <x v="1"/>
    <x v="4"/>
    <n v="65.989999999999995"/>
    <n v="8.99"/>
    <n v="2833"/>
    <s v="Tim Connolly"/>
    <x v="2"/>
    <x v="2"/>
    <x v="2"/>
    <x v="5"/>
    <s v="Small Box"/>
    <s v="Talkabout T8367"/>
    <n v="0.56000000000000005"/>
    <s v="United States"/>
    <x v="2"/>
    <x v="3"/>
    <x v="721"/>
    <n v="55076"/>
    <x v="78"/>
    <d v="2015-03-26T00:00:00"/>
    <x v="1543"/>
    <n v="15"/>
    <n v="808.61"/>
    <n v="91030"/>
    <s v="Not returned"/>
    <s v="Chris"/>
  </r>
  <r>
    <x v="1592"/>
    <x v="0"/>
    <x v="8"/>
    <n v="51.98"/>
    <n v="10.17"/>
    <n v="2837"/>
    <s v="Leslie Hawley"/>
    <x v="2"/>
    <x v="1"/>
    <x v="2"/>
    <x v="6"/>
    <s v="Medium Box"/>
    <s v="Canon MP25DIII Desktop Whisper-Quiet Printing Calculator"/>
    <n v="0.37"/>
    <s v="United States"/>
    <x v="2"/>
    <x v="23"/>
    <x v="722"/>
    <n v="74133"/>
    <x v="129"/>
    <d v="2015-03-10T00:00:00"/>
    <x v="1544"/>
    <n v="13"/>
    <n v="637.37"/>
    <n v="89801"/>
    <s v="Not returned"/>
    <s v="Chris"/>
  </r>
  <r>
    <x v="1593"/>
    <x v="0"/>
    <x v="10"/>
    <n v="80.97"/>
    <n v="33.6"/>
    <n v="2837"/>
    <s v="Leslie Hawley"/>
    <x v="1"/>
    <x v="1"/>
    <x v="2"/>
    <x v="6"/>
    <s v="Jumbo Drum"/>
    <s v="Lexmark Z25 Color Inkjet Printer"/>
    <n v="0.37"/>
    <s v="United States"/>
    <x v="2"/>
    <x v="23"/>
    <x v="722"/>
    <n v="74133"/>
    <x v="129"/>
    <d v="2015-03-11T00:00:00"/>
    <x v="1545"/>
    <n v="3"/>
    <n v="232.16"/>
    <n v="89801"/>
    <s v="Not returned"/>
    <s v="Chris"/>
  </r>
  <r>
    <x v="1594"/>
    <x v="0"/>
    <x v="6"/>
    <n v="21.98"/>
    <n v="2.87"/>
    <n v="2840"/>
    <s v="Bob Berg"/>
    <x v="2"/>
    <x v="0"/>
    <x v="0"/>
    <x v="0"/>
    <s v="Small Pack"/>
    <s v="Panasonic KP-310 Heavy-Duty Electric Pencil Sharpener"/>
    <n v="0.55000000000000004"/>
    <s v="United States"/>
    <x v="3"/>
    <x v="26"/>
    <x v="723"/>
    <n v="33161"/>
    <x v="91"/>
    <d v="2015-03-20T00:00:00"/>
    <x v="1546"/>
    <n v="16"/>
    <n v="360.03"/>
    <n v="87884"/>
    <s v="Not returned"/>
    <s v="Sam"/>
  </r>
  <r>
    <x v="1595"/>
    <x v="3"/>
    <x v="5"/>
    <n v="15.68"/>
    <n v="3.73"/>
    <n v="2840"/>
    <s v="Bob Berg"/>
    <x v="2"/>
    <x v="0"/>
    <x v="1"/>
    <x v="2"/>
    <s v="Small Pack"/>
    <s v="Artistic Insta-Plaque"/>
    <n v="0.46"/>
    <s v="United States"/>
    <x v="3"/>
    <x v="26"/>
    <x v="723"/>
    <n v="33161"/>
    <x v="164"/>
    <d v="2015-06-13T00:00:00"/>
    <x v="1547"/>
    <n v="17"/>
    <n v="260.01"/>
    <n v="87885"/>
    <s v="Not returned"/>
    <s v="Sam"/>
  </r>
  <r>
    <x v="1596"/>
    <x v="3"/>
    <x v="6"/>
    <n v="14.98"/>
    <n v="8.99"/>
    <n v="2840"/>
    <s v="Bob Berg"/>
    <x v="2"/>
    <x v="0"/>
    <x v="1"/>
    <x v="2"/>
    <s v="Small Pack"/>
    <s v="GE 4 Foot Flourescent Tube, 40 Watt"/>
    <n v="0.39"/>
    <s v="United States"/>
    <x v="3"/>
    <x v="26"/>
    <x v="723"/>
    <n v="33161"/>
    <x v="164"/>
    <d v="2015-06-12T00:00:00"/>
    <x v="1548"/>
    <n v="18"/>
    <n v="273.79000000000002"/>
    <n v="87885"/>
    <s v="Not returned"/>
    <s v="Sam"/>
  </r>
  <r>
    <x v="1597"/>
    <x v="3"/>
    <x v="1"/>
    <n v="38.76"/>
    <n v="13.26"/>
    <n v="2840"/>
    <s v="Bob Berg"/>
    <x v="2"/>
    <x v="0"/>
    <x v="0"/>
    <x v="7"/>
    <s v="Small Box"/>
    <s v="Xerox 1892"/>
    <n v="0.36"/>
    <s v="United States"/>
    <x v="3"/>
    <x v="26"/>
    <x v="723"/>
    <n v="33161"/>
    <x v="164"/>
    <d v="2015-06-12T00:00:00"/>
    <x v="1549"/>
    <n v="1"/>
    <n v="44.62"/>
    <n v="87885"/>
    <s v="Not returned"/>
    <s v="Sam"/>
  </r>
  <r>
    <x v="1598"/>
    <x v="1"/>
    <x v="7"/>
    <n v="90.48"/>
    <n v="19.989999999999998"/>
    <n v="2847"/>
    <s v="Vanessa Day"/>
    <x v="2"/>
    <x v="0"/>
    <x v="0"/>
    <x v="4"/>
    <s v="Small Box"/>
    <s v="Tyvek® Side-Opening Peel &amp; Seel® Expanding Envelopes"/>
    <n v="0.4"/>
    <s v="United States"/>
    <x v="3"/>
    <x v="20"/>
    <x v="724"/>
    <n v="38017"/>
    <x v="37"/>
    <d v="2015-04-11T00:00:00"/>
    <x v="1550"/>
    <n v="3"/>
    <n v="268.64"/>
    <n v="85928"/>
    <s v="Not returned"/>
    <s v="Sam"/>
  </r>
  <r>
    <x v="1599"/>
    <x v="1"/>
    <x v="1"/>
    <n v="9.77"/>
    <n v="6.02"/>
    <n v="2847"/>
    <s v="Vanessa Day"/>
    <x v="2"/>
    <x v="0"/>
    <x v="1"/>
    <x v="2"/>
    <s v="Medium Box"/>
    <s v="DAX Solid Wood Frames"/>
    <n v="0.48"/>
    <s v="United States"/>
    <x v="3"/>
    <x v="20"/>
    <x v="724"/>
    <n v="38017"/>
    <x v="37"/>
    <d v="2015-04-10T00:00:00"/>
    <x v="1551"/>
    <n v="9"/>
    <n v="87.68"/>
    <n v="85928"/>
    <s v="Not returned"/>
    <s v="Sam"/>
  </r>
  <r>
    <x v="1600"/>
    <x v="1"/>
    <x v="3"/>
    <n v="34.99"/>
    <n v="7.73"/>
    <n v="2847"/>
    <s v="Vanessa Day"/>
    <x v="2"/>
    <x v="0"/>
    <x v="0"/>
    <x v="0"/>
    <s v="Small Box"/>
    <s v="Hunt Boston® Vacuum Mount KS Pencil Sharpener"/>
    <n v="0.59"/>
    <s v="United States"/>
    <x v="3"/>
    <x v="20"/>
    <x v="724"/>
    <n v="38017"/>
    <x v="37"/>
    <d v="2015-04-11T00:00:00"/>
    <x v="1552"/>
    <n v="1"/>
    <n v="37.619999999999997"/>
    <n v="85928"/>
    <s v="Not returned"/>
    <s v="Sam"/>
  </r>
  <r>
    <x v="1601"/>
    <x v="3"/>
    <x v="6"/>
    <n v="49.99"/>
    <n v="19.989999999999998"/>
    <n v="2848"/>
    <s v="Eileen Dalton"/>
    <x v="2"/>
    <x v="0"/>
    <x v="2"/>
    <x v="13"/>
    <s v="Small Box"/>
    <s v="Zoom V.92 USB External Faxmodem"/>
    <n v="0.41"/>
    <s v="United States"/>
    <x v="3"/>
    <x v="20"/>
    <x v="725"/>
    <n v="38401"/>
    <x v="132"/>
    <d v="2015-06-08T00:00:00"/>
    <x v="1553"/>
    <n v="16"/>
    <n v="832.97"/>
    <n v="85929"/>
    <s v="Not returned"/>
    <s v="Sam"/>
  </r>
  <r>
    <x v="1602"/>
    <x v="4"/>
    <x v="5"/>
    <n v="115.99"/>
    <n v="8.99"/>
    <n v="2851"/>
    <s v="Annie Sherrill"/>
    <x v="2"/>
    <x v="3"/>
    <x v="2"/>
    <x v="5"/>
    <s v="Small Box"/>
    <s v="5185"/>
    <n v="0.57999999999999996"/>
    <s v="United States"/>
    <x v="2"/>
    <x v="7"/>
    <x v="726"/>
    <n v="79762"/>
    <x v="37"/>
    <d v="2015-04-13T00:00:00"/>
    <x v="1554"/>
    <n v="11"/>
    <n v="1042.54"/>
    <n v="86454"/>
    <s v="Not returned"/>
    <s v="Chris"/>
  </r>
  <r>
    <x v="1603"/>
    <x v="3"/>
    <x v="4"/>
    <n v="7.84"/>
    <n v="4.71"/>
    <n v="2855"/>
    <s v="Vicki Womble"/>
    <x v="2"/>
    <x v="0"/>
    <x v="0"/>
    <x v="8"/>
    <s v="Small Box"/>
    <s v="XtraLife® ClearVue™ Slant-D® Ring Binders by Cardinal"/>
    <n v="0.35"/>
    <s v="United States"/>
    <x v="0"/>
    <x v="0"/>
    <x v="727"/>
    <n v="98198"/>
    <x v="72"/>
    <d v="2015-01-22T00:00:00"/>
    <x v="1555"/>
    <n v="10"/>
    <n v="76.16"/>
    <n v="87316"/>
    <s v="Not returned"/>
    <s v="William"/>
  </r>
  <r>
    <x v="1604"/>
    <x v="3"/>
    <x v="9"/>
    <n v="105.34"/>
    <n v="24.49"/>
    <n v="2855"/>
    <s v="Vicki Womble"/>
    <x v="2"/>
    <x v="0"/>
    <x v="1"/>
    <x v="2"/>
    <s v="Large Box"/>
    <s v="Deflect-o DuraMat Antistatic Studded Beveled Mat for Medium Pile Carpeting"/>
    <n v="0.61"/>
    <s v="United States"/>
    <x v="0"/>
    <x v="0"/>
    <x v="727"/>
    <n v="98198"/>
    <x v="72"/>
    <d v="2015-01-22T00:00:00"/>
    <x v="1556"/>
    <n v="10"/>
    <n v="1038.1400000000001"/>
    <n v="87316"/>
    <s v="Not returned"/>
    <s v="William"/>
  </r>
  <r>
    <x v="1605"/>
    <x v="4"/>
    <x v="3"/>
    <n v="6783.02"/>
    <n v="24.49"/>
    <n v="2855"/>
    <s v="Vicki Womble"/>
    <x v="2"/>
    <x v="3"/>
    <x v="2"/>
    <x v="6"/>
    <s v="Large Box"/>
    <s v="Polycom ViewStation™ ISDN Videoconferencing Unit"/>
    <n v="0.39"/>
    <s v="United States"/>
    <x v="0"/>
    <x v="0"/>
    <x v="727"/>
    <n v="98198"/>
    <x v="17"/>
    <d v="2015-03-14T00:00:00"/>
    <x v="1557"/>
    <n v="1"/>
    <n v="6296"/>
    <n v="87317"/>
    <s v="Not returned"/>
    <s v="William"/>
  </r>
  <r>
    <x v="1606"/>
    <x v="3"/>
    <x v="2"/>
    <n v="2.94"/>
    <n v="0.96"/>
    <n v="2858"/>
    <s v="Jerry Webster"/>
    <x v="2"/>
    <x v="0"/>
    <x v="0"/>
    <x v="0"/>
    <s v="Wrap Bag"/>
    <s v="Newell 343"/>
    <n v="0.57999999999999996"/>
    <s v="United States"/>
    <x v="3"/>
    <x v="26"/>
    <x v="611"/>
    <n v="32259"/>
    <x v="28"/>
    <d v="2015-05-18T00:00:00"/>
    <x v="1558"/>
    <n v="3"/>
    <n v="8.7899999999999991"/>
    <n v="88279"/>
    <s v="Not returned"/>
    <s v="Sam"/>
  </r>
  <r>
    <x v="1607"/>
    <x v="4"/>
    <x v="7"/>
    <n v="67.28"/>
    <n v="19.989999999999998"/>
    <n v="2858"/>
    <s v="Jerry Webster"/>
    <x v="2"/>
    <x v="0"/>
    <x v="0"/>
    <x v="8"/>
    <s v="Small Box"/>
    <s v="Catalog Binders with Expanding Posts"/>
    <n v="0.4"/>
    <s v="United States"/>
    <x v="3"/>
    <x v="26"/>
    <x v="611"/>
    <n v="32259"/>
    <x v="94"/>
    <d v="2015-05-28T00:00:00"/>
    <x v="1559"/>
    <n v="30"/>
    <n v="2051.6799999999998"/>
    <n v="88282"/>
    <s v="Not returned"/>
    <s v="Sam"/>
  </r>
  <r>
    <x v="1608"/>
    <x v="4"/>
    <x v="10"/>
    <n v="130.97999999999999"/>
    <n v="54.74"/>
    <n v="2858"/>
    <s v="Jerry Webster"/>
    <x v="1"/>
    <x v="0"/>
    <x v="1"/>
    <x v="14"/>
    <s v="Jumbo Box"/>
    <s v="O'Sullivan Elevations Bookcase, Cherry Finish"/>
    <n v="0.69"/>
    <s v="United States"/>
    <x v="3"/>
    <x v="26"/>
    <x v="611"/>
    <n v="32259"/>
    <x v="94"/>
    <d v="2015-05-23T00:00:00"/>
    <x v="1560"/>
    <n v="42"/>
    <n v="5295.03"/>
    <n v="88282"/>
    <s v="Not returned"/>
    <s v="Sam"/>
  </r>
  <r>
    <x v="1609"/>
    <x v="4"/>
    <x v="7"/>
    <n v="2.78"/>
    <n v="1.25"/>
    <n v="2858"/>
    <s v="Jerry Webster"/>
    <x v="2"/>
    <x v="0"/>
    <x v="0"/>
    <x v="0"/>
    <s v="Wrap Bag"/>
    <s v="Newell 318"/>
    <n v="0.59"/>
    <s v="United States"/>
    <x v="3"/>
    <x v="26"/>
    <x v="611"/>
    <n v="32259"/>
    <x v="94"/>
    <d v="2015-05-23T00:00:00"/>
    <x v="1561"/>
    <n v="28"/>
    <n v="80.27"/>
    <n v="88282"/>
    <s v="Not returned"/>
    <s v="Sam"/>
  </r>
  <r>
    <x v="1610"/>
    <x v="1"/>
    <x v="9"/>
    <n v="142.86000000000001"/>
    <n v="19.989999999999998"/>
    <n v="2859"/>
    <s v="Brad H Blake"/>
    <x v="2"/>
    <x v="0"/>
    <x v="0"/>
    <x v="10"/>
    <s v="Small Box"/>
    <s v="Letter Size Cart"/>
    <n v="0.56000000000000005"/>
    <s v="United States"/>
    <x v="3"/>
    <x v="26"/>
    <x v="51"/>
    <n v="32601"/>
    <x v="113"/>
    <d v="2015-04-03T00:00:00"/>
    <x v="1562"/>
    <n v="23"/>
    <n v="3292.02"/>
    <n v="88281"/>
    <s v="Not returned"/>
    <s v="Sam"/>
  </r>
  <r>
    <x v="1611"/>
    <x v="3"/>
    <x v="5"/>
    <n v="20.99"/>
    <n v="4.8099999999999996"/>
    <n v="2861"/>
    <s v="Dwight Robinson"/>
    <x v="2"/>
    <x v="0"/>
    <x v="2"/>
    <x v="5"/>
    <s v="Medium Box"/>
    <s v="1726 Digital Answering Machine"/>
    <n v="0.57999999999999996"/>
    <s v="United States"/>
    <x v="2"/>
    <x v="13"/>
    <x v="728"/>
    <n v="67601"/>
    <x v="136"/>
    <d v="2015-02-28T00:00:00"/>
    <x v="1563"/>
    <n v="11"/>
    <n v="199.43"/>
    <n v="88280"/>
    <s v="Not returned"/>
    <s v="Chris"/>
  </r>
  <r>
    <x v="1612"/>
    <x v="0"/>
    <x v="6"/>
    <n v="12.22"/>
    <n v="2.85"/>
    <n v="2862"/>
    <s v="Carrie High"/>
    <x v="2"/>
    <x v="0"/>
    <x v="1"/>
    <x v="2"/>
    <s v="Small Pack"/>
    <s v="Aluminum Document Frame"/>
    <n v="0.55000000000000004"/>
    <s v="United States"/>
    <x v="2"/>
    <x v="32"/>
    <x v="729"/>
    <n v="68128"/>
    <x v="86"/>
    <d v="2015-04-12T00:00:00"/>
    <x v="1564"/>
    <n v="9"/>
    <n v="110.71"/>
    <n v="88278"/>
    <s v="Not returned"/>
    <s v="Chris"/>
  </r>
  <r>
    <x v="1613"/>
    <x v="2"/>
    <x v="0"/>
    <n v="13.79"/>
    <n v="8.7799999999999994"/>
    <n v="2865"/>
    <s v="Roberta Mitchell"/>
    <x v="2"/>
    <x v="0"/>
    <x v="1"/>
    <x v="2"/>
    <s v="Small Box"/>
    <s v="9-3/4 Diameter Round Wall Clock"/>
    <n v="0.43"/>
    <s v="United States"/>
    <x v="2"/>
    <x v="7"/>
    <x v="730"/>
    <n v="75460"/>
    <x v="67"/>
    <d v="2015-02-25T00:00:00"/>
    <x v="1565"/>
    <n v="4"/>
    <n v="56.68"/>
    <n v="90871"/>
    <s v="Not returned"/>
    <s v="Chris"/>
  </r>
  <r>
    <x v="1614"/>
    <x v="2"/>
    <x v="7"/>
    <n v="33.29"/>
    <n v="8.74"/>
    <n v="2865"/>
    <s v="Roberta Mitchell"/>
    <x v="2"/>
    <x v="0"/>
    <x v="0"/>
    <x v="10"/>
    <s v="Small Box"/>
    <s v="Fellowes Bases and Tops For Staxonsteel®/High-Stak® Systems"/>
    <n v="0.61"/>
    <s v="United States"/>
    <x v="2"/>
    <x v="7"/>
    <x v="730"/>
    <n v="75460"/>
    <x v="67"/>
    <d v="2015-02-24T00:00:00"/>
    <x v="1566"/>
    <n v="8"/>
    <n v="273.33999999999997"/>
    <n v="90871"/>
    <s v="Not returned"/>
    <s v="Chris"/>
  </r>
  <r>
    <x v="1615"/>
    <x v="0"/>
    <x v="0"/>
    <n v="125.99"/>
    <n v="8.99"/>
    <n v="2867"/>
    <s v="Dana Teague"/>
    <x v="2"/>
    <x v="0"/>
    <x v="2"/>
    <x v="5"/>
    <s v="Small Box"/>
    <s v="M70"/>
    <n v="0.59"/>
    <s v="United States"/>
    <x v="1"/>
    <x v="41"/>
    <x v="246"/>
    <n v="20016"/>
    <x v="89"/>
    <d v="2015-04-18T00:00:00"/>
    <x v="1567"/>
    <n v="2"/>
    <n v="226.88"/>
    <n v="11013"/>
    <s v="Not returned"/>
    <s v="Erin"/>
  </r>
  <r>
    <x v="1616"/>
    <x v="0"/>
    <x v="9"/>
    <n v="896.99"/>
    <n v="19.989999999999998"/>
    <n v="2868"/>
    <s v="Eugene Clayton"/>
    <x v="2"/>
    <x v="0"/>
    <x v="0"/>
    <x v="8"/>
    <s v="Small Box"/>
    <s v="GBC DocuBind TL300 Electric Binding System"/>
    <n v="0.38"/>
    <s v="United States"/>
    <x v="0"/>
    <x v="0"/>
    <x v="731"/>
    <n v="98026"/>
    <x v="176"/>
    <d v="2015-01-10T00:00:00"/>
    <x v="1568"/>
    <n v="6"/>
    <n v="5220.4799999999996"/>
    <n v="85826"/>
    <s v="Not returned"/>
    <s v="William"/>
  </r>
  <r>
    <x v="1617"/>
    <x v="0"/>
    <x v="0"/>
    <n v="125.99"/>
    <n v="8.99"/>
    <n v="2868"/>
    <s v="Eugene Clayton"/>
    <x v="2"/>
    <x v="0"/>
    <x v="2"/>
    <x v="5"/>
    <s v="Small Box"/>
    <s v="M70"/>
    <n v="0.59"/>
    <s v="United States"/>
    <x v="0"/>
    <x v="0"/>
    <x v="731"/>
    <n v="98026"/>
    <x v="89"/>
    <d v="2015-04-18T00:00:00"/>
    <x v="1567"/>
    <n v="1"/>
    <n v="113.44"/>
    <n v="85827"/>
    <s v="Not returned"/>
    <s v="William"/>
  </r>
  <r>
    <x v="1618"/>
    <x v="1"/>
    <x v="4"/>
    <n v="15.99"/>
    <n v="13.18"/>
    <n v="2868"/>
    <s v="Eugene Clayton"/>
    <x v="0"/>
    <x v="0"/>
    <x v="0"/>
    <x v="8"/>
    <s v="Small Box"/>
    <s v="GBC Pre-Punched Binding Paper, Plastic, White, 8-1/2&quot; x 11&quot;"/>
    <n v="0.37"/>
    <s v="United States"/>
    <x v="0"/>
    <x v="0"/>
    <x v="731"/>
    <n v="98026"/>
    <x v="40"/>
    <d v="2015-05-27T00:00:00"/>
    <x v="1569"/>
    <n v="4"/>
    <n v="66.02"/>
    <n v="85828"/>
    <s v="Not returned"/>
    <s v="William"/>
  </r>
  <r>
    <x v="1619"/>
    <x v="3"/>
    <x v="8"/>
    <n v="2.89"/>
    <n v="0.5"/>
    <n v="2873"/>
    <s v="Benjamin Gunter"/>
    <x v="2"/>
    <x v="2"/>
    <x v="0"/>
    <x v="9"/>
    <s v="Small Box"/>
    <s v="Avery 498"/>
    <n v="0.38"/>
    <s v="United States"/>
    <x v="3"/>
    <x v="26"/>
    <x v="732"/>
    <n v="33012"/>
    <x v="46"/>
    <d v="2015-01-24T00:00:00"/>
    <x v="1570"/>
    <n v="12"/>
    <n v="33.020000000000003"/>
    <n v="89872"/>
    <s v="Not returned"/>
    <s v="Sam"/>
  </r>
  <r>
    <x v="1620"/>
    <x v="3"/>
    <x v="6"/>
    <n v="217.85"/>
    <n v="29.1"/>
    <n v="2873"/>
    <s v="Benjamin Gunter"/>
    <x v="1"/>
    <x v="2"/>
    <x v="1"/>
    <x v="11"/>
    <s v="Jumbo Box"/>
    <s v="Chromcraft Bull-Nose Wood Round Conference Table Top, Wood Base"/>
    <n v="0.68"/>
    <s v="United States"/>
    <x v="3"/>
    <x v="26"/>
    <x v="732"/>
    <n v="33012"/>
    <x v="46"/>
    <d v="2015-01-23T00:00:00"/>
    <x v="1571"/>
    <n v="10"/>
    <n v="2273.1"/>
    <n v="89872"/>
    <s v="Not returned"/>
    <s v="Sam"/>
  </r>
  <r>
    <x v="1621"/>
    <x v="4"/>
    <x v="5"/>
    <n v="4.84"/>
    <n v="0.71"/>
    <n v="2874"/>
    <s v="Marian Willis"/>
    <x v="2"/>
    <x v="1"/>
    <x v="0"/>
    <x v="0"/>
    <s v="Wrap Bag"/>
    <s v="*Staples* Highlighting Markers"/>
    <n v="0.52"/>
    <s v="United States"/>
    <x v="2"/>
    <x v="32"/>
    <x v="729"/>
    <n v="68128"/>
    <x v="34"/>
    <d v="2015-04-15T00:00:00"/>
    <x v="1572"/>
    <n v="4"/>
    <n v="19.489999999999998"/>
    <n v="89873"/>
    <s v="Not returned"/>
    <s v="Chris"/>
  </r>
  <r>
    <x v="1622"/>
    <x v="2"/>
    <x v="9"/>
    <n v="304.99"/>
    <n v="19.989999999999998"/>
    <n v="2874"/>
    <s v="Marian Willis"/>
    <x v="2"/>
    <x v="1"/>
    <x v="0"/>
    <x v="8"/>
    <s v="Small Box"/>
    <s v="Ibico Hi-Tech Manual Binding System"/>
    <n v="0.4"/>
    <s v="United States"/>
    <x v="2"/>
    <x v="32"/>
    <x v="729"/>
    <n v="68128"/>
    <x v="33"/>
    <d v="2015-06-24T00:00:00"/>
    <x v="1573"/>
    <n v="19"/>
    <n v="5845.81"/>
    <n v="89874"/>
    <s v="Not returned"/>
    <s v="Chris"/>
  </r>
  <r>
    <x v="1623"/>
    <x v="2"/>
    <x v="3"/>
    <n v="65.989999999999995"/>
    <n v="8.99"/>
    <n v="2874"/>
    <s v="Marian Willis"/>
    <x v="2"/>
    <x v="1"/>
    <x v="2"/>
    <x v="5"/>
    <s v="Small Box"/>
    <s v="V 3600 Series"/>
    <n v="0.57999999999999996"/>
    <s v="United States"/>
    <x v="2"/>
    <x v="32"/>
    <x v="729"/>
    <n v="68128"/>
    <x v="33"/>
    <d v="2015-06-24T00:00:00"/>
    <x v="1574"/>
    <n v="12"/>
    <n v="633.85"/>
    <n v="89874"/>
    <s v="Not returned"/>
    <s v="Chris"/>
  </r>
  <r>
    <x v="1624"/>
    <x v="1"/>
    <x v="6"/>
    <n v="8.33"/>
    <n v="1.99"/>
    <n v="2877"/>
    <s v="Shannon Aldridge"/>
    <x v="0"/>
    <x v="3"/>
    <x v="2"/>
    <x v="13"/>
    <s v="Small Pack"/>
    <s v="80 Minute Slim Jewel Case CD-R , 10/Pack - Staples"/>
    <n v="0.52"/>
    <s v="United States"/>
    <x v="1"/>
    <x v="10"/>
    <x v="733"/>
    <n v="44070"/>
    <x v="21"/>
    <d v="2015-03-04T00:00:00"/>
    <x v="1575"/>
    <n v="12"/>
    <n v="107.51"/>
    <n v="91492"/>
    <s v="Not returned"/>
    <s v="Erin"/>
  </r>
  <r>
    <x v="1625"/>
    <x v="1"/>
    <x v="6"/>
    <n v="8.33"/>
    <n v="1.99"/>
    <n v="2878"/>
    <s v="Susan Carroll Berman"/>
    <x v="0"/>
    <x v="3"/>
    <x v="2"/>
    <x v="13"/>
    <s v="Small Pack"/>
    <s v="80 Minute Slim Jewel Case CD-R , 10/Pack - Staples"/>
    <n v="0.52"/>
    <s v="United States"/>
    <x v="0"/>
    <x v="0"/>
    <x v="33"/>
    <n v="98107"/>
    <x v="21"/>
    <d v="2015-03-04T00:00:00"/>
    <x v="1576"/>
    <n v="47"/>
    <n v="421.08"/>
    <n v="54369"/>
    <s v="Not returned"/>
    <s v="William"/>
  </r>
  <r>
    <x v="1626"/>
    <x v="3"/>
    <x v="5"/>
    <n v="6.68"/>
    <n v="6.93"/>
    <n v="2880"/>
    <s v="Grace Black"/>
    <x v="2"/>
    <x v="2"/>
    <x v="0"/>
    <x v="7"/>
    <s v="Small Box"/>
    <s v="HP Office Paper (20Lb. and 87 Bright)"/>
    <n v="0.37"/>
    <s v="United States"/>
    <x v="3"/>
    <x v="26"/>
    <x v="734"/>
    <n v="33160"/>
    <x v="145"/>
    <d v="2015-03-29T00:00:00"/>
    <x v="1577"/>
    <n v="11"/>
    <n v="77.2"/>
    <n v="88626"/>
    <s v="Not returned"/>
    <s v="Sam"/>
  </r>
  <r>
    <x v="1627"/>
    <x v="4"/>
    <x v="3"/>
    <n v="243.98"/>
    <n v="43.32"/>
    <n v="2880"/>
    <s v="Grace Black"/>
    <x v="1"/>
    <x v="2"/>
    <x v="1"/>
    <x v="1"/>
    <s v="Jumbo Drum"/>
    <s v="Hon Deluxe Fabric Upholstered Stacking Chairs, Rounded Back"/>
    <n v="0.55000000000000004"/>
    <s v="United States"/>
    <x v="3"/>
    <x v="26"/>
    <x v="734"/>
    <n v="33160"/>
    <x v="100"/>
    <d v="2015-05-13T00:00:00"/>
    <x v="1578"/>
    <n v="25"/>
    <n v="5587.89"/>
    <n v="88627"/>
    <s v="Not returned"/>
    <s v="Sam"/>
  </r>
  <r>
    <x v="1628"/>
    <x v="0"/>
    <x v="9"/>
    <n v="4.0599999999999996"/>
    <n v="6.89"/>
    <n v="2882"/>
    <s v="Andrew Gonzalez"/>
    <x v="2"/>
    <x v="3"/>
    <x v="0"/>
    <x v="15"/>
    <s v="Small Box"/>
    <s v="Eureka Disposable Bags for Sanitaire® Vibra Groomer I® Upright Vac"/>
    <n v="0.6"/>
    <s v="United States"/>
    <x v="3"/>
    <x v="24"/>
    <x v="78"/>
    <n v="28206"/>
    <x v="63"/>
    <d v="2015-02-22T00:00:00"/>
    <x v="1579"/>
    <n v="37"/>
    <n v="159.88999999999999"/>
    <n v="55300"/>
    <s v="Not returned"/>
    <s v="Sam"/>
  </r>
  <r>
    <x v="1629"/>
    <x v="0"/>
    <x v="0"/>
    <n v="3.75"/>
    <n v="0.5"/>
    <n v="2882"/>
    <s v="Andrew Gonzalez"/>
    <x v="2"/>
    <x v="3"/>
    <x v="0"/>
    <x v="9"/>
    <s v="Small Box"/>
    <s v="Avery 510"/>
    <n v="0.37"/>
    <s v="United States"/>
    <x v="3"/>
    <x v="24"/>
    <x v="78"/>
    <n v="28206"/>
    <x v="63"/>
    <d v="2015-02-21T00:00:00"/>
    <x v="1580"/>
    <n v="48"/>
    <n v="180.48"/>
    <n v="55300"/>
    <s v="Not returned"/>
    <s v="Sam"/>
  </r>
  <r>
    <x v="1630"/>
    <x v="0"/>
    <x v="1"/>
    <n v="10.68"/>
    <n v="13.04"/>
    <n v="2882"/>
    <s v="Andrew Gonzalez"/>
    <x v="2"/>
    <x v="3"/>
    <x v="1"/>
    <x v="2"/>
    <s v="Large Box"/>
    <s v="Dana Swing-Arm Lamps"/>
    <n v="0.6"/>
    <s v="United States"/>
    <x v="3"/>
    <x v="24"/>
    <x v="78"/>
    <n v="28206"/>
    <x v="63"/>
    <d v="2015-02-22T00:00:00"/>
    <x v="1581"/>
    <n v="31"/>
    <n v="350.48"/>
    <n v="55300"/>
    <s v="Not returned"/>
    <s v="Sam"/>
  </r>
  <r>
    <x v="1631"/>
    <x v="0"/>
    <x v="8"/>
    <n v="28.99"/>
    <n v="8.59"/>
    <n v="2882"/>
    <s v="Andrew Gonzalez"/>
    <x v="2"/>
    <x v="3"/>
    <x v="2"/>
    <x v="5"/>
    <s v="Medium Box"/>
    <s v="SouthWestern Bell FA970 Digital Answering Machine with Time/Day Stamp"/>
    <n v="0.56000000000000005"/>
    <s v="United States"/>
    <x v="3"/>
    <x v="24"/>
    <x v="78"/>
    <n v="28206"/>
    <x v="91"/>
    <d v="2015-03-19T00:00:00"/>
    <x v="1582"/>
    <n v="39"/>
    <n v="936.8"/>
    <n v="16676"/>
    <s v="Not returned"/>
    <s v="Sam"/>
  </r>
  <r>
    <x v="1632"/>
    <x v="2"/>
    <x v="5"/>
    <n v="6.48"/>
    <n v="8.73"/>
    <n v="2882"/>
    <s v="Andrew Gonzalez"/>
    <x v="2"/>
    <x v="3"/>
    <x v="0"/>
    <x v="7"/>
    <s v="Small Box"/>
    <s v="Xerox 227"/>
    <n v="0.37"/>
    <s v="United States"/>
    <x v="3"/>
    <x v="24"/>
    <x v="78"/>
    <n v="28206"/>
    <x v="19"/>
    <d v="2015-05-09T00:00:00"/>
    <x v="1583"/>
    <n v="35"/>
    <n v="232.5"/>
    <n v="4839"/>
    <s v="Not returned"/>
    <s v="Sam"/>
  </r>
  <r>
    <x v="1633"/>
    <x v="0"/>
    <x v="3"/>
    <n v="363.25"/>
    <n v="19.989999999999998"/>
    <n v="2882"/>
    <s v="Andrew Gonzalez"/>
    <x v="2"/>
    <x v="3"/>
    <x v="0"/>
    <x v="15"/>
    <s v="Small Box"/>
    <s v="Hoover WindTunnel™ Plus Canister Vacuum"/>
    <n v="0.56999999999999995"/>
    <s v="United States"/>
    <x v="3"/>
    <x v="24"/>
    <x v="78"/>
    <n v="28206"/>
    <x v="75"/>
    <d v="2015-06-06T00:00:00"/>
    <x v="1584"/>
    <n v="21"/>
    <n v="7497.05"/>
    <n v="21958"/>
    <s v="Not returned"/>
    <s v="Sam"/>
  </r>
  <r>
    <x v="1634"/>
    <x v="4"/>
    <x v="5"/>
    <n v="63.94"/>
    <n v="14.48"/>
    <n v="2882"/>
    <s v="Andrew Gonzalez"/>
    <x v="0"/>
    <x v="3"/>
    <x v="1"/>
    <x v="2"/>
    <s v="Small Box"/>
    <s v="Howard Miller 16&quot; Diameter Gallery Wall Clock"/>
    <n v="0.46"/>
    <s v="United States"/>
    <x v="3"/>
    <x v="24"/>
    <x v="78"/>
    <n v="28206"/>
    <x v="133"/>
    <d v="2015-07-07T00:00:00"/>
    <x v="1585"/>
    <n v="21"/>
    <n v="1336.35"/>
    <n v="40224"/>
    <s v="Not returned"/>
    <s v="Sam"/>
  </r>
  <r>
    <x v="1635"/>
    <x v="4"/>
    <x v="1"/>
    <n v="43.98"/>
    <n v="1.99"/>
    <n v="2882"/>
    <s v="Andrew Gonzalez"/>
    <x v="2"/>
    <x v="3"/>
    <x v="2"/>
    <x v="13"/>
    <s v="Small Pack"/>
    <s v="Memorex 80 Minute CD-R Spindle, 100/Pack"/>
    <n v="0.44"/>
    <s v="United States"/>
    <x v="3"/>
    <x v="24"/>
    <x v="78"/>
    <n v="28206"/>
    <x v="72"/>
    <d v="2015-01-25T00:00:00"/>
    <x v="1586"/>
    <n v="40"/>
    <n v="1724.01"/>
    <n v="50917"/>
    <s v="Not returned"/>
    <s v="Sam"/>
  </r>
  <r>
    <x v="1636"/>
    <x v="2"/>
    <x v="5"/>
    <n v="6.48"/>
    <n v="8.73"/>
    <n v="2883"/>
    <s v="Stuart Sharma"/>
    <x v="2"/>
    <x v="3"/>
    <x v="0"/>
    <x v="7"/>
    <s v="Small Box"/>
    <s v="Xerox 227"/>
    <n v="0.37"/>
    <s v="United States"/>
    <x v="1"/>
    <x v="10"/>
    <x v="733"/>
    <n v="44070"/>
    <x v="19"/>
    <d v="2015-05-09T00:00:00"/>
    <x v="1587"/>
    <n v="9"/>
    <n v="59.79"/>
    <n v="87632"/>
    <s v="Not returned"/>
    <s v="Erin"/>
  </r>
  <r>
    <x v="1637"/>
    <x v="0"/>
    <x v="8"/>
    <n v="28.99"/>
    <n v="8.59"/>
    <n v="2884"/>
    <s v="Stuart C Robinson"/>
    <x v="2"/>
    <x v="3"/>
    <x v="2"/>
    <x v="5"/>
    <s v="Medium Box"/>
    <s v="SouthWestern Bell FA970 Digital Answering Machine with Time/Day Stamp"/>
    <n v="0.56000000000000005"/>
    <s v="United States"/>
    <x v="1"/>
    <x v="10"/>
    <x v="735"/>
    <n v="44039"/>
    <x v="91"/>
    <d v="2015-03-19T00:00:00"/>
    <x v="1588"/>
    <n v="10"/>
    <n v="240.21"/>
    <n v="87631"/>
    <s v="Not returned"/>
    <s v="Erin"/>
  </r>
  <r>
    <x v="1638"/>
    <x v="0"/>
    <x v="3"/>
    <n v="363.25"/>
    <n v="19.989999999999998"/>
    <n v="2884"/>
    <s v="Stuart C Robinson"/>
    <x v="2"/>
    <x v="3"/>
    <x v="0"/>
    <x v="15"/>
    <s v="Small Box"/>
    <s v="Hoover WindTunnel™ Plus Canister Vacuum"/>
    <n v="0.56999999999999995"/>
    <s v="United States"/>
    <x v="1"/>
    <x v="10"/>
    <x v="735"/>
    <n v="44039"/>
    <x v="75"/>
    <d v="2015-06-06T00:00:00"/>
    <x v="1589"/>
    <n v="5"/>
    <n v="1785.01"/>
    <n v="87633"/>
    <s v="Not returned"/>
    <s v="Erin"/>
  </r>
  <r>
    <x v="1639"/>
    <x v="4"/>
    <x v="5"/>
    <n v="63.94"/>
    <n v="14.48"/>
    <n v="2885"/>
    <s v="Gary Frazier"/>
    <x v="0"/>
    <x v="3"/>
    <x v="1"/>
    <x v="2"/>
    <s v="Small Box"/>
    <s v="Howard Miller 16&quot; Diameter Gallery Wall Clock"/>
    <n v="0.46"/>
    <s v="United States"/>
    <x v="1"/>
    <x v="10"/>
    <x v="736"/>
    <n v="44133"/>
    <x v="133"/>
    <d v="2015-07-07T00:00:00"/>
    <x v="1590"/>
    <n v="5"/>
    <n v="318.18"/>
    <n v="87634"/>
    <s v="Not returned"/>
    <s v="Erin"/>
  </r>
  <r>
    <x v="1640"/>
    <x v="0"/>
    <x v="9"/>
    <n v="4.0599999999999996"/>
    <n v="6.89"/>
    <n v="2886"/>
    <s v="Gretchen McKinney"/>
    <x v="2"/>
    <x v="3"/>
    <x v="0"/>
    <x v="15"/>
    <s v="Small Box"/>
    <s v="Eureka Disposable Bags for Sanitaire® Vibra Groomer I® Upright Vac"/>
    <n v="0.6"/>
    <s v="United States"/>
    <x v="1"/>
    <x v="10"/>
    <x v="737"/>
    <n v="44134"/>
    <x v="63"/>
    <d v="2015-02-22T00:00:00"/>
    <x v="1591"/>
    <n v="9"/>
    <n v="38.89"/>
    <n v="87630"/>
    <s v="Not returned"/>
    <s v="Erin"/>
  </r>
  <r>
    <x v="1641"/>
    <x v="0"/>
    <x v="0"/>
    <n v="3.75"/>
    <n v="0.5"/>
    <n v="2886"/>
    <s v="Gretchen McKinney"/>
    <x v="2"/>
    <x v="3"/>
    <x v="0"/>
    <x v="9"/>
    <s v="Small Box"/>
    <s v="Avery 510"/>
    <n v="0.37"/>
    <s v="United States"/>
    <x v="1"/>
    <x v="10"/>
    <x v="737"/>
    <n v="44134"/>
    <x v="63"/>
    <d v="2015-02-21T00:00:00"/>
    <x v="1592"/>
    <n v="12"/>
    <n v="45.12"/>
    <n v="87630"/>
    <s v="Not returned"/>
    <s v="Erin"/>
  </r>
  <r>
    <x v="1642"/>
    <x v="0"/>
    <x v="1"/>
    <n v="10.68"/>
    <n v="13.04"/>
    <n v="2886"/>
    <s v="Gretchen McKinney"/>
    <x v="2"/>
    <x v="3"/>
    <x v="1"/>
    <x v="2"/>
    <s v="Large Box"/>
    <s v="Dana Swing-Arm Lamps"/>
    <n v="0.6"/>
    <s v="United States"/>
    <x v="1"/>
    <x v="10"/>
    <x v="737"/>
    <n v="44134"/>
    <x v="63"/>
    <d v="2015-02-22T00:00:00"/>
    <x v="1593"/>
    <n v="8"/>
    <n v="90.45"/>
    <n v="87630"/>
    <s v="Not returned"/>
    <s v="Erin"/>
  </r>
  <r>
    <x v="1643"/>
    <x v="0"/>
    <x v="10"/>
    <n v="209.37"/>
    <n v="69"/>
    <n v="2892"/>
    <s v="Benjamin Porter"/>
    <x v="2"/>
    <x v="3"/>
    <x v="1"/>
    <x v="11"/>
    <s v="Large Box"/>
    <s v="Hon 2111 Invitation™ Series Corner Table"/>
    <n v="0.79"/>
    <s v="United States"/>
    <x v="2"/>
    <x v="22"/>
    <x v="738"/>
    <n v="48154"/>
    <x v="67"/>
    <d v="2015-02-25T00:00:00"/>
    <x v="1594"/>
    <n v="11"/>
    <n v="2125.12"/>
    <n v="90011"/>
    <s v="Not returned"/>
    <s v="Chris"/>
  </r>
  <r>
    <x v="1644"/>
    <x v="0"/>
    <x v="8"/>
    <n v="4.9800000000000004"/>
    <n v="4.7"/>
    <n v="2893"/>
    <s v="Kathryn Tate"/>
    <x v="2"/>
    <x v="3"/>
    <x v="0"/>
    <x v="7"/>
    <s v="Small Box"/>
    <s v="Staples Copy Paper (20Lb. and 84 Bright)"/>
    <n v="0.38"/>
    <s v="United States"/>
    <x v="2"/>
    <x v="22"/>
    <x v="711"/>
    <n v="48071"/>
    <x v="67"/>
    <d v="2015-02-24T00:00:00"/>
    <x v="1595"/>
    <n v="9"/>
    <n v="45.05"/>
    <n v="90011"/>
    <s v="Not returned"/>
    <s v="Chris"/>
  </r>
  <r>
    <x v="1645"/>
    <x v="4"/>
    <x v="1"/>
    <n v="880.98"/>
    <n v="44.55"/>
    <n v="2896"/>
    <s v="Anna Ellis"/>
    <x v="1"/>
    <x v="1"/>
    <x v="1"/>
    <x v="14"/>
    <s v="Jumbo Box"/>
    <s v="Riverside Palais Royal Lawyers Bookcase, Royale Cherry Finish"/>
    <n v="0.62"/>
    <s v="United States"/>
    <x v="2"/>
    <x v="3"/>
    <x v="739"/>
    <n v="56001"/>
    <x v="46"/>
    <d v="2015-01-26T00:00:00"/>
    <x v="1596"/>
    <n v="8"/>
    <n v="7045.02"/>
    <n v="86925"/>
    <s v="Not returned"/>
    <s v="Chris"/>
  </r>
  <r>
    <x v="1646"/>
    <x v="2"/>
    <x v="6"/>
    <n v="22.84"/>
    <n v="16.920000000000002"/>
    <n v="2896"/>
    <s v="Anna Ellis"/>
    <x v="2"/>
    <x v="1"/>
    <x v="0"/>
    <x v="7"/>
    <s v="Small Box"/>
    <s v="Xerox 1973"/>
    <n v="0.39"/>
    <s v="United States"/>
    <x v="2"/>
    <x v="3"/>
    <x v="739"/>
    <n v="56001"/>
    <x v="14"/>
    <d v="2015-03-14T00:00:00"/>
    <x v="1597"/>
    <n v="15"/>
    <n v="370.62"/>
    <n v="86927"/>
    <s v="Not returned"/>
    <s v="Chris"/>
  </r>
  <r>
    <x v="1647"/>
    <x v="0"/>
    <x v="5"/>
    <n v="80.97"/>
    <n v="30.06"/>
    <n v="2897"/>
    <s v="Betty Giles"/>
    <x v="1"/>
    <x v="1"/>
    <x v="2"/>
    <x v="6"/>
    <s v="Jumbo Box"/>
    <s v="Hewlett-Packard Deskjet 940 REFURBISHED Color Inkjet Printer"/>
    <n v="0.4"/>
    <s v="United States"/>
    <x v="2"/>
    <x v="3"/>
    <x v="740"/>
    <n v="55369"/>
    <x v="169"/>
    <d v="2015-02-14T00:00:00"/>
    <x v="1598"/>
    <n v="11"/>
    <n v="904.25"/>
    <n v="86926"/>
    <s v="Not returned"/>
    <s v="Chris"/>
  </r>
  <r>
    <x v="1648"/>
    <x v="0"/>
    <x v="6"/>
    <n v="6.48"/>
    <n v="10.050000000000001"/>
    <n v="2897"/>
    <s v="Betty Giles"/>
    <x v="2"/>
    <x v="1"/>
    <x v="0"/>
    <x v="7"/>
    <s v="Small Box"/>
    <s v="Xerox 1997"/>
    <n v="0.37"/>
    <s v="United States"/>
    <x v="2"/>
    <x v="3"/>
    <x v="740"/>
    <n v="55369"/>
    <x v="169"/>
    <d v="2015-02-15T00:00:00"/>
    <x v="1599"/>
    <n v="2"/>
    <n v="16.309999999999999"/>
    <n v="86926"/>
    <s v="Not returned"/>
    <s v="Chris"/>
  </r>
  <r>
    <x v="1649"/>
    <x v="1"/>
    <x v="2"/>
    <n v="70.89"/>
    <n v="89.3"/>
    <n v="2903"/>
    <s v="Frances Powers"/>
    <x v="1"/>
    <x v="2"/>
    <x v="1"/>
    <x v="11"/>
    <s v="Jumbo Box"/>
    <s v="KI Conference Tables"/>
    <n v="0.72"/>
    <s v="United States"/>
    <x v="1"/>
    <x v="10"/>
    <x v="741"/>
    <n v="43068"/>
    <x v="97"/>
    <d v="2015-06-25T00:00:00"/>
    <x v="1600"/>
    <n v="6"/>
    <n v="364.26"/>
    <n v="87374"/>
    <s v="Not returned"/>
    <s v="Erin"/>
  </r>
  <r>
    <x v="1650"/>
    <x v="0"/>
    <x v="8"/>
    <n v="4.13"/>
    <n v="0.99"/>
    <n v="2908"/>
    <s v="Robyn Lyon"/>
    <x v="2"/>
    <x v="1"/>
    <x v="0"/>
    <x v="9"/>
    <s v="Small Box"/>
    <s v="Avery 491"/>
    <n v="0.39"/>
    <s v="United States"/>
    <x v="1"/>
    <x v="10"/>
    <x v="742"/>
    <n v="44125"/>
    <x v="176"/>
    <d v="2015-01-08T00:00:00"/>
    <x v="1601"/>
    <n v="4"/>
    <n v="16.07"/>
    <n v="88156"/>
    <s v="Not returned"/>
    <s v="Erin"/>
  </r>
  <r>
    <x v="1651"/>
    <x v="0"/>
    <x v="9"/>
    <n v="22.72"/>
    <n v="8.99"/>
    <n v="2908"/>
    <s v="Robyn Lyon"/>
    <x v="2"/>
    <x v="1"/>
    <x v="1"/>
    <x v="2"/>
    <s v="Small Pack"/>
    <s v="Executive Impressions 14&quot; Two-Color Numerals Wall Clock"/>
    <n v="0.44"/>
    <s v="United States"/>
    <x v="1"/>
    <x v="10"/>
    <x v="742"/>
    <n v="44125"/>
    <x v="176"/>
    <d v="2015-01-08T00:00:00"/>
    <x v="1488"/>
    <n v="1"/>
    <n v="25.26"/>
    <n v="88156"/>
    <s v="Not returned"/>
    <s v="Erin"/>
  </r>
  <r>
    <x v="1652"/>
    <x v="1"/>
    <x v="5"/>
    <n v="34.979999999999997"/>
    <n v="7.53"/>
    <n v="2908"/>
    <s v="Robyn Lyon"/>
    <x v="0"/>
    <x v="1"/>
    <x v="2"/>
    <x v="13"/>
    <s v="Small Box"/>
    <s v="Fellowes EZ Multi-Media Keyboard"/>
    <n v="0.76"/>
    <s v="United States"/>
    <x v="1"/>
    <x v="10"/>
    <x v="742"/>
    <n v="44125"/>
    <x v="136"/>
    <d v="2015-03-03T00:00:00"/>
    <x v="1602"/>
    <n v="16"/>
    <n v="581.08000000000004"/>
    <n v="88157"/>
    <s v="Not returned"/>
    <s v="Erin"/>
  </r>
  <r>
    <x v="1653"/>
    <x v="1"/>
    <x v="6"/>
    <n v="3.14"/>
    <n v="1.92"/>
    <n v="2908"/>
    <s v="Robyn Lyon"/>
    <x v="2"/>
    <x v="1"/>
    <x v="0"/>
    <x v="12"/>
    <s v="Wrap Bag"/>
    <s v="Serrated Blade or Curved Handle Hand Letter Openers"/>
    <n v="0.84"/>
    <s v="United States"/>
    <x v="1"/>
    <x v="10"/>
    <x v="742"/>
    <n v="44125"/>
    <x v="136"/>
    <d v="2015-03-02T00:00:00"/>
    <x v="1603"/>
    <n v="8"/>
    <n v="27.53"/>
    <n v="88157"/>
    <s v="Not returned"/>
    <s v="Erin"/>
  </r>
  <r>
    <x v="1654"/>
    <x v="0"/>
    <x v="7"/>
    <n v="4.13"/>
    <n v="0.99"/>
    <n v="2912"/>
    <s v="Hannah Carver"/>
    <x v="0"/>
    <x v="1"/>
    <x v="0"/>
    <x v="9"/>
    <s v="Small Box"/>
    <s v="Avery 491"/>
    <n v="0.39"/>
    <s v="United States"/>
    <x v="2"/>
    <x v="48"/>
    <x v="743"/>
    <n v="58201"/>
    <x v="65"/>
    <d v="2015-04-30T00:00:00"/>
    <x v="1604"/>
    <n v="7"/>
    <n v="32.33"/>
    <n v="87396"/>
    <s v="Not returned"/>
    <s v="Chris"/>
  </r>
  <r>
    <x v="1655"/>
    <x v="0"/>
    <x v="2"/>
    <n v="55.48"/>
    <n v="14.3"/>
    <n v="2912"/>
    <s v="Hannah Carver"/>
    <x v="2"/>
    <x v="1"/>
    <x v="0"/>
    <x v="7"/>
    <s v="Small Box"/>
    <s v="Xerox 194"/>
    <n v="0.37"/>
    <s v="United States"/>
    <x v="2"/>
    <x v="48"/>
    <x v="743"/>
    <n v="58201"/>
    <x v="65"/>
    <d v="2015-04-30T00:00:00"/>
    <x v="1605"/>
    <n v="12"/>
    <n v="642.05999999999995"/>
    <n v="87396"/>
    <s v="Not returned"/>
    <s v="Chris"/>
  </r>
  <r>
    <x v="1656"/>
    <x v="3"/>
    <x v="5"/>
    <n v="535.64"/>
    <n v="14.7"/>
    <n v="2920"/>
    <s v="Ernest Peele"/>
    <x v="1"/>
    <x v="1"/>
    <x v="2"/>
    <x v="6"/>
    <s v="Jumbo Drum"/>
    <s v="Epson LQ-870 Dot Matrix Printer"/>
    <n v="0.59"/>
    <s v="United States"/>
    <x v="2"/>
    <x v="12"/>
    <x v="25"/>
    <n v="60603"/>
    <x v="31"/>
    <d v="2015-06-09T00:00:00"/>
    <x v="1606"/>
    <n v="2"/>
    <n v="1068.5999999999999"/>
    <n v="59365"/>
    <s v="Not returned"/>
    <s v="Chris"/>
  </r>
  <r>
    <x v="1657"/>
    <x v="3"/>
    <x v="6"/>
    <n v="6.37"/>
    <n v="5.19"/>
    <n v="2923"/>
    <s v="Lynne Griffith"/>
    <x v="2"/>
    <x v="3"/>
    <x v="0"/>
    <x v="8"/>
    <s v="Small Box"/>
    <s v="C-Line Peel &amp; Stick Add-On Filing Pockets, 8-3/4 x 5-1/8, 10/Pack"/>
    <n v="0.38"/>
    <s v="United States"/>
    <x v="1"/>
    <x v="30"/>
    <x v="744"/>
    <n v="21740"/>
    <x v="136"/>
    <d v="2015-03-02T00:00:00"/>
    <x v="1607"/>
    <n v="15"/>
    <n v="99.75"/>
    <n v="86592"/>
    <s v="Not returned"/>
    <s v="Erin"/>
  </r>
  <r>
    <x v="1658"/>
    <x v="2"/>
    <x v="1"/>
    <n v="110.98"/>
    <n v="13.99"/>
    <n v="2924"/>
    <s v="Courtney Nelson"/>
    <x v="2"/>
    <x v="3"/>
    <x v="1"/>
    <x v="2"/>
    <s v="Medium Box"/>
    <s v="Rubbermaid ClusterMat Chairmats, Mat Size- 66&quot; x 60&quot;, Lip 20&quot; x 11&quot; -90 Degree Angle"/>
    <n v="0.69"/>
    <s v="United States"/>
    <x v="1"/>
    <x v="30"/>
    <x v="745"/>
    <n v="20707"/>
    <x v="59"/>
    <d v="2015-01-18T00:00:00"/>
    <x v="1608"/>
    <n v="2"/>
    <n v="226.53"/>
    <n v="86591"/>
    <s v="Not returned"/>
    <s v="Erin"/>
  </r>
  <r>
    <x v="1659"/>
    <x v="2"/>
    <x v="0"/>
    <n v="8.01"/>
    <n v="2.87"/>
    <n v="2924"/>
    <s v="Courtney Nelson"/>
    <x v="2"/>
    <x v="3"/>
    <x v="0"/>
    <x v="7"/>
    <s v="Wrap Bag"/>
    <s v="TOPS Money Receipt Book, Consecutively Numbered in Red,"/>
    <n v="0.4"/>
    <s v="United States"/>
    <x v="1"/>
    <x v="30"/>
    <x v="745"/>
    <n v="20707"/>
    <x v="59"/>
    <d v="2015-01-18T00:00:00"/>
    <x v="1609"/>
    <n v="8"/>
    <n v="68.650000000000006"/>
    <n v="86591"/>
    <s v="Not returned"/>
    <s v="Erin"/>
  </r>
  <r>
    <x v="1660"/>
    <x v="2"/>
    <x v="1"/>
    <n v="5.58"/>
    <n v="2.99"/>
    <n v="2928"/>
    <s v="Leslie Woodard"/>
    <x v="2"/>
    <x v="3"/>
    <x v="0"/>
    <x v="8"/>
    <s v="Small Box"/>
    <s v="Avery Heavy-Duty EZD ™ Binder With Locking Rings"/>
    <n v="0.37"/>
    <s v="United States"/>
    <x v="3"/>
    <x v="39"/>
    <x v="746"/>
    <n v="29418"/>
    <x v="66"/>
    <d v="2015-05-28T00:00:00"/>
    <x v="1610"/>
    <n v="42"/>
    <n v="236.83"/>
    <n v="90218"/>
    <s v="Not returned"/>
    <s v="Sam"/>
  </r>
  <r>
    <x v="1661"/>
    <x v="2"/>
    <x v="1"/>
    <n v="54.1"/>
    <n v="19.989999999999998"/>
    <n v="2928"/>
    <s v="Leslie Woodard"/>
    <x v="2"/>
    <x v="3"/>
    <x v="0"/>
    <x v="10"/>
    <s v="Small Box"/>
    <s v="Desktop 3-Pocket Hot File®"/>
    <n v="0.59"/>
    <s v="United States"/>
    <x v="3"/>
    <x v="39"/>
    <x v="746"/>
    <n v="29418"/>
    <x v="66"/>
    <d v="2015-05-27T00:00:00"/>
    <x v="1611"/>
    <n v="36"/>
    <n v="1944.87"/>
    <n v="90218"/>
    <s v="Not returned"/>
    <s v="Sam"/>
  </r>
  <r>
    <x v="1662"/>
    <x v="1"/>
    <x v="10"/>
    <n v="11.55"/>
    <n v="2.36"/>
    <n v="2931"/>
    <s v="Faye Hanna"/>
    <x v="2"/>
    <x v="2"/>
    <x v="0"/>
    <x v="0"/>
    <s v="Wrap Bag"/>
    <s v="Newell 309"/>
    <n v="0.55000000000000004"/>
    <s v="United States"/>
    <x v="0"/>
    <x v="1"/>
    <x v="747"/>
    <n v="95630"/>
    <x v="136"/>
    <d v="2015-02-28T00:00:00"/>
    <x v="1612"/>
    <n v="12"/>
    <n v="135.77000000000001"/>
    <n v="87619"/>
    <s v="Not returned"/>
    <s v="William"/>
  </r>
  <r>
    <x v="1663"/>
    <x v="0"/>
    <x v="0"/>
    <n v="35.44"/>
    <n v="19.989999999999998"/>
    <n v="2932"/>
    <s v="Phyllis Hull"/>
    <x v="2"/>
    <x v="2"/>
    <x v="0"/>
    <x v="7"/>
    <s v="Small Box"/>
    <s v="Xerox 1880"/>
    <n v="0.38"/>
    <s v="United States"/>
    <x v="1"/>
    <x v="18"/>
    <x v="205"/>
    <n v="6614"/>
    <x v="126"/>
    <d v="2015-04-23T00:00:00"/>
    <x v="1613"/>
    <n v="1"/>
    <n v="55.43"/>
    <n v="87620"/>
    <s v="Not returned"/>
    <s v="Erin"/>
  </r>
  <r>
    <x v="1664"/>
    <x v="4"/>
    <x v="1"/>
    <n v="3.8"/>
    <n v="1.49"/>
    <n v="2935"/>
    <s v="Shirley Riley"/>
    <x v="2"/>
    <x v="2"/>
    <x v="0"/>
    <x v="8"/>
    <s v="Small Box"/>
    <s v="Durable Pressboard Binders"/>
    <n v="0.38"/>
    <s v="United States"/>
    <x v="1"/>
    <x v="15"/>
    <x v="28"/>
    <n v="2215"/>
    <x v="171"/>
    <d v="2015-05-15T00:00:00"/>
    <x v="1614"/>
    <n v="5"/>
    <n v="20.46"/>
    <n v="87617"/>
    <s v="Not returned"/>
    <s v="Erin"/>
  </r>
  <r>
    <x v="1665"/>
    <x v="0"/>
    <x v="9"/>
    <n v="47.9"/>
    <n v="5.86"/>
    <n v="2938"/>
    <s v="Laurie Case Daniel"/>
    <x v="2"/>
    <x v="2"/>
    <x v="0"/>
    <x v="7"/>
    <s v="Small Box"/>
    <s v="Xerox 1938"/>
    <n v="0.37"/>
    <s v="United States"/>
    <x v="1"/>
    <x v="15"/>
    <x v="748"/>
    <n v="2180"/>
    <x v="126"/>
    <d v="2015-04-25T00:00:00"/>
    <x v="1615"/>
    <n v="20"/>
    <n v="931.87"/>
    <n v="87620"/>
    <s v="Not returned"/>
    <s v="Erin"/>
  </r>
  <r>
    <x v="1666"/>
    <x v="2"/>
    <x v="5"/>
    <n v="2.62"/>
    <n v="0.8"/>
    <n v="2941"/>
    <s v="Leah Pollock"/>
    <x v="2"/>
    <x v="2"/>
    <x v="0"/>
    <x v="3"/>
    <s v="Wrap Bag"/>
    <s v="Staples Metal Binder Clips"/>
    <n v="0.39"/>
    <s v="United States"/>
    <x v="1"/>
    <x v="2"/>
    <x v="106"/>
    <n v="7960"/>
    <x v="66"/>
    <d v="2015-05-27T00:00:00"/>
    <x v="1616"/>
    <n v="8"/>
    <n v="21.41"/>
    <n v="87618"/>
    <s v="Not returned"/>
    <s v="Erin"/>
  </r>
  <r>
    <x v="1667"/>
    <x v="4"/>
    <x v="7"/>
    <n v="4.55"/>
    <n v="1.49"/>
    <n v="2944"/>
    <s v="Elsie Lane"/>
    <x v="2"/>
    <x v="0"/>
    <x v="0"/>
    <x v="8"/>
    <s v="Small Box"/>
    <s v="Presstex Flexible Ring Binders"/>
    <n v="0.35"/>
    <s v="United States"/>
    <x v="2"/>
    <x v="22"/>
    <x v="514"/>
    <n v="48640"/>
    <x v="93"/>
    <d v="2015-03-07T00:00:00"/>
    <x v="1617"/>
    <n v="13"/>
    <n v="59.75"/>
    <n v="90309"/>
    <s v="Not returned"/>
    <s v="Chris"/>
  </r>
  <r>
    <x v="1668"/>
    <x v="1"/>
    <x v="0"/>
    <n v="7.64"/>
    <n v="1.39"/>
    <n v="2947"/>
    <s v="Kathy Turner"/>
    <x v="2"/>
    <x v="3"/>
    <x v="0"/>
    <x v="4"/>
    <s v="Small Box"/>
    <s v="Security-Tint Envelopes"/>
    <n v="0.36"/>
    <s v="United States"/>
    <x v="1"/>
    <x v="4"/>
    <x v="749"/>
    <n v="14043"/>
    <x v="128"/>
    <d v="2015-02-07T00:00:00"/>
    <x v="1618"/>
    <n v="20"/>
    <n v="162.49"/>
    <n v="87511"/>
    <s v="Not returned"/>
    <s v="Erin"/>
  </r>
  <r>
    <x v="1669"/>
    <x v="3"/>
    <x v="8"/>
    <n v="42.98"/>
    <n v="4.62"/>
    <n v="2951"/>
    <s v="Jordan Womble"/>
    <x v="0"/>
    <x v="0"/>
    <x v="0"/>
    <x v="15"/>
    <s v="Small Box"/>
    <s v="Belkin F9M820V08 8 Outlet Surge"/>
    <n v="0.56000000000000005"/>
    <s v="United States"/>
    <x v="2"/>
    <x v="13"/>
    <x v="728"/>
    <n v="67601"/>
    <x v="2"/>
    <d v="2015-02-17T00:00:00"/>
    <x v="1619"/>
    <n v="19"/>
    <n v="819.4"/>
    <n v="91397"/>
    <s v="Not returned"/>
    <s v="Chris"/>
  </r>
  <r>
    <x v="1670"/>
    <x v="3"/>
    <x v="9"/>
    <n v="89.99"/>
    <n v="42"/>
    <n v="2951"/>
    <s v="Jordan Womble"/>
    <x v="1"/>
    <x v="0"/>
    <x v="1"/>
    <x v="1"/>
    <s v="Jumbo Drum"/>
    <s v="Global Leather Task Chair, Black"/>
    <n v="0.66"/>
    <s v="United States"/>
    <x v="2"/>
    <x v="13"/>
    <x v="728"/>
    <n v="67601"/>
    <x v="2"/>
    <d v="2015-02-18T00:00:00"/>
    <x v="1620"/>
    <n v="19"/>
    <n v="1809.75"/>
    <n v="91397"/>
    <s v="Not returned"/>
    <s v="Chris"/>
  </r>
  <r>
    <x v="1671"/>
    <x v="3"/>
    <x v="4"/>
    <n v="5.74"/>
    <n v="5.01"/>
    <n v="2952"/>
    <s v="Thelma Murray"/>
    <x v="0"/>
    <x v="0"/>
    <x v="0"/>
    <x v="8"/>
    <s v="Small Box"/>
    <s v="Binder Posts"/>
    <n v="0.39"/>
    <s v="United States"/>
    <x v="1"/>
    <x v="10"/>
    <x v="750"/>
    <n v="43123"/>
    <x v="112"/>
    <d v="2015-04-17T00:00:00"/>
    <x v="1621"/>
    <n v="12"/>
    <n v="70.03"/>
    <n v="91398"/>
    <s v="Not returned"/>
    <s v="Erin"/>
  </r>
  <r>
    <x v="1672"/>
    <x v="4"/>
    <x v="3"/>
    <n v="12.22"/>
    <n v="2.85"/>
    <n v="2954"/>
    <s v="William Sharma"/>
    <x v="2"/>
    <x v="3"/>
    <x v="1"/>
    <x v="2"/>
    <s v="Small Pack"/>
    <s v="Aluminum Document Frame"/>
    <n v="0.55000000000000004"/>
    <s v="United States"/>
    <x v="2"/>
    <x v="3"/>
    <x v="751"/>
    <n v="55119"/>
    <x v="49"/>
    <d v="2015-06-25T00:00:00"/>
    <x v="1622"/>
    <n v="9"/>
    <n v="102.43"/>
    <n v="86427"/>
    <s v="Not returned"/>
    <s v="Chris"/>
  </r>
  <r>
    <x v="1673"/>
    <x v="3"/>
    <x v="10"/>
    <n v="37.94"/>
    <n v="5.08"/>
    <n v="2957"/>
    <s v="Francis I Davis"/>
    <x v="0"/>
    <x v="0"/>
    <x v="0"/>
    <x v="7"/>
    <s v="Wrap Bag"/>
    <s v="Snap-A-Way® Black Print Carbonless Ruled Speed Letter, Triplicate"/>
    <n v="0.38"/>
    <s v="United States"/>
    <x v="2"/>
    <x v="45"/>
    <x v="752"/>
    <n v="53209"/>
    <x v="57"/>
    <d v="2015-04-04T00:00:00"/>
    <x v="1623"/>
    <n v="4"/>
    <n v="137.76"/>
    <n v="90264"/>
    <s v="Not returned"/>
    <s v="Chris"/>
  </r>
  <r>
    <x v="1674"/>
    <x v="4"/>
    <x v="2"/>
    <n v="20.99"/>
    <n v="0.99"/>
    <n v="2958"/>
    <s v="Ellen Sparks"/>
    <x v="2"/>
    <x v="0"/>
    <x v="2"/>
    <x v="5"/>
    <s v="Wrap Bag"/>
    <s v="Accessory21"/>
    <n v="0.37"/>
    <s v="United States"/>
    <x v="2"/>
    <x v="45"/>
    <x v="753"/>
    <n v="54956"/>
    <x v="165"/>
    <d v="2015-03-28T00:00:00"/>
    <x v="1624"/>
    <n v="18"/>
    <n v="326.02999999999997"/>
    <n v="90265"/>
    <s v="Not returned"/>
    <s v="Chris"/>
  </r>
  <r>
    <x v="1675"/>
    <x v="1"/>
    <x v="10"/>
    <n v="36.549999999999997"/>
    <n v="13.89"/>
    <n v="2960"/>
    <s v="Allan Dickinson"/>
    <x v="2"/>
    <x v="0"/>
    <x v="0"/>
    <x v="0"/>
    <s v="Wrap Bag"/>
    <s v="Dixon Ticonderoga Core-Lock Colored Pencils, 48-Color Set"/>
    <n v="0.41"/>
    <s v="United States"/>
    <x v="3"/>
    <x v="40"/>
    <x v="754"/>
    <n v="72956"/>
    <x v="121"/>
    <d v="2015-04-07T00:00:00"/>
    <x v="1625"/>
    <n v="11"/>
    <n v="379.72"/>
    <n v="90646"/>
    <s v="Not returned"/>
    <s v="Sam"/>
  </r>
  <r>
    <x v="1676"/>
    <x v="0"/>
    <x v="8"/>
    <n v="4.76"/>
    <n v="0.88"/>
    <n v="2962"/>
    <s v="Leonard Strauss"/>
    <x v="0"/>
    <x v="3"/>
    <x v="0"/>
    <x v="7"/>
    <s v="Wrap Bag"/>
    <s v="Wirebound Voice Message Log Book"/>
    <n v="0.39"/>
    <s v="United States"/>
    <x v="0"/>
    <x v="21"/>
    <x v="64"/>
    <n v="80027"/>
    <x v="163"/>
    <d v="2015-05-09T00:00:00"/>
    <x v="1626"/>
    <n v="10"/>
    <n v="48.33"/>
    <n v="88611"/>
    <s v="Not returned"/>
    <s v="William"/>
  </r>
  <r>
    <x v="1677"/>
    <x v="2"/>
    <x v="0"/>
    <n v="7.98"/>
    <n v="6.5"/>
    <n v="2963"/>
    <s v="Frances Johnson"/>
    <x v="2"/>
    <x v="3"/>
    <x v="0"/>
    <x v="10"/>
    <s v="Medium Box"/>
    <s v="Iris Project Case"/>
    <n v="0.59"/>
    <s v="United States"/>
    <x v="1"/>
    <x v="30"/>
    <x v="755"/>
    <n v="21220"/>
    <x v="33"/>
    <d v="2015-06-23T00:00:00"/>
    <x v="1627"/>
    <n v="4"/>
    <n v="34.909999999999997"/>
    <n v="88612"/>
    <s v="Not returned"/>
    <s v="Erin"/>
  </r>
  <r>
    <x v="1678"/>
    <x v="0"/>
    <x v="2"/>
    <n v="42.98"/>
    <n v="4.62"/>
    <n v="2964"/>
    <s v="Kathy Hinton"/>
    <x v="2"/>
    <x v="3"/>
    <x v="0"/>
    <x v="15"/>
    <s v="Small Box"/>
    <s v="Belkin F9M820V08 8 Outlet Surge"/>
    <n v="0.56000000000000005"/>
    <s v="United States"/>
    <x v="1"/>
    <x v="10"/>
    <x v="521"/>
    <n v="43050"/>
    <x v="109"/>
    <d v="2015-04-23T00:00:00"/>
    <x v="1628"/>
    <n v="1"/>
    <n v="47.04"/>
    <n v="88610"/>
    <s v="Not returned"/>
    <s v="Erin"/>
  </r>
  <r>
    <x v="1679"/>
    <x v="1"/>
    <x v="4"/>
    <n v="9.68"/>
    <n v="2.0299999999999998"/>
    <n v="2968"/>
    <s v="Miriam Bowman"/>
    <x v="2"/>
    <x v="2"/>
    <x v="0"/>
    <x v="7"/>
    <s v="Wrap Bag"/>
    <s v="Wirebound Service Call Books, 5 1/2&quot; x 4&quot;"/>
    <n v="0.37"/>
    <s v="United States"/>
    <x v="3"/>
    <x v="26"/>
    <x v="756"/>
    <n v="33021"/>
    <x v="11"/>
    <d v="2015-02-24T00:00:00"/>
    <x v="1629"/>
    <n v="1"/>
    <n v="10.94"/>
    <n v="86085"/>
    <s v="Not returned"/>
    <s v="Sam"/>
  </r>
  <r>
    <x v="1680"/>
    <x v="1"/>
    <x v="7"/>
    <n v="150.97999999999999"/>
    <n v="16.010000000000002"/>
    <n v="2968"/>
    <s v="Miriam Bowman"/>
    <x v="1"/>
    <x v="2"/>
    <x v="1"/>
    <x v="11"/>
    <s v="Jumbo Box"/>
    <s v="Iceberg OfficeWorks 42&quot; Round Tables"/>
    <n v="0.7"/>
    <s v="United States"/>
    <x v="3"/>
    <x v="26"/>
    <x v="756"/>
    <n v="33021"/>
    <x v="11"/>
    <d v="2015-02-23T00:00:00"/>
    <x v="1630"/>
    <n v="5"/>
    <n v="731.38"/>
    <n v="86085"/>
    <s v="Not returned"/>
    <s v="Sam"/>
  </r>
  <r>
    <x v="1681"/>
    <x v="0"/>
    <x v="2"/>
    <n v="363.25"/>
    <n v="19.989999999999998"/>
    <n v="2968"/>
    <s v="Miriam Bowman"/>
    <x v="2"/>
    <x v="2"/>
    <x v="0"/>
    <x v="15"/>
    <s v="Small Box"/>
    <s v="Hoover WindTunnel™ Plus Canister Vacuum"/>
    <n v="0.56999999999999995"/>
    <s v="United States"/>
    <x v="3"/>
    <x v="26"/>
    <x v="756"/>
    <n v="33021"/>
    <x v="145"/>
    <d v="2015-03-30T00:00:00"/>
    <x v="1631"/>
    <n v="1"/>
    <n v="344.87"/>
    <n v="86086"/>
    <s v="Not returned"/>
    <s v="Sam"/>
  </r>
  <r>
    <x v="1682"/>
    <x v="0"/>
    <x v="0"/>
    <n v="30.97"/>
    <n v="4"/>
    <n v="2973"/>
    <s v="Sally Liu"/>
    <x v="2"/>
    <x v="1"/>
    <x v="2"/>
    <x v="13"/>
    <s v="Small Box"/>
    <s v="Microsoft Multimedia Keyboard"/>
    <n v="0.74"/>
    <s v="United States"/>
    <x v="2"/>
    <x v="45"/>
    <x v="757"/>
    <n v="53151"/>
    <x v="53"/>
    <d v="2015-04-15T00:00:00"/>
    <x v="1632"/>
    <n v="17"/>
    <n v="523.05999999999995"/>
    <n v="87186"/>
    <s v="Not returned"/>
    <s v="Chris"/>
  </r>
  <r>
    <x v="1683"/>
    <x v="0"/>
    <x v="4"/>
    <n v="125.99"/>
    <n v="7.69"/>
    <n v="2973"/>
    <s v="Sally Liu"/>
    <x v="2"/>
    <x v="1"/>
    <x v="2"/>
    <x v="5"/>
    <s v="Small Box"/>
    <s v="Timeport L7089"/>
    <n v="0.57999999999999996"/>
    <s v="United States"/>
    <x v="2"/>
    <x v="45"/>
    <x v="757"/>
    <n v="53151"/>
    <x v="53"/>
    <d v="2015-04-15T00:00:00"/>
    <x v="1633"/>
    <n v="23"/>
    <n v="2424.6799999999998"/>
    <n v="87186"/>
    <s v="Not returned"/>
    <s v="Chris"/>
  </r>
  <r>
    <x v="1684"/>
    <x v="2"/>
    <x v="10"/>
    <n v="442.14"/>
    <n v="14.7"/>
    <n v="2973"/>
    <s v="Sally Liu"/>
    <x v="1"/>
    <x v="1"/>
    <x v="2"/>
    <x v="6"/>
    <s v="Jumbo Drum"/>
    <s v="Okidata ML390 Turbo Dot Matrix Printers"/>
    <n v="0.56000000000000005"/>
    <s v="United States"/>
    <x v="2"/>
    <x v="45"/>
    <x v="757"/>
    <n v="53151"/>
    <x v="135"/>
    <d v="2015-05-21T00:00:00"/>
    <x v="1634"/>
    <n v="6"/>
    <n v="2411.4299999999998"/>
    <n v="87187"/>
    <s v="Not returned"/>
    <s v="Chris"/>
  </r>
  <r>
    <x v="1685"/>
    <x v="3"/>
    <x v="0"/>
    <n v="35.99"/>
    <n v="0.99"/>
    <n v="2976"/>
    <s v="Fred Barber"/>
    <x v="2"/>
    <x v="2"/>
    <x v="2"/>
    <x v="5"/>
    <s v="Small Pack"/>
    <s v="Accessory31"/>
    <n v="0.35"/>
    <s v="United States"/>
    <x v="2"/>
    <x v="45"/>
    <x v="758"/>
    <n v="53154"/>
    <x v="55"/>
    <d v="2015-05-23T00:00:00"/>
    <x v="1635"/>
    <n v="41"/>
    <n v="1278.96"/>
    <n v="89047"/>
    <s v="Not returned"/>
    <s v="Chris"/>
  </r>
  <r>
    <x v="1686"/>
    <x v="2"/>
    <x v="3"/>
    <n v="2.94"/>
    <n v="0.7"/>
    <n v="2979"/>
    <s v="Lloyd Dolan"/>
    <x v="2"/>
    <x v="0"/>
    <x v="0"/>
    <x v="0"/>
    <s v="Wrap Bag"/>
    <s v="Newell 338"/>
    <n v="0.57999999999999996"/>
    <s v="United States"/>
    <x v="2"/>
    <x v="48"/>
    <x v="759"/>
    <n v="58601"/>
    <x v="39"/>
    <d v="2015-01-28T00:00:00"/>
    <x v="1636"/>
    <n v="9"/>
    <n v="25.22"/>
    <n v="86544"/>
    <s v="Not returned"/>
    <s v="Chris"/>
  </r>
  <r>
    <x v="1687"/>
    <x v="2"/>
    <x v="1"/>
    <n v="5.34"/>
    <n v="2.99"/>
    <n v="2979"/>
    <s v="Lloyd Dolan"/>
    <x v="2"/>
    <x v="0"/>
    <x v="0"/>
    <x v="8"/>
    <s v="Small Box"/>
    <s v="Wilson Jones 14 Line Acrylic Coated Pressboard Data Binders"/>
    <n v="0.38"/>
    <s v="United States"/>
    <x v="2"/>
    <x v="48"/>
    <x v="759"/>
    <n v="58601"/>
    <x v="115"/>
    <d v="2015-02-28T00:00:00"/>
    <x v="1637"/>
    <n v="6"/>
    <n v="34.729999999999997"/>
    <n v="86545"/>
    <s v="Not returned"/>
    <s v="Chris"/>
  </r>
  <r>
    <x v="1688"/>
    <x v="2"/>
    <x v="9"/>
    <n v="40.98"/>
    <n v="7.47"/>
    <n v="2979"/>
    <s v="Lloyd Dolan"/>
    <x v="2"/>
    <x v="0"/>
    <x v="0"/>
    <x v="8"/>
    <s v="Small Box"/>
    <s v="Wilson Jones Ledger-Size, Piano-Hinge Binder, 2&quot;, Blue"/>
    <n v="0.37"/>
    <s v="United States"/>
    <x v="2"/>
    <x v="48"/>
    <x v="759"/>
    <n v="58601"/>
    <x v="115"/>
    <d v="2015-02-27T00:00:00"/>
    <x v="1638"/>
    <n v="6"/>
    <n v="247.53"/>
    <n v="86545"/>
    <s v="Not returned"/>
    <s v="Chris"/>
  </r>
  <r>
    <x v="1689"/>
    <x v="1"/>
    <x v="0"/>
    <n v="5.84"/>
    <n v="0.83"/>
    <n v="2979"/>
    <s v="Lloyd Dolan"/>
    <x v="2"/>
    <x v="0"/>
    <x v="0"/>
    <x v="0"/>
    <s v="Wrap Bag"/>
    <s v="Avery Hi-Liter® Smear-Safe Highlighters"/>
    <n v="0.49"/>
    <s v="United States"/>
    <x v="2"/>
    <x v="48"/>
    <x v="759"/>
    <n v="58601"/>
    <x v="110"/>
    <d v="2015-06-16T00:00:00"/>
    <x v="1639"/>
    <n v="4"/>
    <n v="23.89"/>
    <n v="86546"/>
    <s v="Not returned"/>
    <s v="Chris"/>
  </r>
  <r>
    <x v="1690"/>
    <x v="2"/>
    <x v="9"/>
    <n v="43.98"/>
    <n v="8.99"/>
    <n v="2980"/>
    <s v="Joanna Kenney"/>
    <x v="2"/>
    <x v="0"/>
    <x v="0"/>
    <x v="0"/>
    <s v="Small Pack"/>
    <s v="Boston 1645 Deluxe Heavier-Duty Electric Pencil Sharpener"/>
    <n v="0.57999999999999996"/>
    <s v="United States"/>
    <x v="1"/>
    <x v="10"/>
    <x v="760"/>
    <n v="44870"/>
    <x v="39"/>
    <d v="2015-01-29T00:00:00"/>
    <x v="1640"/>
    <n v="10"/>
    <n v="454.4"/>
    <n v="86544"/>
    <s v="Not returned"/>
    <s v="Erin"/>
  </r>
  <r>
    <x v="1691"/>
    <x v="2"/>
    <x v="2"/>
    <n v="1.1399999999999999"/>
    <n v="0.7"/>
    <n v="2980"/>
    <s v="Joanna Kenney"/>
    <x v="2"/>
    <x v="0"/>
    <x v="0"/>
    <x v="3"/>
    <s v="Wrap Bag"/>
    <s v="OIC Thumb-Tacks"/>
    <n v="0.38"/>
    <s v="United States"/>
    <x v="1"/>
    <x v="10"/>
    <x v="760"/>
    <n v="44870"/>
    <x v="39"/>
    <d v="2015-01-30T00:00:00"/>
    <x v="1641"/>
    <n v="13"/>
    <n v="14.53"/>
    <n v="86544"/>
    <s v="Not returned"/>
    <s v="Erin"/>
  </r>
  <r>
    <x v="1692"/>
    <x v="3"/>
    <x v="8"/>
    <n v="2.61"/>
    <n v="0.5"/>
    <n v="2980"/>
    <s v="Joanna Kenney"/>
    <x v="2"/>
    <x v="0"/>
    <x v="0"/>
    <x v="9"/>
    <s v="Small Box"/>
    <s v="Avery 494"/>
    <n v="0.39"/>
    <s v="United States"/>
    <x v="1"/>
    <x v="10"/>
    <x v="760"/>
    <n v="44870"/>
    <x v="147"/>
    <d v="2015-02-27T00:00:00"/>
    <x v="1642"/>
    <n v="6"/>
    <n v="15.65"/>
    <n v="86547"/>
    <s v="Not returned"/>
    <s v="Erin"/>
  </r>
  <r>
    <x v="1693"/>
    <x v="4"/>
    <x v="7"/>
    <n v="2.88"/>
    <n v="1.01"/>
    <n v="2980"/>
    <s v="Joanna Kenney"/>
    <x v="2"/>
    <x v="0"/>
    <x v="0"/>
    <x v="0"/>
    <s v="Wrap Bag"/>
    <s v="Sanford Colorific Colored Pencils, 12/Box"/>
    <n v="0.55000000000000004"/>
    <s v="United States"/>
    <x v="1"/>
    <x v="10"/>
    <x v="760"/>
    <n v="44870"/>
    <x v="155"/>
    <d v="2015-06-04T00:00:00"/>
    <x v="1643"/>
    <n v="39"/>
    <n v="111.92"/>
    <n v="86548"/>
    <s v="Not returned"/>
    <s v="Erin"/>
  </r>
  <r>
    <x v="1694"/>
    <x v="2"/>
    <x v="3"/>
    <n v="100.98"/>
    <n v="35.840000000000003"/>
    <n v="2987"/>
    <s v="Natalie Watts"/>
    <x v="1"/>
    <x v="1"/>
    <x v="1"/>
    <x v="14"/>
    <s v="Jumbo Box"/>
    <s v="Bush Westfield Collection Bookcases, Fully Assembled"/>
    <n v="0.62"/>
    <s v="United States"/>
    <x v="2"/>
    <x v="25"/>
    <x v="761"/>
    <n v="50265"/>
    <x v="162"/>
    <d v="2015-06-28T00:00:00"/>
    <x v="1644"/>
    <n v="17"/>
    <n v="1700.38"/>
    <n v="91180"/>
    <s v="Not returned"/>
    <s v="Chris"/>
  </r>
  <r>
    <x v="1695"/>
    <x v="2"/>
    <x v="10"/>
    <n v="5.78"/>
    <n v="7.96"/>
    <n v="2987"/>
    <s v="Natalie Watts"/>
    <x v="2"/>
    <x v="1"/>
    <x v="0"/>
    <x v="7"/>
    <s v="Small Box"/>
    <s v="Xerox 196"/>
    <n v="0.36"/>
    <s v="United States"/>
    <x v="2"/>
    <x v="25"/>
    <x v="761"/>
    <n v="50265"/>
    <x v="162"/>
    <d v="2015-06-28T00:00:00"/>
    <x v="1645"/>
    <n v="6"/>
    <n v="35.96"/>
    <n v="91180"/>
    <s v="Not returned"/>
    <s v="Chris"/>
  </r>
  <r>
    <x v="1696"/>
    <x v="4"/>
    <x v="5"/>
    <n v="70.97"/>
    <n v="3.5"/>
    <n v="2991"/>
    <s v="Sean Herbert"/>
    <x v="2"/>
    <x v="1"/>
    <x v="0"/>
    <x v="15"/>
    <s v="Small Box"/>
    <s v="Tripp Lite Isotel 8 Ultra 8 Outlet Metal Surge"/>
    <n v="0.59"/>
    <s v="United States"/>
    <x v="2"/>
    <x v="45"/>
    <x v="762"/>
    <n v="53402"/>
    <x v="100"/>
    <d v="2015-05-13T00:00:00"/>
    <x v="1646"/>
    <n v="2"/>
    <n v="141.59"/>
    <n v="91466"/>
    <s v="Not returned"/>
    <s v="Chris"/>
  </r>
  <r>
    <x v="1697"/>
    <x v="4"/>
    <x v="6"/>
    <n v="5.28"/>
    <n v="6.26"/>
    <n v="2992"/>
    <s v="Lindsay Webb"/>
    <x v="2"/>
    <x v="1"/>
    <x v="0"/>
    <x v="7"/>
    <s v="Small Box"/>
    <s v="Xerox 1928"/>
    <n v="0.4"/>
    <s v="United States"/>
    <x v="2"/>
    <x v="45"/>
    <x v="763"/>
    <n v="53081"/>
    <x v="100"/>
    <d v="2015-05-15T00:00:00"/>
    <x v="1647"/>
    <n v="36"/>
    <n v="203.05"/>
    <n v="91466"/>
    <s v="Not returned"/>
    <s v="Chris"/>
  </r>
  <r>
    <x v="1698"/>
    <x v="1"/>
    <x v="9"/>
    <n v="10.98"/>
    <n v="3.37"/>
    <n v="2999"/>
    <s v="Kim McCarthy"/>
    <x v="2"/>
    <x v="3"/>
    <x v="0"/>
    <x v="12"/>
    <s v="Small Pack"/>
    <s v="Fiskars® Softgrip Scissors"/>
    <n v="0.56999999999999995"/>
    <s v="United States"/>
    <x v="2"/>
    <x v="22"/>
    <x v="764"/>
    <n v="48237"/>
    <x v="98"/>
    <d v="2015-04-11T00:00:00"/>
    <x v="1648"/>
    <n v="5"/>
    <n v="56.19"/>
    <n v="87041"/>
    <s v="Not returned"/>
    <s v="Chris"/>
  </r>
  <r>
    <x v="1699"/>
    <x v="4"/>
    <x v="0"/>
    <n v="10.14"/>
    <n v="2.27"/>
    <n v="3000"/>
    <s v="Priscilla Allen"/>
    <x v="2"/>
    <x v="3"/>
    <x v="0"/>
    <x v="7"/>
    <s v="Wrap Bag"/>
    <s v="Staples Wirebound Steno Books, 6&quot; x 9&quot;, 12/Pack"/>
    <n v="0.36"/>
    <s v="United States"/>
    <x v="2"/>
    <x v="22"/>
    <x v="765"/>
    <n v="48342"/>
    <x v="161"/>
    <d v="2015-01-28T00:00:00"/>
    <x v="1649"/>
    <n v="4"/>
    <n v="40.799999999999997"/>
    <n v="87042"/>
    <s v="Not returned"/>
    <s v="Chris"/>
  </r>
  <r>
    <x v="1700"/>
    <x v="1"/>
    <x v="9"/>
    <n v="5.4"/>
    <n v="7.78"/>
    <n v="3001"/>
    <s v="Anthony Foley"/>
    <x v="2"/>
    <x v="3"/>
    <x v="0"/>
    <x v="8"/>
    <s v="Small Box"/>
    <s v="3M Organizer Strips"/>
    <n v="0.37"/>
    <s v="United States"/>
    <x v="2"/>
    <x v="22"/>
    <x v="766"/>
    <n v="48060"/>
    <x v="83"/>
    <d v="2015-03-19T00:00:00"/>
    <x v="1650"/>
    <n v="21"/>
    <n v="117.87"/>
    <n v="87043"/>
    <s v="Not returned"/>
    <s v="Chris"/>
  </r>
  <r>
    <x v="1701"/>
    <x v="3"/>
    <x v="9"/>
    <n v="85.99"/>
    <n v="0.99"/>
    <n v="3003"/>
    <s v="Roy Rouse"/>
    <x v="2"/>
    <x v="1"/>
    <x v="2"/>
    <x v="5"/>
    <s v="Wrap Bag"/>
    <s v="Accessory34"/>
    <n v="0.55000000000000004"/>
    <s v="United States"/>
    <x v="0"/>
    <x v="44"/>
    <x v="767"/>
    <n v="83814"/>
    <x v="93"/>
    <d v="2015-03-06T00:00:00"/>
    <x v="1651"/>
    <n v="20"/>
    <n v="1503.05"/>
    <n v="91586"/>
    <s v="Not returned"/>
    <s v="William"/>
  </r>
  <r>
    <x v="1702"/>
    <x v="4"/>
    <x v="4"/>
    <n v="6.48"/>
    <n v="6.81"/>
    <n v="3004"/>
    <s v="Maurice Everett"/>
    <x v="2"/>
    <x v="0"/>
    <x v="0"/>
    <x v="7"/>
    <s v="Small Box"/>
    <s v="Xerox 1930"/>
    <n v="0.36"/>
    <s v="United States"/>
    <x v="0"/>
    <x v="1"/>
    <x v="154"/>
    <n v="90049"/>
    <x v="104"/>
    <d v="2015-02-15T00:00:00"/>
    <x v="1652"/>
    <n v="58"/>
    <n v="382.33"/>
    <n v="54949"/>
    <s v="Not returned"/>
    <s v="William"/>
  </r>
  <r>
    <x v="1703"/>
    <x v="4"/>
    <x v="3"/>
    <n v="20.98"/>
    <n v="53.03"/>
    <n v="3004"/>
    <s v="Maurice Everett"/>
    <x v="1"/>
    <x v="0"/>
    <x v="0"/>
    <x v="10"/>
    <s v="Jumbo Drum"/>
    <s v="Tennsco Lockers, Gray"/>
    <n v="0.78"/>
    <s v="United States"/>
    <x v="0"/>
    <x v="1"/>
    <x v="154"/>
    <n v="90049"/>
    <x v="104"/>
    <d v="2015-02-17T00:00:00"/>
    <x v="1653"/>
    <n v="13"/>
    <n v="356.61"/>
    <n v="54949"/>
    <s v="Not returned"/>
    <s v="William"/>
  </r>
  <r>
    <x v="1704"/>
    <x v="2"/>
    <x v="5"/>
    <n v="122.99"/>
    <n v="19.989999999999998"/>
    <n v="3005"/>
    <s v="Teresa Watts"/>
    <x v="0"/>
    <x v="0"/>
    <x v="0"/>
    <x v="8"/>
    <s v="Small Box"/>
    <s v="GBC Therma-A-Bind 250T Electric Binding System"/>
    <n v="0.37"/>
    <s v="United States"/>
    <x v="0"/>
    <x v="44"/>
    <x v="767"/>
    <n v="83814"/>
    <x v="178"/>
    <d v="2015-06-11T00:00:00"/>
    <x v="1654"/>
    <n v="12"/>
    <n v="1506.89"/>
    <n v="91389"/>
    <s v="Not returned"/>
    <s v="William"/>
  </r>
  <r>
    <x v="1705"/>
    <x v="4"/>
    <x v="4"/>
    <n v="6.48"/>
    <n v="6.81"/>
    <n v="3006"/>
    <s v="Thomas Spence"/>
    <x v="2"/>
    <x v="0"/>
    <x v="0"/>
    <x v="7"/>
    <s v="Small Box"/>
    <s v="Xerox 1930"/>
    <n v="0.36"/>
    <s v="United States"/>
    <x v="0"/>
    <x v="44"/>
    <x v="768"/>
    <n v="83402"/>
    <x v="104"/>
    <d v="2015-02-15T00:00:00"/>
    <x v="1655"/>
    <n v="14"/>
    <n v="92.29"/>
    <n v="91388"/>
    <s v="Not returned"/>
    <s v="William"/>
  </r>
  <r>
    <x v="1706"/>
    <x v="4"/>
    <x v="3"/>
    <n v="20.98"/>
    <n v="53.03"/>
    <n v="3006"/>
    <s v="Thomas Spence"/>
    <x v="1"/>
    <x v="0"/>
    <x v="0"/>
    <x v="10"/>
    <s v="Jumbo Drum"/>
    <s v="Tennsco Lockers, Gray"/>
    <n v="0.78"/>
    <s v="United States"/>
    <x v="0"/>
    <x v="44"/>
    <x v="768"/>
    <n v="83402"/>
    <x v="104"/>
    <d v="2015-02-17T00:00:00"/>
    <x v="1656"/>
    <n v="3"/>
    <n v="82.29"/>
    <n v="91388"/>
    <s v="Not returned"/>
    <s v="William"/>
  </r>
  <r>
    <x v="1707"/>
    <x v="2"/>
    <x v="5"/>
    <n v="9.99"/>
    <n v="4.78"/>
    <n v="3008"/>
    <s v="Penny Rich"/>
    <x v="2"/>
    <x v="1"/>
    <x v="0"/>
    <x v="7"/>
    <s v="Small Box"/>
    <s v="Xerox 1896"/>
    <n v="0.4"/>
    <s v="United States"/>
    <x v="2"/>
    <x v="3"/>
    <x v="769"/>
    <n v="55343"/>
    <x v="127"/>
    <d v="2015-03-07T00:00:00"/>
    <x v="1657"/>
    <n v="20"/>
    <n v="203.37"/>
    <n v="89414"/>
    <s v="Not returned"/>
    <s v="Chris"/>
  </r>
  <r>
    <x v="1708"/>
    <x v="0"/>
    <x v="0"/>
    <n v="12.28"/>
    <n v="6.47"/>
    <n v="3008"/>
    <s v="Penny Rich"/>
    <x v="2"/>
    <x v="1"/>
    <x v="0"/>
    <x v="7"/>
    <s v="Small Box"/>
    <s v="Xerox 1881"/>
    <n v="0.38"/>
    <s v="United States"/>
    <x v="2"/>
    <x v="3"/>
    <x v="769"/>
    <n v="55343"/>
    <x v="164"/>
    <d v="2015-06-12T00:00:00"/>
    <x v="1658"/>
    <n v="12"/>
    <n v="160.66"/>
    <n v="89415"/>
    <s v="Not returned"/>
    <s v="Chris"/>
  </r>
  <r>
    <x v="1709"/>
    <x v="2"/>
    <x v="9"/>
    <n v="5.98"/>
    <n v="5.35"/>
    <n v="3011"/>
    <s v="Tammy Raynor"/>
    <x v="2"/>
    <x v="0"/>
    <x v="0"/>
    <x v="7"/>
    <s v="Small Box"/>
    <s v="Xerox 1947"/>
    <n v="0.4"/>
    <s v="United States"/>
    <x v="1"/>
    <x v="15"/>
    <x v="28"/>
    <n v="2113"/>
    <x v="5"/>
    <d v="2015-05-29T00:00:00"/>
    <x v="1659"/>
    <n v="16"/>
    <n v="107.08"/>
    <n v="56486"/>
    <s v="Not returned"/>
    <s v="Erin"/>
  </r>
  <r>
    <x v="1710"/>
    <x v="2"/>
    <x v="9"/>
    <n v="300.64999999999998"/>
    <n v="24.49"/>
    <n v="3011"/>
    <s v="Tammy Raynor"/>
    <x v="2"/>
    <x v="0"/>
    <x v="0"/>
    <x v="15"/>
    <s v="Large Box"/>
    <s v="Honeywell Enviracaire Portable HEPA Air Cleaner for 17' x 22' Room"/>
    <n v="0.52"/>
    <s v="United States"/>
    <x v="1"/>
    <x v="15"/>
    <x v="28"/>
    <n v="2113"/>
    <x v="65"/>
    <d v="2015-04-30T00:00:00"/>
    <x v="1660"/>
    <n v="32"/>
    <n v="9705.4599999999991"/>
    <n v="7623"/>
    <s v="Not returned"/>
    <s v="Erin"/>
  </r>
  <r>
    <x v="1711"/>
    <x v="2"/>
    <x v="2"/>
    <n v="49.99"/>
    <n v="19.989999999999998"/>
    <n v="3011"/>
    <s v="Tammy Raynor"/>
    <x v="2"/>
    <x v="0"/>
    <x v="2"/>
    <x v="13"/>
    <s v="Small Box"/>
    <s v="US Robotics 56K V.92 Internal PCI Faxmodem"/>
    <n v="0.45"/>
    <s v="United States"/>
    <x v="1"/>
    <x v="15"/>
    <x v="28"/>
    <n v="2113"/>
    <x v="65"/>
    <d v="2015-04-30T00:00:00"/>
    <x v="1661"/>
    <n v="67"/>
    <n v="3247.54"/>
    <n v="7623"/>
    <s v="Not returned"/>
    <s v="Erin"/>
  </r>
  <r>
    <x v="1712"/>
    <x v="2"/>
    <x v="10"/>
    <n v="104.85"/>
    <n v="4.6500000000000004"/>
    <n v="3011"/>
    <s v="Tammy Raynor"/>
    <x v="2"/>
    <x v="0"/>
    <x v="0"/>
    <x v="7"/>
    <s v="Small Box"/>
    <s v="Xerox 1941"/>
    <n v="0.37"/>
    <s v="United States"/>
    <x v="1"/>
    <x v="15"/>
    <x v="28"/>
    <n v="2113"/>
    <x v="65"/>
    <d v="2015-04-29T00:00:00"/>
    <x v="1662"/>
    <n v="58"/>
    <n v="5582.63"/>
    <n v="7623"/>
    <s v="Not returned"/>
    <s v="Erin"/>
  </r>
  <r>
    <x v="1713"/>
    <x v="2"/>
    <x v="9"/>
    <n v="300.64999999999998"/>
    <n v="24.49"/>
    <n v="3012"/>
    <s v="Annie Livingston"/>
    <x v="2"/>
    <x v="0"/>
    <x v="0"/>
    <x v="15"/>
    <s v="Large Box"/>
    <s v="Honeywell Enviracaire Portable HEPA Air Cleaner for 17' x 22' Room"/>
    <n v="0.52"/>
    <s v="United States"/>
    <x v="1"/>
    <x v="4"/>
    <x v="770"/>
    <n v="14609"/>
    <x v="65"/>
    <d v="2015-04-30T00:00:00"/>
    <x v="1663"/>
    <n v="8"/>
    <n v="2426.36"/>
    <n v="86346"/>
    <s v="Not returned"/>
    <s v="Erin"/>
  </r>
  <r>
    <x v="1714"/>
    <x v="2"/>
    <x v="2"/>
    <n v="49.99"/>
    <n v="19.989999999999998"/>
    <n v="3012"/>
    <s v="Annie Livingston"/>
    <x v="2"/>
    <x v="0"/>
    <x v="2"/>
    <x v="13"/>
    <s v="Small Box"/>
    <s v="US Robotics 56K V.92 Internal PCI Faxmodem"/>
    <n v="0.45"/>
    <s v="United States"/>
    <x v="1"/>
    <x v="4"/>
    <x v="770"/>
    <n v="14609"/>
    <x v="65"/>
    <d v="2015-04-30T00:00:00"/>
    <x v="1664"/>
    <n v="17"/>
    <n v="824"/>
    <n v="86346"/>
    <s v="Not returned"/>
    <s v="Erin"/>
  </r>
  <r>
    <x v="1715"/>
    <x v="2"/>
    <x v="10"/>
    <n v="104.85"/>
    <n v="4.6500000000000004"/>
    <n v="3012"/>
    <s v="Annie Livingston"/>
    <x v="2"/>
    <x v="0"/>
    <x v="0"/>
    <x v="7"/>
    <s v="Small Box"/>
    <s v="Xerox 1941"/>
    <n v="0.37"/>
    <s v="United States"/>
    <x v="1"/>
    <x v="4"/>
    <x v="770"/>
    <n v="14609"/>
    <x v="65"/>
    <d v="2015-04-29T00:00:00"/>
    <x v="1665"/>
    <n v="14"/>
    <n v="1347.53"/>
    <n v="86346"/>
    <s v="Not returned"/>
    <s v="Erin"/>
  </r>
  <r>
    <x v="1716"/>
    <x v="2"/>
    <x v="0"/>
    <n v="5.58"/>
    <n v="5.3"/>
    <n v="3017"/>
    <s v="Melvin Benton"/>
    <x v="2"/>
    <x v="0"/>
    <x v="0"/>
    <x v="4"/>
    <s v="Small Box"/>
    <s v="Staples Brown Kraft Recycled Clasp Envelopes"/>
    <n v="0.35"/>
    <s v="United States"/>
    <x v="0"/>
    <x v="1"/>
    <x v="771"/>
    <n v="92024"/>
    <x v="85"/>
    <d v="2015-01-10T00:00:00"/>
    <x v="1666"/>
    <n v="1"/>
    <n v="11.16"/>
    <n v="89071"/>
    <s v="Not returned"/>
    <s v="William"/>
  </r>
  <r>
    <x v="1717"/>
    <x v="2"/>
    <x v="9"/>
    <n v="3.98"/>
    <n v="0.7"/>
    <n v="3017"/>
    <s v="Melvin Benton"/>
    <x v="2"/>
    <x v="0"/>
    <x v="0"/>
    <x v="0"/>
    <s v="Wrap Bag"/>
    <s v="4009® Highlighters by Sanford"/>
    <n v="0.52"/>
    <s v="United States"/>
    <x v="0"/>
    <x v="1"/>
    <x v="771"/>
    <n v="92024"/>
    <x v="85"/>
    <d v="2015-01-10T00:00:00"/>
    <x v="1667"/>
    <n v="11"/>
    <n v="45.22"/>
    <n v="89071"/>
    <s v="Not returned"/>
    <s v="William"/>
  </r>
  <r>
    <x v="1718"/>
    <x v="4"/>
    <x v="0"/>
    <n v="4.9800000000000004"/>
    <n v="4.75"/>
    <n v="3035"/>
    <s v="Tina Evans"/>
    <x v="2"/>
    <x v="1"/>
    <x v="0"/>
    <x v="7"/>
    <s v="Small Box"/>
    <s v="Hammermill CopyPlus Copy Paper (20Lb. and 84 Bright)"/>
    <n v="0.36"/>
    <s v="United States"/>
    <x v="2"/>
    <x v="12"/>
    <x v="772"/>
    <n v="60148"/>
    <x v="43"/>
    <d v="2015-01-20T00:00:00"/>
    <x v="1668"/>
    <n v="10"/>
    <n v="52.93"/>
    <n v="89128"/>
    <s v="Not returned"/>
    <s v="Chris"/>
  </r>
  <r>
    <x v="1719"/>
    <x v="4"/>
    <x v="7"/>
    <n v="6.35"/>
    <n v="1.02"/>
    <n v="3035"/>
    <s v="Tina Evans"/>
    <x v="2"/>
    <x v="1"/>
    <x v="0"/>
    <x v="7"/>
    <s v="Wrap Bag"/>
    <s v="Telephone Message Books with Fax/Mobile Section, 5 1/2&quot; x 3 3/16&quot;"/>
    <n v="0.39"/>
    <s v="United States"/>
    <x v="2"/>
    <x v="12"/>
    <x v="772"/>
    <n v="60148"/>
    <x v="43"/>
    <d v="2015-01-20T00:00:00"/>
    <x v="1669"/>
    <n v="12"/>
    <n v="75.61"/>
    <n v="89128"/>
    <s v="Not returned"/>
    <s v="Chris"/>
  </r>
  <r>
    <x v="1720"/>
    <x v="1"/>
    <x v="1"/>
    <n v="12.99"/>
    <n v="14.37"/>
    <n v="3036"/>
    <s v="Edith Reynolds"/>
    <x v="2"/>
    <x v="1"/>
    <x v="1"/>
    <x v="2"/>
    <s v="Large Box"/>
    <s v="Tensor &quot;Hersey Kiss&quot; Styled Floor Lamp"/>
    <n v="0.73"/>
    <s v="United States"/>
    <x v="2"/>
    <x v="48"/>
    <x v="773"/>
    <n v="58554"/>
    <x v="59"/>
    <d v="2015-01-18T00:00:00"/>
    <x v="1670"/>
    <n v="5"/>
    <n v="67.64"/>
    <n v="89129"/>
    <s v="Not returned"/>
    <s v="Chris"/>
  </r>
  <r>
    <x v="1721"/>
    <x v="1"/>
    <x v="5"/>
    <n v="35.44"/>
    <n v="7.5"/>
    <n v="3036"/>
    <s v="Edith Reynolds"/>
    <x v="2"/>
    <x v="1"/>
    <x v="0"/>
    <x v="7"/>
    <s v="Small Box"/>
    <s v="Xerox 1906"/>
    <n v="0.38"/>
    <s v="United States"/>
    <x v="2"/>
    <x v="48"/>
    <x v="773"/>
    <n v="58554"/>
    <x v="59"/>
    <d v="2015-01-18T00:00:00"/>
    <x v="1671"/>
    <n v="7"/>
    <n v="240.42"/>
    <n v="89129"/>
    <s v="Not returned"/>
    <s v="Chris"/>
  </r>
  <r>
    <x v="1722"/>
    <x v="1"/>
    <x v="1"/>
    <n v="12.98"/>
    <n v="3.14"/>
    <n v="3036"/>
    <s v="Edith Reynolds"/>
    <x v="2"/>
    <x v="1"/>
    <x v="0"/>
    <x v="12"/>
    <s v="Small Pack"/>
    <s v="Acme® 8&quot; Straight Scissors"/>
    <n v="0.6"/>
    <s v="United States"/>
    <x v="2"/>
    <x v="48"/>
    <x v="773"/>
    <n v="58554"/>
    <x v="59"/>
    <d v="2015-01-19T00:00:00"/>
    <x v="1672"/>
    <n v="14"/>
    <n v="184.4"/>
    <n v="89129"/>
    <s v="Not returned"/>
    <s v="Chris"/>
  </r>
  <r>
    <x v="1723"/>
    <x v="2"/>
    <x v="4"/>
    <n v="178.47"/>
    <n v="19.989999999999998"/>
    <n v="3036"/>
    <s v="Edith Reynolds"/>
    <x v="2"/>
    <x v="1"/>
    <x v="0"/>
    <x v="10"/>
    <s v="Small Box"/>
    <s v="Hot File® 7-Pocket, Floor Stand"/>
    <n v="0.55000000000000004"/>
    <s v="United States"/>
    <x v="2"/>
    <x v="48"/>
    <x v="773"/>
    <n v="58554"/>
    <x v="114"/>
    <d v="2015-03-16T00:00:00"/>
    <x v="1673"/>
    <n v="22"/>
    <n v="3802.01"/>
    <n v="89130"/>
    <s v="Not returned"/>
    <s v="Chris"/>
  </r>
  <r>
    <x v="1724"/>
    <x v="1"/>
    <x v="4"/>
    <n v="73.98"/>
    <n v="4"/>
    <n v="3041"/>
    <s v="Carrie Duke"/>
    <x v="2"/>
    <x v="0"/>
    <x v="2"/>
    <x v="13"/>
    <s v="Small Box"/>
    <s v="Keytronic 105-Key Spanish Keyboard"/>
    <n v="0.77"/>
    <s v="United States"/>
    <x v="2"/>
    <x v="13"/>
    <x v="536"/>
    <n v="67846"/>
    <x v="7"/>
    <d v="2015-05-18T00:00:00"/>
    <x v="1674"/>
    <n v="17"/>
    <n v="1181.67"/>
    <n v="86102"/>
    <s v="Not returned"/>
    <s v="Chris"/>
  </r>
  <r>
    <x v="1725"/>
    <x v="1"/>
    <x v="1"/>
    <n v="3.68"/>
    <n v="1.32"/>
    <n v="3041"/>
    <s v="Carrie Duke"/>
    <x v="2"/>
    <x v="0"/>
    <x v="0"/>
    <x v="12"/>
    <s v="Wrap Bag"/>
    <s v="*Staples* vLetter Openers, 2/Pack"/>
    <n v="0.83"/>
    <s v="United States"/>
    <x v="2"/>
    <x v="13"/>
    <x v="536"/>
    <n v="67846"/>
    <x v="7"/>
    <d v="2015-05-17T00:00:00"/>
    <x v="1675"/>
    <n v="8"/>
    <n v="29.93"/>
    <n v="86102"/>
    <s v="Not returned"/>
    <s v="Chris"/>
  </r>
  <r>
    <x v="1726"/>
    <x v="3"/>
    <x v="8"/>
    <n v="14.48"/>
    <n v="6.46"/>
    <n v="3042"/>
    <s v="Tara Gold"/>
    <x v="2"/>
    <x v="2"/>
    <x v="0"/>
    <x v="8"/>
    <s v="Small Box"/>
    <s v="GBC White Gloss Covers, Plain Front"/>
    <n v="0.38"/>
    <s v="United States"/>
    <x v="2"/>
    <x v="13"/>
    <x v="774"/>
    <n v="67501"/>
    <x v="128"/>
    <d v="2015-02-05T00:00:00"/>
    <x v="1676"/>
    <n v="12"/>
    <n v="171.33"/>
    <n v="86101"/>
    <s v="Not returned"/>
    <s v="Chris"/>
  </r>
  <r>
    <x v="1727"/>
    <x v="0"/>
    <x v="6"/>
    <n v="6.48"/>
    <n v="5.19"/>
    <n v="3045"/>
    <s v="Jordan Beard"/>
    <x v="2"/>
    <x v="2"/>
    <x v="0"/>
    <x v="7"/>
    <s v="Small Box"/>
    <s v="Xerox 1995"/>
    <n v="0.37"/>
    <s v="United States"/>
    <x v="2"/>
    <x v="13"/>
    <x v="775"/>
    <n v="66048"/>
    <x v="132"/>
    <d v="2015-06-07T00:00:00"/>
    <x v="1677"/>
    <n v="12"/>
    <n v="84.04"/>
    <n v="86104"/>
    <s v="Not returned"/>
    <s v="Chris"/>
  </r>
  <r>
    <x v="1728"/>
    <x v="0"/>
    <x v="5"/>
    <n v="120.98"/>
    <n v="30"/>
    <n v="3046"/>
    <s v="Andrew Pearce"/>
    <x v="1"/>
    <x v="2"/>
    <x v="1"/>
    <x v="1"/>
    <s v="Jumbo Drum"/>
    <s v="Hon Every-Day® Chair Series Swivel Task Chairs"/>
    <n v="0.64"/>
    <s v="United States"/>
    <x v="2"/>
    <x v="13"/>
    <x v="776"/>
    <n v="66209"/>
    <x v="6"/>
    <d v="2015-02-14T00:00:00"/>
    <x v="1678"/>
    <n v="2"/>
    <n v="251.06"/>
    <n v="86103"/>
    <s v="Not returned"/>
    <s v="Chris"/>
  </r>
  <r>
    <x v="1729"/>
    <x v="0"/>
    <x v="2"/>
    <n v="276.2"/>
    <n v="24.49"/>
    <n v="3048"/>
    <s v="Tracy G Starr"/>
    <x v="0"/>
    <x v="0"/>
    <x v="1"/>
    <x v="1"/>
    <s v="Large Box"/>
    <s v="SAFCO Arco Folding Chair"/>
    <m/>
    <s v="United States"/>
    <x v="0"/>
    <x v="1"/>
    <x v="777"/>
    <n v="94704"/>
    <x v="93"/>
    <d v="2015-03-07T00:00:00"/>
    <x v="1679"/>
    <n v="10"/>
    <n v="2610.56"/>
    <n v="89789"/>
    <s v="Not returned"/>
    <s v="William"/>
  </r>
  <r>
    <x v="1730"/>
    <x v="3"/>
    <x v="2"/>
    <n v="125.99"/>
    <n v="2.5"/>
    <n v="3053"/>
    <s v="Robin Tyler"/>
    <x v="2"/>
    <x v="0"/>
    <x v="2"/>
    <x v="5"/>
    <s v="Small Box"/>
    <s v="i2000"/>
    <n v="0.6"/>
    <s v="United States"/>
    <x v="3"/>
    <x v="35"/>
    <x v="60"/>
    <n v="42071"/>
    <x v="118"/>
    <d v="2015-02-05T00:00:00"/>
    <x v="1680"/>
    <n v="11"/>
    <n v="1173.76"/>
    <n v="86662"/>
    <s v="Not returned"/>
    <s v="Sam"/>
  </r>
  <r>
    <x v="1731"/>
    <x v="3"/>
    <x v="8"/>
    <n v="8.33"/>
    <n v="1.99"/>
    <n v="3063"/>
    <s v="Ann Steele"/>
    <x v="2"/>
    <x v="3"/>
    <x v="2"/>
    <x v="13"/>
    <s v="Small Pack"/>
    <s v="80 Minute Slim Jewel Case CD-R , 10/Pack - Staples"/>
    <n v="0.52"/>
    <s v="United States"/>
    <x v="0"/>
    <x v="0"/>
    <x v="778"/>
    <n v="98034"/>
    <x v="115"/>
    <d v="2015-02-28T00:00:00"/>
    <x v="1681"/>
    <n v="6"/>
    <n v="50.28"/>
    <n v="88447"/>
    <s v="Not returned"/>
    <s v="William"/>
  </r>
  <r>
    <x v="1732"/>
    <x v="3"/>
    <x v="9"/>
    <n v="499.99"/>
    <n v="24.49"/>
    <n v="3063"/>
    <s v="Ann Steele"/>
    <x v="2"/>
    <x v="3"/>
    <x v="2"/>
    <x v="16"/>
    <s v="Large Box"/>
    <s v="Sharp AL-1530CS Digital Copier"/>
    <n v="0.36"/>
    <s v="United States"/>
    <x v="0"/>
    <x v="0"/>
    <x v="778"/>
    <n v="98034"/>
    <x v="115"/>
    <d v="2015-02-27T00:00:00"/>
    <x v="1682"/>
    <n v="5"/>
    <n v="2570.4499999999998"/>
    <n v="88447"/>
    <s v="Not returned"/>
    <s v="William"/>
  </r>
  <r>
    <x v="1733"/>
    <x v="1"/>
    <x v="9"/>
    <n v="20.99"/>
    <n v="0.99"/>
    <n v="3063"/>
    <s v="Ann Steele"/>
    <x v="2"/>
    <x v="3"/>
    <x v="2"/>
    <x v="5"/>
    <s v="Wrap Bag"/>
    <s v="Accessory25"/>
    <n v="0.56999999999999995"/>
    <s v="United States"/>
    <x v="0"/>
    <x v="0"/>
    <x v="778"/>
    <n v="98034"/>
    <x v="84"/>
    <d v="2015-05-26T00:00:00"/>
    <x v="1683"/>
    <n v="9"/>
    <n v="158.87"/>
    <n v="88449"/>
    <s v="Not returned"/>
    <s v="William"/>
  </r>
  <r>
    <x v="1734"/>
    <x v="4"/>
    <x v="9"/>
    <n v="6.45"/>
    <n v="1.34"/>
    <n v="3064"/>
    <s v="Clarence Crowder"/>
    <x v="2"/>
    <x v="3"/>
    <x v="0"/>
    <x v="7"/>
    <s v="Wrap Bag"/>
    <s v="Wirebound Four 2-3/4 x 5 Forms per Page, 400 Sets per Book"/>
    <n v="0.36"/>
    <s v="United States"/>
    <x v="0"/>
    <x v="0"/>
    <x v="779"/>
    <n v="98503"/>
    <x v="101"/>
    <d v="2015-01-19T00:00:00"/>
    <x v="1684"/>
    <n v="9"/>
    <n v="56.71"/>
    <n v="88448"/>
    <s v="Not returned"/>
    <s v="William"/>
  </r>
  <r>
    <x v="1735"/>
    <x v="1"/>
    <x v="2"/>
    <n v="355.98"/>
    <n v="58.92"/>
    <n v="3067"/>
    <s v="Carole Miller"/>
    <x v="1"/>
    <x v="3"/>
    <x v="1"/>
    <x v="1"/>
    <s v="Jumbo Drum"/>
    <s v="Hon 4700 Series Mobuis™ Mid-Back Task Chairs with Adjustable Arms"/>
    <n v="0.64"/>
    <s v="United States"/>
    <x v="1"/>
    <x v="10"/>
    <x v="780"/>
    <n v="44515"/>
    <x v="21"/>
    <d v="2015-03-03T00:00:00"/>
    <x v="1685"/>
    <n v="14"/>
    <n v="5086.08"/>
    <n v="91376"/>
    <s v="Not returned"/>
    <s v="Erin"/>
  </r>
  <r>
    <x v="1736"/>
    <x v="0"/>
    <x v="9"/>
    <n v="120.98"/>
    <n v="30"/>
    <n v="3069"/>
    <s v="Tiffany Merrill"/>
    <x v="1"/>
    <x v="3"/>
    <x v="1"/>
    <x v="1"/>
    <s v="Jumbo Drum"/>
    <s v="Hon Every-Day® Chair Series Swivel Task Chairs"/>
    <n v="0.64"/>
    <s v="United States"/>
    <x v="2"/>
    <x v="3"/>
    <x v="781"/>
    <n v="55128"/>
    <x v="144"/>
    <d v="2015-06-03T00:00:00"/>
    <x v="1686"/>
    <n v="15"/>
    <n v="1894.45"/>
    <n v="88191"/>
    <s v="Not returned"/>
    <s v="Chris"/>
  </r>
  <r>
    <x v="1737"/>
    <x v="0"/>
    <x v="0"/>
    <n v="15.68"/>
    <n v="3.73"/>
    <n v="3069"/>
    <s v="Tiffany Merrill"/>
    <x v="2"/>
    <x v="3"/>
    <x v="1"/>
    <x v="2"/>
    <s v="Small Pack"/>
    <s v="Artistic Insta-Plaque"/>
    <n v="0.46"/>
    <s v="United States"/>
    <x v="2"/>
    <x v="3"/>
    <x v="781"/>
    <n v="55128"/>
    <x v="144"/>
    <d v="2015-06-03T00:00:00"/>
    <x v="1687"/>
    <n v="12"/>
    <n v="200.72"/>
    <n v="88191"/>
    <s v="Not returned"/>
    <s v="Chris"/>
  </r>
  <r>
    <x v="1738"/>
    <x v="2"/>
    <x v="3"/>
    <n v="1.82"/>
    <n v="0.83"/>
    <n v="3069"/>
    <s v="Tiffany Merrill"/>
    <x v="2"/>
    <x v="3"/>
    <x v="0"/>
    <x v="0"/>
    <s v="Wrap Bag"/>
    <s v="Newell 307"/>
    <n v="0.56999999999999995"/>
    <s v="United States"/>
    <x v="2"/>
    <x v="3"/>
    <x v="781"/>
    <n v="55128"/>
    <x v="79"/>
    <d v="2015-02-15T00:00:00"/>
    <x v="1688"/>
    <n v="22"/>
    <n v="36.82"/>
    <n v="88192"/>
    <s v="Not returned"/>
    <s v="Chris"/>
  </r>
  <r>
    <x v="1739"/>
    <x v="4"/>
    <x v="2"/>
    <n v="19.23"/>
    <n v="6.15"/>
    <n v="3075"/>
    <s v="Gordon Brandt"/>
    <x v="2"/>
    <x v="0"/>
    <x v="1"/>
    <x v="2"/>
    <s v="Small Pack"/>
    <s v="Executive Impressions 13&quot; Clairmont Wall Clock"/>
    <n v="0.44"/>
    <s v="United States"/>
    <x v="0"/>
    <x v="1"/>
    <x v="154"/>
    <n v="90061"/>
    <x v="136"/>
    <d v="2015-02-28T00:00:00"/>
    <x v="1689"/>
    <n v="4"/>
    <n v="84.6"/>
    <n v="14756"/>
    <s v="Not returned"/>
    <s v="William"/>
  </r>
  <r>
    <x v="1740"/>
    <x v="3"/>
    <x v="6"/>
    <n v="137.47999999999999"/>
    <n v="32.18"/>
    <n v="3076"/>
    <s v="Peter Hardy"/>
    <x v="1"/>
    <x v="2"/>
    <x v="1"/>
    <x v="14"/>
    <s v="Jumbo Box"/>
    <s v="O'Sullivan Cherrywood Estates Traditional Barrister Bookcase"/>
    <n v="0.78"/>
    <s v="United States"/>
    <x v="1"/>
    <x v="10"/>
    <x v="782"/>
    <n v="44224"/>
    <x v="0"/>
    <d v="2015-01-08T00:00:00"/>
    <x v="1690"/>
    <n v="2"/>
    <n v="296.75"/>
    <n v="88241"/>
    <s v="Not returned"/>
    <s v="Erin"/>
  </r>
  <r>
    <x v="1741"/>
    <x v="3"/>
    <x v="8"/>
    <n v="300.97000000000003"/>
    <n v="7.18"/>
    <n v="3077"/>
    <s v="Lynne Reid"/>
    <x v="2"/>
    <x v="2"/>
    <x v="2"/>
    <x v="13"/>
    <s v="Small Box"/>
    <s v="Gyration Ultra Professional Cordless Optical Suite"/>
    <n v="0.48"/>
    <s v="United States"/>
    <x v="1"/>
    <x v="10"/>
    <x v="783"/>
    <n v="44136"/>
    <x v="163"/>
    <d v="2015-05-09T00:00:00"/>
    <x v="1691"/>
    <n v="2"/>
    <n v="582.20000000000005"/>
    <n v="88239"/>
    <s v="Not returned"/>
    <s v="Erin"/>
  </r>
  <r>
    <x v="1742"/>
    <x v="1"/>
    <x v="7"/>
    <n v="35.44"/>
    <n v="5.09"/>
    <n v="3078"/>
    <s v="Kate McKenna"/>
    <x v="2"/>
    <x v="2"/>
    <x v="0"/>
    <x v="7"/>
    <s v="Small Box"/>
    <s v="Xerox 1932"/>
    <n v="0.38"/>
    <s v="United States"/>
    <x v="1"/>
    <x v="10"/>
    <x v="784"/>
    <n v="43615"/>
    <x v="164"/>
    <d v="2015-06-11T00:00:00"/>
    <x v="1692"/>
    <n v="5"/>
    <n v="171.93"/>
    <n v="88240"/>
    <s v="Not returned"/>
    <s v="Erin"/>
  </r>
  <r>
    <x v="1743"/>
    <x v="1"/>
    <x v="4"/>
    <n v="3.98"/>
    <n v="0.7"/>
    <n v="3078"/>
    <s v="Kate McKenna"/>
    <x v="2"/>
    <x v="2"/>
    <x v="0"/>
    <x v="0"/>
    <s v="Wrap Bag"/>
    <s v="4009® Highlighters by Sanford"/>
    <n v="0.52"/>
    <s v="United States"/>
    <x v="1"/>
    <x v="10"/>
    <x v="784"/>
    <n v="43615"/>
    <x v="164"/>
    <d v="2015-06-14T00:00:00"/>
    <x v="1693"/>
    <n v="9"/>
    <n v="35.19"/>
    <n v="88240"/>
    <s v="Not returned"/>
    <s v="Erin"/>
  </r>
  <r>
    <x v="1744"/>
    <x v="3"/>
    <x v="8"/>
    <n v="300.97000000000003"/>
    <n v="7.18"/>
    <n v="3079"/>
    <s v="Andrew Levine"/>
    <x v="2"/>
    <x v="2"/>
    <x v="2"/>
    <x v="13"/>
    <s v="Small Box"/>
    <s v="Gyration Ultra Professional Cordless Optical Suite"/>
    <n v="0.48"/>
    <s v="United States"/>
    <x v="1"/>
    <x v="19"/>
    <x v="332"/>
    <n v="19112"/>
    <x v="163"/>
    <d v="2015-05-09T00:00:00"/>
    <x v="1691"/>
    <n v="7"/>
    <n v="2037.69"/>
    <n v="41253"/>
    <s v="Not returned"/>
    <s v="Erin"/>
  </r>
  <r>
    <x v="1745"/>
    <x v="1"/>
    <x v="7"/>
    <n v="35.44"/>
    <n v="5.09"/>
    <n v="3079"/>
    <s v="Andrew Levine"/>
    <x v="2"/>
    <x v="2"/>
    <x v="0"/>
    <x v="7"/>
    <s v="Small Box"/>
    <s v="Xerox 1932"/>
    <n v="0.38"/>
    <s v="United States"/>
    <x v="1"/>
    <x v="19"/>
    <x v="332"/>
    <n v="19112"/>
    <x v="164"/>
    <d v="2015-06-11T00:00:00"/>
    <x v="1694"/>
    <n v="21"/>
    <n v="722.1"/>
    <n v="53476"/>
    <s v="Not returned"/>
    <s v="Erin"/>
  </r>
  <r>
    <x v="1746"/>
    <x v="1"/>
    <x v="4"/>
    <n v="3.98"/>
    <n v="0.7"/>
    <n v="3079"/>
    <s v="Andrew Levine"/>
    <x v="2"/>
    <x v="2"/>
    <x v="0"/>
    <x v="0"/>
    <s v="Wrap Bag"/>
    <s v="4009® Highlighters by Sanford"/>
    <n v="0.52"/>
    <s v="United States"/>
    <x v="1"/>
    <x v="19"/>
    <x v="332"/>
    <n v="19112"/>
    <x v="164"/>
    <d v="2015-06-14T00:00:00"/>
    <x v="1695"/>
    <n v="36"/>
    <n v="140.78"/>
    <n v="53476"/>
    <s v="Not returned"/>
    <s v="Erin"/>
  </r>
  <r>
    <x v="1747"/>
    <x v="1"/>
    <x v="0"/>
    <n v="1.76"/>
    <n v="0.7"/>
    <n v="3079"/>
    <s v="Andrew Levine"/>
    <x v="2"/>
    <x v="2"/>
    <x v="0"/>
    <x v="0"/>
    <s v="Wrap Bag"/>
    <s v="Newell 310"/>
    <n v="0.56000000000000005"/>
    <s v="United States"/>
    <x v="1"/>
    <x v="19"/>
    <x v="332"/>
    <n v="19112"/>
    <x v="164"/>
    <d v="2015-06-12T00:00:00"/>
    <x v="1696"/>
    <n v="71"/>
    <n v="129.72"/>
    <n v="53476"/>
    <s v="Not returned"/>
    <s v="Erin"/>
  </r>
  <r>
    <x v="1748"/>
    <x v="1"/>
    <x v="0"/>
    <n v="193.17"/>
    <n v="19.989999999999998"/>
    <n v="3079"/>
    <s v="Andrew Levine"/>
    <x v="0"/>
    <x v="2"/>
    <x v="0"/>
    <x v="10"/>
    <s v="Small Box"/>
    <s v="Fellowes Staxonsteel® Drawer Files"/>
    <n v="0.71"/>
    <s v="United States"/>
    <x v="1"/>
    <x v="19"/>
    <x v="332"/>
    <n v="19112"/>
    <x v="164"/>
    <d v="2015-06-11T00:00:00"/>
    <x v="1697"/>
    <n v="63"/>
    <n v="12190.98"/>
    <n v="53476"/>
    <s v="Not returned"/>
    <s v="Erin"/>
  </r>
  <r>
    <x v="1749"/>
    <x v="3"/>
    <x v="6"/>
    <n v="137.47999999999999"/>
    <n v="32.18"/>
    <n v="3079"/>
    <s v="Andrew Levine"/>
    <x v="1"/>
    <x v="2"/>
    <x v="1"/>
    <x v="14"/>
    <s v="Jumbo Box"/>
    <s v="O'Sullivan Cherrywood Estates Traditional Barrister Bookcase"/>
    <n v="0.78"/>
    <s v="United States"/>
    <x v="1"/>
    <x v="19"/>
    <x v="332"/>
    <n v="19112"/>
    <x v="0"/>
    <d v="2015-01-08T00:00:00"/>
    <x v="1690"/>
    <n v="10"/>
    <n v="1483.76"/>
    <n v="12480"/>
    <s v="Not returned"/>
    <s v="Erin"/>
  </r>
  <r>
    <x v="1750"/>
    <x v="2"/>
    <x v="6"/>
    <n v="2.21"/>
    <n v="1"/>
    <n v="3079"/>
    <s v="Andrew Levine"/>
    <x v="0"/>
    <x v="2"/>
    <x v="0"/>
    <x v="0"/>
    <s v="Wrap Bag"/>
    <s v="Quartet Alpha® White Chalk, 12/Pack"/>
    <n v="0.38"/>
    <s v="United States"/>
    <x v="1"/>
    <x v="19"/>
    <x v="332"/>
    <n v="19112"/>
    <x v="69"/>
    <d v="2015-06-11T00:00:00"/>
    <x v="1698"/>
    <n v="33"/>
    <n v="87.18"/>
    <n v="48483"/>
    <s v="Not returned"/>
    <s v="Erin"/>
  </r>
  <r>
    <x v="1751"/>
    <x v="0"/>
    <x v="6"/>
    <n v="65.989999999999995"/>
    <n v="5.99"/>
    <n v="3084"/>
    <s v="Debbie Hsu"/>
    <x v="0"/>
    <x v="2"/>
    <x v="2"/>
    <x v="5"/>
    <s v="Small Box"/>
    <s v="i1000"/>
    <n v="0.57999999999999996"/>
    <s v="United States"/>
    <x v="0"/>
    <x v="0"/>
    <x v="779"/>
    <n v="98503"/>
    <x v="18"/>
    <d v="2015-04-22T00:00:00"/>
    <x v="1699"/>
    <n v="14"/>
    <n v="798.89"/>
    <n v="89879"/>
    <s v="Not returned"/>
    <s v="William"/>
  </r>
  <r>
    <x v="1752"/>
    <x v="1"/>
    <x v="0"/>
    <n v="7.1"/>
    <n v="6.05"/>
    <n v="3084"/>
    <s v="Debbie Hsu"/>
    <x v="2"/>
    <x v="2"/>
    <x v="0"/>
    <x v="8"/>
    <s v="Small Box"/>
    <s v="Wilson Jones Hanging View Binder, White, 1&quot;"/>
    <n v="0.39"/>
    <s v="United States"/>
    <x v="0"/>
    <x v="0"/>
    <x v="779"/>
    <n v="98503"/>
    <x v="137"/>
    <d v="2015-06-25T00:00:00"/>
    <x v="1700"/>
    <n v="18"/>
    <n v="133.19"/>
    <n v="89880"/>
    <s v="Not returned"/>
    <s v="William"/>
  </r>
  <r>
    <x v="1753"/>
    <x v="1"/>
    <x v="5"/>
    <n v="18.97"/>
    <n v="9.0299999999999994"/>
    <n v="3084"/>
    <s v="Debbie Hsu"/>
    <x v="2"/>
    <x v="2"/>
    <x v="0"/>
    <x v="7"/>
    <s v="Small Box"/>
    <s v="Computer Printout Paper with Letter-Trim Perforations"/>
    <n v="0.37"/>
    <s v="United States"/>
    <x v="0"/>
    <x v="0"/>
    <x v="779"/>
    <n v="98503"/>
    <x v="137"/>
    <d v="2015-06-25T00:00:00"/>
    <x v="1701"/>
    <n v="5"/>
    <n v="97.33"/>
    <n v="89880"/>
    <s v="Not returned"/>
    <s v="William"/>
  </r>
  <r>
    <x v="1754"/>
    <x v="0"/>
    <x v="5"/>
    <n v="39.99"/>
    <n v="10.25"/>
    <n v="3086"/>
    <s v="Ted Durham"/>
    <x v="0"/>
    <x v="3"/>
    <x v="2"/>
    <x v="13"/>
    <s v="Small Box"/>
    <s v="Zoom V.92 V.44 PCI Internal Controllerless FaxModem"/>
    <n v="0.55000000000000004"/>
    <s v="United States"/>
    <x v="3"/>
    <x v="26"/>
    <x v="785"/>
    <n v="34287"/>
    <x v="73"/>
    <d v="2015-05-19T00:00:00"/>
    <x v="1702"/>
    <n v="3"/>
    <n v="130.91"/>
    <n v="88380"/>
    <s v="Not returned"/>
    <s v="Sam"/>
  </r>
  <r>
    <x v="1755"/>
    <x v="4"/>
    <x v="8"/>
    <n v="49.43"/>
    <n v="19.989999999999998"/>
    <n v="3089"/>
    <s v="Sandy Cannon"/>
    <x v="2"/>
    <x v="0"/>
    <x v="0"/>
    <x v="15"/>
    <s v="Small Box"/>
    <s v="Eureka Hand Vacuum, Bagless"/>
    <n v="0.56999999999999995"/>
    <s v="United States"/>
    <x v="2"/>
    <x v="13"/>
    <x v="776"/>
    <n v="66209"/>
    <x v="76"/>
    <d v="2015-01-29T00:00:00"/>
    <x v="1703"/>
    <n v="6"/>
    <n v="281.82"/>
    <n v="91219"/>
    <s v="Not returned"/>
    <s v="Chris"/>
  </r>
  <r>
    <x v="1756"/>
    <x v="2"/>
    <x v="3"/>
    <n v="207.48"/>
    <n v="0.99"/>
    <n v="3095"/>
    <s v="Milton Lindsay"/>
    <x v="2"/>
    <x v="3"/>
    <x v="0"/>
    <x v="15"/>
    <s v="Small Box"/>
    <s v="Kensington 7 Outlet MasterPiece Power Center with Fax/Phone Line Protection"/>
    <n v="0.55000000000000004"/>
    <s v="United States"/>
    <x v="1"/>
    <x v="10"/>
    <x v="786"/>
    <n v="45011"/>
    <x v="71"/>
    <d v="2015-01-21T00:00:00"/>
    <x v="1704"/>
    <n v="5"/>
    <n v="991.24"/>
    <n v="86220"/>
    <s v="Not returned"/>
    <s v="Erin"/>
  </r>
  <r>
    <x v="1757"/>
    <x v="0"/>
    <x v="4"/>
    <n v="40.98"/>
    <n v="7.2"/>
    <n v="3096"/>
    <s v="Mike Howard"/>
    <x v="0"/>
    <x v="3"/>
    <x v="0"/>
    <x v="15"/>
    <s v="Small Box"/>
    <s v="Kensington 6 Outlet SmartSocket Surge Protector"/>
    <n v="0.6"/>
    <s v="United States"/>
    <x v="1"/>
    <x v="10"/>
    <x v="455"/>
    <n v="43026"/>
    <x v="84"/>
    <d v="2015-05-25T00:00:00"/>
    <x v="1705"/>
    <n v="3"/>
    <n v="119.86"/>
    <n v="86221"/>
    <s v="Not returned"/>
    <s v="Erin"/>
  </r>
  <r>
    <x v="1758"/>
    <x v="0"/>
    <x v="4"/>
    <n v="8.1199999999999992"/>
    <n v="2.83"/>
    <n v="3096"/>
    <s v="Mike Howard"/>
    <x v="0"/>
    <x v="3"/>
    <x v="2"/>
    <x v="13"/>
    <s v="Small Pack"/>
    <s v="Imation Neon Mac Format Diskettes, 10/Pack"/>
    <n v="0.77"/>
    <s v="United States"/>
    <x v="1"/>
    <x v="10"/>
    <x v="455"/>
    <n v="43026"/>
    <x v="84"/>
    <d v="2015-05-25T00:00:00"/>
    <x v="1706"/>
    <n v="12"/>
    <n v="98.77"/>
    <n v="86221"/>
    <s v="Not returned"/>
    <s v="Erin"/>
  </r>
  <r>
    <x v="1759"/>
    <x v="0"/>
    <x v="1"/>
    <n v="262.11"/>
    <n v="62.74"/>
    <n v="3096"/>
    <s v="Mike Howard"/>
    <x v="1"/>
    <x v="3"/>
    <x v="1"/>
    <x v="11"/>
    <s v="Jumbo Box"/>
    <s v="Bevis Boat-Shaped Conference Table"/>
    <n v="0.75"/>
    <s v="United States"/>
    <x v="1"/>
    <x v="10"/>
    <x v="455"/>
    <n v="43026"/>
    <x v="84"/>
    <d v="2015-05-25T00:00:00"/>
    <x v="1707"/>
    <n v="9"/>
    <n v="2495.35"/>
    <n v="86221"/>
    <s v="Not returned"/>
    <s v="Erin"/>
  </r>
  <r>
    <x v="1760"/>
    <x v="2"/>
    <x v="7"/>
    <n v="33.89"/>
    <n v="5.0999999999999996"/>
    <n v="3096"/>
    <s v="Mike Howard"/>
    <x v="0"/>
    <x v="3"/>
    <x v="0"/>
    <x v="10"/>
    <s v="Small Box"/>
    <s v="File Shuttle II and Handi-File, Black"/>
    <n v="0.6"/>
    <s v="United States"/>
    <x v="1"/>
    <x v="10"/>
    <x v="455"/>
    <n v="43026"/>
    <x v="77"/>
    <d v="2015-06-18T00:00:00"/>
    <x v="1708"/>
    <n v="6"/>
    <n v="200.83"/>
    <n v="86222"/>
    <s v="Not returned"/>
    <s v="Erin"/>
  </r>
  <r>
    <x v="1761"/>
    <x v="2"/>
    <x v="5"/>
    <n v="35.44"/>
    <n v="5.09"/>
    <n v="3098"/>
    <s v="Lorraine Boykin"/>
    <x v="2"/>
    <x v="3"/>
    <x v="0"/>
    <x v="7"/>
    <s v="Small Box"/>
    <s v="Xerox 1932"/>
    <n v="0.38"/>
    <s v="United States"/>
    <x v="1"/>
    <x v="4"/>
    <x v="787"/>
    <n v="11967"/>
    <x v="4"/>
    <d v="2015-04-09T00:00:00"/>
    <x v="1709"/>
    <n v="10"/>
    <n v="348.08"/>
    <n v="89314"/>
    <s v="Not returned"/>
    <s v="Erin"/>
  </r>
  <r>
    <x v="1762"/>
    <x v="4"/>
    <x v="6"/>
    <n v="11.7"/>
    <n v="6.96"/>
    <n v="3098"/>
    <s v="Lorraine Boykin"/>
    <x v="0"/>
    <x v="3"/>
    <x v="0"/>
    <x v="15"/>
    <s v="Medium Box"/>
    <s v="Harmony HEPA Quiet Air Purifiers"/>
    <n v="0.5"/>
    <s v="United States"/>
    <x v="1"/>
    <x v="4"/>
    <x v="787"/>
    <n v="11967"/>
    <x v="77"/>
    <d v="2015-06-19T00:00:00"/>
    <x v="1710"/>
    <n v="10"/>
    <n v="131.69"/>
    <n v="89315"/>
    <s v="Not returned"/>
    <s v="Erin"/>
  </r>
  <r>
    <x v="1763"/>
    <x v="4"/>
    <x v="2"/>
    <n v="2.89"/>
    <n v="0.5"/>
    <n v="3098"/>
    <s v="Lorraine Boykin"/>
    <x v="2"/>
    <x v="3"/>
    <x v="0"/>
    <x v="9"/>
    <s v="Small Box"/>
    <s v="Avery 498"/>
    <n v="0.38"/>
    <s v="United States"/>
    <x v="1"/>
    <x v="4"/>
    <x v="787"/>
    <n v="11967"/>
    <x v="136"/>
    <d v="2015-02-28T00:00:00"/>
    <x v="1711"/>
    <n v="5"/>
    <n v="13.93"/>
    <n v="89316"/>
    <s v="Not returned"/>
    <s v="Erin"/>
  </r>
  <r>
    <x v="1764"/>
    <x v="2"/>
    <x v="8"/>
    <n v="35.99"/>
    <n v="5"/>
    <n v="3100"/>
    <s v="Gladys Holloway"/>
    <x v="2"/>
    <x v="3"/>
    <x v="2"/>
    <x v="5"/>
    <s v="Wrap Bag"/>
    <s v="Accessory17"/>
    <n v="0.82"/>
    <s v="United States"/>
    <x v="3"/>
    <x v="26"/>
    <x v="788"/>
    <n v="33334"/>
    <x v="78"/>
    <d v="2015-03-27T00:00:00"/>
    <x v="1712"/>
    <n v="1"/>
    <n v="31.71"/>
    <n v="89988"/>
    <s v="Not returned"/>
    <s v="Sam"/>
  </r>
  <r>
    <x v="1765"/>
    <x v="2"/>
    <x v="7"/>
    <n v="3.08"/>
    <n v="0.99"/>
    <n v="3105"/>
    <s v="Lawrence Hester"/>
    <x v="2"/>
    <x v="1"/>
    <x v="0"/>
    <x v="9"/>
    <s v="Small Box"/>
    <s v="Avery 481"/>
    <n v="0.37"/>
    <s v="United States"/>
    <x v="3"/>
    <x v="35"/>
    <x v="60"/>
    <n v="42071"/>
    <x v="80"/>
    <d v="2015-03-21T00:00:00"/>
    <x v="1713"/>
    <n v="19"/>
    <n v="60.01"/>
    <n v="86327"/>
    <s v="Not returned"/>
    <s v="Sam"/>
  </r>
  <r>
    <x v="1766"/>
    <x v="2"/>
    <x v="1"/>
    <n v="6.48"/>
    <n v="5.9"/>
    <n v="3105"/>
    <s v="Lawrence Hester"/>
    <x v="2"/>
    <x v="1"/>
    <x v="0"/>
    <x v="7"/>
    <s v="Small Box"/>
    <s v="Xerox 1976"/>
    <n v="0.37"/>
    <s v="United States"/>
    <x v="3"/>
    <x v="35"/>
    <x v="60"/>
    <n v="42071"/>
    <x v="80"/>
    <d v="2015-03-21T00:00:00"/>
    <x v="1714"/>
    <n v="13"/>
    <n v="90.98"/>
    <n v="86327"/>
    <s v="Not returned"/>
    <s v="Sam"/>
  </r>
  <r>
    <x v="1767"/>
    <x v="2"/>
    <x v="7"/>
    <n v="125.99"/>
    <n v="4.2"/>
    <n v="3105"/>
    <s v="Lawrence Hester"/>
    <x v="2"/>
    <x v="1"/>
    <x v="2"/>
    <x v="5"/>
    <s v="Small Box"/>
    <s v="V3682"/>
    <n v="0.59"/>
    <s v="United States"/>
    <x v="3"/>
    <x v="35"/>
    <x v="60"/>
    <n v="42071"/>
    <x v="80"/>
    <d v="2015-03-22T00:00:00"/>
    <x v="1715"/>
    <n v="12"/>
    <n v="1270.7"/>
    <n v="86327"/>
    <s v="Not returned"/>
    <s v="Sam"/>
  </r>
  <r>
    <x v="1768"/>
    <x v="2"/>
    <x v="7"/>
    <n v="3.08"/>
    <n v="0.99"/>
    <n v="3106"/>
    <s v="Alexander O'Brien"/>
    <x v="2"/>
    <x v="1"/>
    <x v="0"/>
    <x v="9"/>
    <s v="Small Box"/>
    <s v="Avery 481"/>
    <n v="0.37"/>
    <s v="United States"/>
    <x v="2"/>
    <x v="7"/>
    <x v="588"/>
    <n v="77041"/>
    <x v="80"/>
    <d v="2015-03-21T00:00:00"/>
    <x v="1716"/>
    <n v="75"/>
    <n v="236.87"/>
    <n v="548"/>
    <s v="Not returned"/>
    <s v="Chris"/>
  </r>
  <r>
    <x v="1769"/>
    <x v="2"/>
    <x v="1"/>
    <n v="6.48"/>
    <n v="5.9"/>
    <n v="3106"/>
    <s v="Alexander O'Brien"/>
    <x v="2"/>
    <x v="1"/>
    <x v="0"/>
    <x v="7"/>
    <s v="Small Box"/>
    <s v="Xerox 1976"/>
    <n v="0.37"/>
    <s v="United States"/>
    <x v="2"/>
    <x v="7"/>
    <x v="588"/>
    <n v="77041"/>
    <x v="80"/>
    <d v="2015-03-21T00:00:00"/>
    <x v="1717"/>
    <n v="53"/>
    <n v="370.91"/>
    <n v="548"/>
    <s v="Not returned"/>
    <s v="Chris"/>
  </r>
  <r>
    <x v="1770"/>
    <x v="2"/>
    <x v="7"/>
    <n v="125.99"/>
    <n v="4.2"/>
    <n v="3106"/>
    <s v="Alexander O'Brien"/>
    <x v="2"/>
    <x v="1"/>
    <x v="2"/>
    <x v="5"/>
    <s v="Small Box"/>
    <s v="V3682"/>
    <n v="0.59"/>
    <s v="United States"/>
    <x v="2"/>
    <x v="7"/>
    <x v="588"/>
    <n v="77041"/>
    <x v="80"/>
    <d v="2015-03-22T00:00:00"/>
    <x v="1718"/>
    <n v="47"/>
    <n v="4976.92"/>
    <n v="548"/>
    <s v="Not returned"/>
    <s v="Chris"/>
  </r>
  <r>
    <x v="1771"/>
    <x v="1"/>
    <x v="8"/>
    <n v="34.54"/>
    <n v="14.72"/>
    <n v="3113"/>
    <s v="Wayne English"/>
    <x v="2"/>
    <x v="0"/>
    <x v="0"/>
    <x v="8"/>
    <s v="Small Box"/>
    <s v="GBC Recycled Grain Textured Covers"/>
    <n v="0.37"/>
    <s v="United States"/>
    <x v="3"/>
    <x v="11"/>
    <x v="789"/>
    <n v="70560"/>
    <x v="28"/>
    <d v="2015-05-18T00:00:00"/>
    <x v="1719"/>
    <n v="17"/>
    <n v="574.97"/>
    <n v="86860"/>
    <s v="Not returned"/>
    <s v="Sam"/>
  </r>
  <r>
    <x v="1772"/>
    <x v="1"/>
    <x v="1"/>
    <n v="12.28"/>
    <n v="6.47"/>
    <n v="3113"/>
    <s v="Wayne English"/>
    <x v="2"/>
    <x v="0"/>
    <x v="0"/>
    <x v="7"/>
    <s v="Small Box"/>
    <s v="Xerox 1881"/>
    <n v="0.38"/>
    <s v="United States"/>
    <x v="3"/>
    <x v="11"/>
    <x v="789"/>
    <n v="70560"/>
    <x v="28"/>
    <d v="2015-05-17T00:00:00"/>
    <x v="1720"/>
    <n v="9"/>
    <n v="115.22"/>
    <n v="86860"/>
    <s v="Not returned"/>
    <s v="Sam"/>
  </r>
  <r>
    <x v="1773"/>
    <x v="1"/>
    <x v="2"/>
    <n v="34.58"/>
    <n v="8.99"/>
    <n v="3113"/>
    <s v="Wayne English"/>
    <x v="0"/>
    <x v="0"/>
    <x v="0"/>
    <x v="0"/>
    <s v="Small Pack"/>
    <s v="Panasonic KP-350BK Electric Pencil Sharpener with Auto Stop"/>
    <n v="0.56000000000000005"/>
    <s v="United States"/>
    <x v="3"/>
    <x v="11"/>
    <x v="789"/>
    <n v="70560"/>
    <x v="28"/>
    <d v="2015-05-19T00:00:00"/>
    <x v="1721"/>
    <n v="13"/>
    <n v="456.58"/>
    <n v="86860"/>
    <s v="Not returned"/>
    <s v="Sam"/>
  </r>
  <r>
    <x v="1774"/>
    <x v="2"/>
    <x v="4"/>
    <n v="349.45"/>
    <n v="60"/>
    <n v="3119"/>
    <s v="Jay Hubbard"/>
    <x v="1"/>
    <x v="0"/>
    <x v="1"/>
    <x v="11"/>
    <s v="Jumbo Drum"/>
    <s v="SAFCO PlanMaster Heigh-Adjustable Drafting Table Base, 43w x 30d x 30-37h, Black"/>
    <m/>
    <s v="United States"/>
    <x v="3"/>
    <x v="26"/>
    <x v="790"/>
    <n v="32839"/>
    <x v="133"/>
    <d v="2015-07-02T00:00:00"/>
    <x v="1722"/>
    <n v="11"/>
    <n v="3772.19"/>
    <n v="86432"/>
    <s v="Not returned"/>
    <s v="Sam"/>
  </r>
  <r>
    <x v="1775"/>
    <x v="1"/>
    <x v="4"/>
    <n v="315.98"/>
    <n v="19.989999999999998"/>
    <n v="3120"/>
    <s v="Daniel Christian"/>
    <x v="2"/>
    <x v="1"/>
    <x v="0"/>
    <x v="8"/>
    <s v="Small Box"/>
    <s v="GBC ProClick™ 150 Presentation Binding System"/>
    <n v="0.38"/>
    <s v="United States"/>
    <x v="3"/>
    <x v="11"/>
    <x v="791"/>
    <n v="70117"/>
    <x v="110"/>
    <d v="2015-06-14T00:00:00"/>
    <x v="1723"/>
    <n v="9"/>
    <n v="2642.48"/>
    <n v="90160"/>
    <s v="Not returned"/>
    <s v="Sam"/>
  </r>
  <r>
    <x v="1776"/>
    <x v="4"/>
    <x v="1"/>
    <n v="7.1"/>
    <n v="6.05"/>
    <n v="3123"/>
    <s v="Jamie Manning"/>
    <x v="2"/>
    <x v="1"/>
    <x v="0"/>
    <x v="8"/>
    <s v="Small Box"/>
    <s v="Wilson Jones Hanging View Binder, White, 1&quot;"/>
    <n v="0.39"/>
    <s v="United States"/>
    <x v="2"/>
    <x v="12"/>
    <x v="792"/>
    <n v="60160"/>
    <x v="0"/>
    <d v="2015-01-09T00:00:00"/>
    <x v="1724"/>
    <n v="8"/>
    <n v="61.5"/>
    <n v="87287"/>
    <s v="Not returned"/>
    <s v="Chris"/>
  </r>
  <r>
    <x v="1777"/>
    <x v="1"/>
    <x v="5"/>
    <n v="120.98"/>
    <n v="9.07"/>
    <n v="3124"/>
    <s v="Neil Barbee"/>
    <x v="2"/>
    <x v="1"/>
    <x v="0"/>
    <x v="8"/>
    <s v="Small Box"/>
    <s v="GBC VeloBinder Electric Binding Machine"/>
    <n v="0.35"/>
    <s v="United States"/>
    <x v="2"/>
    <x v="12"/>
    <x v="793"/>
    <n v="61265"/>
    <x v="155"/>
    <d v="2015-05-31T00:00:00"/>
    <x v="1725"/>
    <n v="11"/>
    <n v="1276.8800000000001"/>
    <n v="87286"/>
    <s v="Not returned"/>
    <s v="Chris"/>
  </r>
  <r>
    <x v="1778"/>
    <x v="0"/>
    <x v="4"/>
    <n v="120.97"/>
    <n v="26.3"/>
    <n v="3125"/>
    <s v="Guy McDonald"/>
    <x v="1"/>
    <x v="1"/>
    <x v="2"/>
    <x v="6"/>
    <s v="Jumbo Drum"/>
    <s v="Canon S750 Color Inkjet Printer"/>
    <n v="0.38"/>
    <s v="United States"/>
    <x v="2"/>
    <x v="12"/>
    <x v="794"/>
    <n v="60056"/>
    <x v="99"/>
    <d v="2015-01-07T00:00:00"/>
    <x v="1726"/>
    <n v="2"/>
    <n v="233.58"/>
    <n v="87285"/>
    <s v="Not returned"/>
    <s v="Chris"/>
  </r>
  <r>
    <x v="1779"/>
    <x v="4"/>
    <x v="4"/>
    <n v="3.69"/>
    <n v="2.5"/>
    <n v="3128"/>
    <s v="Cathy Burgess"/>
    <x v="2"/>
    <x v="2"/>
    <x v="0"/>
    <x v="4"/>
    <s v="Small Box"/>
    <s v="Colored Envelopes"/>
    <n v="0.39"/>
    <s v="United States"/>
    <x v="3"/>
    <x v="11"/>
    <x v="795"/>
    <n v="71109"/>
    <x v="97"/>
    <d v="2015-06-30T00:00:00"/>
    <x v="1727"/>
    <n v="9"/>
    <n v="31.98"/>
    <n v="89810"/>
    <s v="Not returned"/>
    <s v="Sam"/>
  </r>
  <r>
    <x v="1780"/>
    <x v="0"/>
    <x v="10"/>
    <n v="180.98"/>
    <n v="26.2"/>
    <n v="3132"/>
    <s v="Anita Kang"/>
    <x v="1"/>
    <x v="0"/>
    <x v="1"/>
    <x v="1"/>
    <s v="Jumbo Drum"/>
    <s v="Global Ergonomic Managers Chair"/>
    <n v="0.59"/>
    <s v="United States"/>
    <x v="2"/>
    <x v="12"/>
    <x v="796"/>
    <n v="60060"/>
    <x v="33"/>
    <d v="2015-06-23T00:00:00"/>
    <x v="1728"/>
    <n v="3"/>
    <n v="519.41999999999996"/>
    <n v="86790"/>
    <s v="Not returned"/>
    <s v="Chris"/>
  </r>
  <r>
    <x v="1781"/>
    <x v="3"/>
    <x v="7"/>
    <n v="62.05"/>
    <n v="3.99"/>
    <n v="3132"/>
    <s v="Anita Kang"/>
    <x v="2"/>
    <x v="0"/>
    <x v="0"/>
    <x v="15"/>
    <s v="Small Box"/>
    <s v="Acco Smartsocket™ Table Surge Protector, 6 Color-Coded Adapter Outlets"/>
    <n v="0.55000000000000004"/>
    <s v="United States"/>
    <x v="2"/>
    <x v="12"/>
    <x v="796"/>
    <n v="60060"/>
    <x v="28"/>
    <d v="2015-05-18T00:00:00"/>
    <x v="1729"/>
    <n v="40"/>
    <n v="2382.7199999999998"/>
    <n v="86794"/>
    <s v="Not returned"/>
    <s v="Chris"/>
  </r>
  <r>
    <x v="1782"/>
    <x v="3"/>
    <x v="10"/>
    <n v="5.81"/>
    <n v="8.49"/>
    <n v="3133"/>
    <s v="Kristine Singleton"/>
    <x v="2"/>
    <x v="0"/>
    <x v="0"/>
    <x v="8"/>
    <s v="Small Box"/>
    <s v="Fellowes Black Plastic Comb Bindings"/>
    <n v="0.39"/>
    <s v="United States"/>
    <x v="2"/>
    <x v="12"/>
    <x v="797"/>
    <n v="60540"/>
    <x v="59"/>
    <d v="2015-01-17T00:00:00"/>
    <x v="1730"/>
    <n v="12"/>
    <n v="64.959999999999994"/>
    <n v="86789"/>
    <s v="Not returned"/>
    <s v="Chris"/>
  </r>
  <r>
    <x v="1783"/>
    <x v="3"/>
    <x v="9"/>
    <n v="1.81"/>
    <n v="0.75"/>
    <n v="3133"/>
    <s v="Kristine Singleton"/>
    <x v="2"/>
    <x v="0"/>
    <x v="0"/>
    <x v="3"/>
    <s v="Wrap Bag"/>
    <s v="Assorted Color Push Pins"/>
    <n v="0.52"/>
    <s v="United States"/>
    <x v="2"/>
    <x v="12"/>
    <x v="797"/>
    <n v="60540"/>
    <x v="59"/>
    <d v="2015-01-17T00:00:00"/>
    <x v="1731"/>
    <n v="10"/>
    <n v="19.14"/>
    <n v="86789"/>
    <s v="Not returned"/>
    <s v="Chris"/>
  </r>
  <r>
    <x v="1784"/>
    <x v="2"/>
    <x v="4"/>
    <n v="5.4"/>
    <n v="7.78"/>
    <n v="3133"/>
    <s v="Kristine Singleton"/>
    <x v="2"/>
    <x v="0"/>
    <x v="0"/>
    <x v="8"/>
    <s v="Small Box"/>
    <s v="3M Organizer Strips"/>
    <n v="0.37"/>
    <s v="United States"/>
    <x v="2"/>
    <x v="12"/>
    <x v="797"/>
    <n v="60540"/>
    <x v="30"/>
    <d v="2015-03-04T00:00:00"/>
    <x v="1732"/>
    <n v="4"/>
    <n v="25.35"/>
    <n v="86792"/>
    <s v="Not returned"/>
    <s v="Chris"/>
  </r>
  <r>
    <x v="1785"/>
    <x v="2"/>
    <x v="3"/>
    <n v="8.4600000000000009"/>
    <n v="8.99"/>
    <n v="3133"/>
    <s v="Kristine Singleton"/>
    <x v="0"/>
    <x v="0"/>
    <x v="2"/>
    <x v="13"/>
    <s v="Small Pack"/>
    <s v="Imation 3.5 IBM Diskettes, 10/Box"/>
    <n v="0.79"/>
    <s v="United States"/>
    <x v="2"/>
    <x v="12"/>
    <x v="797"/>
    <n v="60540"/>
    <x v="30"/>
    <d v="2015-03-07T00:00:00"/>
    <x v="1733"/>
    <n v="5"/>
    <n v="45.03"/>
    <n v="86792"/>
    <s v="Not returned"/>
    <s v="Chris"/>
  </r>
  <r>
    <x v="1786"/>
    <x v="2"/>
    <x v="12"/>
    <n v="14.98"/>
    <n v="8.99"/>
    <n v="3133"/>
    <s v="Kristine Singleton"/>
    <x v="2"/>
    <x v="0"/>
    <x v="1"/>
    <x v="2"/>
    <s v="Small Pack"/>
    <s v="GE 4 Foot Flourescent Tube, 40 Watt"/>
    <n v="0.39"/>
    <s v="United States"/>
    <x v="2"/>
    <x v="12"/>
    <x v="797"/>
    <n v="60540"/>
    <x v="30"/>
    <d v="2015-03-05T00:00:00"/>
    <x v="1734"/>
    <n v="10"/>
    <n v="153.87"/>
    <n v="86792"/>
    <s v="Not returned"/>
    <s v="Chris"/>
  </r>
  <r>
    <x v="1787"/>
    <x v="2"/>
    <x v="7"/>
    <n v="155.99"/>
    <n v="8.08"/>
    <n v="3133"/>
    <s v="Kristine Singleton"/>
    <x v="2"/>
    <x v="0"/>
    <x v="2"/>
    <x v="5"/>
    <s v="Small Box"/>
    <s v="300 Series Non-Flip"/>
    <n v="0.6"/>
    <s v="United States"/>
    <x v="2"/>
    <x v="12"/>
    <x v="797"/>
    <n v="60540"/>
    <x v="30"/>
    <d v="2015-03-05T00:00:00"/>
    <x v="1735"/>
    <n v="22"/>
    <n v="2800.33"/>
    <n v="86792"/>
    <s v="Not returned"/>
    <s v="Chris"/>
  </r>
  <r>
    <x v="1788"/>
    <x v="2"/>
    <x v="9"/>
    <n v="150.88999999999999"/>
    <n v="60.2"/>
    <n v="3136"/>
    <s v="Lee Hancock"/>
    <x v="1"/>
    <x v="3"/>
    <x v="1"/>
    <x v="1"/>
    <s v="Jumbo Drum"/>
    <s v="Global Leather &amp; Oak Executive Chair, Burgundy"/>
    <n v="0.77"/>
    <s v="United States"/>
    <x v="1"/>
    <x v="14"/>
    <x v="91"/>
    <n v="4073"/>
    <x v="11"/>
    <d v="2015-02-22T00:00:00"/>
    <x v="1736"/>
    <n v="23"/>
    <n v="3596.03"/>
    <n v="86791"/>
    <s v="Not returned"/>
    <s v="Erin"/>
  </r>
  <r>
    <x v="1789"/>
    <x v="1"/>
    <x v="3"/>
    <n v="304.99"/>
    <n v="19.989999999999998"/>
    <n v="3137"/>
    <s v="Alison Sharp"/>
    <x v="2"/>
    <x v="0"/>
    <x v="0"/>
    <x v="8"/>
    <s v="Small Box"/>
    <s v="Ibico Hi-Tech Manual Binding System"/>
    <n v="0.4"/>
    <s v="United States"/>
    <x v="1"/>
    <x v="16"/>
    <x v="798"/>
    <n v="3246"/>
    <x v="178"/>
    <d v="2015-06-09T00:00:00"/>
    <x v="1737"/>
    <n v="8"/>
    <n v="2353.5500000000002"/>
    <n v="86795"/>
    <s v="Not returned"/>
    <s v="Erin"/>
  </r>
  <r>
    <x v="1790"/>
    <x v="1"/>
    <x v="5"/>
    <n v="4.0599999999999996"/>
    <n v="6.89"/>
    <n v="3138"/>
    <s v="Herbert Donnelly Swanson"/>
    <x v="0"/>
    <x v="0"/>
    <x v="0"/>
    <x v="15"/>
    <s v="Small Box"/>
    <s v="Eureka Disposable Bags for Sanitaire® Vibra Groomer I® Upright Vac"/>
    <n v="0.6"/>
    <s v="United States"/>
    <x v="1"/>
    <x v="16"/>
    <x v="799"/>
    <n v="3053"/>
    <x v="117"/>
    <d v="2015-06-21T00:00:00"/>
    <x v="1738"/>
    <n v="22"/>
    <n v="92.57"/>
    <n v="86796"/>
    <s v="Not returned"/>
    <s v="Erin"/>
  </r>
  <r>
    <x v="1791"/>
    <x v="2"/>
    <x v="3"/>
    <n v="280.98"/>
    <n v="57"/>
    <n v="3139"/>
    <s v="David Powell"/>
    <x v="1"/>
    <x v="1"/>
    <x v="1"/>
    <x v="1"/>
    <s v="Jumbo Drum"/>
    <s v="Hon 2090 “Pillow Soft” Series Mid Back Swivel/Tilt Chairs"/>
    <n v="0.78"/>
    <s v="United States"/>
    <x v="1"/>
    <x v="2"/>
    <x v="207"/>
    <n v="7016"/>
    <x v="10"/>
    <d v="2015-05-05T00:00:00"/>
    <x v="1739"/>
    <n v="31"/>
    <n v="7974.21"/>
    <n v="86793"/>
    <s v="Not returned"/>
    <s v="Erin"/>
  </r>
  <r>
    <x v="1792"/>
    <x v="4"/>
    <x v="3"/>
    <n v="6.84"/>
    <n v="8.3699999999999992"/>
    <n v="3141"/>
    <s v="Jerome McIntosh"/>
    <x v="2"/>
    <x v="3"/>
    <x v="0"/>
    <x v="12"/>
    <s v="Small Pack"/>
    <s v="Acme Design Line 8&quot; Stainless Steel Bent Scissors w/Champagne Handles, 3-1/8&quot; Cut"/>
    <n v="0.57999999999999996"/>
    <s v="United States"/>
    <x v="2"/>
    <x v="7"/>
    <x v="557"/>
    <n v="77506"/>
    <x v="144"/>
    <d v="2015-06-08T00:00:00"/>
    <x v="1740"/>
    <n v="13"/>
    <n v="87.1"/>
    <n v="86369"/>
    <s v="Not returned"/>
    <s v="Chris"/>
  </r>
  <r>
    <x v="1793"/>
    <x v="4"/>
    <x v="8"/>
    <n v="48.91"/>
    <n v="35"/>
    <n v="3141"/>
    <s v="Jerome McIntosh"/>
    <x v="0"/>
    <x v="3"/>
    <x v="0"/>
    <x v="10"/>
    <s v="Large Box"/>
    <s v="Tennsco Industrial Shelving"/>
    <n v="0.83"/>
    <s v="United States"/>
    <x v="2"/>
    <x v="7"/>
    <x v="557"/>
    <n v="77506"/>
    <x v="144"/>
    <d v="2015-06-03T00:00:00"/>
    <x v="1741"/>
    <n v="15"/>
    <n v="736.86"/>
    <n v="86369"/>
    <s v="Not returned"/>
    <s v="Chris"/>
  </r>
  <r>
    <x v="1794"/>
    <x v="3"/>
    <x v="1"/>
    <n v="15.42"/>
    <n v="5.41"/>
    <n v="3143"/>
    <s v="Neil Song"/>
    <x v="2"/>
    <x v="3"/>
    <x v="0"/>
    <x v="10"/>
    <s v="Small Box"/>
    <s v="Decoflex Hanging Personal Folder File"/>
    <n v="0.59"/>
    <s v="United States"/>
    <x v="2"/>
    <x v="7"/>
    <x v="800"/>
    <n v="78660"/>
    <x v="120"/>
    <d v="2015-03-25T00:00:00"/>
    <x v="1742"/>
    <n v="2"/>
    <n v="33.840000000000003"/>
    <n v="86368"/>
    <s v="Not returned"/>
    <s v="Chris"/>
  </r>
  <r>
    <x v="1795"/>
    <x v="2"/>
    <x v="9"/>
    <n v="3.36"/>
    <n v="6.27"/>
    <n v="3146"/>
    <s v="Maureen Stout"/>
    <x v="2"/>
    <x v="0"/>
    <x v="0"/>
    <x v="8"/>
    <s v="Small Box"/>
    <s v="Cardinal Poly Pocket Divider Pockets for Ring Binders"/>
    <n v="0.4"/>
    <s v="United States"/>
    <x v="2"/>
    <x v="7"/>
    <x v="801"/>
    <n v="78577"/>
    <x v="148"/>
    <d v="2015-01-05T00:00:00"/>
    <x v="1743"/>
    <n v="4"/>
    <n v="14.9"/>
    <n v="85850"/>
    <s v="Not returned"/>
    <s v="Chris"/>
  </r>
  <r>
    <x v="1796"/>
    <x v="2"/>
    <x v="8"/>
    <n v="3.71"/>
    <n v="1.93"/>
    <n v="3146"/>
    <s v="Maureen Stout"/>
    <x v="0"/>
    <x v="0"/>
    <x v="0"/>
    <x v="7"/>
    <s v="Wrap Bag"/>
    <s v="&quot;While you Were Out&quot; Message Book, One Form per Page"/>
    <n v="0.35"/>
    <s v="United States"/>
    <x v="2"/>
    <x v="7"/>
    <x v="801"/>
    <n v="78577"/>
    <x v="148"/>
    <d v="2015-01-06T00:00:00"/>
    <x v="1744"/>
    <n v="11"/>
    <n v="39.64"/>
    <n v="85850"/>
    <s v="Not returned"/>
    <s v="Chris"/>
  </r>
  <r>
    <x v="1797"/>
    <x v="3"/>
    <x v="2"/>
    <n v="19.989999999999998"/>
    <n v="11.17"/>
    <n v="3148"/>
    <s v="Leroy Field"/>
    <x v="2"/>
    <x v="0"/>
    <x v="1"/>
    <x v="2"/>
    <s v="Large Box"/>
    <s v="Telescoping Adjustable Floor Lamp"/>
    <n v="0.6"/>
    <s v="United States"/>
    <x v="0"/>
    <x v="44"/>
    <x v="802"/>
    <n v="83854"/>
    <x v="101"/>
    <d v="2015-01-14T00:00:00"/>
    <x v="1745"/>
    <n v="7"/>
    <n v="139.49"/>
    <n v="89716"/>
    <s v="Not returned"/>
    <s v="William"/>
  </r>
  <r>
    <x v="1798"/>
    <x v="3"/>
    <x v="2"/>
    <n v="320.98"/>
    <n v="58.95"/>
    <n v="3149"/>
    <s v="Harriet Moore"/>
    <x v="1"/>
    <x v="0"/>
    <x v="1"/>
    <x v="1"/>
    <s v="Jumbo Drum"/>
    <s v="Hon 4070 Series Pagoda™ Round Back Stacking Chairs"/>
    <n v="0.56999999999999995"/>
    <s v="United States"/>
    <x v="0"/>
    <x v="44"/>
    <x v="803"/>
    <n v="83440"/>
    <x v="101"/>
    <d v="2015-01-16T00:00:00"/>
    <x v="1746"/>
    <n v="6"/>
    <n v="1952.43"/>
    <n v="89716"/>
    <s v="Not returned"/>
    <s v="William"/>
  </r>
  <r>
    <x v="1799"/>
    <x v="1"/>
    <x v="0"/>
    <n v="145.97999999999999"/>
    <n v="46.2"/>
    <n v="3151"/>
    <s v="Glenda Hunter"/>
    <x v="1"/>
    <x v="0"/>
    <x v="1"/>
    <x v="11"/>
    <s v="Jumbo Box"/>
    <s v="Bevis Rectangular Conference Tables"/>
    <n v="0.69"/>
    <s v="United States"/>
    <x v="0"/>
    <x v="1"/>
    <x v="804"/>
    <n v="92277"/>
    <x v="26"/>
    <d v="2015-06-03T00:00:00"/>
    <x v="1747"/>
    <n v="9"/>
    <n v="1370.79"/>
    <n v="88543"/>
    <s v="Not returned"/>
    <s v="William"/>
  </r>
  <r>
    <x v="1800"/>
    <x v="2"/>
    <x v="0"/>
    <n v="3502.14"/>
    <n v="8.73"/>
    <n v="3151"/>
    <s v="Glenda Hunter"/>
    <x v="1"/>
    <x v="0"/>
    <x v="2"/>
    <x v="6"/>
    <s v="Jumbo Box"/>
    <s v="Okidata Pacemark 4410N Wide Format Dot Matrix Printer"/>
    <n v="0.56999999999999995"/>
    <s v="United States"/>
    <x v="0"/>
    <x v="1"/>
    <x v="804"/>
    <n v="92277"/>
    <x v="128"/>
    <d v="2015-02-05T00:00:00"/>
    <x v="1748"/>
    <n v="1"/>
    <n v="3501.79"/>
    <n v="88544"/>
    <s v="Not returned"/>
    <s v="William"/>
  </r>
  <r>
    <x v="1801"/>
    <x v="2"/>
    <x v="2"/>
    <n v="15.73"/>
    <n v="7.42"/>
    <n v="3151"/>
    <s v="Glenda Hunter"/>
    <x v="2"/>
    <x v="0"/>
    <x v="0"/>
    <x v="12"/>
    <s v="Small Pack"/>
    <s v="Acme Galleria® Hot Forged Steel Scissors with Colored Handles"/>
    <n v="0.56000000000000005"/>
    <s v="United States"/>
    <x v="0"/>
    <x v="1"/>
    <x v="804"/>
    <n v="92277"/>
    <x v="128"/>
    <d v="2015-02-05T00:00:00"/>
    <x v="1749"/>
    <n v="4"/>
    <n v="63.04"/>
    <n v="88544"/>
    <s v="Not returned"/>
    <s v="William"/>
  </r>
  <r>
    <x v="1802"/>
    <x v="1"/>
    <x v="5"/>
    <n v="25.99"/>
    <n v="5.37"/>
    <n v="3151"/>
    <s v="Glenda Hunter"/>
    <x v="0"/>
    <x v="0"/>
    <x v="0"/>
    <x v="0"/>
    <s v="Small Box"/>
    <s v="BOSTON® Ranger® #55 Pencil Sharpener, Black"/>
    <n v="0.56000000000000005"/>
    <s v="United States"/>
    <x v="0"/>
    <x v="1"/>
    <x v="804"/>
    <n v="92277"/>
    <x v="160"/>
    <d v="2015-02-18T00:00:00"/>
    <x v="1750"/>
    <n v="18"/>
    <n v="451.35"/>
    <n v="88545"/>
    <s v="Not returned"/>
    <s v="William"/>
  </r>
  <r>
    <x v="1803"/>
    <x v="3"/>
    <x v="7"/>
    <n v="17.239999999999998"/>
    <n v="3.26"/>
    <n v="3151"/>
    <s v="Glenda Hunter"/>
    <x v="2"/>
    <x v="1"/>
    <x v="0"/>
    <x v="12"/>
    <s v="Small Pack"/>
    <s v="Fiskars 8&quot; Scissors, 2/Pack"/>
    <n v="0.56000000000000005"/>
    <s v="United States"/>
    <x v="0"/>
    <x v="1"/>
    <x v="804"/>
    <n v="92277"/>
    <x v="136"/>
    <d v="2015-02-28T00:00:00"/>
    <x v="1751"/>
    <n v="7"/>
    <n v="119.6"/>
    <n v="88546"/>
    <s v="Not returned"/>
    <s v="William"/>
  </r>
  <r>
    <x v="1804"/>
    <x v="3"/>
    <x v="1"/>
    <n v="5.98"/>
    <n v="1.49"/>
    <n v="3151"/>
    <s v="Glenda Hunter"/>
    <x v="2"/>
    <x v="0"/>
    <x v="0"/>
    <x v="8"/>
    <s v="Small Box"/>
    <s v="Avery Hanging File Binders"/>
    <n v="0.39"/>
    <s v="United States"/>
    <x v="0"/>
    <x v="1"/>
    <x v="804"/>
    <n v="92277"/>
    <x v="140"/>
    <d v="2015-03-12T00:00:00"/>
    <x v="1752"/>
    <n v="10"/>
    <n v="59.9"/>
    <n v="88547"/>
    <s v="Not returned"/>
    <s v="William"/>
  </r>
  <r>
    <x v="1805"/>
    <x v="0"/>
    <x v="0"/>
    <n v="99.23"/>
    <n v="8.99"/>
    <n v="3151"/>
    <s v="Glenda Hunter"/>
    <x v="2"/>
    <x v="0"/>
    <x v="1"/>
    <x v="2"/>
    <s v="Small Pack"/>
    <s v="GE 48&quot; Fluorescent Tube, Cool White Energy Saver, 34 Watts, 30/Box"/>
    <n v="0.35"/>
    <s v="United States"/>
    <x v="0"/>
    <x v="1"/>
    <x v="804"/>
    <n v="92277"/>
    <x v="48"/>
    <d v="2015-04-02T00:00:00"/>
    <x v="1753"/>
    <n v="1"/>
    <n v="99.22"/>
    <n v="88548"/>
    <s v="Not returned"/>
    <s v="William"/>
  </r>
  <r>
    <x v="1806"/>
    <x v="0"/>
    <x v="4"/>
    <n v="150.97999999999999"/>
    <n v="13.99"/>
    <n v="3154"/>
    <s v="Faye Manning"/>
    <x v="0"/>
    <x v="0"/>
    <x v="2"/>
    <x v="6"/>
    <s v="Medium Box"/>
    <s v="Canon MP41DH Printing Calculator"/>
    <n v="0.38"/>
    <s v="United States"/>
    <x v="3"/>
    <x v="26"/>
    <x v="805"/>
    <n v="33710"/>
    <x v="161"/>
    <d v="2015-01-27T00:00:00"/>
    <x v="1323"/>
    <n v="8"/>
    <n v="1183.82"/>
    <n v="86899"/>
    <s v="Not returned"/>
    <s v="Sam"/>
  </r>
  <r>
    <x v="1807"/>
    <x v="2"/>
    <x v="9"/>
    <n v="17.7"/>
    <n v="9.4700000000000006"/>
    <n v="3154"/>
    <s v="Faye Manning"/>
    <x v="2"/>
    <x v="3"/>
    <x v="0"/>
    <x v="10"/>
    <s v="Small Box"/>
    <s v="Portfile® Personal File Boxes"/>
    <n v="0.59"/>
    <s v="United States"/>
    <x v="3"/>
    <x v="26"/>
    <x v="805"/>
    <n v="33710"/>
    <x v="5"/>
    <d v="2015-05-30T00:00:00"/>
    <x v="1754"/>
    <n v="11"/>
    <n v="201.77"/>
    <n v="86900"/>
    <s v="Not returned"/>
    <s v="Sam"/>
  </r>
  <r>
    <x v="1808"/>
    <x v="2"/>
    <x v="7"/>
    <n v="21.38"/>
    <n v="8.99"/>
    <n v="3154"/>
    <s v="Faye Manning"/>
    <x v="2"/>
    <x v="0"/>
    <x v="0"/>
    <x v="0"/>
    <s v="Small Pack"/>
    <s v="Boston 1730 StandUp Electric Pencil Sharpener"/>
    <n v="0.59"/>
    <s v="United States"/>
    <x v="3"/>
    <x v="26"/>
    <x v="805"/>
    <n v="33710"/>
    <x v="25"/>
    <d v="2015-03-30T00:00:00"/>
    <x v="1755"/>
    <n v="21"/>
    <n v="443.66"/>
    <n v="86901"/>
    <s v="Not returned"/>
    <s v="Sam"/>
  </r>
  <r>
    <x v="1809"/>
    <x v="2"/>
    <x v="1"/>
    <n v="60.22"/>
    <n v="3.5"/>
    <n v="3155"/>
    <s v="Julian Keith Mayer"/>
    <x v="2"/>
    <x v="0"/>
    <x v="0"/>
    <x v="15"/>
    <s v="Small Box"/>
    <s v="Fellowes Smart Surge Ten-Outlet Protector, Platinum"/>
    <n v="0.56999999999999995"/>
    <s v="United States"/>
    <x v="3"/>
    <x v="26"/>
    <x v="91"/>
    <n v="32771"/>
    <x v="13"/>
    <d v="2015-01-21T00:00:00"/>
    <x v="1756"/>
    <n v="9"/>
    <n v="541.76"/>
    <n v="86898"/>
    <s v="Not returned"/>
    <s v="Sam"/>
  </r>
  <r>
    <x v="1810"/>
    <x v="0"/>
    <x v="9"/>
    <n v="25.98"/>
    <n v="14.36"/>
    <n v="3155"/>
    <s v="Julian Keith Mayer"/>
    <x v="1"/>
    <x v="0"/>
    <x v="1"/>
    <x v="1"/>
    <s v="Jumbo Drum"/>
    <s v="Global Stack Chair without Arms, Black"/>
    <n v="0.6"/>
    <s v="United States"/>
    <x v="3"/>
    <x v="26"/>
    <x v="91"/>
    <n v="32771"/>
    <x v="161"/>
    <d v="2015-01-27T00:00:00"/>
    <x v="1757"/>
    <n v="4"/>
    <n v="107.66"/>
    <n v="86899"/>
    <s v="Not returned"/>
    <s v="Sam"/>
  </r>
  <r>
    <x v="1811"/>
    <x v="0"/>
    <x v="10"/>
    <n v="32.479999999999997"/>
    <n v="35"/>
    <n v="3155"/>
    <s v="Julian Keith Mayer"/>
    <x v="2"/>
    <x v="0"/>
    <x v="0"/>
    <x v="10"/>
    <s v="Large Box"/>
    <s v="Fellowes Neat Ideas® Storage Cubes"/>
    <n v="0.81"/>
    <s v="United States"/>
    <x v="3"/>
    <x v="26"/>
    <x v="91"/>
    <n v="32771"/>
    <x v="161"/>
    <d v="2015-01-27T00:00:00"/>
    <x v="1758"/>
    <n v="10"/>
    <n v="318.83"/>
    <n v="86899"/>
    <s v="Not returned"/>
    <s v="Sam"/>
  </r>
  <r>
    <x v="328"/>
    <x v="2"/>
    <x v="5"/>
    <n v="159.99"/>
    <n v="5.5"/>
    <n v="3155"/>
    <s v="Julian Keith Mayer"/>
    <x v="2"/>
    <x v="3"/>
    <x v="2"/>
    <x v="13"/>
    <s v="Small Box"/>
    <s v="Gyration RF Keyboard"/>
    <n v="0.49"/>
    <s v="United States"/>
    <x v="3"/>
    <x v="26"/>
    <x v="91"/>
    <n v="32771"/>
    <x v="47"/>
    <d v="2015-04-21T00:00:00"/>
    <x v="1759"/>
    <n v="23"/>
    <n v="3600.65"/>
    <n v="86902"/>
    <s v="Not returned"/>
    <s v="Sam"/>
  </r>
  <r>
    <x v="1812"/>
    <x v="1"/>
    <x v="8"/>
    <n v="280.98"/>
    <n v="57"/>
    <n v="3167"/>
    <s v="Ray Silverman"/>
    <x v="1"/>
    <x v="0"/>
    <x v="1"/>
    <x v="1"/>
    <s v="Jumbo Drum"/>
    <s v="Hon 2090 “Pillow Soft” Series Mid Back Swivel/Tilt Chairs"/>
    <n v="0.78"/>
    <s v="United States"/>
    <x v="3"/>
    <x v="26"/>
    <x v="806"/>
    <n v="32004"/>
    <x v="117"/>
    <d v="2015-06-20T00:00:00"/>
    <x v="1760"/>
    <n v="14"/>
    <n v="3936.61"/>
    <n v="86491"/>
    <s v="Not returned"/>
    <s v="Sam"/>
  </r>
  <r>
    <x v="1813"/>
    <x v="1"/>
    <x v="6"/>
    <n v="4.9800000000000004"/>
    <n v="7.44"/>
    <n v="3167"/>
    <s v="Ray Silverman"/>
    <x v="2"/>
    <x v="0"/>
    <x v="0"/>
    <x v="7"/>
    <s v="Small Box"/>
    <s v="Xerox 1922"/>
    <n v="0.36"/>
    <s v="United States"/>
    <x v="3"/>
    <x v="26"/>
    <x v="806"/>
    <n v="32004"/>
    <x v="117"/>
    <d v="2015-06-21T00:00:00"/>
    <x v="1761"/>
    <n v="15"/>
    <n v="78.31"/>
    <n v="86491"/>
    <s v="Not returned"/>
    <s v="Sam"/>
  </r>
  <r>
    <x v="1814"/>
    <x v="1"/>
    <x v="10"/>
    <n v="3.98"/>
    <n v="0.83"/>
    <n v="3167"/>
    <s v="Ray Silverman"/>
    <x v="2"/>
    <x v="0"/>
    <x v="0"/>
    <x v="0"/>
    <s v="Wrap Bag"/>
    <s v="Fluorescent Highlighters by Dixon"/>
    <n v="0.51"/>
    <s v="United States"/>
    <x v="3"/>
    <x v="26"/>
    <x v="806"/>
    <n v="32004"/>
    <x v="117"/>
    <d v="2015-06-21T00:00:00"/>
    <x v="1762"/>
    <n v="11"/>
    <n v="42.46"/>
    <n v="86491"/>
    <s v="Not returned"/>
    <s v="Sam"/>
  </r>
  <r>
    <x v="1815"/>
    <x v="2"/>
    <x v="4"/>
    <n v="7.28"/>
    <n v="11.15"/>
    <n v="3169"/>
    <s v="Janice Boswell"/>
    <x v="0"/>
    <x v="2"/>
    <x v="0"/>
    <x v="7"/>
    <s v="Small Box"/>
    <s v="Array® Parchment Paper, Assorted Colors"/>
    <n v="0.37"/>
    <s v="United States"/>
    <x v="3"/>
    <x v="26"/>
    <x v="807"/>
    <n v="32127"/>
    <x v="53"/>
    <d v="2015-04-14T00:00:00"/>
    <x v="1763"/>
    <n v="1"/>
    <n v="14.66"/>
    <n v="86490"/>
    <s v="Not returned"/>
    <s v="Sam"/>
  </r>
  <r>
    <x v="1816"/>
    <x v="3"/>
    <x v="10"/>
    <n v="7.28"/>
    <n v="5.47"/>
    <n v="3170"/>
    <s v="Lawrence Haas"/>
    <x v="2"/>
    <x v="0"/>
    <x v="0"/>
    <x v="7"/>
    <s v="Small Box"/>
    <s v="Southworth Structures Collection™"/>
    <n v="0.35"/>
    <s v="United States"/>
    <x v="3"/>
    <x v="26"/>
    <x v="808"/>
    <n v="34952"/>
    <x v="169"/>
    <d v="2015-02-13T00:00:00"/>
    <x v="1764"/>
    <n v="12"/>
    <n v="83.14"/>
    <n v="86489"/>
    <s v="Not returned"/>
    <s v="Sam"/>
  </r>
  <r>
    <x v="1817"/>
    <x v="0"/>
    <x v="2"/>
    <n v="10.97"/>
    <n v="6.5"/>
    <n v="3176"/>
    <s v="Jackie McCullough"/>
    <x v="2"/>
    <x v="3"/>
    <x v="2"/>
    <x v="13"/>
    <s v="Small Box"/>
    <s v="Micro Innovations 104 Keyboard"/>
    <n v="0.64"/>
    <s v="United States"/>
    <x v="3"/>
    <x v="26"/>
    <x v="809"/>
    <n v="32216"/>
    <x v="82"/>
    <d v="2015-05-06T00:00:00"/>
    <x v="1765"/>
    <n v="19"/>
    <n v="215.25"/>
    <n v="90820"/>
    <s v="Not returned"/>
    <s v="Sam"/>
  </r>
  <r>
    <x v="1818"/>
    <x v="4"/>
    <x v="1"/>
    <n v="58.14"/>
    <n v="36.61"/>
    <n v="3176"/>
    <s v="Jackie McCullough"/>
    <x v="1"/>
    <x v="3"/>
    <x v="1"/>
    <x v="14"/>
    <s v="Jumbo Box"/>
    <s v="O'Sullivan 3-Shelf Heavy-Duty Bookcases"/>
    <n v="0.61"/>
    <s v="United States"/>
    <x v="3"/>
    <x v="26"/>
    <x v="809"/>
    <n v="32216"/>
    <x v="97"/>
    <d v="2015-07-01T00:00:00"/>
    <x v="1766"/>
    <n v="22"/>
    <n v="1358.02"/>
    <n v="90821"/>
    <s v="Not returned"/>
    <s v="Sam"/>
  </r>
  <r>
    <x v="1819"/>
    <x v="4"/>
    <x v="9"/>
    <n v="15.57"/>
    <n v="1.39"/>
    <n v="3176"/>
    <s v="Jackie McCullough"/>
    <x v="2"/>
    <x v="3"/>
    <x v="0"/>
    <x v="4"/>
    <s v="Small Box"/>
    <s v="Park Ridge™ Embossed Executive Business Envelopes"/>
    <n v="0.38"/>
    <s v="United States"/>
    <x v="3"/>
    <x v="26"/>
    <x v="809"/>
    <n v="32216"/>
    <x v="97"/>
    <d v="2015-07-01T00:00:00"/>
    <x v="1767"/>
    <n v="22"/>
    <n v="358.84"/>
    <n v="90821"/>
    <s v="Not returned"/>
    <s v="Sam"/>
  </r>
  <r>
    <x v="1820"/>
    <x v="1"/>
    <x v="10"/>
    <n v="62.18"/>
    <n v="10.84"/>
    <n v="3177"/>
    <s v="Laurie Petty"/>
    <x v="2"/>
    <x v="3"/>
    <x v="1"/>
    <x v="2"/>
    <s v="Medium Box"/>
    <s v="Deflect-o Glass Clear Studded Chair Mats"/>
    <n v="0.63"/>
    <s v="United States"/>
    <x v="3"/>
    <x v="26"/>
    <x v="810"/>
    <n v="33458"/>
    <x v="88"/>
    <d v="2015-03-16T00:00:00"/>
    <x v="1768"/>
    <n v="9"/>
    <n v="511.57"/>
    <n v="90818"/>
    <s v="Not returned"/>
    <s v="Sam"/>
  </r>
  <r>
    <x v="1821"/>
    <x v="2"/>
    <x v="2"/>
    <n v="1.68"/>
    <n v="1"/>
    <n v="3177"/>
    <s v="Laurie Petty"/>
    <x v="2"/>
    <x v="3"/>
    <x v="0"/>
    <x v="0"/>
    <s v="Wrap Bag"/>
    <s v="Prang Dustless Chalk Sticks"/>
    <n v="0.35"/>
    <s v="United States"/>
    <x v="3"/>
    <x v="26"/>
    <x v="810"/>
    <n v="33458"/>
    <x v="157"/>
    <d v="2015-04-02T00:00:00"/>
    <x v="1769"/>
    <n v="5"/>
    <n v="8.65"/>
    <n v="90819"/>
    <s v="Not returned"/>
    <s v="Sam"/>
  </r>
  <r>
    <x v="1822"/>
    <x v="4"/>
    <x v="8"/>
    <n v="35.44"/>
    <n v="7.5"/>
    <n v="3179"/>
    <s v="Marie Pittman"/>
    <x v="2"/>
    <x v="0"/>
    <x v="0"/>
    <x v="7"/>
    <s v="Small Box"/>
    <s v="Xerox 1906"/>
    <n v="0.38"/>
    <s v="United States"/>
    <x v="2"/>
    <x v="3"/>
    <x v="811"/>
    <n v="55060"/>
    <x v="20"/>
    <d v="2015-06-19T00:00:00"/>
    <x v="1770"/>
    <n v="11"/>
    <n v="380"/>
    <n v="86989"/>
    <s v="Not returned"/>
    <s v="Chris"/>
  </r>
  <r>
    <x v="1823"/>
    <x v="0"/>
    <x v="4"/>
    <n v="170.98"/>
    <n v="35.89"/>
    <n v="3187"/>
    <s v="Sidney Gilliam"/>
    <x v="1"/>
    <x v="2"/>
    <x v="1"/>
    <x v="14"/>
    <s v="Jumbo Box"/>
    <s v="Rush Hierlooms Collection 1&quot; Thick Stackable Bookcases"/>
    <n v="0.66"/>
    <s v="United States"/>
    <x v="3"/>
    <x v="26"/>
    <x v="812"/>
    <n v="33569"/>
    <x v="21"/>
    <d v="2015-03-04T00:00:00"/>
    <x v="1771"/>
    <n v="1"/>
    <n v="199.48"/>
    <n v="89025"/>
    <s v="Not returned"/>
    <s v="Sam"/>
  </r>
  <r>
    <x v="1824"/>
    <x v="2"/>
    <x v="0"/>
    <n v="20.99"/>
    <n v="4.8099999999999996"/>
    <n v="3191"/>
    <s v="Jenny Hawkins"/>
    <x v="2"/>
    <x v="0"/>
    <x v="2"/>
    <x v="5"/>
    <s v="Medium Box"/>
    <s v="1726 Digital Answering Machine"/>
    <n v="0.57999999999999996"/>
    <s v="United States"/>
    <x v="2"/>
    <x v="45"/>
    <x v="813"/>
    <n v="54481"/>
    <x v="103"/>
    <d v="2015-03-18T00:00:00"/>
    <x v="1772"/>
    <n v="5"/>
    <n v="93.81"/>
    <n v="86447"/>
    <s v="Not returned"/>
    <s v="Chris"/>
  </r>
  <r>
    <x v="1825"/>
    <x v="0"/>
    <x v="3"/>
    <n v="35.94"/>
    <n v="6.66"/>
    <n v="3191"/>
    <s v="Jenny Hawkins"/>
    <x v="2"/>
    <x v="0"/>
    <x v="0"/>
    <x v="4"/>
    <s v="Small Box"/>
    <s v="Tyvek ® Top-Opening Peel &amp; Seel ® Envelopes, Gray"/>
    <n v="0.4"/>
    <s v="United States"/>
    <x v="2"/>
    <x v="45"/>
    <x v="813"/>
    <n v="54481"/>
    <x v="98"/>
    <d v="2015-04-12T00:00:00"/>
    <x v="1773"/>
    <n v="9"/>
    <n v="312.22000000000003"/>
    <n v="86448"/>
    <s v="Not returned"/>
    <s v="Chris"/>
  </r>
  <r>
    <x v="1826"/>
    <x v="3"/>
    <x v="10"/>
    <n v="4.9800000000000004"/>
    <n v="7.54"/>
    <n v="3194"/>
    <s v="Angela Rose"/>
    <x v="2"/>
    <x v="3"/>
    <x v="0"/>
    <x v="7"/>
    <s v="Small Box"/>
    <s v="Xerox 1961"/>
    <n v="0.38"/>
    <s v="United States"/>
    <x v="3"/>
    <x v="26"/>
    <x v="230"/>
    <n v="34609"/>
    <x v="17"/>
    <d v="2015-03-11T00:00:00"/>
    <x v="1774"/>
    <n v="9"/>
    <n v="43.84"/>
    <n v="89805"/>
    <s v="Not returned"/>
    <s v="Sam"/>
  </r>
  <r>
    <x v="1827"/>
    <x v="3"/>
    <x v="6"/>
    <n v="22.84"/>
    <n v="8.18"/>
    <n v="3194"/>
    <s v="Angela Rose"/>
    <x v="2"/>
    <x v="3"/>
    <x v="0"/>
    <x v="7"/>
    <s v="Small Box"/>
    <s v="Xerox 1991"/>
    <n v="0.39"/>
    <s v="United States"/>
    <x v="3"/>
    <x v="26"/>
    <x v="230"/>
    <n v="34609"/>
    <x v="17"/>
    <d v="2015-03-12T00:00:00"/>
    <x v="1775"/>
    <n v="6"/>
    <n v="141.74"/>
    <n v="89805"/>
    <s v="Not returned"/>
    <s v="Sam"/>
  </r>
  <r>
    <x v="1828"/>
    <x v="1"/>
    <x v="9"/>
    <n v="200.97"/>
    <n v="15.59"/>
    <n v="3196"/>
    <s v="Rick Foster Hawkins"/>
    <x v="1"/>
    <x v="1"/>
    <x v="2"/>
    <x v="6"/>
    <s v="Jumbo Drum"/>
    <s v="Hewlett-Packard Deskjet 6122 Color Inkjet Printer"/>
    <n v="0.36"/>
    <s v="United States"/>
    <x v="0"/>
    <x v="1"/>
    <x v="49"/>
    <n v="94109"/>
    <x v="23"/>
    <d v="2015-02-03T00:00:00"/>
    <x v="1776"/>
    <n v="43"/>
    <n v="8717.75"/>
    <n v="24294"/>
    <s v="Not returned"/>
    <s v="William"/>
  </r>
  <r>
    <x v="1829"/>
    <x v="1"/>
    <x v="9"/>
    <n v="200.97"/>
    <n v="15.59"/>
    <n v="3197"/>
    <s v="Wallace Pugh"/>
    <x v="1"/>
    <x v="1"/>
    <x v="2"/>
    <x v="6"/>
    <s v="Jumbo Drum"/>
    <s v="Hewlett-Packard Deskjet 6122 Color Inkjet Printer"/>
    <n v="0.36"/>
    <s v="United States"/>
    <x v="2"/>
    <x v="12"/>
    <x v="814"/>
    <n v="60062"/>
    <x v="23"/>
    <d v="2015-02-03T00:00:00"/>
    <x v="1777"/>
    <n v="11"/>
    <n v="2230.12"/>
    <n v="90850"/>
    <s v="Not returned"/>
    <s v="Chris"/>
  </r>
  <r>
    <x v="1830"/>
    <x v="4"/>
    <x v="8"/>
    <n v="5.98"/>
    <n v="0.96"/>
    <n v="3205"/>
    <s v="Alvin Mullins"/>
    <x v="2"/>
    <x v="3"/>
    <x v="0"/>
    <x v="0"/>
    <s v="Wrap Bag"/>
    <s v="Newell 315"/>
    <n v="0.6"/>
    <s v="United States"/>
    <x v="0"/>
    <x v="44"/>
    <x v="803"/>
    <n v="83440"/>
    <x v="25"/>
    <d v="2015-04-03T00:00:00"/>
    <x v="1778"/>
    <n v="10"/>
    <n v="56.4"/>
    <n v="87933"/>
    <s v="Not returned"/>
    <s v="William"/>
  </r>
  <r>
    <x v="1831"/>
    <x v="4"/>
    <x v="0"/>
    <n v="39.979999999999997"/>
    <n v="4"/>
    <n v="3206"/>
    <s v="Dana Rankin"/>
    <x v="2"/>
    <x v="3"/>
    <x v="2"/>
    <x v="13"/>
    <s v="Small Box"/>
    <s v="Microsoft Natural Keyboard Elite"/>
    <n v="0.7"/>
    <s v="United States"/>
    <x v="0"/>
    <x v="44"/>
    <x v="815"/>
    <n v="83301"/>
    <x v="25"/>
    <d v="2015-04-04T00:00:00"/>
    <x v="1779"/>
    <n v="6"/>
    <n v="257.52"/>
    <n v="87933"/>
    <s v="Not returned"/>
    <s v="William"/>
  </r>
  <r>
    <x v="1832"/>
    <x v="1"/>
    <x v="2"/>
    <n v="218.08"/>
    <n v="18.059999999999999"/>
    <n v="3206"/>
    <s v="Dana Rankin"/>
    <x v="0"/>
    <x v="3"/>
    <x v="1"/>
    <x v="1"/>
    <s v="Large Box"/>
    <s v="Lifetime Advantage™ Folding Chairs, 4/Carton"/>
    <n v="0.56999999999999995"/>
    <s v="United States"/>
    <x v="0"/>
    <x v="44"/>
    <x v="815"/>
    <n v="83301"/>
    <x v="8"/>
    <d v="2015-05-23T00:00:00"/>
    <x v="1780"/>
    <n v="7"/>
    <n v="1488.51"/>
    <n v="87934"/>
    <s v="Not returned"/>
    <s v="William"/>
  </r>
  <r>
    <x v="1833"/>
    <x v="1"/>
    <x v="5"/>
    <n v="35.44"/>
    <n v="5.09"/>
    <n v="3206"/>
    <s v="Dana Rankin"/>
    <x v="2"/>
    <x v="3"/>
    <x v="0"/>
    <x v="7"/>
    <s v="Small Box"/>
    <s v="Xerox 1932"/>
    <n v="0.38"/>
    <s v="United States"/>
    <x v="0"/>
    <x v="44"/>
    <x v="815"/>
    <n v="83301"/>
    <x v="5"/>
    <d v="2015-05-29T00:00:00"/>
    <x v="1781"/>
    <n v="23"/>
    <n v="801.93"/>
    <n v="87935"/>
    <s v="Not returned"/>
    <s v="William"/>
  </r>
  <r>
    <x v="1834"/>
    <x v="2"/>
    <x v="9"/>
    <n v="4.9800000000000004"/>
    <n v="4.62"/>
    <n v="3209"/>
    <s v="Elsie Floyd"/>
    <x v="0"/>
    <x v="0"/>
    <x v="2"/>
    <x v="13"/>
    <s v="Small Pack"/>
    <s v="Imation 3.5&quot;, DISKETTE 44766 HGHLD3.52HD/FM, 10/Pack"/>
    <n v="0.64"/>
    <s v="United States"/>
    <x v="0"/>
    <x v="1"/>
    <x v="816"/>
    <n v="90210"/>
    <x v="162"/>
    <d v="2015-06-29T00:00:00"/>
    <x v="1782"/>
    <n v="8"/>
    <n v="44.24"/>
    <n v="90739"/>
    <s v="Not returned"/>
    <s v="William"/>
  </r>
  <r>
    <x v="1835"/>
    <x v="0"/>
    <x v="10"/>
    <n v="7.31"/>
    <n v="0.49"/>
    <n v="3211"/>
    <s v="Jonathan Crabtree"/>
    <x v="2"/>
    <x v="0"/>
    <x v="0"/>
    <x v="9"/>
    <s v="Small Box"/>
    <s v="Self-Adhesive Address Labels for Typewriters by Universal"/>
    <n v="0.38"/>
    <s v="United States"/>
    <x v="2"/>
    <x v="12"/>
    <x v="817"/>
    <n v="60101"/>
    <x v="2"/>
    <d v="2015-02-16T00:00:00"/>
    <x v="1783"/>
    <n v="12"/>
    <n v="79.739999999999995"/>
    <n v="91522"/>
    <s v="Not returned"/>
    <s v="Chris"/>
  </r>
  <r>
    <x v="1836"/>
    <x v="0"/>
    <x v="10"/>
    <n v="20.99"/>
    <n v="2.5"/>
    <n v="3211"/>
    <s v="Jonathan Crabtree"/>
    <x v="2"/>
    <x v="0"/>
    <x v="2"/>
    <x v="5"/>
    <s v="Wrap Bag"/>
    <s v="Accessory37"/>
    <n v="0.81"/>
    <s v="United States"/>
    <x v="2"/>
    <x v="12"/>
    <x v="817"/>
    <n v="60101"/>
    <x v="2"/>
    <d v="2015-02-16T00:00:00"/>
    <x v="1784"/>
    <n v="23"/>
    <n v="392.45"/>
    <n v="91522"/>
    <s v="Not returned"/>
    <s v="Chris"/>
  </r>
  <r>
    <x v="1837"/>
    <x v="1"/>
    <x v="9"/>
    <n v="6.68"/>
    <n v="1.5"/>
    <n v="3221"/>
    <s v="Sean Pugh"/>
    <x v="2"/>
    <x v="0"/>
    <x v="0"/>
    <x v="0"/>
    <s v="Wrap Bag"/>
    <s v="Sanford Liquid Accent Highlighters"/>
    <n v="0.48"/>
    <s v="United States"/>
    <x v="3"/>
    <x v="26"/>
    <x v="818"/>
    <n v="33322"/>
    <x v="142"/>
    <d v="2015-04-13T00:00:00"/>
    <x v="1785"/>
    <n v="7"/>
    <n v="48.32"/>
    <n v="90815"/>
    <s v="Not returned"/>
    <s v="Sam"/>
  </r>
  <r>
    <x v="1838"/>
    <x v="0"/>
    <x v="7"/>
    <n v="39.479999999999997"/>
    <n v="1.99"/>
    <n v="3222"/>
    <s v="Diane Lu"/>
    <x v="0"/>
    <x v="0"/>
    <x v="2"/>
    <x v="13"/>
    <s v="Small Pack"/>
    <s v="80 Minute CD-R Spindle, 100/Pack - Staples"/>
    <n v="0.54"/>
    <s v="United States"/>
    <x v="3"/>
    <x v="26"/>
    <x v="819"/>
    <n v="32303"/>
    <x v="91"/>
    <d v="2015-03-19T00:00:00"/>
    <x v="1786"/>
    <n v="8"/>
    <n v="332.16"/>
    <n v="90814"/>
    <s v="Not returned"/>
    <s v="Sam"/>
  </r>
  <r>
    <x v="1839"/>
    <x v="0"/>
    <x v="6"/>
    <n v="8.1199999999999992"/>
    <n v="2.83"/>
    <n v="3222"/>
    <s v="Diane Lu"/>
    <x v="2"/>
    <x v="0"/>
    <x v="2"/>
    <x v="13"/>
    <s v="Small Pack"/>
    <s v="Imation Neon Mac Format Diskettes, 10/Pack"/>
    <n v="0.77"/>
    <s v="United States"/>
    <x v="3"/>
    <x v="26"/>
    <x v="819"/>
    <n v="32303"/>
    <x v="91"/>
    <d v="2015-03-20T00:00:00"/>
    <x v="1787"/>
    <n v="17"/>
    <n v="147.62"/>
    <n v="90814"/>
    <s v="Not returned"/>
    <s v="Sam"/>
  </r>
  <r>
    <x v="1840"/>
    <x v="2"/>
    <x v="2"/>
    <n v="60.98"/>
    <n v="30"/>
    <n v="3224"/>
    <s v="Claudia White"/>
    <x v="1"/>
    <x v="2"/>
    <x v="1"/>
    <x v="1"/>
    <s v="Jumbo Drum"/>
    <s v="Novimex Fabric Task Chair"/>
    <n v="0.7"/>
    <s v="United States"/>
    <x v="3"/>
    <x v="20"/>
    <x v="820"/>
    <n v="37066"/>
    <x v="113"/>
    <d v="2015-04-02T00:00:00"/>
    <x v="1788"/>
    <n v="2"/>
    <n v="125.9"/>
    <n v="86508"/>
    <s v="Not returned"/>
    <s v="Sam"/>
  </r>
  <r>
    <x v="1841"/>
    <x v="1"/>
    <x v="10"/>
    <n v="208.16"/>
    <n v="68.02"/>
    <n v="3225"/>
    <s v="Robyn Crawford"/>
    <x v="1"/>
    <x v="2"/>
    <x v="0"/>
    <x v="15"/>
    <s v="Jumbo Drum"/>
    <s v="1.7 Cubic Foot Compact &quot;Cube&quot; Office Refrigerators"/>
    <n v="0.57999999999999996"/>
    <s v="United States"/>
    <x v="3"/>
    <x v="20"/>
    <x v="821"/>
    <n v="38138"/>
    <x v="101"/>
    <d v="2015-01-14T00:00:00"/>
    <x v="1789"/>
    <n v="4"/>
    <n v="768.81"/>
    <n v="86507"/>
    <s v="Not returned"/>
    <s v="Sam"/>
  </r>
  <r>
    <x v="1842"/>
    <x v="1"/>
    <x v="8"/>
    <n v="90.48"/>
    <n v="19.989999999999998"/>
    <n v="3226"/>
    <s v="Arthur Gold"/>
    <x v="2"/>
    <x v="2"/>
    <x v="0"/>
    <x v="4"/>
    <s v="Small Box"/>
    <s v="Tyvek® Side-Opening Peel &amp; Seel® Expanding Envelopes"/>
    <n v="0.4"/>
    <s v="United States"/>
    <x v="3"/>
    <x v="20"/>
    <x v="822"/>
    <n v="37075"/>
    <x v="101"/>
    <d v="2015-01-15T00:00:00"/>
    <x v="1790"/>
    <n v="2"/>
    <n v="183.39"/>
    <n v="86507"/>
    <s v="Not returned"/>
    <s v="Sam"/>
  </r>
  <r>
    <x v="1843"/>
    <x v="1"/>
    <x v="0"/>
    <n v="9.48"/>
    <n v="7.29"/>
    <n v="3226"/>
    <s v="Arthur Gold"/>
    <x v="0"/>
    <x v="2"/>
    <x v="1"/>
    <x v="2"/>
    <s v="Small Pack"/>
    <s v="DAX Two-Tone Rosewood/Black Document Frame, Desktop, 5 x 7"/>
    <n v="0.45"/>
    <s v="United States"/>
    <x v="3"/>
    <x v="20"/>
    <x v="822"/>
    <n v="37075"/>
    <x v="101"/>
    <d v="2015-01-16T00:00:00"/>
    <x v="1791"/>
    <n v="1"/>
    <n v="12.9"/>
    <n v="86507"/>
    <s v="Not returned"/>
    <s v="Sam"/>
  </r>
  <r>
    <x v="1844"/>
    <x v="1"/>
    <x v="1"/>
    <n v="4.28"/>
    <n v="0.94"/>
    <n v="3226"/>
    <s v="Arthur Gold"/>
    <x v="2"/>
    <x v="2"/>
    <x v="0"/>
    <x v="0"/>
    <s v="Wrap Bag"/>
    <s v="Newell 336"/>
    <n v="0.56000000000000005"/>
    <s v="United States"/>
    <x v="3"/>
    <x v="20"/>
    <x v="822"/>
    <n v="37075"/>
    <x v="101"/>
    <d v="2015-01-15T00:00:00"/>
    <x v="1792"/>
    <n v="4"/>
    <n v="17.89"/>
    <n v="86507"/>
    <s v="Not returned"/>
    <s v="Sam"/>
  </r>
  <r>
    <x v="1845"/>
    <x v="3"/>
    <x v="2"/>
    <n v="22.24"/>
    <n v="1.99"/>
    <n v="3226"/>
    <s v="Arthur Gold"/>
    <x v="2"/>
    <x v="2"/>
    <x v="2"/>
    <x v="13"/>
    <s v="Small Pack"/>
    <s v="Verbatim DVD-R, 3.95GB, SR, Mitsubishi Branded, Jewel"/>
    <n v="0.43"/>
    <s v="United States"/>
    <x v="3"/>
    <x v="20"/>
    <x v="822"/>
    <n v="37075"/>
    <x v="162"/>
    <d v="2015-06-30T00:00:00"/>
    <x v="1793"/>
    <n v="12"/>
    <n v="255.88"/>
    <n v="86509"/>
    <s v="Not returned"/>
    <s v="Sam"/>
  </r>
  <r>
    <x v="1846"/>
    <x v="1"/>
    <x v="0"/>
    <n v="24.95"/>
    <n v="2.99"/>
    <n v="3229"/>
    <s v="Sharon Kessler"/>
    <x v="2"/>
    <x v="2"/>
    <x v="0"/>
    <x v="8"/>
    <s v="Small Box"/>
    <s v="Large Capacity Hanging Post Binders"/>
    <n v="0.39"/>
    <s v="United States"/>
    <x v="2"/>
    <x v="45"/>
    <x v="823"/>
    <n v="54880"/>
    <x v="72"/>
    <d v="2015-01-22T00:00:00"/>
    <x v="1794"/>
    <n v="15"/>
    <n v="378.82"/>
    <n v="87435"/>
    <s v="Not returned"/>
    <s v="Chris"/>
  </r>
  <r>
    <x v="1847"/>
    <x v="1"/>
    <x v="6"/>
    <n v="15.98"/>
    <n v="8.99"/>
    <n v="3230"/>
    <s v="Monica Stuart"/>
    <x v="2"/>
    <x v="2"/>
    <x v="2"/>
    <x v="13"/>
    <s v="Small Pack"/>
    <s v="Imation 3.5&quot; DS/HD IBM Formatted Diskettes, 50/Pack"/>
    <n v="0.64"/>
    <s v="United States"/>
    <x v="2"/>
    <x v="45"/>
    <x v="824"/>
    <n v="53186"/>
    <x v="72"/>
    <d v="2015-01-23T00:00:00"/>
    <x v="1795"/>
    <n v="9"/>
    <n v="152.18"/>
    <n v="87435"/>
    <s v="Not returned"/>
    <s v="Chris"/>
  </r>
  <r>
    <x v="1848"/>
    <x v="2"/>
    <x v="2"/>
    <n v="4.91"/>
    <n v="5.68"/>
    <n v="3230"/>
    <s v="Monica Stuart"/>
    <x v="0"/>
    <x v="2"/>
    <x v="0"/>
    <x v="8"/>
    <s v="Small Box"/>
    <s v="Acco Pressboard Covers with Storage Hooks, 14 7/8&quot; x 11&quot;, Light Blue"/>
    <n v="0.36"/>
    <s v="United States"/>
    <x v="2"/>
    <x v="45"/>
    <x v="824"/>
    <n v="53186"/>
    <x v="1"/>
    <d v="2015-06-13T00:00:00"/>
    <x v="1796"/>
    <n v="10"/>
    <n v="53.89"/>
    <n v="87436"/>
    <s v="Not returned"/>
    <s v="Chris"/>
  </r>
  <r>
    <x v="1849"/>
    <x v="2"/>
    <x v="8"/>
    <n v="48.94"/>
    <n v="5.86"/>
    <n v="3230"/>
    <s v="Monica Stuart"/>
    <x v="0"/>
    <x v="2"/>
    <x v="0"/>
    <x v="7"/>
    <s v="Small Box"/>
    <s v="Xerox 1916"/>
    <n v="0.35"/>
    <s v="United States"/>
    <x v="2"/>
    <x v="45"/>
    <x v="824"/>
    <n v="53186"/>
    <x v="1"/>
    <d v="2015-06-14T00:00:00"/>
    <x v="1797"/>
    <n v="21"/>
    <n v="1001.02"/>
    <n v="87436"/>
    <s v="Not returned"/>
    <s v="Chris"/>
  </r>
  <r>
    <x v="1850"/>
    <x v="4"/>
    <x v="2"/>
    <n v="115.99"/>
    <n v="5.92"/>
    <n v="3238"/>
    <s v="Kathleen P Bloom"/>
    <x v="2"/>
    <x v="0"/>
    <x v="2"/>
    <x v="5"/>
    <s v="Small Box"/>
    <s v="8890"/>
    <n v="0.57999999999999996"/>
    <s v="United States"/>
    <x v="0"/>
    <x v="6"/>
    <x v="825"/>
    <n v="97330"/>
    <x v="141"/>
    <d v="2015-06-06T00:00:00"/>
    <x v="1798"/>
    <n v="5"/>
    <n v="495.82"/>
    <n v="89564"/>
    <s v="Not returned"/>
    <s v="William"/>
  </r>
  <r>
    <x v="1851"/>
    <x v="0"/>
    <x v="6"/>
    <n v="7.28"/>
    <n v="3.52"/>
    <n v="3243"/>
    <s v="Marlene Phillips"/>
    <x v="2"/>
    <x v="2"/>
    <x v="2"/>
    <x v="13"/>
    <s v="Small Pack"/>
    <s v="Imation 3.5&quot; DS-HD Macintosh Formatted Diskettes, 10/Pack"/>
    <n v="0.68"/>
    <s v="United States"/>
    <x v="1"/>
    <x v="18"/>
    <x v="222"/>
    <n v="6010"/>
    <x v="69"/>
    <d v="2015-06-10T00:00:00"/>
    <x v="1799"/>
    <n v="3"/>
    <n v="24.44"/>
    <n v="88329"/>
    <s v="Not returned"/>
    <s v="Erin"/>
  </r>
  <r>
    <x v="1852"/>
    <x v="4"/>
    <x v="2"/>
    <n v="5.18"/>
    <n v="2.04"/>
    <n v="3246"/>
    <s v="Wanda Harris"/>
    <x v="2"/>
    <x v="2"/>
    <x v="0"/>
    <x v="7"/>
    <s v="Wrap Bag"/>
    <s v="Array® Memo Cubes"/>
    <n v="0.36"/>
    <s v="United States"/>
    <x v="1"/>
    <x v="16"/>
    <x v="826"/>
    <n v="3051"/>
    <x v="113"/>
    <d v="2015-04-01T00:00:00"/>
    <x v="1800"/>
    <n v="4"/>
    <n v="21.86"/>
    <n v="88330"/>
    <s v="Not returned"/>
    <s v="Erin"/>
  </r>
  <r>
    <x v="1853"/>
    <x v="0"/>
    <x v="8"/>
    <n v="2.78"/>
    <n v="1.49"/>
    <n v="3248"/>
    <s v="Earl Donnelly"/>
    <x v="2"/>
    <x v="2"/>
    <x v="0"/>
    <x v="8"/>
    <s v="Small Box"/>
    <s v="Wilson Jones Suede Grain Vinyl Binders"/>
    <n v="0.36"/>
    <s v="United States"/>
    <x v="3"/>
    <x v="11"/>
    <x v="827"/>
    <n v="70458"/>
    <x v="163"/>
    <d v="2015-05-08T00:00:00"/>
    <x v="1801"/>
    <n v="17"/>
    <n v="47.12"/>
    <n v="87297"/>
    <s v="Not returned"/>
    <s v="Sam"/>
  </r>
  <r>
    <x v="1854"/>
    <x v="0"/>
    <x v="9"/>
    <n v="42.8"/>
    <n v="2.99"/>
    <n v="3249"/>
    <s v="Nicole Goldstein"/>
    <x v="2"/>
    <x v="0"/>
    <x v="0"/>
    <x v="8"/>
    <s v="Small Box"/>
    <s v="Wilson Jones Elliptical Ring 3 1/2&quot; Capacity Binders, 800 sheets"/>
    <n v="0.36"/>
    <s v="United States"/>
    <x v="1"/>
    <x v="30"/>
    <x v="828"/>
    <n v="21403"/>
    <x v="94"/>
    <d v="2015-05-24T00:00:00"/>
    <x v="1802"/>
    <n v="16"/>
    <n v="670.9"/>
    <n v="87298"/>
    <s v="Not returned"/>
    <s v="Erin"/>
  </r>
  <r>
    <x v="1855"/>
    <x v="2"/>
    <x v="1"/>
    <n v="5.28"/>
    <n v="6.26"/>
    <n v="3251"/>
    <s v="Peter Brooks"/>
    <x v="2"/>
    <x v="0"/>
    <x v="0"/>
    <x v="7"/>
    <s v="Small Box"/>
    <s v="Xerox 1928"/>
    <n v="0.4"/>
    <s v="United States"/>
    <x v="1"/>
    <x v="4"/>
    <x v="8"/>
    <n v="10112"/>
    <x v="164"/>
    <d v="2015-06-12T00:00:00"/>
    <x v="1803"/>
    <n v="76"/>
    <n v="412.72"/>
    <n v="39076"/>
    <s v="Not returned"/>
    <s v="Erin"/>
  </r>
  <r>
    <x v="1856"/>
    <x v="2"/>
    <x v="0"/>
    <n v="11.34"/>
    <n v="5.01"/>
    <n v="3252"/>
    <s v="Milton Harrell"/>
    <x v="2"/>
    <x v="2"/>
    <x v="0"/>
    <x v="7"/>
    <s v="Small Box"/>
    <s v="Xerox 188"/>
    <n v="0.36"/>
    <s v="United States"/>
    <x v="1"/>
    <x v="4"/>
    <x v="829"/>
    <n v="12306"/>
    <x v="25"/>
    <d v="2015-04-01T00:00:00"/>
    <x v="1804"/>
    <n v="1"/>
    <n v="14.52"/>
    <n v="87296"/>
    <s v="Not returned"/>
    <s v="Erin"/>
  </r>
  <r>
    <x v="1857"/>
    <x v="2"/>
    <x v="1"/>
    <n v="5.28"/>
    <n v="6.26"/>
    <n v="3252"/>
    <s v="Milton Harrell"/>
    <x v="2"/>
    <x v="0"/>
    <x v="0"/>
    <x v="7"/>
    <s v="Small Box"/>
    <s v="Xerox 1928"/>
    <n v="0.4"/>
    <s v="United States"/>
    <x v="1"/>
    <x v="4"/>
    <x v="829"/>
    <n v="12306"/>
    <x v="164"/>
    <d v="2015-06-12T00:00:00"/>
    <x v="1805"/>
    <n v="19"/>
    <n v="103.18"/>
    <n v="87299"/>
    <s v="Not returned"/>
    <s v="Erin"/>
  </r>
  <r>
    <x v="1858"/>
    <x v="2"/>
    <x v="2"/>
    <n v="47.98"/>
    <n v="3.61"/>
    <n v="3255"/>
    <s v="Maureen Whitley"/>
    <x v="2"/>
    <x v="1"/>
    <x v="2"/>
    <x v="13"/>
    <s v="Small Pack"/>
    <s v="DS/HD IBM Formatted Diskettes, 200/Pack - Staples"/>
    <n v="0.71"/>
    <s v="United States"/>
    <x v="3"/>
    <x v="26"/>
    <x v="830"/>
    <n v="33319"/>
    <x v="29"/>
    <d v="2015-02-20T00:00:00"/>
    <x v="1806"/>
    <n v="2"/>
    <n v="97.96"/>
    <n v="90488"/>
    <s v="Not returned"/>
    <s v="Sam"/>
  </r>
  <r>
    <x v="1859"/>
    <x v="1"/>
    <x v="0"/>
    <n v="349.45"/>
    <n v="60"/>
    <n v="3257"/>
    <s v="Sharon Marcus"/>
    <x v="1"/>
    <x v="3"/>
    <x v="1"/>
    <x v="11"/>
    <s v="Jumbo Drum"/>
    <s v="SAFCO PlanMaster Heigh-Adjustable Drafting Table Base, 43w x 30d x 30-37h, Black"/>
    <m/>
    <s v="United States"/>
    <x v="0"/>
    <x v="0"/>
    <x v="831"/>
    <n v="98632"/>
    <x v="66"/>
    <d v="2015-05-27T00:00:00"/>
    <x v="1807"/>
    <n v="15"/>
    <n v="5419.41"/>
    <n v="88825"/>
    <s v="Not returned"/>
    <s v="William"/>
  </r>
  <r>
    <x v="1860"/>
    <x v="3"/>
    <x v="6"/>
    <n v="25.38"/>
    <n v="8.99"/>
    <n v="3257"/>
    <s v="Sharon Marcus"/>
    <x v="2"/>
    <x v="3"/>
    <x v="1"/>
    <x v="2"/>
    <s v="Small Pack"/>
    <s v="Executive Impressions 13&quot; Chairman Wall Clock"/>
    <n v="0.5"/>
    <s v="United States"/>
    <x v="0"/>
    <x v="0"/>
    <x v="831"/>
    <n v="98632"/>
    <x v="116"/>
    <d v="2015-05-15T00:00:00"/>
    <x v="1808"/>
    <n v="26"/>
    <n v="700.41"/>
    <n v="88826"/>
    <s v="Not returned"/>
    <s v="William"/>
  </r>
  <r>
    <x v="1861"/>
    <x v="1"/>
    <x v="1"/>
    <n v="55.94"/>
    <n v="6.55"/>
    <n v="3258"/>
    <s v="Gretchen Best Wilkins"/>
    <x v="2"/>
    <x v="3"/>
    <x v="2"/>
    <x v="13"/>
    <s v="Small Box"/>
    <s v="Fellowes Smart Design 104-Key Enhanced Keyboard, PS/2 Adapter, Platinum"/>
    <n v="0.68"/>
    <s v="United States"/>
    <x v="0"/>
    <x v="0"/>
    <x v="832"/>
    <n v="98037"/>
    <x v="68"/>
    <d v="2015-03-23T00:00:00"/>
    <x v="1809"/>
    <n v="11"/>
    <n v="646.88"/>
    <n v="88824"/>
    <s v="Not returned"/>
    <s v="William"/>
  </r>
  <r>
    <x v="1862"/>
    <x v="1"/>
    <x v="8"/>
    <n v="105.34"/>
    <n v="24.49"/>
    <n v="3261"/>
    <s v="Steven Long"/>
    <x v="0"/>
    <x v="3"/>
    <x v="1"/>
    <x v="2"/>
    <s v="Large Box"/>
    <s v="Deflect-o DuraMat Antistatic Studded Beveled Mat for Medium Pile Carpeting"/>
    <n v="0.61"/>
    <s v="United States"/>
    <x v="2"/>
    <x v="22"/>
    <x v="833"/>
    <n v="49221"/>
    <x v="97"/>
    <d v="2015-06-26T00:00:00"/>
    <x v="1810"/>
    <n v="10"/>
    <n v="1029.96"/>
    <n v="90296"/>
    <s v="Not returned"/>
    <s v="Chris"/>
  </r>
  <r>
    <x v="1863"/>
    <x v="3"/>
    <x v="7"/>
    <n v="9.99"/>
    <n v="11.59"/>
    <n v="3264"/>
    <s v="Becky Puckett"/>
    <x v="2"/>
    <x v="0"/>
    <x v="0"/>
    <x v="7"/>
    <s v="Small Box"/>
    <s v="Hammermill Color Copier Paper (28Lb. and 96 Bright)"/>
    <n v="0.4"/>
    <s v="United States"/>
    <x v="0"/>
    <x v="1"/>
    <x v="834"/>
    <n v="95501"/>
    <x v="168"/>
    <d v="2015-05-21T00:00:00"/>
    <x v="1811"/>
    <n v="5"/>
    <n v="52.09"/>
    <n v="89835"/>
    <s v="Not returned"/>
    <s v="William"/>
  </r>
  <r>
    <x v="1864"/>
    <x v="2"/>
    <x v="6"/>
    <n v="122.99"/>
    <n v="70.2"/>
    <n v="3266"/>
    <s v="Edgar Kumar"/>
    <x v="1"/>
    <x v="0"/>
    <x v="1"/>
    <x v="1"/>
    <s v="Jumbo Drum"/>
    <s v="Global High-Back Leather Tilter, Burgundy"/>
    <n v="0.74"/>
    <s v="United States"/>
    <x v="1"/>
    <x v="14"/>
    <x v="91"/>
    <n v="4073"/>
    <x v="9"/>
    <d v="2015-01-29T00:00:00"/>
    <x v="1812"/>
    <n v="14"/>
    <n v="1794.88"/>
    <n v="89836"/>
    <s v="Not returned"/>
    <s v="Erin"/>
  </r>
  <r>
    <x v="1865"/>
    <x v="2"/>
    <x v="0"/>
    <n v="60.97"/>
    <n v="4.5"/>
    <n v="3269"/>
    <s v="Billie Stern"/>
    <x v="0"/>
    <x v="0"/>
    <x v="0"/>
    <x v="15"/>
    <s v="Small Box"/>
    <s v="Tripp Lite Isotel 6 Outlet Surge Protector with Fax/Modem Protection"/>
    <n v="0.56000000000000005"/>
    <s v="United States"/>
    <x v="1"/>
    <x v="2"/>
    <x v="835"/>
    <n v="7060"/>
    <x v="9"/>
    <d v="2015-01-30T00:00:00"/>
    <x v="1813"/>
    <n v="12"/>
    <n v="765.04"/>
    <n v="89836"/>
    <s v="Not returned"/>
    <s v="Erin"/>
  </r>
  <r>
    <x v="1866"/>
    <x v="4"/>
    <x v="1"/>
    <n v="13.48"/>
    <n v="4.51"/>
    <n v="3275"/>
    <s v="Tamara Dickinson"/>
    <x v="2"/>
    <x v="1"/>
    <x v="0"/>
    <x v="10"/>
    <s v="Small Box"/>
    <s v="Tenex Personal Project File with Scoop Front Design, Black"/>
    <n v="0.59"/>
    <s v="United States"/>
    <x v="0"/>
    <x v="0"/>
    <x v="521"/>
    <n v="98273"/>
    <x v="68"/>
    <d v="2015-03-23T00:00:00"/>
    <x v="1814"/>
    <n v="9"/>
    <n v="127.12"/>
    <n v="86233"/>
    <s v="Not returned"/>
    <s v="William"/>
  </r>
  <r>
    <x v="1867"/>
    <x v="4"/>
    <x v="7"/>
    <n v="449.99"/>
    <n v="24.49"/>
    <n v="3275"/>
    <s v="Tamara Dickinson"/>
    <x v="2"/>
    <x v="2"/>
    <x v="2"/>
    <x v="16"/>
    <s v="Large Box"/>
    <s v="Canon PC940 Copier"/>
    <n v="0.52"/>
    <s v="United States"/>
    <x v="0"/>
    <x v="0"/>
    <x v="521"/>
    <n v="98273"/>
    <x v="167"/>
    <d v="2015-01-05T00:00:00"/>
    <x v="1815"/>
    <n v="12"/>
    <n v="5183.8900000000003"/>
    <n v="86234"/>
    <s v="Not returned"/>
    <s v="William"/>
  </r>
  <r>
    <x v="1868"/>
    <x v="4"/>
    <x v="0"/>
    <n v="5.84"/>
    <n v="1.2"/>
    <n v="3275"/>
    <s v="Tamara Dickinson"/>
    <x v="2"/>
    <x v="2"/>
    <x v="0"/>
    <x v="0"/>
    <s v="Wrap Bag"/>
    <s v="Newell 312"/>
    <n v="0.55000000000000004"/>
    <s v="United States"/>
    <x v="0"/>
    <x v="0"/>
    <x v="521"/>
    <n v="98273"/>
    <x v="167"/>
    <d v="2015-01-10T00:00:00"/>
    <x v="1816"/>
    <n v="6"/>
    <n v="36.090000000000003"/>
    <n v="86234"/>
    <s v="Not returned"/>
    <s v="William"/>
  </r>
  <r>
    <x v="1869"/>
    <x v="0"/>
    <x v="2"/>
    <n v="89.83"/>
    <n v="35"/>
    <n v="3279"/>
    <s v="Ricky Allred"/>
    <x v="2"/>
    <x v="1"/>
    <x v="0"/>
    <x v="10"/>
    <s v="Large Box"/>
    <s v="Fellowes Officeware™ Wire Shelving"/>
    <n v="0.83"/>
    <s v="United States"/>
    <x v="3"/>
    <x v="39"/>
    <x v="725"/>
    <n v="29203"/>
    <x v="34"/>
    <d v="2015-04-08T00:00:00"/>
    <x v="1817"/>
    <n v="4"/>
    <n v="366.26"/>
    <n v="90766"/>
    <s v="Not returned"/>
    <s v="Sam"/>
  </r>
  <r>
    <x v="1870"/>
    <x v="0"/>
    <x v="10"/>
    <n v="13.43"/>
    <n v="5.5"/>
    <n v="3279"/>
    <s v="Ricky Allred"/>
    <x v="2"/>
    <x v="1"/>
    <x v="0"/>
    <x v="10"/>
    <s v="Small Box"/>
    <s v="Fellowes Personal Hanging Folder Files, Navy"/>
    <n v="0.56999999999999995"/>
    <s v="United States"/>
    <x v="3"/>
    <x v="39"/>
    <x v="725"/>
    <n v="29203"/>
    <x v="34"/>
    <d v="2015-04-08T00:00:00"/>
    <x v="1818"/>
    <n v="12"/>
    <n v="157.99"/>
    <n v="90766"/>
    <s v="Not returned"/>
    <s v="Sam"/>
  </r>
  <r>
    <x v="1871"/>
    <x v="0"/>
    <x v="0"/>
    <n v="125.99"/>
    <n v="7.69"/>
    <n v="3279"/>
    <s v="Ricky Allred"/>
    <x v="2"/>
    <x v="1"/>
    <x v="2"/>
    <x v="5"/>
    <s v="Small Box"/>
    <s v="Timeport L7089"/>
    <n v="0.57999999999999996"/>
    <s v="United States"/>
    <x v="3"/>
    <x v="39"/>
    <x v="725"/>
    <n v="29203"/>
    <x v="34"/>
    <d v="2015-04-06T00:00:00"/>
    <x v="1819"/>
    <n v="11"/>
    <n v="1212.8800000000001"/>
    <n v="90766"/>
    <s v="Not returned"/>
    <s v="Sam"/>
  </r>
  <r>
    <x v="1872"/>
    <x v="3"/>
    <x v="0"/>
    <n v="45.99"/>
    <n v="4.99"/>
    <n v="3279"/>
    <s v="Ricky Allred"/>
    <x v="2"/>
    <x v="1"/>
    <x v="2"/>
    <x v="5"/>
    <s v="Small Box"/>
    <s v="KF 788"/>
    <n v="0.56000000000000005"/>
    <s v="United States"/>
    <x v="3"/>
    <x v="39"/>
    <x v="725"/>
    <n v="29203"/>
    <x v="88"/>
    <d v="2015-03-16T00:00:00"/>
    <x v="1820"/>
    <n v="3"/>
    <n v="125.19"/>
    <n v="90767"/>
    <s v="Not returned"/>
    <s v="Sam"/>
  </r>
  <r>
    <x v="1873"/>
    <x v="2"/>
    <x v="5"/>
    <n v="363.25"/>
    <n v="19.989999999999998"/>
    <n v="3283"/>
    <s v="William Woodard"/>
    <x v="0"/>
    <x v="0"/>
    <x v="0"/>
    <x v="15"/>
    <s v="Small Box"/>
    <s v="Hoover WindTunnel™ Plus Canister Vacuum"/>
    <n v="0.56999999999999995"/>
    <s v="United States"/>
    <x v="3"/>
    <x v="26"/>
    <x v="836"/>
    <n v="33156"/>
    <x v="109"/>
    <d v="2015-04-21T00:00:00"/>
    <x v="1821"/>
    <n v="5"/>
    <n v="1867.04"/>
    <n v="90752"/>
    <s v="Not returned"/>
    <s v="Sam"/>
  </r>
  <r>
    <x v="1874"/>
    <x v="0"/>
    <x v="9"/>
    <n v="17.48"/>
    <n v="1.99"/>
    <n v="3283"/>
    <s v="William Woodard"/>
    <x v="2"/>
    <x v="0"/>
    <x v="2"/>
    <x v="13"/>
    <s v="Small Pack"/>
    <s v="Maxell Pro 80 Minute CD-R, 10/Pack"/>
    <n v="0.45"/>
    <s v="United States"/>
    <x v="3"/>
    <x v="26"/>
    <x v="836"/>
    <n v="33156"/>
    <x v="16"/>
    <d v="2015-05-11T00:00:00"/>
    <x v="1822"/>
    <n v="31"/>
    <n v="537.79999999999995"/>
    <n v="90753"/>
    <s v="Not returned"/>
    <s v="Sam"/>
  </r>
  <r>
    <x v="1875"/>
    <x v="0"/>
    <x v="5"/>
    <n v="19.23"/>
    <n v="6.15"/>
    <n v="3284"/>
    <s v="Michael Shaffer"/>
    <x v="0"/>
    <x v="0"/>
    <x v="1"/>
    <x v="2"/>
    <s v="Small Pack"/>
    <s v="Executive Impressions 13&quot; Clairmont Wall Clock"/>
    <n v="0.44"/>
    <s v="United States"/>
    <x v="3"/>
    <x v="26"/>
    <x v="837"/>
    <n v="34741"/>
    <x v="63"/>
    <d v="2015-02-22T00:00:00"/>
    <x v="1823"/>
    <n v="6"/>
    <n v="119.78"/>
    <n v="90751"/>
    <s v="Not returned"/>
    <s v="Sam"/>
  </r>
  <r>
    <x v="1876"/>
    <x v="1"/>
    <x v="2"/>
    <n v="1.7"/>
    <n v="1.99"/>
    <n v="3285"/>
    <s v="Ricky Garner"/>
    <x v="2"/>
    <x v="3"/>
    <x v="2"/>
    <x v="13"/>
    <s v="Small Pack"/>
    <s v="BASF Silver 74 Minute CD-R"/>
    <n v="0.51"/>
    <s v="United States"/>
    <x v="3"/>
    <x v="8"/>
    <x v="838"/>
    <n v="20170"/>
    <x v="61"/>
    <d v="2015-01-07T00:00:00"/>
    <x v="1824"/>
    <n v="7"/>
    <n v="12.15"/>
    <n v="90750"/>
    <s v="Not returned"/>
    <s v="Sam"/>
  </r>
  <r>
    <x v="1877"/>
    <x v="1"/>
    <x v="0"/>
    <n v="30.98"/>
    <n v="5.09"/>
    <n v="3285"/>
    <s v="Ricky Garner"/>
    <x v="2"/>
    <x v="3"/>
    <x v="0"/>
    <x v="7"/>
    <s v="Small Box"/>
    <s v="Xerox 19"/>
    <n v="0.4"/>
    <s v="United States"/>
    <x v="3"/>
    <x v="8"/>
    <x v="838"/>
    <n v="20170"/>
    <x v="61"/>
    <d v="2015-01-08T00:00:00"/>
    <x v="1825"/>
    <n v="9"/>
    <n v="288.42"/>
    <n v="90750"/>
    <s v="Not returned"/>
    <s v="Sam"/>
  </r>
  <r>
    <x v="1878"/>
    <x v="4"/>
    <x v="4"/>
    <n v="30.56"/>
    <n v="2.99"/>
    <n v="3287"/>
    <s v="Mary Norman"/>
    <x v="2"/>
    <x v="2"/>
    <x v="0"/>
    <x v="8"/>
    <s v="Small Box"/>
    <s v="Surelock™ Post Binders"/>
    <n v="0.35"/>
    <s v="United States"/>
    <x v="0"/>
    <x v="1"/>
    <x v="839"/>
    <n v="95746"/>
    <x v="40"/>
    <d v="2015-05-27T00:00:00"/>
    <x v="1826"/>
    <n v="17"/>
    <n v="511.42"/>
    <n v="89897"/>
    <s v="Not returned"/>
    <s v="William"/>
  </r>
  <r>
    <x v="1879"/>
    <x v="4"/>
    <x v="7"/>
    <n v="33.89"/>
    <n v="5.0999999999999996"/>
    <n v="3303"/>
    <s v="Carole Creech"/>
    <x v="2"/>
    <x v="1"/>
    <x v="0"/>
    <x v="10"/>
    <s v="Small Box"/>
    <s v="File Shuttle II and Handi-File, Black"/>
    <n v="0.6"/>
    <s v="United States"/>
    <x v="3"/>
    <x v="26"/>
    <x v="840"/>
    <n v="33461"/>
    <x v="0"/>
    <d v="2015-01-12T00:00:00"/>
    <x v="833"/>
    <n v="6"/>
    <n v="200.64"/>
    <n v="87795"/>
    <s v="Not returned"/>
    <s v="Sam"/>
  </r>
  <r>
    <x v="1880"/>
    <x v="3"/>
    <x v="2"/>
    <n v="11.33"/>
    <n v="6.12"/>
    <n v="3306"/>
    <s v="Claire Warren"/>
    <x v="2"/>
    <x v="2"/>
    <x v="0"/>
    <x v="15"/>
    <s v="Medium Box"/>
    <s v="Holmes Replacement Filter for HEPA Air Cleaner, Medium Room"/>
    <n v="0.42"/>
    <s v="United States"/>
    <x v="1"/>
    <x v="18"/>
    <x v="841"/>
    <n v="6320"/>
    <x v="113"/>
    <d v="2015-04-03T00:00:00"/>
    <x v="1827"/>
    <n v="1"/>
    <n v="17.62"/>
    <n v="90461"/>
    <s v="Not returned"/>
    <s v="Erin"/>
  </r>
  <r>
    <x v="1881"/>
    <x v="4"/>
    <x v="8"/>
    <n v="16.739999999999998"/>
    <n v="7.04"/>
    <n v="3307"/>
    <s v="Edwin Blackburn"/>
    <x v="2"/>
    <x v="2"/>
    <x v="0"/>
    <x v="10"/>
    <s v="Small Box"/>
    <s v="Rogers® Profile Extra Capacity Storage Tub"/>
    <n v="0.81"/>
    <s v="United States"/>
    <x v="1"/>
    <x v="15"/>
    <x v="842"/>
    <n v="1001"/>
    <x v="161"/>
    <d v="2015-02-02T00:00:00"/>
    <x v="1828"/>
    <n v="5"/>
    <n v="80.58"/>
    <n v="90462"/>
    <s v="Not returned"/>
    <s v="Erin"/>
  </r>
  <r>
    <x v="1882"/>
    <x v="2"/>
    <x v="10"/>
    <n v="6.64"/>
    <n v="54.95"/>
    <n v="3309"/>
    <s v="Edwin Chung"/>
    <x v="2"/>
    <x v="2"/>
    <x v="1"/>
    <x v="2"/>
    <s v="Small Pack"/>
    <s v="G.E. Longer-Life Indoor Recessed Floodlight Bulbs"/>
    <n v="0.37"/>
    <s v="United States"/>
    <x v="1"/>
    <x v="15"/>
    <x v="843"/>
    <n v="1760"/>
    <x v="120"/>
    <d v="2015-03-26T00:00:00"/>
    <x v="1829"/>
    <n v="4"/>
    <n v="25.31"/>
    <n v="90460"/>
    <s v="Not returned"/>
    <s v="Erin"/>
  </r>
  <r>
    <x v="1883"/>
    <x v="2"/>
    <x v="5"/>
    <n v="90.48"/>
    <n v="19.989999999999998"/>
    <n v="3310"/>
    <s v="Tiffany Grossman Hardin"/>
    <x v="2"/>
    <x v="2"/>
    <x v="0"/>
    <x v="4"/>
    <s v="Small Box"/>
    <s v="Tyvek® Side-Opening Peel &amp; Seel® Expanding Envelopes"/>
    <n v="0.4"/>
    <s v="United States"/>
    <x v="1"/>
    <x v="15"/>
    <x v="844"/>
    <n v="2563"/>
    <x v="120"/>
    <d v="2015-03-25T00:00:00"/>
    <x v="1830"/>
    <n v="4"/>
    <n v="369.78"/>
    <n v="90460"/>
    <s v="Not returned"/>
    <s v="Erin"/>
  </r>
  <r>
    <x v="1884"/>
    <x v="4"/>
    <x v="2"/>
    <n v="6.45"/>
    <n v="1.34"/>
    <n v="3311"/>
    <s v="Jackie Flynn"/>
    <x v="2"/>
    <x v="2"/>
    <x v="0"/>
    <x v="7"/>
    <s v="Wrap Bag"/>
    <s v="Wirebound Four 2-3/4 x 5 Forms per Page, 400 Sets per Book"/>
    <n v="0.36"/>
    <s v="United States"/>
    <x v="1"/>
    <x v="15"/>
    <x v="685"/>
    <n v="1890"/>
    <x v="161"/>
    <d v="2015-01-31T00:00:00"/>
    <x v="1831"/>
    <n v="9"/>
    <n v="57.14"/>
    <n v="90462"/>
    <s v="Not returned"/>
    <s v="Erin"/>
  </r>
  <r>
    <x v="1885"/>
    <x v="4"/>
    <x v="5"/>
    <n v="122.99"/>
    <n v="70.2"/>
    <n v="3314"/>
    <s v="Billy Hale"/>
    <x v="1"/>
    <x v="2"/>
    <x v="1"/>
    <x v="1"/>
    <s v="Jumbo Drum"/>
    <s v="Global High-Back Leather Tilter, Burgundy"/>
    <n v="0.74"/>
    <s v="United States"/>
    <x v="1"/>
    <x v="2"/>
    <x v="48"/>
    <n v="7024"/>
    <x v="161"/>
    <d v="2015-01-30T00:00:00"/>
    <x v="1832"/>
    <n v="4"/>
    <n v="498.31"/>
    <n v="90462"/>
    <s v="Not returned"/>
    <s v="Erin"/>
  </r>
  <r>
    <x v="1886"/>
    <x v="4"/>
    <x v="9"/>
    <n v="20.98"/>
    <n v="1.49"/>
    <n v="3319"/>
    <s v="Marlene Davidson"/>
    <x v="2"/>
    <x v="2"/>
    <x v="0"/>
    <x v="8"/>
    <s v="Small Box"/>
    <s v="Avery Legal 4-Ring Binder"/>
    <n v="0.35"/>
    <s v="United States"/>
    <x v="3"/>
    <x v="20"/>
    <x v="822"/>
    <n v="37075"/>
    <x v="8"/>
    <d v="2015-05-21T00:00:00"/>
    <x v="1833"/>
    <n v="20"/>
    <n v="431.43"/>
    <n v="90104"/>
    <s v="Not returned"/>
    <s v="Sam"/>
  </r>
  <r>
    <x v="1887"/>
    <x v="1"/>
    <x v="4"/>
    <n v="3.28"/>
    <n v="3.97"/>
    <n v="3320"/>
    <s v="Alicia Maynard"/>
    <x v="2"/>
    <x v="2"/>
    <x v="0"/>
    <x v="0"/>
    <s v="Wrap Bag"/>
    <s v="Newell 342"/>
    <n v="0.56000000000000005"/>
    <s v="United States"/>
    <x v="3"/>
    <x v="20"/>
    <x v="427"/>
    <n v="38301"/>
    <x v="58"/>
    <d v="2015-04-28T00:00:00"/>
    <x v="1834"/>
    <n v="18"/>
    <n v="57.24"/>
    <n v="90103"/>
    <s v="Not returned"/>
    <s v="Sam"/>
  </r>
  <r>
    <x v="1888"/>
    <x v="1"/>
    <x v="3"/>
    <n v="40.97"/>
    <n v="8.99"/>
    <n v="3320"/>
    <s v="Alicia Maynard"/>
    <x v="0"/>
    <x v="2"/>
    <x v="0"/>
    <x v="0"/>
    <s v="Small Pack"/>
    <s v="Sanford 52201 APSCO Electric Pencil Sharpener"/>
    <n v="0.59"/>
    <s v="United States"/>
    <x v="3"/>
    <x v="20"/>
    <x v="427"/>
    <n v="38301"/>
    <x v="58"/>
    <d v="2015-04-29T00:00:00"/>
    <x v="1835"/>
    <n v="22"/>
    <n v="824.7"/>
    <n v="90103"/>
    <s v="Not returned"/>
    <s v="Sam"/>
  </r>
  <r>
    <x v="1889"/>
    <x v="3"/>
    <x v="5"/>
    <n v="6.48"/>
    <n v="8.19"/>
    <n v="3324"/>
    <s v="Leslie Jacobson"/>
    <x v="2"/>
    <x v="3"/>
    <x v="0"/>
    <x v="7"/>
    <s v="Small Box"/>
    <s v="Xerox 217"/>
    <n v="0.37"/>
    <s v="United States"/>
    <x v="0"/>
    <x v="28"/>
    <x v="845"/>
    <n v="85335"/>
    <x v="6"/>
    <d v="2015-02-15T00:00:00"/>
    <x v="1836"/>
    <n v="9"/>
    <n v="58.5"/>
    <n v="90985"/>
    <s v="Not returned"/>
    <s v="William"/>
  </r>
  <r>
    <x v="1890"/>
    <x v="4"/>
    <x v="6"/>
    <n v="8.74"/>
    <n v="8.2899999999999991"/>
    <n v="3325"/>
    <s v="Diane Barr"/>
    <x v="2"/>
    <x v="3"/>
    <x v="0"/>
    <x v="4"/>
    <s v="Small Box"/>
    <s v="#10- 4 1/8&quot; x 9 1/2&quot; Recycled Envelopes"/>
    <n v="0.38"/>
    <s v="United States"/>
    <x v="0"/>
    <x v="6"/>
    <x v="351"/>
    <n v="97420"/>
    <x v="137"/>
    <d v="2015-06-26T00:00:00"/>
    <x v="1837"/>
    <n v="14"/>
    <n v="131.62"/>
    <n v="90986"/>
    <s v="Not returned"/>
    <s v="William"/>
  </r>
  <r>
    <x v="1891"/>
    <x v="2"/>
    <x v="8"/>
    <n v="5.58"/>
    <n v="1.99"/>
    <n v="3325"/>
    <s v="Diane Barr"/>
    <x v="2"/>
    <x v="3"/>
    <x v="0"/>
    <x v="0"/>
    <s v="Wrap Bag"/>
    <s v="DIXON Ticonderoga® Erasable Checking Pencils"/>
    <n v="0.46"/>
    <s v="United States"/>
    <x v="0"/>
    <x v="6"/>
    <x v="351"/>
    <n v="97420"/>
    <x v="158"/>
    <d v="2015-04-26T00:00:00"/>
    <x v="1838"/>
    <n v="23"/>
    <n v="121.46"/>
    <n v="90987"/>
    <s v="Not returned"/>
    <s v="William"/>
  </r>
  <r>
    <x v="1892"/>
    <x v="1"/>
    <x v="2"/>
    <n v="113.98"/>
    <n v="30"/>
    <n v="3327"/>
    <s v="Bob Gibson"/>
    <x v="1"/>
    <x v="2"/>
    <x v="1"/>
    <x v="1"/>
    <s v="Jumbo Drum"/>
    <s v="Hon Comfortask® Task/Swivel Chairs"/>
    <n v="0.69"/>
    <s v="United States"/>
    <x v="2"/>
    <x v="22"/>
    <x v="766"/>
    <n v="48060"/>
    <x v="127"/>
    <d v="2015-03-08T00:00:00"/>
    <x v="1839"/>
    <n v="3"/>
    <n v="356.14"/>
    <n v="87272"/>
    <s v="Not returned"/>
    <s v="Chris"/>
  </r>
  <r>
    <x v="1893"/>
    <x v="1"/>
    <x v="5"/>
    <n v="6.48"/>
    <n v="6.86"/>
    <n v="3327"/>
    <s v="Bob Gibson"/>
    <x v="2"/>
    <x v="2"/>
    <x v="0"/>
    <x v="7"/>
    <s v="Small Box"/>
    <s v="Xerox 204"/>
    <n v="0.37"/>
    <s v="United States"/>
    <x v="2"/>
    <x v="22"/>
    <x v="766"/>
    <n v="48060"/>
    <x v="127"/>
    <d v="2015-03-08T00:00:00"/>
    <x v="1840"/>
    <n v="4"/>
    <n v="27.08"/>
    <n v="87272"/>
    <s v="Not returned"/>
    <s v="Chris"/>
  </r>
  <r>
    <x v="1894"/>
    <x v="3"/>
    <x v="3"/>
    <n v="5.98"/>
    <n v="4.6900000000000004"/>
    <n v="3331"/>
    <s v="Elisabeth Shaw"/>
    <x v="2"/>
    <x v="0"/>
    <x v="0"/>
    <x v="10"/>
    <s v="Small Box"/>
    <s v="Perma STOR-ALL™ Hanging File Box, 13 1/8&quot;W x 12 1/4&quot;D x 10 1/2&quot;H"/>
    <n v="0.68"/>
    <s v="United States"/>
    <x v="3"/>
    <x v="26"/>
    <x v="846"/>
    <n v="32174"/>
    <x v="99"/>
    <d v="2015-01-06T00:00:00"/>
    <x v="1841"/>
    <n v="11"/>
    <n v="65.849999999999994"/>
    <n v="86283"/>
    <s v="Not returned"/>
    <s v="Sam"/>
  </r>
  <r>
    <x v="1895"/>
    <x v="1"/>
    <x v="1"/>
    <n v="4"/>
    <n v="1.3"/>
    <n v="3331"/>
    <s v="Elisabeth Shaw"/>
    <x v="2"/>
    <x v="0"/>
    <x v="0"/>
    <x v="7"/>
    <s v="Wrap Bag"/>
    <s v="EcoTones® Memo Sheets"/>
    <n v="0.37"/>
    <s v="United States"/>
    <x v="3"/>
    <x v="26"/>
    <x v="846"/>
    <n v="32174"/>
    <x v="85"/>
    <d v="2015-01-09T00:00:00"/>
    <x v="1842"/>
    <n v="12"/>
    <n v="50.71"/>
    <n v="86284"/>
    <s v="Not returned"/>
    <s v="Sam"/>
  </r>
  <r>
    <x v="1896"/>
    <x v="0"/>
    <x v="4"/>
    <n v="6.48"/>
    <n v="8.4"/>
    <n v="3338"/>
    <s v="Constance Robertson"/>
    <x v="2"/>
    <x v="3"/>
    <x v="0"/>
    <x v="7"/>
    <s v="Small Box"/>
    <s v="Xerox 212"/>
    <n v="0.37"/>
    <s v="United States"/>
    <x v="3"/>
    <x v="26"/>
    <x v="847"/>
    <n v="33614"/>
    <x v="163"/>
    <d v="2015-05-07T00:00:00"/>
    <x v="1843"/>
    <n v="7"/>
    <n v="45"/>
    <n v="85979"/>
    <s v="Not returned"/>
    <s v="Sam"/>
  </r>
  <r>
    <x v="1897"/>
    <x v="0"/>
    <x v="9"/>
    <n v="2.61"/>
    <n v="0.5"/>
    <n v="3339"/>
    <s v="Lester Copeland"/>
    <x v="2"/>
    <x v="3"/>
    <x v="0"/>
    <x v="9"/>
    <s v="Small Box"/>
    <s v="Avery 494"/>
    <n v="0.39"/>
    <s v="United States"/>
    <x v="3"/>
    <x v="26"/>
    <x v="848"/>
    <n v="32780"/>
    <x v="110"/>
    <d v="2015-06-15T00:00:00"/>
    <x v="1844"/>
    <n v="7"/>
    <n v="19.02"/>
    <n v="85981"/>
    <s v="Not returned"/>
    <s v="Sam"/>
  </r>
  <r>
    <x v="1898"/>
    <x v="0"/>
    <x v="0"/>
    <n v="11.66"/>
    <n v="7.95"/>
    <n v="3339"/>
    <s v="Lester Copeland"/>
    <x v="2"/>
    <x v="3"/>
    <x v="0"/>
    <x v="0"/>
    <s v="Small Pack"/>
    <s v="Hunt BOSTON® Vista® Battery-Operated Pencil Sharpener, Black"/>
    <n v="0.57999999999999996"/>
    <s v="United States"/>
    <x v="3"/>
    <x v="26"/>
    <x v="848"/>
    <n v="32780"/>
    <x v="110"/>
    <d v="2015-06-15T00:00:00"/>
    <x v="1845"/>
    <n v="16"/>
    <n v="193.87"/>
    <n v="85981"/>
    <s v="Not returned"/>
    <s v="Sam"/>
  </r>
  <r>
    <x v="1899"/>
    <x v="3"/>
    <x v="4"/>
    <n v="125.99"/>
    <n v="4.2"/>
    <n v="3340"/>
    <s v="Phillip Blum"/>
    <x v="2"/>
    <x v="3"/>
    <x v="2"/>
    <x v="5"/>
    <s v="Small Box"/>
    <s v="i1000plus"/>
    <n v="0.56999999999999995"/>
    <s v="United States"/>
    <x v="0"/>
    <x v="6"/>
    <x v="849"/>
    <n v="97060"/>
    <x v="107"/>
    <d v="2015-01-14T00:00:00"/>
    <x v="1846"/>
    <n v="14"/>
    <n v="1434.51"/>
    <n v="85980"/>
    <s v="Not returned"/>
    <s v="William"/>
  </r>
  <r>
    <x v="1900"/>
    <x v="2"/>
    <x v="9"/>
    <n v="194.3"/>
    <n v="11.54"/>
    <n v="3342"/>
    <s v="Paul Tate"/>
    <x v="2"/>
    <x v="1"/>
    <x v="1"/>
    <x v="2"/>
    <s v="Large Box"/>
    <s v="Electrix Halogen Magnifier Lamp"/>
    <n v="0.59"/>
    <s v="United States"/>
    <x v="1"/>
    <x v="41"/>
    <x v="246"/>
    <n v="20006"/>
    <x v="169"/>
    <d v="2015-02-15T00:00:00"/>
    <x v="1847"/>
    <n v="42"/>
    <n v="8549.0400000000009"/>
    <n v="21572"/>
    <s v="Not returned"/>
    <s v="Erin"/>
  </r>
  <r>
    <x v="1901"/>
    <x v="2"/>
    <x v="9"/>
    <n v="194.3"/>
    <n v="11.54"/>
    <n v="3344"/>
    <s v="Jim Hinson"/>
    <x v="2"/>
    <x v="1"/>
    <x v="1"/>
    <x v="2"/>
    <s v="Large Box"/>
    <s v="Electrix Halogen Magnifier Lamp"/>
    <n v="0.59"/>
    <s v="United States"/>
    <x v="2"/>
    <x v="22"/>
    <x v="850"/>
    <n v="48307"/>
    <x v="169"/>
    <d v="2015-02-15T00:00:00"/>
    <x v="1848"/>
    <n v="11"/>
    <n v="2239.0300000000002"/>
    <n v="89928"/>
    <s v="Not returned"/>
    <s v="Chris"/>
  </r>
  <r>
    <x v="1902"/>
    <x v="3"/>
    <x v="8"/>
    <n v="7.68"/>
    <n v="6.16"/>
    <n v="3347"/>
    <s v="Carrie McIntosh"/>
    <x v="0"/>
    <x v="3"/>
    <x v="0"/>
    <x v="8"/>
    <s v="Small Box"/>
    <s v="GBC VeloBinder Strips"/>
    <n v="0.35"/>
    <s v="United States"/>
    <x v="3"/>
    <x v="26"/>
    <x v="851"/>
    <n v="33411"/>
    <x v="61"/>
    <d v="2015-01-08T00:00:00"/>
    <x v="1849"/>
    <n v="1"/>
    <n v="22.13"/>
    <n v="89355"/>
    <s v="Not returned"/>
    <s v="Sam"/>
  </r>
  <r>
    <x v="1903"/>
    <x v="3"/>
    <x v="5"/>
    <n v="6.64"/>
    <n v="4.95"/>
    <n v="3347"/>
    <s v="Carrie McIntosh"/>
    <x v="0"/>
    <x v="3"/>
    <x v="1"/>
    <x v="2"/>
    <s v="Small Pack"/>
    <s v="G.E. Longer-Life Indoor Recessed Floodlight Bulbs"/>
    <n v="0.37"/>
    <s v="United States"/>
    <x v="3"/>
    <x v="26"/>
    <x v="851"/>
    <n v="33411"/>
    <x v="61"/>
    <d v="2015-01-08T00:00:00"/>
    <x v="1850"/>
    <n v="5"/>
    <n v="34.17"/>
    <n v="89355"/>
    <s v="Not returned"/>
    <s v="Sam"/>
  </r>
  <r>
    <x v="1904"/>
    <x v="3"/>
    <x v="1"/>
    <n v="110.99"/>
    <n v="2.5"/>
    <n v="3347"/>
    <s v="Carrie McIntosh"/>
    <x v="2"/>
    <x v="3"/>
    <x v="2"/>
    <x v="5"/>
    <s v="Small Box"/>
    <s v="T18"/>
    <n v="0.56999999999999995"/>
    <s v="United States"/>
    <x v="3"/>
    <x v="26"/>
    <x v="851"/>
    <n v="33411"/>
    <x v="39"/>
    <d v="2015-01-29T00:00:00"/>
    <x v="1851"/>
    <n v="1"/>
    <n v="94.3"/>
    <n v="89356"/>
    <s v="Not returned"/>
    <s v="Sam"/>
  </r>
  <r>
    <x v="1905"/>
    <x v="3"/>
    <x v="0"/>
    <n v="73.98"/>
    <n v="12.14"/>
    <n v="3350"/>
    <s v="Amy York"/>
    <x v="2"/>
    <x v="2"/>
    <x v="2"/>
    <x v="13"/>
    <s v="Small Box"/>
    <s v="Keytronic 105-Key Spanish Keyboard"/>
    <n v="0.67"/>
    <s v="United States"/>
    <x v="0"/>
    <x v="0"/>
    <x v="852"/>
    <n v="98444"/>
    <x v="172"/>
    <d v="2015-01-25T00:00:00"/>
    <x v="1852"/>
    <n v="5"/>
    <n v="384.22"/>
    <n v="91296"/>
    <s v="Not returned"/>
    <s v="William"/>
  </r>
  <r>
    <x v="1906"/>
    <x v="2"/>
    <x v="10"/>
    <n v="10.89"/>
    <n v="4.5"/>
    <n v="3351"/>
    <s v="Nathan Wyatt"/>
    <x v="2"/>
    <x v="2"/>
    <x v="0"/>
    <x v="15"/>
    <s v="Small Box"/>
    <s v="Belkin 6 Outlet Metallic Surge Strip"/>
    <n v="0.59"/>
    <s v="United States"/>
    <x v="0"/>
    <x v="0"/>
    <x v="853"/>
    <n v="99301"/>
    <x v="128"/>
    <d v="2015-02-06T00:00:00"/>
    <x v="1853"/>
    <n v="17"/>
    <n v="178.68"/>
    <n v="91297"/>
    <s v="Not returned"/>
    <s v="William"/>
  </r>
  <r>
    <x v="1907"/>
    <x v="0"/>
    <x v="2"/>
    <n v="6.7"/>
    <n v="1.56"/>
    <n v="3351"/>
    <s v="Nathan Wyatt"/>
    <x v="0"/>
    <x v="2"/>
    <x v="0"/>
    <x v="0"/>
    <s v="Wrap Bag"/>
    <s v="Turquoise Lead Holder with Pocket Clip"/>
    <n v="0.52"/>
    <s v="United States"/>
    <x v="0"/>
    <x v="0"/>
    <x v="853"/>
    <n v="99301"/>
    <x v="131"/>
    <d v="2015-02-09T00:00:00"/>
    <x v="1854"/>
    <n v="12"/>
    <n v="79.39"/>
    <n v="91298"/>
    <s v="Not returned"/>
    <s v="William"/>
  </r>
  <r>
    <x v="1908"/>
    <x v="0"/>
    <x v="9"/>
    <n v="28.53"/>
    <n v="1.49"/>
    <n v="3354"/>
    <s v="Sara Faulkner"/>
    <x v="2"/>
    <x v="0"/>
    <x v="0"/>
    <x v="8"/>
    <s v="Small Box"/>
    <s v="Lock-Up Easel 'Spel-Binder'"/>
    <n v="0.38"/>
    <s v="United States"/>
    <x v="0"/>
    <x v="1"/>
    <x v="854"/>
    <n v="92231"/>
    <x v="41"/>
    <d v="2015-05-17T00:00:00"/>
    <x v="1855"/>
    <n v="7"/>
    <n v="199.53"/>
    <n v="88589"/>
    <s v="Not returned"/>
    <s v="William"/>
  </r>
  <r>
    <x v="1909"/>
    <x v="0"/>
    <x v="8"/>
    <n v="5.98"/>
    <n v="7.15"/>
    <n v="3354"/>
    <s v="Sara Faulkner"/>
    <x v="2"/>
    <x v="0"/>
    <x v="0"/>
    <x v="7"/>
    <s v="Small Box"/>
    <s v="Universal Premium White Copier/Laser Paper (20Lb. and 87 Bright)"/>
    <n v="0.36"/>
    <s v="United States"/>
    <x v="0"/>
    <x v="1"/>
    <x v="854"/>
    <n v="92231"/>
    <x v="41"/>
    <d v="2015-05-18T00:00:00"/>
    <x v="1856"/>
    <n v="6"/>
    <n v="37.049999999999997"/>
    <n v="88589"/>
    <s v="Not returned"/>
    <s v="William"/>
  </r>
  <r>
    <x v="1910"/>
    <x v="1"/>
    <x v="7"/>
    <n v="3.69"/>
    <n v="0.5"/>
    <n v="3354"/>
    <s v="Sara Faulkner"/>
    <x v="2"/>
    <x v="0"/>
    <x v="0"/>
    <x v="9"/>
    <s v="Small Box"/>
    <s v="Avery 487"/>
    <n v="0.38"/>
    <s v="United States"/>
    <x v="0"/>
    <x v="1"/>
    <x v="854"/>
    <n v="92231"/>
    <x v="12"/>
    <d v="2015-03-29T00:00:00"/>
    <x v="1857"/>
    <n v="19"/>
    <n v="68.88"/>
    <n v="88590"/>
    <s v="Not returned"/>
    <s v="William"/>
  </r>
  <r>
    <x v="1911"/>
    <x v="4"/>
    <x v="10"/>
    <n v="120.98"/>
    <n v="9.07"/>
    <n v="3355"/>
    <s v="Glenda Simon"/>
    <x v="2"/>
    <x v="0"/>
    <x v="0"/>
    <x v="8"/>
    <s v="Small Box"/>
    <s v="GBC VeloBinder Electric Binding Machine"/>
    <n v="0.35"/>
    <s v="United States"/>
    <x v="0"/>
    <x v="1"/>
    <x v="855"/>
    <n v="93010"/>
    <x v="136"/>
    <d v="2015-03-09T00:00:00"/>
    <x v="1858"/>
    <n v="5"/>
    <n v="549.85"/>
    <n v="88587"/>
    <s v="Not returned"/>
    <s v="William"/>
  </r>
  <r>
    <x v="1912"/>
    <x v="4"/>
    <x v="4"/>
    <n v="8.32"/>
    <n v="2.38"/>
    <n v="3355"/>
    <s v="Glenda Simon"/>
    <x v="0"/>
    <x v="0"/>
    <x v="2"/>
    <x v="13"/>
    <s v="Small Pack"/>
    <s v="Imation 3.5 IBM Formatted Diskettes, 10/Box"/>
    <n v="0.74"/>
    <s v="United States"/>
    <x v="0"/>
    <x v="1"/>
    <x v="855"/>
    <n v="93010"/>
    <x v="136"/>
    <d v="2015-03-04T00:00:00"/>
    <x v="1859"/>
    <n v="6"/>
    <n v="48.99"/>
    <n v="88587"/>
    <s v="Not returned"/>
    <s v="William"/>
  </r>
  <r>
    <x v="1913"/>
    <x v="4"/>
    <x v="10"/>
    <n v="125.99"/>
    <n v="4.2"/>
    <n v="3355"/>
    <s v="Glenda Simon"/>
    <x v="2"/>
    <x v="0"/>
    <x v="2"/>
    <x v="5"/>
    <s v="Small Box"/>
    <s v="V3682"/>
    <n v="0.59"/>
    <s v="United States"/>
    <x v="0"/>
    <x v="1"/>
    <x v="855"/>
    <n v="93010"/>
    <x v="136"/>
    <d v="2015-02-28T00:00:00"/>
    <x v="1860"/>
    <n v="7"/>
    <n v="681.42"/>
    <n v="88587"/>
    <s v="Not returned"/>
    <s v="William"/>
  </r>
  <r>
    <x v="1914"/>
    <x v="3"/>
    <x v="8"/>
    <n v="5.34"/>
    <n v="5.63"/>
    <n v="3356"/>
    <s v="Richard Tan"/>
    <x v="2"/>
    <x v="0"/>
    <x v="0"/>
    <x v="8"/>
    <s v="Small Box"/>
    <s v="Pressboard Data Binder, Crimson, 12&quot; X 8 1/2&quot;"/>
    <n v="0.39"/>
    <s v="United States"/>
    <x v="0"/>
    <x v="44"/>
    <x v="856"/>
    <n v="83616"/>
    <x v="82"/>
    <d v="2015-05-06T00:00:00"/>
    <x v="1861"/>
    <n v="13"/>
    <n v="66.650000000000006"/>
    <n v="88588"/>
    <s v="Not returned"/>
    <s v="William"/>
  </r>
  <r>
    <x v="1915"/>
    <x v="3"/>
    <x v="9"/>
    <n v="160.97999999999999"/>
    <n v="30"/>
    <n v="3356"/>
    <s v="Richard Tan"/>
    <x v="1"/>
    <x v="0"/>
    <x v="1"/>
    <x v="1"/>
    <s v="Jumbo Drum"/>
    <s v="Office Star - Mid Back Dual function Ergonomic High Back Chair with 2-Way Adjustable Arms"/>
    <n v="0.62"/>
    <s v="United States"/>
    <x v="0"/>
    <x v="44"/>
    <x v="856"/>
    <n v="83616"/>
    <x v="82"/>
    <d v="2015-05-05T00:00:00"/>
    <x v="1862"/>
    <n v="18"/>
    <n v="2934.16"/>
    <n v="88588"/>
    <s v="Not returned"/>
    <s v="William"/>
  </r>
  <r>
    <x v="1916"/>
    <x v="3"/>
    <x v="7"/>
    <n v="65.989999999999995"/>
    <n v="5.63"/>
    <n v="3356"/>
    <s v="Richard Tan"/>
    <x v="0"/>
    <x v="0"/>
    <x v="2"/>
    <x v="5"/>
    <s v="Small Box"/>
    <s v="2190"/>
    <n v="0.56000000000000005"/>
    <s v="United States"/>
    <x v="0"/>
    <x v="44"/>
    <x v="856"/>
    <n v="83616"/>
    <x v="82"/>
    <d v="2015-05-04T00:00:00"/>
    <x v="1863"/>
    <n v="15"/>
    <n v="876.88"/>
    <n v="88588"/>
    <s v="Not returned"/>
    <s v="William"/>
  </r>
  <r>
    <x v="1917"/>
    <x v="0"/>
    <x v="3"/>
    <n v="28.53"/>
    <n v="1.49"/>
    <n v="3359"/>
    <s v="Jeffrey Cheng"/>
    <x v="2"/>
    <x v="1"/>
    <x v="0"/>
    <x v="8"/>
    <s v="Small Box"/>
    <s v="Lock-Up Easel 'Spel-Binder'"/>
    <n v="0.38"/>
    <s v="United States"/>
    <x v="2"/>
    <x v="45"/>
    <x v="857"/>
    <n v="53213"/>
    <x v="65"/>
    <d v="2015-04-30T00:00:00"/>
    <x v="1864"/>
    <n v="6"/>
    <n v="157.33000000000001"/>
    <n v="91437"/>
    <s v="Not returned"/>
    <s v="Chris"/>
  </r>
  <r>
    <x v="1918"/>
    <x v="1"/>
    <x v="1"/>
    <n v="9.11"/>
    <n v="2.15"/>
    <n v="3360"/>
    <s v="Daniel Huff"/>
    <x v="2"/>
    <x v="1"/>
    <x v="0"/>
    <x v="7"/>
    <s v="Wrap Bag"/>
    <s v="Black Print Carbonless Snap-Off® Rapid Letter, 8 1/2&quot; x 7&quot;"/>
    <n v="0.4"/>
    <s v="United States"/>
    <x v="2"/>
    <x v="45"/>
    <x v="858"/>
    <n v="53214"/>
    <x v="80"/>
    <d v="2015-03-22T00:00:00"/>
    <x v="1865"/>
    <n v="3"/>
    <n v="27.37"/>
    <n v="91435"/>
    <s v="Not returned"/>
    <s v="Chris"/>
  </r>
  <r>
    <x v="1919"/>
    <x v="1"/>
    <x v="2"/>
    <n v="12.64"/>
    <n v="4.9800000000000004"/>
    <n v="3361"/>
    <s v="Oscar Kenney"/>
    <x v="2"/>
    <x v="1"/>
    <x v="1"/>
    <x v="2"/>
    <s v="Small Pack"/>
    <s v="Nu-Dell Executive Frame"/>
    <n v="0.48"/>
    <s v="United States"/>
    <x v="2"/>
    <x v="45"/>
    <x v="859"/>
    <n v="53095"/>
    <x v="80"/>
    <d v="2015-03-22T00:00:00"/>
    <x v="1866"/>
    <n v="8"/>
    <n v="98.16"/>
    <n v="91435"/>
    <s v="Not returned"/>
    <s v="Chris"/>
  </r>
  <r>
    <x v="1920"/>
    <x v="3"/>
    <x v="7"/>
    <n v="7.96"/>
    <n v="4.95"/>
    <n v="3361"/>
    <s v="Oscar Kenney"/>
    <x v="2"/>
    <x v="1"/>
    <x v="1"/>
    <x v="2"/>
    <s v="Small Box"/>
    <s v="Staples Plastic Wall Frames"/>
    <n v="0.41"/>
    <s v="United States"/>
    <x v="2"/>
    <x v="45"/>
    <x v="859"/>
    <n v="53095"/>
    <x v="161"/>
    <d v="2015-01-26T00:00:00"/>
    <x v="1867"/>
    <n v="15"/>
    <n v="116.11"/>
    <n v="91436"/>
    <s v="Not returned"/>
    <s v="Chris"/>
  </r>
  <r>
    <x v="1921"/>
    <x v="3"/>
    <x v="9"/>
    <n v="4.9800000000000004"/>
    <n v="4.95"/>
    <n v="3361"/>
    <s v="Oscar Kenney"/>
    <x v="2"/>
    <x v="1"/>
    <x v="0"/>
    <x v="8"/>
    <s v="Small Box"/>
    <s v="Cardinal Holdit Business Card Pockets"/>
    <n v="0.37"/>
    <s v="United States"/>
    <x v="2"/>
    <x v="45"/>
    <x v="859"/>
    <n v="53095"/>
    <x v="62"/>
    <d v="2015-06-11T00:00:00"/>
    <x v="1868"/>
    <n v="19"/>
    <n v="95"/>
    <n v="91438"/>
    <s v="Not returned"/>
    <s v="Chris"/>
  </r>
  <r>
    <x v="1922"/>
    <x v="4"/>
    <x v="10"/>
    <n v="80.97"/>
    <n v="33.6"/>
    <n v="3366"/>
    <s v="Dana Boyle"/>
    <x v="1"/>
    <x v="1"/>
    <x v="2"/>
    <x v="6"/>
    <s v="Jumbo Drum"/>
    <s v="Lexmark Z25 Color Inkjet Printer"/>
    <n v="0.37"/>
    <s v="United States"/>
    <x v="1"/>
    <x v="10"/>
    <x v="58"/>
    <n v="45373"/>
    <x v="84"/>
    <d v="2015-05-29T00:00:00"/>
    <x v="1869"/>
    <n v="11"/>
    <n v="837.57"/>
    <n v="90501"/>
    <s v="Not returned"/>
    <s v="Erin"/>
  </r>
  <r>
    <x v="1923"/>
    <x v="4"/>
    <x v="1"/>
    <n v="6.48"/>
    <n v="5.1100000000000003"/>
    <n v="3366"/>
    <s v="Dana Boyle"/>
    <x v="2"/>
    <x v="1"/>
    <x v="0"/>
    <x v="7"/>
    <s v="Small Box"/>
    <s v="Xerox 231"/>
    <n v="0.37"/>
    <s v="United States"/>
    <x v="1"/>
    <x v="10"/>
    <x v="58"/>
    <n v="45373"/>
    <x v="84"/>
    <d v="2015-05-28T00:00:00"/>
    <x v="1870"/>
    <n v="8"/>
    <n v="56.22"/>
    <n v="90501"/>
    <s v="Not returned"/>
    <s v="Erin"/>
  </r>
  <r>
    <x v="1924"/>
    <x v="2"/>
    <x v="4"/>
    <n v="30.97"/>
    <n v="4"/>
    <n v="3367"/>
    <s v="Renee McKenzie"/>
    <x v="2"/>
    <x v="1"/>
    <x v="2"/>
    <x v="13"/>
    <s v="Small Box"/>
    <s v="Microsoft Multimedia Keyboard"/>
    <n v="0.74"/>
    <s v="United States"/>
    <x v="1"/>
    <x v="10"/>
    <x v="860"/>
    <n v="43221"/>
    <x v="10"/>
    <d v="2015-05-03T00:00:00"/>
    <x v="1871"/>
    <n v="26"/>
    <n v="758.97"/>
    <n v="90502"/>
    <s v="Not returned"/>
    <s v="Erin"/>
  </r>
  <r>
    <x v="1925"/>
    <x v="2"/>
    <x v="10"/>
    <n v="4.13"/>
    <n v="0.5"/>
    <n v="3367"/>
    <s v="Renee McKenzie"/>
    <x v="0"/>
    <x v="1"/>
    <x v="0"/>
    <x v="9"/>
    <s v="Small Box"/>
    <s v="Avery 506"/>
    <n v="0.39"/>
    <s v="United States"/>
    <x v="1"/>
    <x v="10"/>
    <x v="860"/>
    <n v="43221"/>
    <x v="10"/>
    <d v="2015-05-04T00:00:00"/>
    <x v="1872"/>
    <n v="18"/>
    <n v="84.44"/>
    <n v="90502"/>
    <s v="Not returned"/>
    <s v="Erin"/>
  </r>
  <r>
    <x v="1926"/>
    <x v="3"/>
    <x v="2"/>
    <n v="7.1"/>
    <n v="6.05"/>
    <n v="3369"/>
    <s v="Stacy Byrne"/>
    <x v="2"/>
    <x v="1"/>
    <x v="0"/>
    <x v="8"/>
    <s v="Small Box"/>
    <s v="Wilson Jones Hanging View Binder, White, 1&quot;"/>
    <n v="0.39"/>
    <s v="United States"/>
    <x v="1"/>
    <x v="10"/>
    <x v="386"/>
    <n v="43081"/>
    <x v="6"/>
    <d v="2015-02-13T00:00:00"/>
    <x v="1873"/>
    <n v="4"/>
    <n v="29.99"/>
    <n v="90500"/>
    <s v="Not returned"/>
    <s v="Erin"/>
  </r>
  <r>
    <x v="1927"/>
    <x v="3"/>
    <x v="0"/>
    <n v="179.29"/>
    <n v="29.21"/>
    <n v="3374"/>
    <s v="Jamie Ward"/>
    <x v="1"/>
    <x v="0"/>
    <x v="1"/>
    <x v="11"/>
    <s v="Jumbo Box"/>
    <s v="Bevis Round Conference Table Top, X-Base"/>
    <n v="0.76"/>
    <s v="United States"/>
    <x v="1"/>
    <x v="30"/>
    <x v="861"/>
    <n v="21113"/>
    <x v="42"/>
    <d v="2015-06-04T00:00:00"/>
    <x v="1874"/>
    <n v="8"/>
    <n v="1487.9"/>
    <n v="87473"/>
    <s v="Not returned"/>
    <s v="Erin"/>
  </r>
  <r>
    <x v="1928"/>
    <x v="0"/>
    <x v="5"/>
    <n v="73.98"/>
    <n v="12.14"/>
    <n v="3374"/>
    <s v="Jamie Ward"/>
    <x v="2"/>
    <x v="1"/>
    <x v="2"/>
    <x v="13"/>
    <s v="Small Box"/>
    <s v="Keytronic 105-Key Spanish Keyboard"/>
    <n v="0.67"/>
    <s v="United States"/>
    <x v="1"/>
    <x v="30"/>
    <x v="861"/>
    <n v="21113"/>
    <x v="159"/>
    <d v="2015-06-30T00:00:00"/>
    <x v="1875"/>
    <n v="8"/>
    <n v="600.4"/>
    <n v="87474"/>
    <s v="Not returned"/>
    <s v="Erin"/>
  </r>
  <r>
    <x v="1929"/>
    <x v="0"/>
    <x v="6"/>
    <n v="5.98"/>
    <n v="7.15"/>
    <n v="3374"/>
    <s v="Jamie Ward"/>
    <x v="2"/>
    <x v="1"/>
    <x v="0"/>
    <x v="7"/>
    <s v="Small Box"/>
    <s v="Universal Premium White Copier/Laser Paper (20Lb. and 87 Bright)"/>
    <n v="0.36"/>
    <s v="United States"/>
    <x v="1"/>
    <x v="30"/>
    <x v="861"/>
    <n v="21113"/>
    <x v="159"/>
    <d v="2015-07-01T00:00:00"/>
    <x v="1876"/>
    <n v="5"/>
    <n v="34.25"/>
    <n v="87474"/>
    <s v="Not returned"/>
    <s v="Erin"/>
  </r>
  <r>
    <x v="1930"/>
    <x v="0"/>
    <x v="3"/>
    <n v="3.57"/>
    <n v="4.17"/>
    <n v="3374"/>
    <s v="Jamie Ward"/>
    <x v="2"/>
    <x v="1"/>
    <x v="0"/>
    <x v="0"/>
    <s v="Small Pack"/>
    <s v="Barrel Sharpener"/>
    <n v="0.59"/>
    <s v="United States"/>
    <x v="1"/>
    <x v="30"/>
    <x v="861"/>
    <n v="21113"/>
    <x v="159"/>
    <d v="2015-07-01T00:00:00"/>
    <x v="1877"/>
    <n v="9"/>
    <n v="31.45"/>
    <n v="87474"/>
    <s v="Not returned"/>
    <s v="Erin"/>
  </r>
  <r>
    <x v="1931"/>
    <x v="2"/>
    <x v="6"/>
    <n v="19.98"/>
    <n v="5.97"/>
    <n v="3379"/>
    <s v="Annette McIntyre"/>
    <x v="0"/>
    <x v="0"/>
    <x v="0"/>
    <x v="7"/>
    <s v="Small Box"/>
    <s v="Xerox 1936"/>
    <n v="0.38"/>
    <s v="United States"/>
    <x v="3"/>
    <x v="29"/>
    <x v="862"/>
    <n v="30144"/>
    <x v="173"/>
    <d v="2015-03-29T00:00:00"/>
    <x v="1878"/>
    <n v="12"/>
    <n v="249.07"/>
    <n v="88837"/>
    <s v="Not returned"/>
    <s v="Sam"/>
  </r>
  <r>
    <x v="1932"/>
    <x v="2"/>
    <x v="5"/>
    <n v="3.14"/>
    <n v="1.92"/>
    <n v="3379"/>
    <s v="Annette McIntyre"/>
    <x v="0"/>
    <x v="1"/>
    <x v="0"/>
    <x v="12"/>
    <s v="Wrap Bag"/>
    <s v="Serrated Blade or Curved Handle Hand Letter Openers"/>
    <n v="0.84"/>
    <s v="United States"/>
    <x v="3"/>
    <x v="29"/>
    <x v="862"/>
    <n v="30144"/>
    <x v="177"/>
    <d v="2015-04-26T00:00:00"/>
    <x v="1879"/>
    <n v="18"/>
    <n v="59.22"/>
    <n v="88839"/>
    <s v="Not returned"/>
    <s v="Sam"/>
  </r>
  <r>
    <x v="1933"/>
    <x v="2"/>
    <x v="9"/>
    <n v="315.98"/>
    <n v="19.989999999999998"/>
    <n v="3380"/>
    <s v="Eva Decker"/>
    <x v="2"/>
    <x v="1"/>
    <x v="0"/>
    <x v="8"/>
    <s v="Small Box"/>
    <s v="GBC ProClick™ 150 Presentation Binding System"/>
    <n v="0.38"/>
    <s v="United States"/>
    <x v="3"/>
    <x v="29"/>
    <x v="863"/>
    <n v="30240"/>
    <x v="18"/>
    <d v="2015-04-22T00:00:00"/>
    <x v="1880"/>
    <n v="18"/>
    <n v="5572.18"/>
    <n v="88838"/>
    <s v="Not returned"/>
    <s v="Sam"/>
  </r>
  <r>
    <x v="1934"/>
    <x v="2"/>
    <x v="3"/>
    <n v="276.2"/>
    <n v="24.49"/>
    <n v="3380"/>
    <s v="Eva Decker"/>
    <x v="2"/>
    <x v="1"/>
    <x v="1"/>
    <x v="1"/>
    <s v="Large Box"/>
    <s v="SAFCO Arco Folding Chair"/>
    <m/>
    <s v="United States"/>
    <x v="3"/>
    <x v="29"/>
    <x v="863"/>
    <n v="30240"/>
    <x v="18"/>
    <d v="2015-04-21T00:00:00"/>
    <x v="1881"/>
    <n v="11"/>
    <n v="2941.42"/>
    <n v="88838"/>
    <s v="Not returned"/>
    <s v="Sam"/>
  </r>
  <r>
    <x v="1935"/>
    <x v="2"/>
    <x v="9"/>
    <n v="63.94"/>
    <n v="14.48"/>
    <n v="3380"/>
    <s v="Eva Decker"/>
    <x v="2"/>
    <x v="1"/>
    <x v="1"/>
    <x v="2"/>
    <s v="Small Box"/>
    <s v="Howard Miller 16&quot; Diameter Gallery Wall Clock"/>
    <n v="0.46"/>
    <s v="United States"/>
    <x v="3"/>
    <x v="29"/>
    <x v="863"/>
    <n v="30240"/>
    <x v="18"/>
    <d v="2015-04-21T00:00:00"/>
    <x v="1882"/>
    <n v="8"/>
    <n v="522.46"/>
    <n v="88838"/>
    <s v="Not returned"/>
    <s v="Sam"/>
  </r>
  <r>
    <x v="1936"/>
    <x v="1"/>
    <x v="5"/>
    <n v="11.97"/>
    <n v="5.81"/>
    <n v="3381"/>
    <s v="Christopher Norton Patterson"/>
    <x v="2"/>
    <x v="0"/>
    <x v="0"/>
    <x v="0"/>
    <s v="Small Pack"/>
    <s v="Staples SlimLine Pencil Sharpener"/>
    <n v="0.6"/>
    <s v="United States"/>
    <x v="3"/>
    <x v="29"/>
    <x v="864"/>
    <n v="31204"/>
    <x v="165"/>
    <d v="2015-03-25T00:00:00"/>
    <x v="1883"/>
    <n v="2"/>
    <n v="25.31"/>
    <n v="88836"/>
    <s v="Not returned"/>
    <s v="Sam"/>
  </r>
  <r>
    <x v="1937"/>
    <x v="3"/>
    <x v="1"/>
    <n v="28.53"/>
    <n v="1.49"/>
    <n v="3381"/>
    <s v="Christopher Norton Patterson"/>
    <x v="2"/>
    <x v="1"/>
    <x v="0"/>
    <x v="8"/>
    <s v="Small Box"/>
    <s v="Lock-Up Easel 'Spel-Binder'"/>
    <n v="0.38"/>
    <s v="United States"/>
    <x v="3"/>
    <x v="29"/>
    <x v="864"/>
    <n v="31204"/>
    <x v="119"/>
    <d v="2015-04-29T00:00:00"/>
    <x v="1884"/>
    <n v="18"/>
    <n v="513.33000000000004"/>
    <n v="88840"/>
    <s v="Not returned"/>
    <s v="Sam"/>
  </r>
  <r>
    <x v="1938"/>
    <x v="4"/>
    <x v="7"/>
    <n v="2.98"/>
    <n v="2.0299999999999998"/>
    <n v="3385"/>
    <s v="Daniel Richmond"/>
    <x v="0"/>
    <x v="0"/>
    <x v="0"/>
    <x v="0"/>
    <s v="Wrap Bag"/>
    <s v="Premium Writing Pencils, Soft, #2 by Central Association for the Blind"/>
    <n v="0.56999999999999995"/>
    <s v="United States"/>
    <x v="1"/>
    <x v="10"/>
    <x v="865"/>
    <n v="44512"/>
    <x v="59"/>
    <d v="2015-01-16T00:00:00"/>
    <x v="1885"/>
    <n v="5"/>
    <n v="15.7"/>
    <n v="88745"/>
    <s v="Not returned"/>
    <s v="Erin"/>
  </r>
  <r>
    <x v="1939"/>
    <x v="4"/>
    <x v="0"/>
    <n v="125.99"/>
    <n v="8.99"/>
    <n v="3385"/>
    <s v="Daniel Richmond"/>
    <x v="2"/>
    <x v="0"/>
    <x v="2"/>
    <x v="5"/>
    <s v="Small Box"/>
    <s v="M70"/>
    <n v="0.59"/>
    <s v="United States"/>
    <x v="1"/>
    <x v="10"/>
    <x v="865"/>
    <n v="44512"/>
    <x v="59"/>
    <d v="2015-01-21T00:00:00"/>
    <x v="1886"/>
    <n v="6"/>
    <n v="680.65"/>
    <n v="88745"/>
    <s v="Not returned"/>
    <s v="Erin"/>
  </r>
  <r>
    <x v="1940"/>
    <x v="2"/>
    <x v="6"/>
    <n v="2.61"/>
    <n v="0.5"/>
    <n v="3386"/>
    <s v="Carmen Elmore"/>
    <x v="2"/>
    <x v="0"/>
    <x v="0"/>
    <x v="9"/>
    <s v="Small Box"/>
    <s v="Avery 494"/>
    <n v="0.39"/>
    <s v="United States"/>
    <x v="1"/>
    <x v="10"/>
    <x v="143"/>
    <n v="43402"/>
    <x v="32"/>
    <d v="2015-05-05T00:00:00"/>
    <x v="1887"/>
    <n v="10"/>
    <n v="28.34"/>
    <n v="88746"/>
    <s v="Not returned"/>
    <s v="Erin"/>
  </r>
  <r>
    <x v="1941"/>
    <x v="2"/>
    <x v="7"/>
    <n v="25.38"/>
    <n v="8.99"/>
    <n v="3386"/>
    <s v="Carmen Elmore"/>
    <x v="0"/>
    <x v="0"/>
    <x v="1"/>
    <x v="2"/>
    <s v="Small Pack"/>
    <s v="Executive Impressions 13&quot; Chairman Wall Clock"/>
    <n v="0.5"/>
    <s v="United States"/>
    <x v="1"/>
    <x v="10"/>
    <x v="143"/>
    <n v="43402"/>
    <x v="32"/>
    <d v="2015-05-06T00:00:00"/>
    <x v="1888"/>
    <n v="35"/>
    <n v="861.3"/>
    <n v="88746"/>
    <s v="Not returned"/>
    <s v="Erin"/>
  </r>
  <r>
    <x v="1942"/>
    <x v="1"/>
    <x v="9"/>
    <n v="95.99"/>
    <n v="35"/>
    <n v="3388"/>
    <s v="Aaron Shaffer"/>
    <x v="2"/>
    <x v="0"/>
    <x v="0"/>
    <x v="10"/>
    <s v="Large Box"/>
    <s v="Safco Industrial Wire Shelving"/>
    <m/>
    <s v="United States"/>
    <x v="0"/>
    <x v="1"/>
    <x v="79"/>
    <n v="94533"/>
    <x v="171"/>
    <d v="2015-05-12T00:00:00"/>
    <x v="1889"/>
    <n v="9"/>
    <n v="894.64"/>
    <n v="90154"/>
    <s v="Not returned"/>
    <s v="William"/>
  </r>
  <r>
    <x v="1943"/>
    <x v="3"/>
    <x v="4"/>
    <n v="125.99"/>
    <n v="7.69"/>
    <n v="3393"/>
    <s v="Irene Murphy"/>
    <x v="2"/>
    <x v="3"/>
    <x v="2"/>
    <x v="5"/>
    <s v="Small Box"/>
    <s v="StarTAC 3000"/>
    <n v="0.59"/>
    <s v="United States"/>
    <x v="0"/>
    <x v="0"/>
    <x v="866"/>
    <n v="99163"/>
    <x v="119"/>
    <d v="2015-04-30T00:00:00"/>
    <x v="1890"/>
    <n v="7"/>
    <n v="710.36"/>
    <n v="87908"/>
    <s v="Not returned"/>
    <s v="William"/>
  </r>
  <r>
    <x v="1944"/>
    <x v="2"/>
    <x v="4"/>
    <n v="4.4800000000000004"/>
    <n v="2.5"/>
    <n v="3393"/>
    <s v="Irene Murphy"/>
    <x v="2"/>
    <x v="3"/>
    <x v="0"/>
    <x v="4"/>
    <s v="Small Box"/>
    <s v="Ampad #10 Peel &amp; Seel® Holiday Envelopes"/>
    <n v="0.37"/>
    <s v="United States"/>
    <x v="0"/>
    <x v="0"/>
    <x v="866"/>
    <n v="99163"/>
    <x v="79"/>
    <d v="2015-02-15T00:00:00"/>
    <x v="1891"/>
    <n v="19"/>
    <n v="80.2"/>
    <n v="87909"/>
    <s v="Not returned"/>
    <s v="William"/>
  </r>
  <r>
    <x v="1945"/>
    <x v="4"/>
    <x v="6"/>
    <n v="1270.99"/>
    <n v="19.989999999999998"/>
    <n v="3397"/>
    <s v="Andrea Shaw"/>
    <x v="2"/>
    <x v="2"/>
    <x v="0"/>
    <x v="8"/>
    <s v="Small Box"/>
    <s v="Fellowes PB500 Electric Punch Plastic Comb Binding Machine with Manual Bind"/>
    <n v="0.35"/>
    <s v="United States"/>
    <x v="2"/>
    <x v="12"/>
    <x v="341"/>
    <n v="61832"/>
    <x v="31"/>
    <d v="2015-06-09T00:00:00"/>
    <x v="1892"/>
    <n v="7"/>
    <n v="9252.81"/>
    <n v="87535"/>
    <s v="Not returned"/>
    <s v="Chris"/>
  </r>
  <r>
    <x v="1946"/>
    <x v="0"/>
    <x v="0"/>
    <n v="10.9"/>
    <n v="7.46"/>
    <n v="3397"/>
    <s v="Andrea Shaw"/>
    <x v="2"/>
    <x v="2"/>
    <x v="0"/>
    <x v="10"/>
    <s v="Small Box"/>
    <s v="Crate-A-Files™"/>
    <n v="0.59"/>
    <s v="United States"/>
    <x v="2"/>
    <x v="12"/>
    <x v="341"/>
    <n v="61832"/>
    <x v="140"/>
    <d v="2015-03-12T00:00:00"/>
    <x v="1893"/>
    <n v="18"/>
    <n v="207.31"/>
    <n v="87536"/>
    <s v="Not returned"/>
    <s v="Chris"/>
  </r>
  <r>
    <x v="1947"/>
    <x v="0"/>
    <x v="10"/>
    <n v="7.99"/>
    <n v="5.03"/>
    <n v="3397"/>
    <s v="Andrea Shaw"/>
    <x v="2"/>
    <x v="2"/>
    <x v="2"/>
    <x v="5"/>
    <s v="Medium Box"/>
    <s v="Bell Sonecor JB700 Caller ID"/>
    <n v="0.6"/>
    <s v="United States"/>
    <x v="2"/>
    <x v="12"/>
    <x v="341"/>
    <n v="61832"/>
    <x v="140"/>
    <d v="2015-03-12T00:00:00"/>
    <x v="1894"/>
    <n v="22"/>
    <n v="143.12"/>
    <n v="87536"/>
    <s v="Not returned"/>
    <s v="Chris"/>
  </r>
  <r>
    <x v="1948"/>
    <x v="1"/>
    <x v="4"/>
    <n v="11.97"/>
    <n v="5.81"/>
    <n v="3399"/>
    <s v="Marvin Reid"/>
    <x v="2"/>
    <x v="2"/>
    <x v="0"/>
    <x v="0"/>
    <s v="Small Pack"/>
    <s v="Staples SlimLine Pencil Sharpener"/>
    <n v="0.6"/>
    <s v="United States"/>
    <x v="2"/>
    <x v="12"/>
    <x v="389"/>
    <n v="60016"/>
    <x v="48"/>
    <d v="2015-03-31T00:00:00"/>
    <x v="1895"/>
    <n v="5"/>
    <n v="59.98"/>
    <n v="87534"/>
    <s v="Not returned"/>
    <s v="Chris"/>
  </r>
  <r>
    <x v="1949"/>
    <x v="3"/>
    <x v="10"/>
    <n v="9.3800000000000008"/>
    <n v="4.93"/>
    <n v="3400"/>
    <s v="Florence Gold"/>
    <x v="0"/>
    <x v="2"/>
    <x v="1"/>
    <x v="2"/>
    <s v="Small Box"/>
    <s v="Eldon Expressions Punched Metal &amp; Wood Desk Accessories, Black &amp; Cherry"/>
    <n v="0.56999999999999995"/>
    <s v="United States"/>
    <x v="1"/>
    <x v="36"/>
    <x v="867"/>
    <n v="26554"/>
    <x v="36"/>
    <d v="2015-04-04T00:00:00"/>
    <x v="1896"/>
    <n v="15"/>
    <n v="135.78"/>
    <n v="87537"/>
    <s v="Not returned"/>
    <s v="Erin"/>
  </r>
  <r>
    <x v="1950"/>
    <x v="0"/>
    <x v="10"/>
    <n v="105.98"/>
    <n v="13.99"/>
    <n v="3403"/>
    <s v="Tammy Buckley"/>
    <x v="0"/>
    <x v="3"/>
    <x v="1"/>
    <x v="2"/>
    <s v="Medium Box"/>
    <s v="Tenex 46&quot; x 60&quot; Computer Anti-Static Chairmat, Rectangular Shaped"/>
    <n v="0.65"/>
    <s v="United States"/>
    <x v="0"/>
    <x v="47"/>
    <x v="868"/>
    <n v="82001"/>
    <x v="102"/>
    <d v="2015-02-11T00:00:00"/>
    <x v="1897"/>
    <n v="5"/>
    <n v="506.5"/>
    <n v="87530"/>
    <s v="Not returned"/>
    <s v="Willi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77CBC-EE1A-44A4-8AAF-F2E19605DD1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6:C110" firstHeaderRow="0"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axis="axisRow" showAll="0" sortType="descending">
      <items count="4">
        <item x="1"/>
        <item x="0"/>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4">
    <i>
      <x v="1"/>
    </i>
    <i>
      <x v="2"/>
    </i>
    <i>
      <x/>
    </i>
    <i t="grand">
      <x/>
    </i>
  </rowItems>
  <colFields count="1">
    <field x="-2"/>
  </colFields>
  <colItems count="2">
    <i>
      <x/>
    </i>
    <i i="1">
      <x v="1"/>
    </i>
  </colItems>
  <dataFields count="2">
    <dataField name="Sum of Sales" fld="23" baseField="0" baseItem="0"/>
    <dataField name="Sum of Profit" fld="21" baseField="0" baseItem="0"/>
  </dataField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7D268-F42F-4B79-A728-410679EE91E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7:E62" firstHeaderRow="1" firstDataRow="2" firstDataCol="1"/>
  <pivotFields count="29">
    <pivotField showAll="0"/>
    <pivotField showAll="0">
      <items count="7">
        <item x="2"/>
        <item x="5"/>
        <item x="0"/>
        <item x="4"/>
        <item x="3"/>
        <item x="1"/>
        <item t="default"/>
      </items>
    </pivotField>
    <pivotField axis="axisRow" showAll="0">
      <items count="14">
        <item x="6"/>
        <item x="0"/>
        <item x="1"/>
        <item x="9"/>
        <item x="7"/>
        <item x="5"/>
        <item x="2"/>
        <item x="8"/>
        <item x="4"/>
        <item x="3"/>
        <item x="10"/>
        <item x="11"/>
        <item x="12"/>
        <item t="default"/>
      </items>
    </pivotField>
    <pivotField showAll="0"/>
    <pivotField showAll="0"/>
    <pivotField showAll="0"/>
    <pivotField showAll="0"/>
    <pivotField showAll="0">
      <items count="4">
        <item x="1"/>
        <item x="0"/>
        <item x="2"/>
        <item t="default"/>
      </items>
    </pivotField>
    <pivotField showAll="0">
      <items count="5">
        <item x="3"/>
        <item x="0"/>
        <item x="1"/>
        <item x="2"/>
        <item t="default"/>
      </items>
    </pivotField>
    <pivotField axis="axisCol"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4">
    <i>
      <x/>
    </i>
    <i>
      <x v="1"/>
    </i>
    <i>
      <x v="2"/>
    </i>
    <i>
      <x v="3"/>
    </i>
    <i>
      <x v="4"/>
    </i>
    <i>
      <x v="5"/>
    </i>
    <i>
      <x v="6"/>
    </i>
    <i>
      <x v="7"/>
    </i>
    <i>
      <x v="8"/>
    </i>
    <i>
      <x v="9"/>
    </i>
    <i>
      <x v="10"/>
    </i>
    <i>
      <x v="11"/>
    </i>
    <i>
      <x v="12"/>
    </i>
    <i t="grand">
      <x/>
    </i>
  </rowItems>
  <colFields count="1">
    <field x="9"/>
  </colFields>
  <colItems count="4">
    <i>
      <x/>
    </i>
    <i>
      <x v="1"/>
    </i>
    <i>
      <x v="2"/>
    </i>
    <i t="grand">
      <x/>
    </i>
  </colItems>
  <dataFields count="1">
    <dataField name="Sum of Profit" fld="21" baseField="0" baseItem="0"/>
  </dataFields>
  <chartFormats count="8">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2"/>
          </reference>
        </references>
      </pivotArea>
    </chartFormat>
    <chartFormat chart="11" format="6" series="1">
      <pivotArea type="data" outline="0" fieldPosition="0">
        <references count="2">
          <reference field="4294967294" count="1" selected="0">
            <x v="0"/>
          </reference>
          <reference field="9" count="1" selected="0">
            <x v="0"/>
          </reference>
        </references>
      </pivotArea>
    </chartFormat>
    <chartFormat chart="11" format="7" series="1">
      <pivotArea type="data" outline="0" fieldPosition="0">
        <references count="2">
          <reference field="4294967294" count="1" selected="0">
            <x v="0"/>
          </reference>
          <reference field="9" count="1" selected="0">
            <x v="1"/>
          </reference>
        </references>
      </pivotArea>
    </chartFormat>
    <chartFormat chart="11" format="8" series="1">
      <pivotArea type="data" outline="0" fieldPosition="0">
        <references count="2">
          <reference field="4294967294" count="1" selected="0">
            <x v="0"/>
          </reference>
          <reference field="9" count="1" selected="0">
            <x v="2"/>
          </reference>
        </references>
      </pivotArea>
    </chartFormat>
    <chartFormat chart="11" format="9"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53191B-C01B-47DB-BC43-A68C58C49CD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4:C91" firstHeaderRow="0"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axis="axisRow"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8"/>
    <field x="27"/>
    <field x="19"/>
  </rowFields>
  <rowItems count="7">
    <i>
      <x v="1"/>
    </i>
    <i>
      <x v="2"/>
    </i>
    <i>
      <x v="3"/>
    </i>
    <i>
      <x v="4"/>
    </i>
    <i>
      <x v="5"/>
    </i>
    <i>
      <x v="6"/>
    </i>
    <i t="grand">
      <x/>
    </i>
  </rowItems>
  <colFields count="1">
    <field x="-2"/>
  </colFields>
  <colItems count="2">
    <i>
      <x/>
    </i>
    <i i="1">
      <x v="1"/>
    </i>
  </colItems>
  <dataFields count="2">
    <dataField name="Sum of Profit" fld="21" baseField="0" baseItem="0"/>
    <dataField name="Sum of Sales" fld="23"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B02C5B-7447-4BB5-B4C0-6D2FA99565C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4:B99" firstHeaderRow="1"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5">
    <i>
      <x v="1"/>
    </i>
    <i>
      <x/>
    </i>
    <i>
      <x v="3"/>
    </i>
    <i>
      <x v="2"/>
    </i>
    <i t="grand">
      <x/>
    </i>
  </rowItems>
  <colItems count="1">
    <i/>
  </colItems>
  <dataFields count="1">
    <dataField name="Sum of Profit" fld="21" baseField="0" baseItem="0"/>
  </dataFields>
  <chartFormats count="8">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5" count="1" selected="0">
            <x v="1"/>
          </reference>
        </references>
      </pivotArea>
    </chartFormat>
    <chartFormat chart="6" format="8">
      <pivotArea type="data" outline="0" fieldPosition="0">
        <references count="2">
          <reference field="4294967294" count="1" selected="0">
            <x v="0"/>
          </reference>
          <reference field="15" count="1" selected="0">
            <x v="0"/>
          </reference>
        </references>
      </pivotArea>
    </chartFormat>
    <chartFormat chart="6" format="9">
      <pivotArea type="data" outline="0" fieldPosition="0">
        <references count="2">
          <reference field="4294967294" count="1" selected="0">
            <x v="0"/>
          </reference>
          <reference field="15" count="1" selected="0">
            <x v="3"/>
          </reference>
        </references>
      </pivotArea>
    </chartFormat>
    <chartFormat chart="6" format="10">
      <pivotArea type="data" outline="0" fieldPosition="0">
        <references count="2">
          <reference field="4294967294" count="1" selected="0">
            <x v="0"/>
          </reference>
          <reference field="15" count="1" selected="0">
            <x v="2"/>
          </reference>
        </references>
      </pivotArea>
    </chartFormat>
    <chartFormat chart="6" format="1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A4E0A-17EF-4B9C-A6B6-CCF3E137F03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7:B78" firstHeaderRow="1"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67">
    <chartFormat chart="4" format="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7" count="1" selected="0">
            <x v="812"/>
          </reference>
        </references>
      </pivotArea>
    </chartFormat>
    <chartFormat chart="12" format="14">
      <pivotArea type="data" outline="0" fieldPosition="0">
        <references count="2">
          <reference field="4294967294" count="1" selected="0">
            <x v="0"/>
          </reference>
          <reference field="17" count="1" selected="0">
            <x v="774"/>
          </reference>
        </references>
      </pivotArea>
    </chartFormat>
    <chartFormat chart="12" format="15">
      <pivotArea type="data" outline="0" fieldPosition="0">
        <references count="2">
          <reference field="4294967294" count="1" selected="0">
            <x v="0"/>
          </reference>
          <reference field="17" count="1" selected="0">
            <x v="521"/>
          </reference>
        </references>
      </pivotArea>
    </chartFormat>
    <chartFormat chart="12" format="16">
      <pivotArea type="data" outline="0" fieldPosition="0">
        <references count="2">
          <reference field="4294967294" count="1" selected="0">
            <x v="0"/>
          </reference>
          <reference field="17" count="1" selected="0">
            <x v="312"/>
          </reference>
        </references>
      </pivotArea>
    </chartFormat>
    <chartFormat chart="12" format="17">
      <pivotArea type="data" outline="0" fieldPosition="0">
        <references count="2">
          <reference field="4294967294" count="1" selected="0">
            <x v="0"/>
          </reference>
          <reference field="17" count="1" selected="0">
            <x v="296"/>
          </reference>
        </references>
      </pivotArea>
    </chartFormat>
    <chartFormat chart="12" format="18">
      <pivotArea type="data" outline="0" fieldPosition="0">
        <references count="2">
          <reference field="4294967294" count="1" selected="0">
            <x v="0"/>
          </reference>
          <reference field="17" count="1" selected="0">
            <x v="436"/>
          </reference>
        </references>
      </pivotArea>
    </chartFormat>
    <chartFormat chart="12" format="19">
      <pivotArea type="data" outline="0" fieldPosition="0">
        <references count="2">
          <reference field="4294967294" count="1" selected="0">
            <x v="0"/>
          </reference>
          <reference field="17" count="1" selected="0">
            <x v="858"/>
          </reference>
        </references>
      </pivotArea>
    </chartFormat>
    <chartFormat chart="12" format="20">
      <pivotArea type="data" outline="0" fieldPosition="0">
        <references count="2">
          <reference field="4294967294" count="1" selected="0">
            <x v="0"/>
          </reference>
          <reference field="17" count="1" selected="0">
            <x v="128"/>
          </reference>
        </references>
      </pivotArea>
    </chartFormat>
    <chartFormat chart="12" format="21">
      <pivotArea type="data" outline="0" fieldPosition="0">
        <references count="2">
          <reference field="4294967294" count="1" selected="0">
            <x v="0"/>
          </reference>
          <reference field="17" count="1" selected="0">
            <x v="38"/>
          </reference>
        </references>
      </pivotArea>
    </chartFormat>
    <chartFormat chart="12" format="22">
      <pivotArea type="data" outline="0" fieldPosition="0">
        <references count="2">
          <reference field="4294967294" count="1" selected="0">
            <x v="0"/>
          </reference>
          <reference field="17" count="1" selected="0">
            <x v="747"/>
          </reference>
        </references>
      </pivotArea>
    </chartFormat>
    <chartFormat chart="12" format="23">
      <pivotArea type="data" outline="0" fieldPosition="0">
        <references count="1">
          <reference field="4294967294" count="1" selected="0">
            <x v="0"/>
          </reference>
        </references>
      </pivotArea>
    </chartFormat>
    <chartFormat chart="4" format="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7" count="1" selected="0">
            <x v="812"/>
          </reference>
        </references>
      </pivotArea>
    </chartFormat>
    <chartFormat chart="4" format="3">
      <pivotArea type="data" outline="0" fieldPosition="0">
        <references count="2">
          <reference field="4294967294" count="1" selected="0">
            <x v="0"/>
          </reference>
          <reference field="17" count="1" selected="0">
            <x v="774"/>
          </reference>
        </references>
      </pivotArea>
    </chartFormat>
    <chartFormat chart="4" format="4">
      <pivotArea type="data" outline="0" fieldPosition="0">
        <references count="2">
          <reference field="4294967294" count="1" selected="0">
            <x v="0"/>
          </reference>
          <reference field="17" count="1" selected="0">
            <x v="521"/>
          </reference>
        </references>
      </pivotArea>
    </chartFormat>
    <chartFormat chart="4" format="5">
      <pivotArea type="data" outline="0" fieldPosition="0">
        <references count="2">
          <reference field="4294967294" count="1" selected="0">
            <x v="0"/>
          </reference>
          <reference field="17" count="1" selected="0">
            <x v="312"/>
          </reference>
        </references>
      </pivotArea>
    </chartFormat>
    <chartFormat chart="4" format="6">
      <pivotArea type="data" outline="0" fieldPosition="0">
        <references count="2">
          <reference field="4294967294" count="1" selected="0">
            <x v="0"/>
          </reference>
          <reference field="17" count="1" selected="0">
            <x v="296"/>
          </reference>
        </references>
      </pivotArea>
    </chartFormat>
    <chartFormat chart="4" format="7">
      <pivotArea type="data" outline="0" fieldPosition="0">
        <references count="2">
          <reference field="4294967294" count="1" selected="0">
            <x v="0"/>
          </reference>
          <reference field="17" count="1" selected="0">
            <x v="436"/>
          </reference>
        </references>
      </pivotArea>
    </chartFormat>
    <chartFormat chart="4" format="8">
      <pivotArea type="data" outline="0" fieldPosition="0">
        <references count="2">
          <reference field="4294967294" count="1" selected="0">
            <x v="0"/>
          </reference>
          <reference field="17" count="1" selected="0">
            <x v="858"/>
          </reference>
        </references>
      </pivotArea>
    </chartFormat>
    <chartFormat chart="4" format="9">
      <pivotArea type="data" outline="0" fieldPosition="0">
        <references count="2">
          <reference field="4294967294" count="1" selected="0">
            <x v="0"/>
          </reference>
          <reference field="17" count="1" selected="0">
            <x v="128"/>
          </reference>
        </references>
      </pivotArea>
    </chartFormat>
    <chartFormat chart="4" format="10">
      <pivotArea type="data" outline="0" fieldPosition="0">
        <references count="2">
          <reference field="4294967294" count="1" selected="0">
            <x v="0"/>
          </reference>
          <reference field="17" count="1" selected="0">
            <x v="38"/>
          </reference>
        </references>
      </pivotArea>
    </chartFormat>
    <chartFormat chart="4" format="11">
      <pivotArea type="data" outline="0" fieldPosition="0">
        <references count="2">
          <reference field="4294967294" count="1" selected="0">
            <x v="0"/>
          </reference>
          <reference field="17" count="1" selected="0">
            <x v="747"/>
          </reference>
        </references>
      </pivotArea>
    </chartFormat>
    <chartFormat chart="12" format="24">
      <pivotArea type="data" outline="0" fieldPosition="0">
        <references count="2">
          <reference field="4294967294" count="1" selected="0">
            <x v="0"/>
          </reference>
          <reference field="17" count="1" selected="0">
            <x v="171"/>
          </reference>
        </references>
      </pivotArea>
    </chartFormat>
    <chartFormat chart="12" format="25">
      <pivotArea type="data" outline="0" fieldPosition="0">
        <references count="2">
          <reference field="4294967294" count="1" selected="0">
            <x v="0"/>
          </reference>
          <reference field="17" count="1" selected="0">
            <x v="804"/>
          </reference>
        </references>
      </pivotArea>
    </chartFormat>
    <chartFormat chart="12" format="26">
      <pivotArea type="data" outline="0" fieldPosition="0">
        <references count="2">
          <reference field="4294967294" count="1" selected="0">
            <x v="0"/>
          </reference>
          <reference field="17" count="1" selected="0">
            <x v="105"/>
          </reference>
        </references>
      </pivotArea>
    </chartFormat>
    <chartFormat chart="12" format="27">
      <pivotArea type="data" outline="0" fieldPosition="0">
        <references count="2">
          <reference field="4294967294" count="1" selected="0">
            <x v="0"/>
          </reference>
          <reference field="17" count="1" selected="0">
            <x v="452"/>
          </reference>
        </references>
      </pivotArea>
    </chartFormat>
    <chartFormat chart="12" format="28">
      <pivotArea type="data" outline="0" fieldPosition="0">
        <references count="2">
          <reference field="4294967294" count="1" selected="0">
            <x v="0"/>
          </reference>
          <reference field="17" count="1" selected="0">
            <x v="389"/>
          </reference>
        </references>
      </pivotArea>
    </chartFormat>
    <chartFormat chart="12" format="29">
      <pivotArea type="data" outline="0" fieldPosition="0">
        <references count="2">
          <reference field="4294967294" count="1" selected="0">
            <x v="0"/>
          </reference>
          <reference field="17" count="1" selected="0">
            <x v="710"/>
          </reference>
        </references>
      </pivotArea>
    </chartFormat>
    <chartFormat chart="12" format="30">
      <pivotArea type="data" outline="0" fieldPosition="0">
        <references count="2">
          <reference field="4294967294" count="1" selected="0">
            <x v="0"/>
          </reference>
          <reference field="17" count="1" selected="0">
            <x v="811"/>
          </reference>
        </references>
      </pivotArea>
    </chartFormat>
    <chartFormat chart="12" format="31">
      <pivotArea type="data" outline="0" fieldPosition="0">
        <references count="2">
          <reference field="4294967294" count="1" selected="0">
            <x v="0"/>
          </reference>
          <reference field="17" count="1" selected="0">
            <x v="23"/>
          </reference>
        </references>
      </pivotArea>
    </chartFormat>
    <chartFormat chart="12" format="32">
      <pivotArea type="data" outline="0" fieldPosition="0">
        <references count="2">
          <reference field="4294967294" count="1" selected="0">
            <x v="0"/>
          </reference>
          <reference field="17" count="1" selected="0">
            <x v="256"/>
          </reference>
        </references>
      </pivotArea>
    </chartFormat>
    <chartFormat chart="4" format="12">
      <pivotArea type="data" outline="0" fieldPosition="0">
        <references count="2">
          <reference field="4294967294" count="1" selected="0">
            <x v="0"/>
          </reference>
          <reference field="17" count="1" selected="0">
            <x v="171"/>
          </reference>
        </references>
      </pivotArea>
    </chartFormat>
    <chartFormat chart="4" format="13">
      <pivotArea type="data" outline="0" fieldPosition="0">
        <references count="2">
          <reference field="4294967294" count="1" selected="0">
            <x v="0"/>
          </reference>
          <reference field="17" count="1" selected="0">
            <x v="804"/>
          </reference>
        </references>
      </pivotArea>
    </chartFormat>
    <chartFormat chart="4" format="14">
      <pivotArea type="data" outline="0" fieldPosition="0">
        <references count="2">
          <reference field="4294967294" count="1" selected="0">
            <x v="0"/>
          </reference>
          <reference field="17" count="1" selected="0">
            <x v="105"/>
          </reference>
        </references>
      </pivotArea>
    </chartFormat>
    <chartFormat chart="4" format="15">
      <pivotArea type="data" outline="0" fieldPosition="0">
        <references count="2">
          <reference field="4294967294" count="1" selected="0">
            <x v="0"/>
          </reference>
          <reference field="17" count="1" selected="0">
            <x v="452"/>
          </reference>
        </references>
      </pivotArea>
    </chartFormat>
    <chartFormat chart="4" format="16">
      <pivotArea type="data" outline="0" fieldPosition="0">
        <references count="2">
          <reference field="4294967294" count="1" selected="0">
            <x v="0"/>
          </reference>
          <reference field="17" count="1" selected="0">
            <x v="389"/>
          </reference>
        </references>
      </pivotArea>
    </chartFormat>
    <chartFormat chart="4" format="17">
      <pivotArea type="data" outline="0" fieldPosition="0">
        <references count="2">
          <reference field="4294967294" count="1" selected="0">
            <x v="0"/>
          </reference>
          <reference field="17" count="1" selected="0">
            <x v="710"/>
          </reference>
        </references>
      </pivotArea>
    </chartFormat>
    <chartFormat chart="4" format="18">
      <pivotArea type="data" outline="0" fieldPosition="0">
        <references count="2">
          <reference field="4294967294" count="1" selected="0">
            <x v="0"/>
          </reference>
          <reference field="17" count="1" selected="0">
            <x v="811"/>
          </reference>
        </references>
      </pivotArea>
    </chartFormat>
    <chartFormat chart="4" format="19">
      <pivotArea type="data" outline="0" fieldPosition="0">
        <references count="2">
          <reference field="4294967294" count="1" selected="0">
            <x v="0"/>
          </reference>
          <reference field="17" count="1" selected="0">
            <x v="23"/>
          </reference>
        </references>
      </pivotArea>
    </chartFormat>
    <chartFormat chart="4" format="20">
      <pivotArea type="data" outline="0" fieldPosition="0">
        <references count="2">
          <reference field="4294967294" count="1" selected="0">
            <x v="0"/>
          </reference>
          <reference field="17" count="1" selected="0">
            <x v="256"/>
          </reference>
        </references>
      </pivotArea>
    </chartFormat>
    <chartFormat chart="4" format="21">
      <pivotArea type="data" outline="0" fieldPosition="0">
        <references count="2">
          <reference field="4294967294" count="1" selected="0">
            <x v="0"/>
          </reference>
          <reference field="17" count="1" selected="0">
            <x v="608"/>
          </reference>
        </references>
      </pivotArea>
    </chartFormat>
    <chartFormat chart="4" format="22">
      <pivotArea type="data" outline="0" fieldPosition="0">
        <references count="2">
          <reference field="4294967294" count="1" selected="0">
            <x v="0"/>
          </reference>
          <reference field="17" count="1" selected="0">
            <x v="343"/>
          </reference>
        </references>
      </pivotArea>
    </chartFormat>
    <chartFormat chart="4" format="23">
      <pivotArea type="data" outline="0" fieldPosition="0">
        <references count="2">
          <reference field="4294967294" count="1" selected="0">
            <x v="0"/>
          </reference>
          <reference field="17" count="1" selected="0">
            <x v="172"/>
          </reference>
        </references>
      </pivotArea>
    </chartFormat>
    <chartFormat chart="4" format="24">
      <pivotArea type="data" outline="0" fieldPosition="0">
        <references count="2">
          <reference field="4294967294" count="1" selected="0">
            <x v="0"/>
          </reference>
          <reference field="17" count="1" selected="0">
            <x v="39"/>
          </reference>
        </references>
      </pivotArea>
    </chartFormat>
    <chartFormat chart="4" format="25">
      <pivotArea type="data" outline="0" fieldPosition="0">
        <references count="2">
          <reference field="4294967294" count="1" selected="0">
            <x v="0"/>
          </reference>
          <reference field="17" count="1" selected="0">
            <x v="691"/>
          </reference>
        </references>
      </pivotArea>
    </chartFormat>
    <chartFormat chart="4" format="26">
      <pivotArea type="data" outline="0" fieldPosition="0">
        <references count="2">
          <reference field="4294967294" count="1" selected="0">
            <x v="0"/>
          </reference>
          <reference field="17" count="1" selected="0">
            <x v="407"/>
          </reference>
        </references>
      </pivotArea>
    </chartFormat>
    <chartFormat chart="4" format="27">
      <pivotArea type="data" outline="0" fieldPosition="0">
        <references count="2">
          <reference field="4294967294" count="1" selected="0">
            <x v="0"/>
          </reference>
          <reference field="17" count="1" selected="0">
            <x v="527"/>
          </reference>
        </references>
      </pivotArea>
    </chartFormat>
    <chartFormat chart="4" format="28">
      <pivotArea type="data" outline="0" fieldPosition="0">
        <references count="2">
          <reference field="4294967294" count="1" selected="0">
            <x v="0"/>
          </reference>
          <reference field="17" count="1" selected="0">
            <x v="70"/>
          </reference>
        </references>
      </pivotArea>
    </chartFormat>
    <chartFormat chart="12" format="33">
      <pivotArea type="data" outline="0" fieldPosition="0">
        <references count="2">
          <reference field="4294967294" count="1" selected="0">
            <x v="0"/>
          </reference>
          <reference field="17" count="1" selected="0">
            <x v="608"/>
          </reference>
        </references>
      </pivotArea>
    </chartFormat>
    <chartFormat chart="12" format="34">
      <pivotArea type="data" outline="0" fieldPosition="0">
        <references count="2">
          <reference field="4294967294" count="1" selected="0">
            <x v="0"/>
          </reference>
          <reference field="17" count="1" selected="0">
            <x v="343"/>
          </reference>
        </references>
      </pivotArea>
    </chartFormat>
    <chartFormat chart="12" format="35">
      <pivotArea type="data" outline="0" fieldPosition="0">
        <references count="2">
          <reference field="4294967294" count="1" selected="0">
            <x v="0"/>
          </reference>
          <reference field="17" count="1" selected="0">
            <x v="172"/>
          </reference>
        </references>
      </pivotArea>
    </chartFormat>
    <chartFormat chart="12" format="36">
      <pivotArea type="data" outline="0" fieldPosition="0">
        <references count="2">
          <reference field="4294967294" count="1" selected="0">
            <x v="0"/>
          </reference>
          <reference field="17" count="1" selected="0">
            <x v="39"/>
          </reference>
        </references>
      </pivotArea>
    </chartFormat>
    <chartFormat chart="12" format="37">
      <pivotArea type="data" outline="0" fieldPosition="0">
        <references count="2">
          <reference field="4294967294" count="1" selected="0">
            <x v="0"/>
          </reference>
          <reference field="17" count="1" selected="0">
            <x v="691"/>
          </reference>
        </references>
      </pivotArea>
    </chartFormat>
    <chartFormat chart="12" format="38">
      <pivotArea type="data" outline="0" fieldPosition="0">
        <references count="2">
          <reference field="4294967294" count="1" selected="0">
            <x v="0"/>
          </reference>
          <reference field="17" count="1" selected="0">
            <x v="407"/>
          </reference>
        </references>
      </pivotArea>
    </chartFormat>
    <chartFormat chart="12" format="39">
      <pivotArea type="data" outline="0" fieldPosition="0">
        <references count="2">
          <reference field="4294967294" count="1" selected="0">
            <x v="0"/>
          </reference>
          <reference field="17" count="1" selected="0">
            <x v="527"/>
          </reference>
        </references>
      </pivotArea>
    </chartFormat>
    <chartFormat chart="12" format="40">
      <pivotArea type="data" outline="0" fieldPosition="0">
        <references count="2">
          <reference field="4294967294" count="1" selected="0">
            <x v="0"/>
          </reference>
          <reference field="17" count="1" selected="0">
            <x v="709"/>
          </reference>
        </references>
      </pivotArea>
    </chartFormat>
    <chartFormat chart="12" format="41">
      <pivotArea type="data" outline="0" fieldPosition="0">
        <references count="2">
          <reference field="4294967294" count="1" selected="0">
            <x v="0"/>
          </reference>
          <reference field="17" count="1" selected="0">
            <x v="433"/>
          </reference>
        </references>
      </pivotArea>
    </chartFormat>
    <chartFormat chart="12" format="42">
      <pivotArea type="data" outline="0" fieldPosition="0">
        <references count="2">
          <reference field="4294967294" count="1" selected="0">
            <x v="0"/>
          </reference>
          <reference field="17" count="1" selected="0">
            <x v="264"/>
          </reference>
        </references>
      </pivotArea>
    </chartFormat>
    <chartFormat chart="12" format="43">
      <pivotArea type="data" outline="0" fieldPosition="0">
        <references count="2">
          <reference field="4294967294" count="1" selected="0">
            <x v="0"/>
          </reference>
          <reference field="17" count="1" selected="0">
            <x v="103"/>
          </reference>
        </references>
      </pivotArea>
    </chartFormat>
    <chartFormat chart="12" format="44">
      <pivotArea type="data" outline="0" fieldPosition="0">
        <references count="2">
          <reference field="4294967294" count="1" selected="0">
            <x v="0"/>
          </reference>
          <reference field="17" count="1" selected="0">
            <x v="533"/>
          </reference>
        </references>
      </pivotArea>
    </chartFormat>
    <chartFormat chart="4" format="29">
      <pivotArea type="data" outline="0" fieldPosition="0">
        <references count="2">
          <reference field="4294967294" count="1" selected="0">
            <x v="0"/>
          </reference>
          <reference field="17" count="1" selected="0">
            <x v="709"/>
          </reference>
        </references>
      </pivotArea>
    </chartFormat>
    <chartFormat chart="4" format="30">
      <pivotArea type="data" outline="0" fieldPosition="0">
        <references count="2">
          <reference field="4294967294" count="1" selected="0">
            <x v="0"/>
          </reference>
          <reference field="17" count="1" selected="0">
            <x v="433"/>
          </reference>
        </references>
      </pivotArea>
    </chartFormat>
    <chartFormat chart="4" format="31">
      <pivotArea type="data" outline="0" fieldPosition="0">
        <references count="2">
          <reference field="4294967294" count="1" selected="0">
            <x v="0"/>
          </reference>
          <reference field="17" count="1" selected="0">
            <x v="264"/>
          </reference>
        </references>
      </pivotArea>
    </chartFormat>
    <chartFormat chart="4" format="32">
      <pivotArea type="data" outline="0" fieldPosition="0">
        <references count="2">
          <reference field="4294967294" count="1" selected="0">
            <x v="0"/>
          </reference>
          <reference field="17" count="1" selected="0">
            <x v="103"/>
          </reference>
        </references>
      </pivotArea>
    </chartFormat>
    <chartFormat chart="4" format="33">
      <pivotArea type="data" outline="0" fieldPosition="0">
        <references count="2">
          <reference field="4294967294" count="1" selected="0">
            <x v="0"/>
          </reference>
          <reference field="17" count="1" selected="0">
            <x v="344"/>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9F9D03-529A-4F55-818D-35BC34F37F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Count of Ship Mode" fld="7" subtotal="count" baseField="0" baseItem="0"/>
  </dataFields>
  <chartFormats count="2">
    <chartFormat chart="11"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754726-CF07-4681-9558-DEF89F6198F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6:B30" firstHeaderRow="1"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measureFilter="1">
      <items count="4">
        <item x="1"/>
        <item x="0"/>
        <item x="2"/>
        <item t="default"/>
      </items>
    </pivotField>
    <pivotField axis="axisRow" showAll="0" measureFilter="1">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v="12"/>
    </i>
    <i>
      <x v="13"/>
    </i>
    <i>
      <x v="15"/>
    </i>
    <i t="grand">
      <x/>
    </i>
  </rowItems>
  <colItems count="1">
    <i/>
  </colItems>
  <dataFields count="1">
    <dataField name="Sum of Profit" fld="21" baseField="0" baseItem="0"/>
  </dataFields>
  <chartFormats count="2">
    <chartFormat chart="7"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ount" evalOrder="-1" id="1" iMeasureFld="0">
      <autoFilter ref="A1">
        <filterColumn colId="0">
          <top10 top="0" val="3" filterVal="3"/>
        </filterColumn>
      </autoFilter>
    </filter>
    <filter fld="1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3597C2-9B4B-4EA1-B58A-8654F10DF15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4:B20" firstHeaderRow="1" firstDataRow="1" firstDataCol="1"/>
  <pivotFields count="29">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6">
    <i>
      <x v="3"/>
    </i>
    <i>
      <x v="30"/>
    </i>
    <i>
      <x v="33"/>
    </i>
    <i>
      <x v="35"/>
    </i>
    <i>
      <x v="41"/>
    </i>
    <i t="grand">
      <x/>
    </i>
  </rowItems>
  <colItems count="1">
    <i/>
  </colItems>
  <dataFields count="1">
    <dataField name="Sum of Profit" fld="21" baseField="0" baseItem="0"/>
  </dataFields>
  <chartFormats count="27">
    <chartFormat chart="3"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6" count="1" selected="0">
            <x v="3"/>
          </reference>
        </references>
      </pivotArea>
    </chartFormat>
    <chartFormat chart="14" format="9">
      <pivotArea type="data" outline="0" fieldPosition="0">
        <references count="2">
          <reference field="4294967294" count="1" selected="0">
            <x v="0"/>
          </reference>
          <reference field="16" count="1" selected="0">
            <x v="30"/>
          </reference>
        </references>
      </pivotArea>
    </chartFormat>
    <chartFormat chart="14" format="10">
      <pivotArea type="data" outline="0" fieldPosition="0">
        <references count="2">
          <reference field="4294967294" count="1" selected="0">
            <x v="0"/>
          </reference>
          <reference field="16" count="1" selected="0">
            <x v="33"/>
          </reference>
        </references>
      </pivotArea>
    </chartFormat>
    <chartFormat chart="14" format="11">
      <pivotArea type="data" outline="0" fieldPosition="0">
        <references count="2">
          <reference field="4294967294" count="1" selected="0">
            <x v="0"/>
          </reference>
          <reference field="16" count="1" selected="0">
            <x v="35"/>
          </reference>
        </references>
      </pivotArea>
    </chartFormat>
    <chartFormat chart="14" format="12">
      <pivotArea type="data" outline="0" fieldPosition="0">
        <references count="2">
          <reference field="4294967294" count="1" selected="0">
            <x v="0"/>
          </reference>
          <reference field="16" count="1" selected="0">
            <x v="41"/>
          </reference>
        </references>
      </pivotArea>
    </chartFormat>
    <chartFormat chart="14" format="13">
      <pivotArea type="data" outline="0" fieldPosition="0">
        <references count="1">
          <reference field="4294967294" count="1" selected="0">
            <x v="0"/>
          </reference>
        </references>
      </pivotArea>
    </chartFormat>
    <chartFormat chart="3" format="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6" count="1" selected="0">
            <x v="3"/>
          </reference>
        </references>
      </pivotArea>
    </chartFormat>
    <chartFormat chart="3" format="3">
      <pivotArea type="data" outline="0" fieldPosition="0">
        <references count="2">
          <reference field="4294967294" count="1" selected="0">
            <x v="0"/>
          </reference>
          <reference field="16" count="1" selected="0">
            <x v="30"/>
          </reference>
        </references>
      </pivotArea>
    </chartFormat>
    <chartFormat chart="3" format="4">
      <pivotArea type="data" outline="0" fieldPosition="0">
        <references count="2">
          <reference field="4294967294" count="1" selected="0">
            <x v="0"/>
          </reference>
          <reference field="16" count="1" selected="0">
            <x v="33"/>
          </reference>
        </references>
      </pivotArea>
    </chartFormat>
    <chartFormat chart="3" format="5">
      <pivotArea type="data" outline="0" fieldPosition="0">
        <references count="2">
          <reference field="4294967294" count="1" selected="0">
            <x v="0"/>
          </reference>
          <reference field="16" count="1" selected="0">
            <x v="35"/>
          </reference>
        </references>
      </pivotArea>
    </chartFormat>
    <chartFormat chart="3" format="6">
      <pivotArea type="data" outline="0" fieldPosition="0">
        <references count="2">
          <reference field="4294967294" count="1" selected="0">
            <x v="0"/>
          </reference>
          <reference field="16" count="1" selected="0">
            <x v="41"/>
          </reference>
        </references>
      </pivotArea>
    </chartFormat>
    <chartFormat chart="3" format="7">
      <pivotArea type="data" outline="0" fieldPosition="0">
        <references count="2">
          <reference field="4294967294" count="1" selected="0">
            <x v="0"/>
          </reference>
          <reference field="16" count="1" selected="0">
            <x v="11"/>
          </reference>
        </references>
      </pivotArea>
    </chartFormat>
    <chartFormat chart="3" format="8">
      <pivotArea type="data" outline="0" fieldPosition="0">
        <references count="2">
          <reference field="4294967294" count="1" selected="0">
            <x v="0"/>
          </reference>
          <reference field="16" count="1" selected="0">
            <x v="20"/>
          </reference>
        </references>
      </pivotArea>
    </chartFormat>
    <chartFormat chart="3" format="9">
      <pivotArea type="data" outline="0" fieldPosition="0">
        <references count="2">
          <reference field="4294967294" count="1" selected="0">
            <x v="0"/>
          </reference>
          <reference field="16" count="1" selected="0">
            <x v="25"/>
          </reference>
        </references>
      </pivotArea>
    </chartFormat>
    <chartFormat chart="3" format="10">
      <pivotArea type="data" outline="0" fieldPosition="0">
        <references count="2">
          <reference field="4294967294" count="1" selected="0">
            <x v="0"/>
          </reference>
          <reference field="16" count="1" selected="0">
            <x v="47"/>
          </reference>
        </references>
      </pivotArea>
    </chartFormat>
    <chartFormat chart="3" format="11">
      <pivotArea type="data" outline="0" fieldPosition="0">
        <references count="2">
          <reference field="4294967294" count="1" selected="0">
            <x v="0"/>
          </reference>
          <reference field="16" count="1" selected="0">
            <x v="4"/>
          </reference>
        </references>
      </pivotArea>
    </chartFormat>
    <chartFormat chart="3" format="12">
      <pivotArea type="data" outline="0" fieldPosition="0">
        <references count="2">
          <reference field="4294967294" count="1" selected="0">
            <x v="0"/>
          </reference>
          <reference field="16" count="1" selected="0">
            <x v="37"/>
          </reference>
        </references>
      </pivotArea>
    </chartFormat>
    <chartFormat chart="3" format="13">
      <pivotArea type="data" outline="0" fieldPosition="0">
        <references count="2">
          <reference field="4294967294" count="1" selected="0">
            <x v="0"/>
          </reference>
          <reference field="16" count="1" selected="0">
            <x v="46"/>
          </reference>
        </references>
      </pivotArea>
    </chartFormat>
    <chartFormat chart="3" format="14">
      <pivotArea type="data" outline="0" fieldPosition="0">
        <references count="2">
          <reference field="4294967294" count="1" selected="0">
            <x v="0"/>
          </reference>
          <reference field="16" count="1" selected="0">
            <x v="7"/>
          </reference>
        </references>
      </pivotArea>
    </chartFormat>
    <chartFormat chart="3" format="15">
      <pivotArea type="data" outline="0" fieldPosition="0">
        <references count="2">
          <reference field="4294967294" count="1" selected="0">
            <x v="0"/>
          </reference>
          <reference field="16" count="1" selected="0">
            <x v="19"/>
          </reference>
        </references>
      </pivotArea>
    </chartFormat>
    <chartFormat chart="14" format="14">
      <pivotArea type="data" outline="0" fieldPosition="0">
        <references count="2">
          <reference field="4294967294" count="1" selected="0">
            <x v="0"/>
          </reference>
          <reference field="16" count="1" selected="0">
            <x v="11"/>
          </reference>
        </references>
      </pivotArea>
    </chartFormat>
    <chartFormat chart="14" format="15">
      <pivotArea type="data" outline="0" fieldPosition="0">
        <references count="2">
          <reference field="4294967294" count="1" selected="0">
            <x v="0"/>
          </reference>
          <reference field="16" count="1" selected="0">
            <x v="26"/>
          </reference>
        </references>
      </pivotArea>
    </chartFormat>
    <chartFormat chart="3" format="16">
      <pivotArea type="data" outline="0" fieldPosition="0">
        <references count="2">
          <reference field="4294967294" count="1" selected="0">
            <x v="0"/>
          </reference>
          <reference field="16" count="1" selected="0">
            <x v="26"/>
          </reference>
        </references>
      </pivotArea>
    </chartFormat>
    <chartFormat chart="3" format="17">
      <pivotArea type="data" outline="0" fieldPosition="0">
        <references count="2">
          <reference field="4294967294" count="1" selected="0">
            <x v="0"/>
          </reference>
          <reference field="16" count="1" selected="0">
            <x v="45"/>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5CE974-FA31-46C2-8626-DFB3616013E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3:D124" firstHeaderRow="0" firstDataRow="1" firstDataCol="0"/>
  <pivotFields count="29">
    <pivotField showAll="0">
      <items count="1952">
        <item x="297"/>
        <item x="1768"/>
        <item x="1769"/>
        <item x="1770"/>
        <item x="614"/>
        <item x="1325"/>
        <item x="1326"/>
        <item x="295"/>
        <item x="404"/>
        <item x="247"/>
        <item x="185"/>
        <item x="59"/>
        <item x="60"/>
        <item x="100"/>
        <item x="966"/>
        <item x="967"/>
        <item x="1632"/>
        <item x="156"/>
        <item x="157"/>
        <item x="1356"/>
        <item x="670"/>
        <item x="671"/>
        <item x="258"/>
        <item x="1205"/>
        <item x="1710"/>
        <item x="1711"/>
        <item x="1712"/>
        <item x="67"/>
        <item x="296"/>
        <item x="533"/>
        <item x="256"/>
        <item x="394"/>
        <item x="532"/>
        <item x="502"/>
        <item x="503"/>
        <item x="798"/>
        <item x="257"/>
        <item x="1615"/>
        <item x="347"/>
        <item x="675"/>
        <item x="676"/>
        <item x="189"/>
        <item x="1402"/>
        <item x="981"/>
        <item x="982"/>
        <item x="1749"/>
        <item x="980"/>
        <item x="1324"/>
        <item x="637"/>
        <item x="68"/>
        <item x="69"/>
        <item x="932"/>
        <item x="494"/>
        <item x="495"/>
        <item x="1739"/>
        <item x="1406"/>
        <item x="1407"/>
        <item x="1409"/>
        <item x="1410"/>
        <item x="1631"/>
        <item x="294"/>
        <item x="188"/>
        <item x="543"/>
        <item x="979"/>
        <item x="733"/>
        <item x="1412"/>
        <item x="613"/>
        <item x="1900"/>
        <item x="755"/>
        <item x="756"/>
        <item x="757"/>
        <item x="1633"/>
        <item x="364"/>
        <item x="745"/>
        <item x="746"/>
        <item x="1403"/>
        <item x="1550"/>
        <item x="1404"/>
        <item x="1405"/>
        <item x="200"/>
        <item x="201"/>
        <item x="202"/>
        <item x="1828"/>
        <item x="758"/>
        <item x="1355"/>
        <item x="1081"/>
        <item x="1082"/>
        <item x="1083"/>
        <item x="747"/>
        <item x="748"/>
        <item x="612"/>
        <item x="586"/>
        <item x="587"/>
        <item x="1080"/>
        <item x="326"/>
        <item x="736"/>
        <item x="737"/>
        <item x="672"/>
        <item x="673"/>
        <item x="1441"/>
        <item x="1373"/>
        <item x="1374"/>
        <item x="634"/>
        <item x="635"/>
        <item x="402"/>
        <item x="403"/>
        <item x="961"/>
        <item x="391"/>
        <item x="392"/>
        <item x="393"/>
        <item x="500"/>
        <item x="501"/>
        <item x="1483"/>
        <item x="1484"/>
        <item x="1015"/>
        <item x="327"/>
        <item x="1549"/>
        <item x="158"/>
        <item x="159"/>
        <item x="707"/>
        <item x="708"/>
        <item x="399"/>
        <item x="400"/>
        <item x="401"/>
        <item x="36"/>
        <item x="37"/>
        <item x="38"/>
        <item x="792"/>
        <item x="171"/>
        <item x="1513"/>
        <item x="1514"/>
        <item x="1283"/>
        <item x="933"/>
        <item x="99"/>
        <item x="496"/>
        <item x="674"/>
        <item x="1163"/>
        <item x="1164"/>
        <item x="1855"/>
        <item x="638"/>
        <item x="958"/>
        <item x="1634"/>
        <item x="460"/>
        <item x="1438"/>
        <item x="1439"/>
        <item x="1440"/>
        <item x="1744"/>
        <item x="1206"/>
        <item x="1207"/>
        <item x="13"/>
        <item x="58"/>
        <item x="259"/>
        <item x="14"/>
        <item x="15"/>
        <item x="793"/>
        <item x="959"/>
        <item x="960"/>
        <item x="53"/>
        <item x="54"/>
        <item x="396"/>
        <item x="348"/>
        <item x="349"/>
        <item x="799"/>
        <item x="615"/>
        <item x="1437"/>
        <item x="709"/>
        <item x="1480"/>
        <item x="1481"/>
        <item x="1482"/>
        <item x="1016"/>
        <item x="1017"/>
        <item x="1018"/>
        <item x="1019"/>
        <item x="1282"/>
        <item x="588"/>
        <item x="365"/>
        <item x="1750"/>
        <item x="1401"/>
        <item x="636"/>
        <item x="1459"/>
        <item x="1460"/>
        <item x="1635"/>
        <item x="114"/>
        <item x="1485"/>
        <item x="395"/>
        <item x="1745"/>
        <item x="1746"/>
        <item x="1747"/>
        <item x="1748"/>
        <item x="831"/>
        <item x="1625"/>
        <item x="1411"/>
        <item x="689"/>
        <item x="1702"/>
        <item x="1703"/>
        <item x="1628"/>
        <item x="1629"/>
        <item x="1630"/>
        <item x="397"/>
        <item x="398"/>
        <item x="39"/>
        <item x="692"/>
        <item x="693"/>
        <item x="694"/>
        <item x="346"/>
        <item x="1709"/>
        <item x="594"/>
        <item x="639"/>
        <item x="593"/>
        <item x="70"/>
        <item x="1656"/>
        <item x="968"/>
        <item x="145"/>
        <item x="973"/>
        <item x="974"/>
        <item x="1056"/>
        <item x="174"/>
        <item x="175"/>
        <item x="176"/>
        <item x="1681"/>
        <item x="1476"/>
        <item x="605"/>
        <item x="489"/>
        <item x="490"/>
        <item x="851"/>
        <item x="300"/>
        <item x="1578"/>
        <item x="1579"/>
        <item x="1765"/>
        <item x="1766"/>
        <item x="1767"/>
        <item x="822"/>
        <item x="616"/>
        <item x="1447"/>
        <item x="721"/>
        <item x="1689"/>
        <item x="1034"/>
        <item x="1249"/>
        <item x="1516"/>
        <item x="1517"/>
        <item x="929"/>
        <item x="1321"/>
        <item x="1323"/>
        <item x="1063"/>
        <item x="75"/>
        <item x="1225"/>
        <item x="1226"/>
        <item x="1657"/>
        <item x="1687"/>
        <item x="1688"/>
        <item x="7"/>
        <item x="450"/>
        <item x="1333"/>
        <item x="1646"/>
        <item x="1021"/>
        <item x="630"/>
        <item x="629"/>
        <item x="1418"/>
        <item x="1425"/>
        <item x="1417"/>
        <item x="1422"/>
        <item x="1423"/>
        <item x="962"/>
        <item x="1131"/>
        <item x="1132"/>
        <item x="1133"/>
        <item x="1892"/>
        <item x="1893"/>
        <item x="181"/>
        <item x="182"/>
        <item x="1853"/>
        <item x="912"/>
        <item x="944"/>
        <item x="945"/>
        <item x="1332"/>
        <item x="196"/>
        <item x="41"/>
        <item x="1045"/>
        <item x="1044"/>
        <item x="869"/>
        <item x="870"/>
        <item x="268"/>
        <item x="269"/>
        <item x="271"/>
        <item x="975"/>
        <item x="1927"/>
        <item x="1928"/>
        <item x="1929"/>
        <item x="1930"/>
        <item x="1658"/>
        <item x="1659"/>
        <item x="449"/>
        <item x="298"/>
        <item x="1526"/>
        <item x="1569"/>
        <item x="893"/>
        <item x="522"/>
        <item x="1508"/>
        <item x="1509"/>
        <item x="583"/>
        <item x="584"/>
        <item x="1182"/>
        <item x="1183"/>
        <item x="1184"/>
        <item x="1185"/>
        <item x="712"/>
        <item x="713"/>
        <item x="714"/>
        <item x="1594"/>
        <item x="1160"/>
        <item x="1161"/>
        <item x="1595"/>
        <item x="1596"/>
        <item x="1597"/>
        <item x="222"/>
        <item x="1830"/>
        <item x="1831"/>
        <item x="405"/>
        <item x="886"/>
        <item x="887"/>
        <item x="888"/>
        <item x="840"/>
        <item x="1487"/>
        <item x="248"/>
        <item x="241"/>
        <item x="187"/>
        <item x="332"/>
        <item x="333"/>
        <item x="329"/>
        <item x="330"/>
        <item x="57"/>
        <item x="62"/>
        <item x="1129"/>
        <item x="1130"/>
        <item x="764"/>
        <item x="1607"/>
        <item x="1608"/>
        <item x="1609"/>
        <item x="871"/>
        <item x="872"/>
        <item x="1606"/>
        <item x="102"/>
        <item x="103"/>
        <item x="558"/>
        <item x="236"/>
        <item x="237"/>
        <item x="1166"/>
        <item x="26"/>
        <item x="28"/>
        <item x="376"/>
        <item x="1167"/>
        <item x="969"/>
        <item x="970"/>
        <item x="971"/>
        <item x="1650"/>
        <item x="1651"/>
        <item x="1491"/>
        <item x="701"/>
        <item x="1914"/>
        <item x="1915"/>
        <item x="1916"/>
        <item x="1808"/>
        <item x="683"/>
        <item x="1943"/>
        <item x="1626"/>
        <item x="769"/>
        <item x="1241"/>
        <item x="438"/>
        <item x="439"/>
        <item x="440"/>
        <item x="312"/>
        <item x="314"/>
        <item x="310"/>
        <item x="311"/>
        <item x="362"/>
        <item x="1303"/>
        <item x="1383"/>
        <item x="722"/>
        <item x="1636"/>
        <item x="1159"/>
        <item x="788"/>
        <item x="789"/>
        <item x="1500"/>
        <item x="1859"/>
        <item x="768"/>
        <item x="437"/>
        <item x="382"/>
        <item x="383"/>
        <item x="384"/>
        <item x="260"/>
        <item x="261"/>
        <item x="811"/>
        <item x="150"/>
        <item x="151"/>
        <item x="140"/>
        <item x="141"/>
        <item x="116"/>
        <item x="1545"/>
        <item x="1090"/>
        <item x="1091"/>
        <item x="142"/>
        <item x="1345"/>
        <item x="976"/>
        <item x="368"/>
        <item x="385"/>
        <item x="104"/>
        <item x="105"/>
        <item x="1357"/>
        <item x="1235"/>
        <item x="666"/>
        <item x="667"/>
        <item x="668"/>
        <item x="139"/>
        <item x="137"/>
        <item x="138"/>
        <item x="173"/>
        <item x="172"/>
        <item x="1535"/>
        <item x="1536"/>
        <item x="655"/>
        <item x="656"/>
        <item x="1426"/>
        <item x="1427"/>
        <item x="849"/>
        <item x="850"/>
        <item x="1512"/>
        <item x="1040"/>
        <item x="132"/>
        <item x="559"/>
        <item x="1313"/>
        <item x="1570"/>
        <item x="1533"/>
        <item x="1534"/>
        <item x="1008"/>
        <item x="265"/>
        <item x="1792"/>
        <item x="1793"/>
        <item x="571"/>
        <item x="572"/>
        <item x="1763"/>
        <item x="1846"/>
        <item x="1847"/>
        <item x="1902"/>
        <item x="1903"/>
        <item x="1502"/>
        <item x="1718"/>
        <item x="1719"/>
        <item x="1055"/>
        <item x="785"/>
        <item x="1114"/>
        <item x="1115"/>
        <item x="1616"/>
        <item x="1338"/>
        <item x="555"/>
        <item x="554"/>
        <item x="551"/>
        <item x="1204"/>
        <item x="451"/>
        <item x="452"/>
        <item x="782"/>
        <item x="804"/>
        <item x="805"/>
        <item x="806"/>
        <item x="1433"/>
        <item x="1434"/>
        <item x="1713"/>
        <item x="1714"/>
        <item x="1715"/>
        <item x="1866"/>
        <item x="1052"/>
        <item x="1053"/>
        <item x="1299"/>
        <item x="1300"/>
        <item x="1240"/>
        <item x="84"/>
        <item x="1848"/>
        <item x="1849"/>
        <item x="1254"/>
        <item x="205"/>
        <item x="63"/>
        <item x="221"/>
        <item x="192"/>
        <item x="193"/>
        <item x="787"/>
        <item x="1210"/>
        <item x="1211"/>
        <item x="1212"/>
        <item x="299"/>
        <item x="1466"/>
        <item x="1467"/>
        <item x="535"/>
        <item x="536"/>
        <item x="537"/>
        <item x="874"/>
        <item x="1505"/>
        <item x="1468"/>
        <item x="1035"/>
        <item x="1036"/>
        <item x="1037"/>
        <item x="1038"/>
        <item x="908"/>
        <item x="909"/>
        <item x="262"/>
        <item x="263"/>
        <item x="180"/>
        <item x="179"/>
        <item x="164"/>
        <item x="165"/>
        <item x="1250"/>
        <item x="1251"/>
        <item x="468"/>
        <item x="1850"/>
        <item x="657"/>
        <item x="658"/>
        <item x="659"/>
        <item x="660"/>
        <item x="1592"/>
        <item x="1593"/>
        <item x="1795"/>
        <item x="1796"/>
        <item x="875"/>
        <item x="423"/>
        <item x="424"/>
        <item x="1863"/>
        <item x="388"/>
        <item x="1867"/>
        <item x="1868"/>
        <item x="1002"/>
        <item x="1275"/>
        <item x="1622"/>
        <item x="1623"/>
        <item x="920"/>
        <item x="921"/>
        <item x="1781"/>
        <item x="487"/>
        <item x="488"/>
        <item x="457"/>
        <item x="458"/>
        <item x="855"/>
        <item x="1306"/>
        <item x="534"/>
        <item x="952"/>
        <item x="1618"/>
        <item x="1510"/>
        <item x="1511"/>
        <item x="506"/>
        <item x="507"/>
        <item x="98"/>
        <item x="95"/>
        <item x="96"/>
        <item x="97"/>
        <item x="715"/>
        <item x="716"/>
        <item x="717"/>
        <item x="378"/>
        <item x="372"/>
        <item x="776"/>
        <item x="1099"/>
        <item x="22"/>
        <item x="647"/>
        <item x="678"/>
        <item x="340"/>
        <item x="341"/>
        <item x="1316"/>
        <item x="1812"/>
        <item x="1813"/>
        <item x="1814"/>
        <item x="556"/>
        <item x="1724"/>
        <item x="1725"/>
        <item x="469"/>
        <item x="471"/>
        <item x="472"/>
        <item x="730"/>
        <item x="381"/>
        <item x="491"/>
        <item x="1041"/>
        <item x="1042"/>
        <item x="796"/>
        <item x="1003"/>
        <item x="1886"/>
        <item x="369"/>
        <item x="370"/>
        <item x="1258"/>
        <item x="1291"/>
        <item x="598"/>
        <item x="264"/>
        <item x="1267"/>
        <item x="1904"/>
        <item x="1942"/>
        <item x="499"/>
        <item x="841"/>
        <item x="842"/>
        <item x="986"/>
        <item x="987"/>
        <item x="988"/>
        <item x="511"/>
        <item x="940"/>
        <item x="941"/>
        <item x="661"/>
        <item x="1571"/>
        <item x="1572"/>
        <item x="1573"/>
        <item x="894"/>
        <item x="895"/>
        <item x="426"/>
        <item x="1527"/>
        <item x="1528"/>
        <item x="155"/>
        <item x="1840"/>
        <item x="1507"/>
        <item x="1617"/>
        <item x="342"/>
        <item x="729"/>
        <item x="682"/>
        <item x="669"/>
        <item x="1360"/>
        <item x="1146"/>
        <item x="1149"/>
        <item x="1247"/>
        <item x="1248"/>
        <item x="1667"/>
        <item x="1107"/>
        <item x="191"/>
        <item x="1020"/>
        <item x="1023"/>
        <item x="1024"/>
        <item x="1685"/>
        <item x="417"/>
        <item x="416"/>
        <item x="49"/>
        <item x="1264"/>
        <item x="1408"/>
        <item x="1800"/>
        <item x="1801"/>
        <item x="1799"/>
        <item x="864"/>
        <item x="1944"/>
        <item x="425"/>
        <item x="427"/>
        <item x="1733"/>
        <item x="109"/>
        <item x="1910"/>
        <item x="430"/>
        <item x="431"/>
        <item x="983"/>
        <item x="232"/>
        <item x="233"/>
        <item x="1064"/>
        <item x="1066"/>
        <item x="1067"/>
        <item x="1068"/>
        <item x="1278"/>
        <item x="1122"/>
        <item x="1740"/>
        <item x="1922"/>
        <item x="1923"/>
        <item x="936"/>
        <item x="1751"/>
        <item x="1382"/>
        <item x="904"/>
        <item x="518"/>
        <item x="1065"/>
        <item x="315"/>
        <item x="316"/>
        <item x="1106"/>
        <item x="1764"/>
        <item x="810"/>
        <item x="812"/>
        <item x="1761"/>
        <item x="1346"/>
        <item x="1544"/>
        <item x="148"/>
        <item x="149"/>
        <item x="995"/>
        <item x="1908"/>
        <item x="1909"/>
        <item x="1451"/>
        <item x="1946"/>
        <item x="1947"/>
        <item x="1720"/>
        <item x="1721"/>
        <item x="1722"/>
        <item x="786"/>
        <item x="1473"/>
        <item x="1568"/>
        <item x="985"/>
        <item x="698"/>
        <item x="699"/>
        <item x="48"/>
        <item x="955"/>
        <item x="272"/>
        <item x="1322"/>
        <item x="1435"/>
        <item x="1540"/>
        <item x="1541"/>
        <item x="1645"/>
        <item x="1228"/>
        <item x="640"/>
        <item x="1046"/>
        <item x="1675"/>
        <item x="781"/>
        <item x="380"/>
        <item x="1284"/>
        <item x="73"/>
        <item x="479"/>
        <item x="64"/>
        <item x="65"/>
        <item x="1058"/>
        <item x="1477"/>
        <item x="523"/>
        <item x="524"/>
        <item x="934"/>
        <item x="1547"/>
        <item x="227"/>
        <item x="738"/>
        <item x="739"/>
        <item x="454"/>
        <item x="455"/>
        <item x="456"/>
        <item x="1113"/>
        <item x="273"/>
        <item x="1754"/>
        <item x="549"/>
        <item x="845"/>
        <item x="846"/>
        <item x="847"/>
        <item x="1039"/>
        <item x="1869"/>
        <item x="1870"/>
        <item x="1871"/>
        <item x="497"/>
        <item x="498"/>
        <item x="1726"/>
        <item x="1394"/>
        <item x="1395"/>
        <item x="538"/>
        <item x="539"/>
        <item x="1561"/>
        <item x="1562"/>
        <item x="813"/>
        <item x="814"/>
        <item x="1824"/>
        <item x="1180"/>
        <item x="1833"/>
        <item x="1361"/>
        <item x="1362"/>
        <item x="791"/>
        <item x="557"/>
        <item x="621"/>
        <item x="622"/>
        <item x="1686"/>
        <item x="1690"/>
        <item x="1691"/>
        <item x="1245"/>
        <item x="1246"/>
        <item x="1334"/>
        <item x="1335"/>
        <item x="1887"/>
        <item x="1888"/>
        <item x="653"/>
        <item x="274"/>
        <item x="1"/>
        <item x="706"/>
        <item x="1217"/>
        <item x="1171"/>
        <item x="1172"/>
        <item x="1807"/>
        <item x="1428"/>
        <item x="1430"/>
        <item x="1610"/>
        <item x="996"/>
        <item x="1358"/>
        <item x="1413"/>
        <item x="1825"/>
        <item x="1647"/>
        <item x="1648"/>
        <item x="1637"/>
        <item x="1627"/>
        <item x="91"/>
        <item x="1339"/>
        <item x="1876"/>
        <item x="1877"/>
        <item x="1756"/>
        <item x="905"/>
        <item x="1932"/>
        <item x="301"/>
        <item x="302"/>
        <item x="1073"/>
        <item x="1074"/>
        <item x="436"/>
        <item x="1676"/>
        <item x="997"/>
        <item x="1109"/>
        <item x="199"/>
        <item x="198"/>
        <item x="190"/>
        <item x="541"/>
        <item x="702"/>
        <item x="703"/>
        <item x="445"/>
        <item x="1692"/>
        <item x="599"/>
        <item x="1880"/>
        <item x="876"/>
        <item x="1134"/>
        <item x="1780"/>
        <item x="1890"/>
        <item x="281"/>
        <item x="282"/>
        <item x="1349"/>
        <item x="1350"/>
        <item x="1147"/>
        <item x="1148"/>
        <item x="1150"/>
        <item x="1731"/>
        <item x="1732"/>
        <item x="106"/>
        <item x="107"/>
        <item x="108"/>
        <item x="790"/>
        <item x="564"/>
        <item x="545"/>
        <item x="546"/>
        <item x="777"/>
        <item x="1022"/>
        <item x="1025"/>
        <item x="1102"/>
        <item x="1103"/>
        <item x="1097"/>
        <item x="1098"/>
        <item x="984"/>
        <item x="143"/>
        <item x="1752"/>
        <item x="1753"/>
        <item x="978"/>
        <item x="700"/>
        <item x="704"/>
        <item x="1590"/>
        <item x="1591"/>
        <item x="999"/>
        <item x="1396"/>
        <item x="916"/>
        <item x="470"/>
        <item x="628"/>
        <item x="1577"/>
        <item x="956"/>
        <item x="1945"/>
        <item x="731"/>
        <item x="16"/>
        <item x="17"/>
        <item x="413"/>
        <item x="414"/>
        <item x="993"/>
        <item x="249"/>
        <item x="1238"/>
        <item x="1239"/>
        <item x="177"/>
        <item x="110"/>
        <item x="112"/>
        <item x="741"/>
        <item x="1120"/>
        <item x="462"/>
        <item x="463"/>
        <item x="467"/>
        <item x="252"/>
        <item x="582"/>
        <item x="85"/>
        <item x="542"/>
        <item x="1366"/>
        <item x="71"/>
        <item x="72"/>
        <item x="218"/>
        <item x="29"/>
        <item x="30"/>
        <item x="1181"/>
        <item x="1354"/>
        <item x="194"/>
        <item x="664"/>
        <item x="1301"/>
        <item x="411"/>
        <item x="412"/>
        <item x="1774"/>
        <item x="1312"/>
        <item x="762"/>
        <item x="617"/>
        <item x="618"/>
        <item x="619"/>
        <item x="1470"/>
        <item x="284"/>
        <item x="285"/>
        <item x="1694"/>
        <item x="1695"/>
        <item x="1151"/>
        <item x="1152"/>
        <item x="1153"/>
        <item x="1652"/>
        <item x="1653"/>
        <item x="771"/>
        <item x="770"/>
        <item x="1139"/>
        <item x="1138"/>
        <item x="1043"/>
        <item x="0"/>
        <item x="1474"/>
        <item x="1475"/>
        <item x="234"/>
        <item x="428"/>
        <item x="147"/>
        <item x="910"/>
        <item x="766"/>
        <item x="767"/>
        <item x="574"/>
        <item x="575"/>
        <item x="358"/>
        <item x="359"/>
        <item x="563"/>
        <item x="1698"/>
        <item x="654"/>
        <item x="1304"/>
        <item x="1305"/>
        <item x="209"/>
        <item x="705"/>
        <item x="8"/>
        <item x="325"/>
        <item x="585"/>
        <item x="1461"/>
        <item x="1462"/>
        <item x="1463"/>
        <item x="1558"/>
        <item x="1818"/>
        <item x="1819"/>
        <item x="443"/>
        <item x="444"/>
        <item x="1469"/>
        <item x="1202"/>
        <item x="1530"/>
        <item x="1901"/>
        <item x="865"/>
        <item x="1057"/>
        <item x="1108"/>
        <item x="759"/>
        <item x="754"/>
        <item x="33"/>
        <item x="34"/>
        <item x="1736"/>
        <item x="1737"/>
        <item x="94"/>
        <item x="1497"/>
        <item x="1858"/>
        <item x="880"/>
        <item x="881"/>
        <item x="882"/>
        <item x="1638"/>
        <item x="1168"/>
        <item x="1169"/>
        <item x="525"/>
        <item x="1363"/>
        <item x="1755"/>
        <item x="361"/>
        <item x="1682"/>
        <item x="1683"/>
        <item x="1421"/>
        <item x="86"/>
        <item x="435"/>
        <item x="1523"/>
        <item x="235"/>
        <item x="238"/>
        <item x="1771"/>
        <item x="1772"/>
        <item x="1773"/>
        <item x="899"/>
        <item x="900"/>
        <item x="901"/>
        <item x="1170"/>
        <item x="998"/>
        <item x="749"/>
        <item x="750"/>
        <item x="751"/>
        <item x="1327"/>
        <item x="560"/>
        <item x="561"/>
        <item x="562"/>
        <item x="1372"/>
        <item x="1367"/>
        <item x="860"/>
        <item x="1672"/>
        <item x="125"/>
        <item x="696"/>
        <item x="697"/>
        <item x="1397"/>
        <item x="478"/>
        <item x="168"/>
        <item x="1832"/>
        <item x="1757"/>
        <item x="1758"/>
        <item x="1759"/>
        <item x="1265"/>
        <item x="942"/>
        <item x="902"/>
        <item x="324"/>
        <item x="207"/>
        <item x="208"/>
        <item x="1004"/>
        <item x="1006"/>
        <item x="1654"/>
        <item x="1655"/>
        <item x="1662"/>
        <item x="1548"/>
        <item x="309"/>
        <item x="626"/>
        <item x="627"/>
        <item x="1276"/>
        <item x="1277"/>
        <item x="1398"/>
        <item x="1400"/>
        <item x="510"/>
        <item x="464"/>
        <item x="475"/>
        <item x="476"/>
        <item x="473"/>
        <item x="477"/>
        <item x="1026"/>
        <item x="1027"/>
        <item x="1029"/>
        <item x="1030"/>
        <item x="1031"/>
        <item x="1679"/>
        <item x="1680"/>
        <item x="203"/>
        <item x="204"/>
        <item x="1539"/>
        <item x="117"/>
        <item x="573"/>
        <item x="1829"/>
        <item x="377"/>
        <item x="1543"/>
        <item x="1896"/>
        <item x="760"/>
        <item x="761"/>
        <item x="1806"/>
        <item x="1810"/>
        <item x="1811"/>
        <item x="858"/>
        <item x="1865"/>
        <item x="1864"/>
        <item x="1330"/>
        <item x="1331"/>
        <item x="1727"/>
        <item x="1905"/>
        <item x="1359"/>
        <item x="923"/>
        <item x="924"/>
        <item x="1699"/>
        <item x="1310"/>
        <item x="1643"/>
        <item x="1644"/>
        <item x="278"/>
        <item x="279"/>
        <item x="662"/>
        <item x="1268"/>
        <item x="1269"/>
        <item x="1270"/>
        <item x="1822"/>
        <item x="1061"/>
        <item x="1878"/>
        <item x="220"/>
        <item x="1116"/>
        <item x="625"/>
        <item x="1529"/>
        <item x="1317"/>
        <item x="1567"/>
        <item x="1894"/>
        <item x="861"/>
        <item x="862"/>
        <item x="373"/>
        <item x="374"/>
        <item x="375"/>
        <item x="1872"/>
        <item x="1302"/>
        <item x="1553"/>
        <item x="1552"/>
        <item x="1136"/>
        <item x="1137"/>
        <item x="1078"/>
        <item x="953"/>
        <item x="318"/>
        <item x="319"/>
        <item x="848"/>
        <item x="1084"/>
        <item x="1085"/>
        <item x="1537"/>
        <item x="1095"/>
        <item x="1156"/>
        <item x="1157"/>
        <item x="1158"/>
        <item x="1563"/>
        <item x="827"/>
        <item x="339"/>
        <item x="1784"/>
        <item x="1785"/>
        <item x="1786"/>
        <item x="1787"/>
        <item x="1104"/>
        <item x="1340"/>
        <item x="1341"/>
        <item x="1805"/>
        <item x="223"/>
        <item x="1009"/>
        <item x="1010"/>
        <item x="351"/>
        <item x="1348"/>
        <item x="1075"/>
        <item x="88"/>
        <item x="1621"/>
        <item x="724"/>
        <item x="1314"/>
        <item x="2"/>
        <item x="752"/>
        <item x="753"/>
        <item x="834"/>
        <item x="835"/>
        <item x="836"/>
        <item x="1191"/>
        <item x="1192"/>
        <item x="611"/>
        <item x="727"/>
        <item x="728"/>
        <item x="1860"/>
        <item x="1598"/>
        <item x="1599"/>
        <item x="1600"/>
        <item x="1538"/>
        <item x="1145"/>
        <item x="1177"/>
        <item x="1420"/>
        <item x="883"/>
        <item x="1242"/>
        <item x="461"/>
        <item x="818"/>
        <item x="819"/>
        <item x="914"/>
        <item x="915"/>
        <item x="421"/>
        <item x="419"/>
        <item x="422"/>
        <item x="815"/>
        <item x="270"/>
        <item x="580"/>
        <item x="581"/>
        <item x="1817"/>
        <item x="1178"/>
        <item x="303"/>
        <item x="520"/>
        <item x="1193"/>
        <item x="1194"/>
        <item x="1195"/>
        <item x="1532"/>
        <item x="1492"/>
        <item x="1493"/>
        <item x="1494"/>
        <item x="1318"/>
        <item x="308"/>
        <item x="926"/>
        <item x="328"/>
        <item x="1123"/>
        <item x="1388"/>
        <item x="1389"/>
        <item x="131"/>
        <item x="631"/>
        <item x="1716"/>
        <item x="1717"/>
        <item x="1821"/>
        <item x="1564"/>
        <item x="1565"/>
        <item x="1566"/>
        <item x="1353"/>
        <item x="27"/>
        <item x="646"/>
        <item x="734"/>
        <item x="735"/>
        <item x="877"/>
        <item x="680"/>
        <item x="679"/>
        <item x="681"/>
        <item x="115"/>
        <item x="1118"/>
        <item x="1119"/>
        <item x="1677"/>
        <item x="280"/>
        <item x="160"/>
        <item x="663"/>
        <item x="331"/>
        <item x="1723"/>
        <item x="1445"/>
        <item x="1738"/>
        <item x="210"/>
        <item x="211"/>
        <item x="1173"/>
        <item x="1162"/>
        <item x="87"/>
        <item x="1059"/>
        <item x="336"/>
        <item x="335"/>
        <item x="857"/>
        <item x="1218"/>
        <item x="1219"/>
        <item x="1220"/>
        <item x="1471"/>
        <item x="509"/>
        <item x="1841"/>
        <item x="1842"/>
        <item x="1843"/>
        <item x="1844"/>
        <item x="829"/>
        <item x="239"/>
        <item x="1371"/>
        <item x="90"/>
        <item x="1938"/>
        <item x="1939"/>
        <item x="224"/>
        <item x="225"/>
        <item x="726"/>
        <item x="1337"/>
        <item x="146"/>
        <item x="1454"/>
        <item x="1342"/>
        <item x="1343"/>
        <item x="1931"/>
        <item x="206"/>
        <item x="809"/>
        <item x="763"/>
        <item x="1498"/>
        <item x="1499"/>
        <item x="1201"/>
        <item x="1199"/>
        <item x="1200"/>
        <item x="1782"/>
        <item x="1783"/>
        <item x="89"/>
        <item x="1696"/>
        <item x="1697"/>
        <item x="620"/>
        <item x="459"/>
        <item x="1086"/>
        <item x="642"/>
        <item x="643"/>
        <item x="1762"/>
        <item x="1465"/>
        <item x="1140"/>
        <item x="1298"/>
        <item x="684"/>
        <item x="685"/>
        <item x="688"/>
        <item x="610"/>
        <item x="1495"/>
        <item x="485"/>
        <item x="486"/>
        <item x="1189"/>
        <item x="1352"/>
        <item x="1862"/>
        <item x="1379"/>
        <item x="1380"/>
        <item x="1381"/>
        <item x="977"/>
        <item x="1222"/>
        <item x="957"/>
        <item x="1917"/>
        <item x="215"/>
        <item x="1100"/>
        <item x="1101"/>
        <item x="1542"/>
        <item x="386"/>
        <item x="387"/>
        <item x="389"/>
        <item x="528"/>
        <item x="553"/>
        <item x="548"/>
        <item x="1309"/>
        <item x="1586"/>
        <item x="1587"/>
        <item x="576"/>
        <item x="577"/>
        <item x="304"/>
        <item x="817"/>
        <item x="891"/>
        <item x="892"/>
        <item x="601"/>
        <item x="1062"/>
        <item x="1233"/>
        <item x="504"/>
        <item x="505"/>
        <item x="1881"/>
        <item x="1885"/>
        <item x="1884"/>
        <item x="305"/>
        <item x="833"/>
        <item x="242"/>
        <item x="243"/>
        <item x="244"/>
        <item x="245"/>
        <item x="246"/>
        <item x="837"/>
        <item x="838"/>
        <item x="839"/>
        <item x="186"/>
        <item x="1575"/>
        <item x="1486"/>
        <item x="938"/>
        <item x="1835"/>
        <item x="1836"/>
        <item x="802"/>
        <item x="808"/>
        <item x="1319"/>
        <item x="1320"/>
        <item x="744"/>
        <item x="1431"/>
        <item x="1432"/>
        <item x="1012"/>
        <item x="1826"/>
        <item x="1827"/>
        <item x="1518"/>
        <item x="1519"/>
        <item x="1899"/>
        <item x="1048"/>
        <item x="250"/>
        <item x="251"/>
        <item x="240"/>
        <item x="441"/>
        <item x="442"/>
        <item x="31"/>
        <item x="1501"/>
        <item x="83"/>
        <item x="889"/>
        <item x="1506"/>
        <item x="447"/>
        <item x="1125"/>
        <item x="1126"/>
        <item x="1127"/>
        <item x="1128"/>
        <item x="784"/>
        <item x="1007"/>
        <item x="317"/>
        <item x="1861"/>
        <item x="774"/>
        <item x="775"/>
        <item x="1873"/>
        <item x="1603"/>
        <item x="1604"/>
        <item x="1289"/>
        <item x="128"/>
        <item x="152"/>
        <item x="153"/>
        <item x="154"/>
        <item x="50"/>
        <item x="51"/>
        <item x="47"/>
        <item x="1851"/>
        <item x="118"/>
        <item x="119"/>
        <item x="120"/>
        <item x="123"/>
        <item x="607"/>
        <item x="608"/>
        <item x="1693"/>
        <item x="710"/>
        <item x="711"/>
        <item x="740"/>
        <item x="1613"/>
        <item x="1614"/>
        <item x="407"/>
        <item x="408"/>
        <item x="409"/>
        <item x="863"/>
        <item x="1649"/>
        <item x="229"/>
        <item x="352"/>
        <item x="1452"/>
        <item x="1453"/>
        <item x="1933"/>
        <item x="1934"/>
        <item x="1935"/>
        <item x="1729"/>
        <item x="1940"/>
        <item x="1941"/>
        <item x="1879"/>
        <item x="275"/>
        <item x="276"/>
        <item x="277"/>
        <item x="52"/>
        <item x="291"/>
        <item x="292"/>
        <item x="1874"/>
        <item x="1605"/>
        <item x="1051"/>
        <item x="1611"/>
        <item x="1906"/>
        <item x="1186"/>
        <item x="1049"/>
        <item x="1050"/>
        <item x="1419"/>
        <item x="1852"/>
        <item x="1551"/>
        <item x="35"/>
        <item x="21"/>
        <item x="1895"/>
        <item x="1704"/>
        <item x="794"/>
        <item x="1525"/>
        <item x="1524"/>
        <item x="1213"/>
        <item x="1214"/>
        <item x="169"/>
        <item x="170"/>
        <item x="603"/>
        <item x="1285"/>
        <item x="1286"/>
        <item x="1227"/>
        <item x="1802"/>
        <item x="1856"/>
        <item x="852"/>
        <item x="1515"/>
        <item x="1555"/>
        <item x="1280"/>
        <item x="1281"/>
        <item x="1576"/>
        <item x="1574"/>
        <item x="935"/>
        <item x="1918"/>
        <item x="1919"/>
        <item x="101"/>
        <item x="82"/>
        <item x="1077"/>
        <item x="1809"/>
        <item x="255"/>
        <item x="253"/>
        <item x="254"/>
        <item x="579"/>
        <item x="287"/>
        <item x="816"/>
        <item x="1259"/>
        <item x="1260"/>
        <item x="1261"/>
        <item x="1791"/>
        <item x="1924"/>
        <item x="1925"/>
        <item x="1028"/>
        <item x="1589"/>
        <item x="354"/>
        <item x="355"/>
        <item x="356"/>
        <item x="418"/>
        <item x="1882"/>
        <item x="1883"/>
        <item x="718"/>
        <item x="677"/>
        <item x="853"/>
        <item x="854"/>
        <item x="1907"/>
        <item x="1891"/>
        <item x="529"/>
        <item x="183"/>
        <item x="184"/>
        <item x="360"/>
        <item x="1390"/>
        <item x="1135"/>
        <item x="1165"/>
        <item x="162"/>
        <item x="161"/>
        <item x="19"/>
        <item x="1857"/>
        <item x="1230"/>
        <item x="1231"/>
        <item x="1232"/>
        <item x="930"/>
        <item x="931"/>
        <item x="884"/>
        <item x="885"/>
        <item x="1070"/>
        <item x="1069"/>
        <item x="1328"/>
        <item x="1329"/>
        <item x="569"/>
        <item x="570"/>
        <item x="1666"/>
        <item x="644"/>
        <item x="1263"/>
        <item x="925"/>
        <item x="1449"/>
        <item x="1450"/>
        <item x="1032"/>
        <item x="1033"/>
        <item x="903"/>
        <item x="121"/>
        <item x="122"/>
        <item x="20"/>
        <item x="420"/>
        <item x="807"/>
        <item x="1602"/>
        <item x="939"/>
        <item x="1707"/>
        <item x="429"/>
        <item x="42"/>
        <item x="23"/>
        <item x="24"/>
        <item x="1448"/>
        <item x="1639"/>
        <item x="1293"/>
        <item x="1294"/>
        <item x="1464"/>
        <item x="1790"/>
        <item x="526"/>
        <item x="527"/>
        <item x="307"/>
        <item x="1292"/>
        <item x="1351"/>
        <item x="823"/>
        <item x="1837"/>
        <item x="896"/>
        <item x="897"/>
        <item x="898"/>
        <item x="1776"/>
        <item x="1472"/>
        <item x="1197"/>
        <item x="1198"/>
        <item x="1196"/>
        <item x="1442"/>
        <item x="1443"/>
        <item x="1444"/>
        <item x="1429"/>
        <item x="820"/>
        <item x="1188"/>
        <item x="1585"/>
        <item x="1734"/>
        <item x="1054"/>
        <item x="719"/>
        <item x="1741"/>
        <item x="950"/>
        <item x="1700"/>
        <item x="552"/>
        <item x="45"/>
        <item x="46"/>
        <item x="1175"/>
        <item x="212"/>
        <item x="641"/>
        <item x="230"/>
        <item x="231"/>
        <item x="1208"/>
        <item x="1209"/>
        <item x="43"/>
        <item x="1047"/>
        <item x="1921"/>
        <item x="11"/>
        <item x="1788"/>
        <item x="1911"/>
        <item x="1912"/>
        <item x="1913"/>
        <item x="1221"/>
        <item x="1223"/>
        <item x="720"/>
        <item x="828"/>
        <item x="1255"/>
        <item x="1256"/>
        <item x="1257"/>
        <item x="1005"/>
        <item x="18"/>
        <item x="1391"/>
        <item x="1392"/>
        <item x="61"/>
        <item x="917"/>
        <item x="918"/>
        <item x="919"/>
        <item x="514"/>
        <item x="1581"/>
        <item x="1582"/>
        <item x="266"/>
        <item x="12"/>
        <item x="1110"/>
        <item x="1111"/>
        <item x="795"/>
        <item x="1176"/>
        <item x="1155"/>
        <item x="1234"/>
        <item x="1236"/>
        <item x="1559"/>
        <item x="1560"/>
        <item x="289"/>
        <item x="290"/>
        <item x="293"/>
        <item x="1531"/>
        <item x="946"/>
        <item x="947"/>
        <item x="1936"/>
        <item x="313"/>
        <item x="922"/>
        <item x="353"/>
        <item x="1797"/>
        <item x="1798"/>
        <item x="651"/>
        <item x="652"/>
        <item x="765"/>
        <item x="466"/>
        <item x="55"/>
        <item x="56"/>
        <item x="1187"/>
        <item x="913"/>
        <item x="686"/>
        <item x="687"/>
        <item x="111"/>
        <item x="1546"/>
        <item x="843"/>
        <item x="844"/>
        <item x="406"/>
        <item x="803"/>
        <item x="547"/>
        <item x="74"/>
        <item x="604"/>
        <item x="578"/>
        <item x="133"/>
        <item x="134"/>
        <item x="1804"/>
        <item x="1845"/>
        <item x="1179"/>
        <item x="665"/>
        <item x="1583"/>
        <item x="343"/>
        <item x="344"/>
        <item x="1274"/>
        <item x="797"/>
        <item x="1728"/>
        <item x="772"/>
        <item x="773"/>
        <item x="1224"/>
        <item x="1601"/>
        <item x="1779"/>
        <item x="530"/>
        <item x="1011"/>
        <item x="1823"/>
        <item x="219"/>
        <item x="1393"/>
        <item x="320"/>
        <item x="321"/>
        <item x="322"/>
        <item x="1820"/>
        <item x="144"/>
        <item x="163"/>
        <item x="1557"/>
        <item x="1446"/>
        <item x="1311"/>
        <item x="780"/>
        <item x="649"/>
        <item x="965"/>
        <item x="1262"/>
        <item x="725"/>
        <item x="1386"/>
        <item x="1387"/>
        <item x="415"/>
        <item x="951"/>
        <item x="1385"/>
        <item x="1580"/>
        <item x="1588"/>
        <item x="1013"/>
        <item x="1014"/>
        <item x="195"/>
        <item x="448"/>
        <item x="1834"/>
        <item x="216"/>
        <item x="217"/>
        <item x="1079"/>
        <item x="44"/>
        <item x="1279"/>
        <item x="1174"/>
        <item x="1154"/>
        <item x="1789"/>
        <item x="531"/>
        <item x="589"/>
        <item x="801"/>
        <item x="1803"/>
        <item x="1124"/>
        <item x="600"/>
        <item x="1584"/>
        <item x="1143"/>
        <item x="565"/>
        <item x="1229"/>
        <item x="482"/>
        <item x="483"/>
        <item x="1684"/>
        <item x="446"/>
        <item x="480"/>
        <item x="481"/>
        <item x="363"/>
        <item x="286"/>
        <item x="906"/>
        <item x="1190"/>
        <item x="1076"/>
        <item x="197"/>
        <item x="1920"/>
        <item x="78"/>
        <item x="79"/>
        <item x="1673"/>
        <item x="465"/>
        <item x="3"/>
        <item x="4"/>
        <item x="5"/>
        <item x="6"/>
        <item x="80"/>
        <item x="453"/>
        <item x="1399"/>
        <item x="866"/>
        <item x="1665"/>
        <item x="1663"/>
        <item x="350"/>
        <item x="963"/>
        <item x="337"/>
        <item x="338"/>
        <item x="366"/>
        <item x="367"/>
        <item x="1094"/>
        <item x="1315"/>
        <item x="994"/>
        <item x="1415"/>
        <item x="1416"/>
        <item x="1708"/>
        <item x="1949"/>
        <item x="568"/>
        <item x="1096"/>
        <item x="830"/>
        <item x="723"/>
        <item x="943"/>
        <item x="890"/>
        <item x="1295"/>
        <item x="515"/>
        <item x="1336"/>
        <item x="1060"/>
        <item x="856"/>
        <item x="859"/>
        <item x="508"/>
        <item x="1664"/>
        <item x="732"/>
        <item x="821"/>
        <item x="879"/>
        <item x="878"/>
        <item x="566"/>
        <item x="567"/>
        <item x="1669"/>
        <item x="1670"/>
        <item x="992"/>
        <item x="357"/>
        <item x="371"/>
        <item x="1777"/>
        <item x="927"/>
        <item x="928"/>
        <item x="954"/>
        <item x="742"/>
        <item x="544"/>
        <item x="1455"/>
        <item x="1456"/>
        <item x="1457"/>
        <item x="1458"/>
        <item x="178"/>
        <item x="433"/>
        <item x="129"/>
        <item x="130"/>
        <item x="1347"/>
        <item x="800"/>
        <item x="113"/>
        <item x="650"/>
        <item x="1271"/>
        <item x="1272"/>
        <item x="1273"/>
        <item x="1142"/>
        <item x="1735"/>
        <item x="1296"/>
        <item x="1112"/>
        <item x="135"/>
        <item x="136"/>
        <item x="1344"/>
        <item x="606"/>
        <item x="609"/>
        <item x="1701"/>
        <item x="432"/>
        <item x="1364"/>
        <item x="1889"/>
        <item x="1307"/>
        <item x="1308"/>
        <item x="226"/>
        <item x="1778"/>
        <item x="32"/>
        <item x="512"/>
        <item x="513"/>
        <item x="1144"/>
        <item x="868"/>
        <item x="1105"/>
        <item x="1237"/>
        <item x="213"/>
        <item x="214"/>
        <item x="1488"/>
        <item x="1290"/>
        <item x="1436"/>
        <item x="1424"/>
        <item x="648"/>
        <item x="1775"/>
        <item x="1479"/>
        <item x="390"/>
        <item x="1742"/>
        <item x="1743"/>
        <item x="1000"/>
        <item x="1001"/>
        <item x="126"/>
        <item x="127"/>
        <item x="484"/>
        <item x="1071"/>
        <item x="1072"/>
        <item x="1370"/>
        <item x="1368"/>
        <item x="1369"/>
        <item x="334"/>
        <item x="832"/>
        <item x="1117"/>
        <item x="81"/>
        <item x="1496"/>
        <item x="1624"/>
        <item x="1838"/>
        <item x="1839"/>
        <item x="990"/>
        <item x="991"/>
        <item x="1897"/>
        <item x="1898"/>
        <item x="166"/>
        <item x="167"/>
        <item x="1414"/>
        <item x="690"/>
        <item x="691"/>
        <item x="1520"/>
        <item x="1521"/>
        <item x="1522"/>
        <item x="1503"/>
        <item x="1504"/>
        <item x="1705"/>
        <item x="1706"/>
        <item x="517"/>
        <item x="519"/>
        <item x="521"/>
        <item x="1815"/>
        <item x="937"/>
        <item x="1674"/>
        <item x="1640"/>
        <item x="1641"/>
        <item x="1642"/>
        <item x="1619"/>
        <item x="1620"/>
        <item x="1092"/>
        <item x="1093"/>
        <item x="410"/>
        <item x="1365"/>
        <item x="1141"/>
        <item x="948"/>
        <item x="76"/>
        <item x="77"/>
        <item x="40"/>
        <item x="783"/>
        <item x="540"/>
        <item x="288"/>
        <item x="1377"/>
        <item x="1378"/>
        <item x="695"/>
        <item x="228"/>
        <item x="1660"/>
        <item x="1661"/>
        <item x="1854"/>
        <item x="516"/>
        <item x="1937"/>
        <item x="434"/>
        <item x="1375"/>
        <item x="1376"/>
        <item x="345"/>
        <item x="550"/>
        <item x="1730"/>
        <item x="1950"/>
        <item x="825"/>
        <item x="826"/>
        <item x="824"/>
        <item x="1121"/>
        <item x="989"/>
        <item x="1612"/>
        <item x="25"/>
        <item x="323"/>
        <item x="1678"/>
        <item x="1478"/>
        <item x="1671"/>
        <item x="596"/>
        <item x="597"/>
        <item x="1252"/>
        <item x="1253"/>
        <item x="1760"/>
        <item x="492"/>
        <item x="493"/>
        <item x="1490"/>
        <item x="778"/>
        <item x="779"/>
        <item x="949"/>
        <item x="306"/>
        <item x="1794"/>
        <item x="1287"/>
        <item x="1288"/>
        <item x="1668"/>
        <item x="1816"/>
        <item x="1384"/>
        <item x="623"/>
        <item x="624"/>
        <item x="964"/>
        <item x="1215"/>
        <item x="1216"/>
        <item x="474"/>
        <item x="645"/>
        <item x="92"/>
        <item x="93"/>
        <item x="1926"/>
        <item x="911"/>
        <item x="867"/>
        <item x="1297"/>
        <item x="1875"/>
        <item x="1266"/>
        <item x="1554"/>
        <item x="1556"/>
        <item x="602"/>
        <item x="595"/>
        <item x="1948"/>
        <item x="283"/>
        <item x="1087"/>
        <item x="1088"/>
        <item x="1089"/>
        <item x="873"/>
        <item x="66"/>
        <item x="590"/>
        <item x="591"/>
        <item x="592"/>
        <item x="9"/>
        <item x="10"/>
        <item x="743"/>
        <item x="1489"/>
        <item x="124"/>
        <item x="267"/>
        <item x="379"/>
        <item x="1203"/>
        <item x="907"/>
        <item x="1243"/>
        <item x="1244"/>
        <item x="632"/>
        <item x="633"/>
        <item x="972"/>
        <item t="default"/>
      </items>
    </pivotField>
    <pivotField showAll="0">
      <items count="7">
        <item x="2"/>
        <item x="5"/>
        <item x="0"/>
        <item x="4"/>
        <item x="3"/>
        <item x="1"/>
        <item t="default"/>
      </items>
    </pivotField>
    <pivotField showAll="0">
      <items count="14">
        <item x="6"/>
        <item x="0"/>
        <item x="1"/>
        <item x="9"/>
        <item x="7"/>
        <item x="5"/>
        <item x="2"/>
        <item x="8"/>
        <item x="4"/>
        <item x="3"/>
        <item x="10"/>
        <item x="11"/>
        <item x="12"/>
        <item t="default"/>
      </items>
    </pivotField>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Sales" fld="23" baseField="0" baseItem="0"/>
    <dataField name="Sum of Profit" fld="21" baseField="0" baseItem="0"/>
    <dataField name="Count of Order ID" fld="24" subtotal="count" baseField="0" baseItem="1"/>
    <dataField name="Sum of Profit2" fld="21"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5DFD3B7-C4A0-4B32-8C6C-7E377A8D01B8}" sourceName="Ship Mode">
  <pivotTables>
    <pivotTable tabId="22" name="PivotTable4"/>
    <pivotTable tabId="22" name="PivotTable10"/>
    <pivotTable tabId="22" name="PivotTable11"/>
    <pivotTable tabId="22" name="PivotTable12"/>
    <pivotTable tabId="22" name="PivotTable5"/>
    <pivotTable tabId="22" name="PivotTable6"/>
    <pivotTable tabId="22" name="PivotTable7"/>
    <pivotTable tabId="22" name="PivotTable8"/>
    <pivotTable tabId="22" name="PivotTable9"/>
  </pivotTables>
  <data>
    <tabular pivotCacheId="61223820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82B530-D059-45BD-97A6-859E2DB49E5D}" sourceName="Region">
  <pivotTables>
    <pivotTable tabId="22" name="PivotTable4"/>
    <pivotTable tabId="22" name="PivotTable10"/>
    <pivotTable tabId="22" name="PivotTable11"/>
    <pivotTable tabId="22" name="PivotTable12"/>
    <pivotTable tabId="22" name="PivotTable5"/>
    <pivotTable tabId="22" name="PivotTable6"/>
    <pivotTable tabId="22" name="PivotTable7"/>
    <pivotTable tabId="22" name="PivotTable8"/>
    <pivotTable tabId="22" name="PivotTable9"/>
  </pivotTables>
  <data>
    <tabular pivotCacheId="61223820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29DC2047-C183-4063-866A-B0C96661745D}" sourceName="Order Priority">
  <pivotTables>
    <pivotTable tabId="22" name="PivotTable4"/>
    <pivotTable tabId="22" name="PivotTable10"/>
    <pivotTable tabId="22" name="PivotTable11"/>
    <pivotTable tabId="22" name="PivotTable12"/>
    <pivotTable tabId="22" name="PivotTable5"/>
    <pivotTable tabId="22" name="PivotTable6"/>
    <pivotTable tabId="22" name="PivotTable7"/>
    <pivotTable tabId="22" name="PivotTable8"/>
    <pivotTable tabId="22" name="PivotTable9"/>
  </pivotTables>
  <data>
    <tabular pivotCacheId="612238201">
      <items count="6">
        <i x="2" s="1"/>
        <i x="5" s="1"/>
        <i x="0"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8D1B923-E0D9-4CF3-838F-EF1495FB981E}" sourceName="Customer Segment">
  <pivotTables>
    <pivotTable tabId="22" name="PivotTable4"/>
    <pivotTable tabId="22" name="PivotTable10"/>
    <pivotTable tabId="22" name="PivotTable11"/>
    <pivotTable tabId="22" name="PivotTable12"/>
    <pivotTable tabId="22" name="PivotTable5"/>
    <pivotTable tabId="22" name="PivotTable6"/>
    <pivotTable tabId="22" name="PivotTable7"/>
    <pivotTable tabId="22" name="PivotTable8"/>
    <pivotTable tabId="22" name="PivotTable9"/>
  </pivotTables>
  <data>
    <tabular pivotCacheId="612238201">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75F42293-9B10-4FD1-823D-1765B6211059}" sourceName="Months (Order Date)">
  <pivotTables>
    <pivotTable tabId="22" name="PivotTable4"/>
    <pivotTable tabId="22" name="PivotTable10"/>
    <pivotTable tabId="22" name="PivotTable11"/>
    <pivotTable tabId="22" name="PivotTable12"/>
    <pivotTable tabId="22" name="PivotTable5"/>
    <pivotTable tabId="22" name="PivotTable6"/>
    <pivotTable tabId="22" name="PivotTable7"/>
    <pivotTable tabId="22" name="PivotTable8"/>
    <pivotTable tabId="22" name="PivotTable9"/>
  </pivotTables>
  <data>
    <tabular pivotCacheId="612238201">
      <items count="14">
        <i x="1" s="1"/>
        <i x="2" s="1"/>
        <i x="3" s="1"/>
        <i x="4" s="1"/>
        <i x="5" s="1"/>
        <i x="6" s="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8535F981-A38C-48B9-AE29-9B4340A89446}" cache="Slicer_Ship_Mode" caption="Ship Mode" rowHeight="222250"/>
  <slicer name="Region" xr10:uid="{20CA04AB-71EB-4885-ABB3-4B9876D05197}" cache="Slicer_Region" caption="Region" rowHeight="222250"/>
  <slicer name="Order Priority" xr10:uid="{0BEB77B3-9E4A-4940-BEEE-9303E7D791B6}" cache="Slicer_Order_Priority" caption="Order Priority" rowHeight="222250"/>
  <slicer name="Customer Segment" xr10:uid="{58C246F8-5BB8-4CCA-98FB-C8F547E70F7A}" cache="Slicer_Customer_Segment" caption="Customer Segment" rowHeight="222250"/>
  <slicer name="Months (Order Date)" xr10:uid="{9D3A5464-8FCC-4C9F-A07C-843220420CC4}" cache="Slicer_Months__Order_Date" caption="Months (Order Dat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59A05076-2FFD-4353-A3D0-9EB2A634E521}" cache="Slicer_Ship_Mode" caption="Ship Mode" style="SlicerStyleLight5" rowHeight="222250"/>
  <slicer name="Region 1" xr10:uid="{4665FB13-1BC9-4CA9-AE0F-A4030E40E087}" cache="Slicer_Region" caption="Region" style="SlicerStyleLight5" rowHeight="222250"/>
  <slicer name="Customer Segment 1" xr10:uid="{968BB271-97D7-4706-84A5-C088DE945E3F}" cache="Slicer_Customer_Segment" caption="Customer Segment" style="SlicerStyleLight5" rowHeight="222250"/>
  <slicer name="Months (Order Date) 1" xr10:uid="{E2CCD3CB-68A7-413F-8D2A-15EC248B7F80}" cache="Slicer_Months__Order_Date" caption="Months (Order Date)" style="SlicerStyleLight5"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EF6930-8D9C-411A-ACA6-D19AC366E263}" name="order" displayName="order" ref="A1:AA1953" totalsRowShown="0">
  <autoFilter ref="A1:AA1953" xr:uid="{85EF6930-8D9C-411A-ACA6-D19AC366E263}"/>
  <tableColumns count="27">
    <tableColumn id="1" xr3:uid="{98BB61F4-DD73-4B28-B5CD-7E995A61CF64}" name="Row ID"/>
    <tableColumn id="2" xr3:uid="{2C61DEF8-6DE7-4ADC-884D-B3DFDB51E0A2}" name="Order Priority"/>
    <tableColumn id="3" xr3:uid="{8F90FE28-E9D5-43FD-8F72-93AE377F26D4}" name="Discount"/>
    <tableColumn id="4" xr3:uid="{E55B6FE7-7AB7-4745-85C7-EC0DEF803C6B}" name="Unit Price"/>
    <tableColumn id="5" xr3:uid="{D94FC9DF-695B-4EB8-803F-7605CA70433C}" name="Shipping Cost"/>
    <tableColumn id="6" xr3:uid="{3F12AEB6-819B-4019-8C23-C277AC619D09}" name="Customer ID"/>
    <tableColumn id="7" xr3:uid="{2F71B362-4E13-4F3D-953C-CD3A3A66A47C}" name="Customer Name"/>
    <tableColumn id="8" xr3:uid="{CDCA1F51-EDB5-45F4-9B82-68705BF2B5FF}" name="Ship Mode"/>
    <tableColumn id="9" xr3:uid="{5F93DFF4-4522-4966-8912-EEA50BA5B339}" name="Customer Segment"/>
    <tableColumn id="10" xr3:uid="{BCE42323-4D65-4378-A295-96E23EF1B5F7}" name="Product Category"/>
    <tableColumn id="11" xr3:uid="{5FF2EF62-B9BF-4344-AD03-1D6E4D7B1D29}" name="Product Sub-Category"/>
    <tableColumn id="12" xr3:uid="{0C484F49-423C-4DDB-B68D-E7CD7A21675F}" name="Product Container"/>
    <tableColumn id="13" xr3:uid="{5EB79192-7C96-4C3B-9CF1-895CCAB8CBCA}" name="Product Name"/>
    <tableColumn id="14" xr3:uid="{D700DD79-E208-44FE-A9B8-61AFE182BFC3}" name="Product Base Margin"/>
    <tableColumn id="15" xr3:uid="{F0B3FE17-1660-48A8-B206-E66EF1380730}" name="Country"/>
    <tableColumn id="16" xr3:uid="{D813468F-76DC-4365-8862-278B771B3526}" name="Region"/>
    <tableColumn id="17" xr3:uid="{CCF35E43-502A-416D-85B1-2C566891BB31}" name="State or Province"/>
    <tableColumn id="18" xr3:uid="{19B04178-3114-4FCC-BE10-AF119DDFC742}" name="City"/>
    <tableColumn id="19" xr3:uid="{EECBF53A-1D51-4543-B24B-82CA1277A570}" name="Postal Code"/>
    <tableColumn id="20" xr3:uid="{92F63DC8-FB9F-4690-9C18-0285725E3E47}" name="Order Date" dataDxfId="4"/>
    <tableColumn id="21" xr3:uid="{52A76825-CF44-4D8A-AEDC-5630F4E7395D}" name="Ship Date" dataDxfId="3"/>
    <tableColumn id="22" xr3:uid="{53AAFC39-2300-4797-981B-EA31FE121840}" name="Profit"/>
    <tableColumn id="23" xr3:uid="{7AFB2907-6553-42E2-94C7-B1A0AA01AFC8}" name="Quantity ordered new"/>
    <tableColumn id="24" xr3:uid="{53F62FFE-D5EB-4AB4-B9EA-E4E2B46CEDC5}" name="Sales"/>
    <tableColumn id="25" xr3:uid="{C08B38FC-926B-4A2D-B4C3-309D8C45F10F}" name="Order ID"/>
    <tableColumn id="26" xr3:uid="{7436C4C8-1F87-4B20-8120-FE4DFBFCACC3}" name="status" dataDxfId="2">
      <calculatedColumnFormula>IFERROR(VLOOKUP(order[[#This Row],[Order ID]],return[#All],2,),"Not returned")</calculatedColumnFormula>
    </tableColumn>
    <tableColumn id="27" xr3:uid="{F82181AB-1FAD-4042-B76F-FA025187A1A9}" name="Manager" dataDxfId="1">
      <calculatedColumnFormula>VLOOKUP(order[[#This Row],[Region]],user[#All],2,0)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5A81A4-599C-493D-8369-E3E9B20F7F1E}" name="return" displayName="return" ref="A1:B1635" totalsRowShown="0">
  <autoFilter ref="A1:B1635" xr:uid="{D05A81A4-599C-493D-8369-E3E9B20F7F1E}"/>
  <tableColumns count="2">
    <tableColumn id="1" xr3:uid="{6A235A8C-4835-49FA-BE72-6ECC6417D126}" name="Order ID"/>
    <tableColumn id="2" xr3:uid="{7A1E614D-D842-40C7-91E0-22018D6F84B0}"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4D164D-C3D0-4362-A515-FCA6E43931DE}" name="user" displayName="user" ref="A1:B5" totalsRowShown="0" headerRowDxfId="0">
  <autoFilter ref="A1:B5" xr:uid="{BC4D164D-C3D0-4362-A515-FCA6E43931DE}"/>
  <tableColumns count="2">
    <tableColumn id="1" xr3:uid="{2A4EAA35-473C-4C05-AB7F-1D4E80B382DC}" name="Region"/>
    <tableColumn id="2" xr3:uid="{E8CA2599-C12B-45FC-90F2-80D637F2B98A}" name="Manage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A9630-ABD6-48C8-B2D8-9EA10203504C}">
  <dimension ref="A3:E124"/>
  <sheetViews>
    <sheetView topLeftCell="B13" zoomScale="93" workbookViewId="0">
      <selection activeCell="E124" sqref="E124"/>
    </sheetView>
  </sheetViews>
  <sheetFormatPr defaultRowHeight="12.6" x14ac:dyDescent="0.25"/>
  <cols>
    <col min="1" max="1" width="14.77734375" bestFit="1" customWidth="1"/>
    <col min="2" max="2" width="14.5546875" bestFit="1" customWidth="1"/>
    <col min="3" max="3" width="14.21875" bestFit="1" customWidth="1"/>
    <col min="4" max="5" width="14.5546875" bestFit="1" customWidth="1"/>
    <col min="6" max="5694" width="17.33203125" bestFit="1" customWidth="1"/>
    <col min="5695" max="5695" width="18.33203125" bestFit="1" customWidth="1"/>
    <col min="5696" max="5696" width="18.109375" bestFit="1" customWidth="1"/>
    <col min="5697" max="5697" width="22.44140625" bestFit="1" customWidth="1"/>
  </cols>
  <sheetData>
    <row r="3" spans="1:2" x14ac:dyDescent="0.25">
      <c r="A3" s="8" t="s">
        <v>3049</v>
      </c>
      <c r="B3" t="s">
        <v>3053</v>
      </c>
    </row>
    <row r="4" spans="1:2" x14ac:dyDescent="0.25">
      <c r="A4" s="9" t="s">
        <v>712</v>
      </c>
      <c r="B4" s="14">
        <v>275</v>
      </c>
    </row>
    <row r="5" spans="1:2" x14ac:dyDescent="0.25">
      <c r="A5" s="9" t="s">
        <v>711</v>
      </c>
      <c r="B5" s="14">
        <v>240</v>
      </c>
    </row>
    <row r="6" spans="1:2" x14ac:dyDescent="0.25">
      <c r="A6" s="9" t="s">
        <v>710</v>
      </c>
      <c r="B6" s="14">
        <v>1437</v>
      </c>
    </row>
    <row r="7" spans="1:2" x14ac:dyDescent="0.25">
      <c r="A7" s="9" t="s">
        <v>3050</v>
      </c>
      <c r="B7" s="14">
        <v>1952</v>
      </c>
    </row>
    <row r="14" spans="1:2" x14ac:dyDescent="0.25">
      <c r="A14" s="8" t="s">
        <v>3049</v>
      </c>
      <c r="B14" t="s">
        <v>3054</v>
      </c>
    </row>
    <row r="15" spans="1:2" x14ac:dyDescent="0.25">
      <c r="A15" s="9" t="s">
        <v>1037</v>
      </c>
      <c r="B15" s="14">
        <v>37421.960191999999</v>
      </c>
    </row>
    <row r="16" spans="1:2" x14ac:dyDescent="0.25">
      <c r="A16" s="9" t="s">
        <v>1019</v>
      </c>
      <c r="B16" s="14">
        <v>27611.943318599991</v>
      </c>
    </row>
    <row r="17" spans="1:2" x14ac:dyDescent="0.25">
      <c r="A17" s="9" t="s">
        <v>1065</v>
      </c>
      <c r="B17" s="14">
        <v>23410.842026000009</v>
      </c>
    </row>
    <row r="18" spans="1:2" x14ac:dyDescent="0.25">
      <c r="A18" s="9" t="s">
        <v>1013</v>
      </c>
      <c r="B18" s="14">
        <v>17931.043399999999</v>
      </c>
    </row>
    <row r="19" spans="1:2" x14ac:dyDescent="0.25">
      <c r="A19" s="9" t="s">
        <v>1015</v>
      </c>
      <c r="B19" s="14">
        <v>28078.850659999996</v>
      </c>
    </row>
    <row r="20" spans="1:2" x14ac:dyDescent="0.25">
      <c r="A20" s="9" t="s">
        <v>3050</v>
      </c>
      <c r="B20" s="14">
        <v>134454.6395966</v>
      </c>
    </row>
    <row r="26" spans="1:2" x14ac:dyDescent="0.25">
      <c r="A26" s="8" t="s">
        <v>3049</v>
      </c>
      <c r="B26" t="s">
        <v>3054</v>
      </c>
    </row>
    <row r="27" spans="1:2" x14ac:dyDescent="0.25">
      <c r="A27" s="9" t="s">
        <v>733</v>
      </c>
      <c r="B27" s="14">
        <v>-1544.8260631999999</v>
      </c>
    </row>
    <row r="28" spans="1:2" x14ac:dyDescent="0.25">
      <c r="A28" s="9" t="s">
        <v>104</v>
      </c>
      <c r="B28" s="14">
        <v>-1291.0958999999998</v>
      </c>
    </row>
    <row r="29" spans="1:2" x14ac:dyDescent="0.25">
      <c r="A29" s="9" t="s">
        <v>731</v>
      </c>
      <c r="B29" s="14">
        <v>-7240.0713636500004</v>
      </c>
    </row>
    <row r="30" spans="1:2" x14ac:dyDescent="0.25">
      <c r="A30" s="9" t="s">
        <v>3050</v>
      </c>
      <c r="B30" s="14">
        <v>-10075.993326849999</v>
      </c>
    </row>
    <row r="47" spans="1:5" x14ac:dyDescent="0.25">
      <c r="A47" s="8" t="s">
        <v>3054</v>
      </c>
      <c r="B47" s="8" t="s">
        <v>3055</v>
      </c>
    </row>
    <row r="48" spans="1:5" x14ac:dyDescent="0.25">
      <c r="A48" s="8" t="s">
        <v>3049</v>
      </c>
      <c r="B48" t="s">
        <v>723</v>
      </c>
      <c r="C48" t="s">
        <v>721</v>
      </c>
      <c r="D48" t="s">
        <v>722</v>
      </c>
      <c r="E48" t="s">
        <v>3050</v>
      </c>
    </row>
    <row r="49" spans="1:5" x14ac:dyDescent="0.25">
      <c r="A49" s="9">
        <v>0</v>
      </c>
      <c r="B49" s="14">
        <v>10702.443570919993</v>
      </c>
      <c r="C49" s="14">
        <v>7717.5039599999991</v>
      </c>
      <c r="D49" s="14">
        <v>11052.431360000002</v>
      </c>
      <c r="E49" s="14">
        <v>29472.378890919994</v>
      </c>
    </row>
    <row r="50" spans="1:5" x14ac:dyDescent="0.25">
      <c r="A50" s="9">
        <v>0.01</v>
      </c>
      <c r="B50" s="14">
        <v>27321.732874999998</v>
      </c>
      <c r="C50" s="14">
        <v>1547.6435300000003</v>
      </c>
      <c r="D50" s="14">
        <v>-5854.1391080000012</v>
      </c>
      <c r="E50" s="14">
        <v>23015.237297</v>
      </c>
    </row>
    <row r="51" spans="1:5" x14ac:dyDescent="0.25">
      <c r="A51" s="9">
        <v>0.02</v>
      </c>
      <c r="B51" s="14">
        <v>10931.112962999996</v>
      </c>
      <c r="C51" s="14">
        <v>29953.414559999997</v>
      </c>
      <c r="D51" s="14">
        <v>1832.2651079999994</v>
      </c>
      <c r="E51" s="14">
        <v>42716.792630999997</v>
      </c>
    </row>
    <row r="52" spans="1:5" x14ac:dyDescent="0.25">
      <c r="A52" s="9">
        <v>0.03</v>
      </c>
      <c r="B52" s="14">
        <v>19894.047206000003</v>
      </c>
      <c r="C52" s="14">
        <v>10826.557769999998</v>
      </c>
      <c r="D52" s="14">
        <v>29165.567500000001</v>
      </c>
      <c r="E52" s="14">
        <v>59886.172476000007</v>
      </c>
    </row>
    <row r="53" spans="1:5" x14ac:dyDescent="0.25">
      <c r="A53" s="9">
        <v>0.04</v>
      </c>
      <c r="B53" s="14">
        <v>-4246.3348310000001</v>
      </c>
      <c r="C53" s="14">
        <v>9585.2544600000001</v>
      </c>
      <c r="D53" s="14">
        <v>-10004.520687999997</v>
      </c>
      <c r="E53" s="14">
        <v>-4665.6010589999969</v>
      </c>
    </row>
    <row r="54" spans="1:5" x14ac:dyDescent="0.25">
      <c r="A54" s="9">
        <v>0.05</v>
      </c>
      <c r="B54" s="14">
        <v>-1051.9365733200004</v>
      </c>
      <c r="C54" s="14">
        <v>15797.698099999998</v>
      </c>
      <c r="D54" s="14">
        <v>21363.211820000004</v>
      </c>
      <c r="E54" s="14">
        <v>36108.973346680003</v>
      </c>
    </row>
    <row r="55" spans="1:5" x14ac:dyDescent="0.25">
      <c r="A55" s="9">
        <v>0.06</v>
      </c>
      <c r="B55" s="14">
        <v>7374.4517140000016</v>
      </c>
      <c r="C55" s="14">
        <v>3210.9973099999997</v>
      </c>
      <c r="D55" s="14">
        <v>20440.311344000002</v>
      </c>
      <c r="E55" s="14">
        <v>31025.760368000003</v>
      </c>
    </row>
    <row r="56" spans="1:5" x14ac:dyDescent="0.25">
      <c r="A56" s="9">
        <v>7.0000000000000007E-2</v>
      </c>
      <c r="B56" s="14">
        <v>-2375.8645999999999</v>
      </c>
      <c r="C56" s="14">
        <v>1224.8778799999989</v>
      </c>
      <c r="D56" s="14">
        <v>14110.143659999998</v>
      </c>
      <c r="E56" s="14">
        <v>12959.156939999997</v>
      </c>
    </row>
    <row r="57" spans="1:5" x14ac:dyDescent="0.25">
      <c r="A57" s="9">
        <v>0.08</v>
      </c>
      <c r="B57" s="14">
        <v>-689.49229999999966</v>
      </c>
      <c r="C57" s="14">
        <v>10794.695</v>
      </c>
      <c r="D57" s="14">
        <v>-2778.8638720000022</v>
      </c>
      <c r="E57" s="14">
        <v>7326.3388279999981</v>
      </c>
    </row>
    <row r="58" spans="1:5" x14ac:dyDescent="0.25">
      <c r="A58" s="9">
        <v>0.09</v>
      </c>
      <c r="B58" s="14">
        <v>-7869.6609058499998</v>
      </c>
      <c r="C58" s="14">
        <v>-1376.5983431999998</v>
      </c>
      <c r="D58" s="14">
        <v>-8778.5733999999993</v>
      </c>
      <c r="E58" s="14">
        <v>-18024.832649049997</v>
      </c>
    </row>
    <row r="59" spans="1:5" x14ac:dyDescent="0.25">
      <c r="A59" s="9">
        <v>0.1</v>
      </c>
      <c r="B59" s="14">
        <v>-714.17318240000054</v>
      </c>
      <c r="C59" s="14">
        <v>242.96530999999996</v>
      </c>
      <c r="D59" s="14">
        <v>4755.3226399999985</v>
      </c>
      <c r="E59" s="14">
        <v>4284.1147675999982</v>
      </c>
    </row>
    <row r="60" spans="1:5" x14ac:dyDescent="0.25">
      <c r="A60" s="9">
        <v>0.17</v>
      </c>
      <c r="B60" s="14">
        <v>-9.1300000000000008</v>
      </c>
      <c r="C60" s="14"/>
      <c r="D60" s="14"/>
      <c r="E60" s="14">
        <v>-9.1300000000000008</v>
      </c>
    </row>
    <row r="61" spans="1:5" x14ac:dyDescent="0.25">
      <c r="A61" s="9">
        <v>0.21</v>
      </c>
      <c r="B61" s="14">
        <v>-17.75</v>
      </c>
      <c r="C61" s="14"/>
      <c r="D61" s="14"/>
      <c r="E61" s="14">
        <v>-17.75</v>
      </c>
    </row>
    <row r="62" spans="1:5" x14ac:dyDescent="0.25">
      <c r="A62" s="9" t="s">
        <v>3050</v>
      </c>
      <c r="B62" s="14">
        <v>59249.445936349985</v>
      </c>
      <c r="C62" s="14">
        <v>89525.009536799989</v>
      </c>
      <c r="D62" s="14">
        <v>75303.156364000009</v>
      </c>
      <c r="E62" s="14">
        <v>224077.61183715001</v>
      </c>
    </row>
    <row r="67" spans="1:2" x14ac:dyDescent="0.25">
      <c r="A67" s="8" t="s">
        <v>3049</v>
      </c>
      <c r="B67" t="s">
        <v>3054</v>
      </c>
    </row>
    <row r="68" spans="1:2" x14ac:dyDescent="0.25">
      <c r="A68" s="9" t="s">
        <v>737</v>
      </c>
      <c r="B68" s="14">
        <v>11677.3631</v>
      </c>
    </row>
    <row r="69" spans="1:2" x14ac:dyDescent="0.25">
      <c r="A69" s="9" t="s">
        <v>1279</v>
      </c>
      <c r="B69" s="14">
        <v>9300.3400999999976</v>
      </c>
    </row>
    <row r="70" spans="1:2" x14ac:dyDescent="0.25">
      <c r="A70" s="9" t="s">
        <v>1671</v>
      </c>
      <c r="B70" s="14">
        <v>9243.2576999999983</v>
      </c>
    </row>
    <row r="71" spans="1:2" x14ac:dyDescent="0.25">
      <c r="A71" s="9" t="s">
        <v>1277</v>
      </c>
      <c r="B71" s="14">
        <v>8839.2294599999987</v>
      </c>
    </row>
    <row r="72" spans="1:2" x14ac:dyDescent="0.25">
      <c r="A72" s="9" t="s">
        <v>1291</v>
      </c>
      <c r="B72" s="14">
        <v>8658.9505800000006</v>
      </c>
    </row>
    <row r="73" spans="1:2" x14ac:dyDescent="0.25">
      <c r="A73" s="9" t="s">
        <v>1003</v>
      </c>
      <c r="B73" s="14">
        <v>7865.8371799999995</v>
      </c>
    </row>
    <row r="74" spans="1:2" x14ac:dyDescent="0.25">
      <c r="A74" s="9" t="s">
        <v>1766</v>
      </c>
      <c r="B74" s="14">
        <v>7495.0609999999997</v>
      </c>
    </row>
    <row r="75" spans="1:2" x14ac:dyDescent="0.25">
      <c r="A75" s="9" t="s">
        <v>1838</v>
      </c>
      <c r="B75" s="14">
        <v>7257.7599999999993</v>
      </c>
    </row>
    <row r="76" spans="1:2" x14ac:dyDescent="0.25">
      <c r="A76" s="9" t="s">
        <v>1140</v>
      </c>
      <c r="B76" s="14">
        <v>7139.130149999999</v>
      </c>
    </row>
    <row r="77" spans="1:2" x14ac:dyDescent="0.25">
      <c r="A77" s="9" t="s">
        <v>1609</v>
      </c>
      <c r="B77" s="14">
        <v>6621.0019999999995</v>
      </c>
    </row>
    <row r="78" spans="1:2" x14ac:dyDescent="0.25">
      <c r="A78" s="9" t="s">
        <v>3050</v>
      </c>
      <c r="B78" s="14">
        <v>84097.931270000001</v>
      </c>
    </row>
    <row r="84" spans="1:3" x14ac:dyDescent="0.25">
      <c r="A84" s="8" t="s">
        <v>3049</v>
      </c>
      <c r="B84" t="s">
        <v>3054</v>
      </c>
      <c r="C84" t="s">
        <v>3056</v>
      </c>
    </row>
    <row r="85" spans="1:3" x14ac:dyDescent="0.25">
      <c r="A85" s="9" t="s">
        <v>3059</v>
      </c>
      <c r="B85" s="14">
        <v>1043.6774996800048</v>
      </c>
      <c r="C85" s="14">
        <v>274766.92000000016</v>
      </c>
    </row>
    <row r="86" spans="1:3" x14ac:dyDescent="0.25">
      <c r="A86" s="9" t="s">
        <v>3060</v>
      </c>
      <c r="B86" s="14">
        <v>35944.658780320009</v>
      </c>
      <c r="C86" s="14">
        <v>326101.46999999997</v>
      </c>
    </row>
    <row r="87" spans="1:3" x14ac:dyDescent="0.25">
      <c r="A87" s="9" t="s">
        <v>3061</v>
      </c>
      <c r="B87" s="14">
        <v>103.15958674999388</v>
      </c>
      <c r="C87" s="14">
        <v>271696.67000000016</v>
      </c>
    </row>
    <row r="88" spans="1:3" x14ac:dyDescent="0.25">
      <c r="A88" s="9" t="s">
        <v>3062</v>
      </c>
      <c r="B88" s="14">
        <v>53146.412501999992</v>
      </c>
      <c r="C88" s="14">
        <v>389831.94999999978</v>
      </c>
    </row>
    <row r="89" spans="1:3" x14ac:dyDescent="0.25">
      <c r="A89" s="9" t="s">
        <v>3063</v>
      </c>
      <c r="B89" s="14">
        <v>67002.732858400021</v>
      </c>
      <c r="C89" s="14">
        <v>306572.06999999977</v>
      </c>
    </row>
    <row r="90" spans="1:3" x14ac:dyDescent="0.25">
      <c r="A90" s="9" t="s">
        <v>3064</v>
      </c>
      <c r="B90" s="14">
        <v>66836.970610000033</v>
      </c>
      <c r="C90" s="14">
        <v>355368.79999999964</v>
      </c>
    </row>
    <row r="91" spans="1:3" x14ac:dyDescent="0.25">
      <c r="A91" s="9" t="s">
        <v>3050</v>
      </c>
      <c r="B91" s="14">
        <v>224077.61183715006</v>
      </c>
      <c r="C91" s="14">
        <v>1924337.8799999994</v>
      </c>
    </row>
    <row r="94" spans="1:3" x14ac:dyDescent="0.25">
      <c r="A94" s="8" t="s">
        <v>3049</v>
      </c>
      <c r="B94" t="s">
        <v>3054</v>
      </c>
    </row>
    <row r="95" spans="1:3" x14ac:dyDescent="0.25">
      <c r="A95" s="9" t="s">
        <v>716</v>
      </c>
      <c r="B95" s="14">
        <v>85291.403446000011</v>
      </c>
    </row>
    <row r="96" spans="1:3" x14ac:dyDescent="0.25">
      <c r="A96" s="9" t="s">
        <v>714</v>
      </c>
      <c r="B96" s="14">
        <v>77365.472668600036</v>
      </c>
    </row>
    <row r="97" spans="1:3" x14ac:dyDescent="0.25">
      <c r="A97" s="9" t="s">
        <v>715</v>
      </c>
      <c r="B97" s="14">
        <v>75844.790102000028</v>
      </c>
    </row>
    <row r="98" spans="1:3" x14ac:dyDescent="0.25">
      <c r="A98" s="9" t="s">
        <v>713</v>
      </c>
      <c r="B98" s="14">
        <v>-14424.054379450006</v>
      </c>
    </row>
    <row r="99" spans="1:3" x14ac:dyDescent="0.25">
      <c r="A99" s="9" t="s">
        <v>3050</v>
      </c>
      <c r="B99" s="14">
        <v>224077.61183715006</v>
      </c>
    </row>
    <row r="106" spans="1:3" x14ac:dyDescent="0.25">
      <c r="A106" s="8" t="s">
        <v>3049</v>
      </c>
      <c r="B106" t="s">
        <v>3056</v>
      </c>
      <c r="C106" t="s">
        <v>3054</v>
      </c>
    </row>
    <row r="107" spans="1:3" x14ac:dyDescent="0.25">
      <c r="A107" s="9" t="s">
        <v>721</v>
      </c>
      <c r="B107" s="14">
        <v>551368.61999999941</v>
      </c>
      <c r="C107" s="14">
        <v>89525.009536800106</v>
      </c>
    </row>
    <row r="108" spans="1:3" x14ac:dyDescent="0.25">
      <c r="A108" s="9" t="s">
        <v>722</v>
      </c>
      <c r="B108" s="14">
        <v>712264.9499999996</v>
      </c>
      <c r="C108" s="14">
        <v>75303.156364000024</v>
      </c>
    </row>
    <row r="109" spans="1:3" x14ac:dyDescent="0.25">
      <c r="A109" s="9" t="s">
        <v>723</v>
      </c>
      <c r="B109" s="14">
        <v>660704.31000000052</v>
      </c>
      <c r="C109" s="14">
        <v>59249.445936349992</v>
      </c>
    </row>
    <row r="110" spans="1:3" x14ac:dyDescent="0.25">
      <c r="A110" s="9" t="s">
        <v>3050</v>
      </c>
      <c r="B110" s="14">
        <v>1924337.8799999994</v>
      </c>
      <c r="C110" s="14">
        <v>224077.61183715012</v>
      </c>
    </row>
    <row r="123" spans="1:5" x14ac:dyDescent="0.25">
      <c r="A123" t="s">
        <v>3056</v>
      </c>
      <c r="B123" t="s">
        <v>3054</v>
      </c>
      <c r="C123" t="s">
        <v>3051</v>
      </c>
      <c r="D123" t="s">
        <v>3057</v>
      </c>
      <c r="E123" t="s">
        <v>3058</v>
      </c>
    </row>
    <row r="124" spans="1:5" x14ac:dyDescent="0.25">
      <c r="A124" s="14">
        <v>1924337.8799999992</v>
      </c>
      <c r="B124" s="14">
        <v>224077.61183714995</v>
      </c>
      <c r="C124" s="14">
        <v>1952</v>
      </c>
      <c r="D124" s="10">
        <v>1</v>
      </c>
      <c r="E124">
        <f>(GETPIVOTDATA("Sum of Profit",$A$123)/GETPIVOTDATA("Sum of Sales",$A$123))*100</f>
        <v>11.644400609998387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2EB5-A1AC-4A30-B6AA-899A480A2598}">
  <dimension ref="G9:U11"/>
  <sheetViews>
    <sheetView tabSelected="1" zoomScale="58" zoomScaleNormal="100" workbookViewId="0">
      <selection activeCell="U9" sqref="U9"/>
    </sheetView>
  </sheetViews>
  <sheetFormatPr defaultRowHeight="12.6" x14ac:dyDescent="0.25"/>
  <cols>
    <col min="1" max="6" width="8.88671875" style="11"/>
    <col min="7" max="7" width="18.6640625" style="11" bestFit="1" customWidth="1"/>
    <col min="8" max="10" width="8.88671875" style="11"/>
    <col min="11" max="11" width="19.44140625" style="11" bestFit="1" customWidth="1"/>
    <col min="12" max="15" width="8.88671875" style="11"/>
    <col min="16" max="16" width="10.33203125" style="11" bestFit="1" customWidth="1"/>
    <col min="17" max="16384" width="8.88671875" style="11"/>
  </cols>
  <sheetData>
    <row r="9" spans="7:21" ht="30.6" x14ac:dyDescent="0.65">
      <c r="G9" s="15">
        <f>GETPIVOTDATA("Sum of Sales",Sheet1!$A$123)</f>
        <v>1924337.8799999992</v>
      </c>
      <c r="K9" s="15">
        <f>GETPIVOTDATA("Sum of Profit",Sheet1!$A$123)</f>
        <v>224077.61183714995</v>
      </c>
      <c r="P9" s="15">
        <f>GETPIVOTDATA("Count of Order ID",Sheet1!$A$123)</f>
        <v>1952</v>
      </c>
      <c r="U9" s="15">
        <f>Sheet1!E124</f>
        <v>11.644400609998387</v>
      </c>
    </row>
    <row r="10" spans="7:21" ht="30.6" x14ac:dyDescent="0.25">
      <c r="G10" s="12"/>
    </row>
    <row r="11" spans="7:21" ht="22.8" x14ac:dyDescent="0.4">
      <c r="G1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workbookViewId="0">
      <pane xSplit="1" ySplit="1" topLeftCell="B17" activePane="bottomRight" state="frozen"/>
      <selection pane="topRight" activeCell="B1" sqref="B1"/>
      <selection pane="bottomLeft" activeCell="A2" sqref="A2"/>
      <selection pane="bottomRight" activeCell="W2" sqref="W2"/>
    </sheetView>
  </sheetViews>
  <sheetFormatPr defaultRowHeight="12.6" x14ac:dyDescent="0.25"/>
  <cols>
    <col min="1" max="1" width="9.5546875" customWidth="1"/>
    <col min="2" max="2" width="14.6640625" customWidth="1"/>
    <col min="3" max="3" width="10.88671875" customWidth="1"/>
    <col min="4" max="4" width="11.6640625" customWidth="1"/>
    <col min="5" max="5" width="15.44140625" customWidth="1"/>
    <col min="6" max="6" width="14.21875" customWidth="1"/>
    <col min="7" max="7" width="26.44140625" bestFit="1" customWidth="1"/>
    <col min="8" max="8" width="13.5546875" bestFit="1" customWidth="1"/>
    <col min="9" max="9" width="20.109375" customWidth="1"/>
    <col min="10" max="10" width="18.44140625" customWidth="1"/>
    <col min="11" max="11" width="29.33203125" bestFit="1" customWidth="1"/>
    <col min="12" max="12" width="19.109375" customWidth="1"/>
    <col min="13" max="13" width="92.33203125" bestFit="1" customWidth="1"/>
    <col min="14" max="14" width="21.5546875" customWidth="1"/>
    <col min="15" max="15" width="19.109375" customWidth="1"/>
    <col min="16" max="16" width="9.33203125" customWidth="1"/>
    <col min="17" max="17" width="18.33203125" customWidth="1"/>
    <col min="18" max="18" width="19.5546875" bestFit="1" customWidth="1"/>
    <col min="19" max="19" width="13.77734375" customWidth="1"/>
    <col min="20" max="20" width="12.88671875" customWidth="1"/>
    <col min="21" max="21" width="11.88671875" customWidth="1"/>
    <col min="22" max="22" width="12.5546875" bestFit="1" customWidth="1"/>
    <col min="23" max="23" width="22" customWidth="1"/>
    <col min="24" max="24" width="10" bestFit="1" customWidth="1"/>
    <col min="25" max="25" width="10.6640625" customWidth="1"/>
  </cols>
  <sheetData>
    <row r="1" spans="1:27"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c r="Z1" t="s">
        <v>3052</v>
      </c>
      <c r="AA1" t="s">
        <v>781</v>
      </c>
    </row>
    <row r="2" spans="1:27"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c r="Z2" t="str">
        <f>IFERROR(VLOOKUP(order[[#This Row],[Order ID]],return[#All],2,),"Not returned")</f>
        <v>Not returned</v>
      </c>
      <c r="AA2" t="str">
        <f>VLOOKUP(order[[#This Row],[Region]],user[#All],2,0)</f>
        <v>William</v>
      </c>
    </row>
    <row r="3" spans="1:27"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c r="Z3" t="str">
        <f>IFERROR(VLOOKUP(order[[#This Row],[Order ID]],return[#All],2,),"Not returned")</f>
        <v>Not returned</v>
      </c>
      <c r="AA3" t="str">
        <f>VLOOKUP(order[[#This Row],[Region]],user[#All],2,0)</f>
        <v>William</v>
      </c>
    </row>
    <row r="4" spans="1:27"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c r="Z4" t="str">
        <f>IFERROR(VLOOKUP(order[[#This Row],[Order ID]],return[#All],2,),"Not returned")</f>
        <v>Not returned</v>
      </c>
      <c r="AA4" t="str">
        <f>VLOOKUP(order[[#This Row],[Region]],user[#All],2,0)</f>
        <v>Erin</v>
      </c>
    </row>
    <row r="5" spans="1:27"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c r="Z5" t="str">
        <f>IFERROR(VLOOKUP(order[[#This Row],[Order ID]],return[#All],2,),"Not returned")</f>
        <v>Not returned</v>
      </c>
      <c r="AA5" t="str">
        <f>VLOOKUP(order[[#This Row],[Region]],user[#All],2,0)</f>
        <v>Chris</v>
      </c>
    </row>
    <row r="6" spans="1:27"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c r="Z6" t="str">
        <f>IFERROR(VLOOKUP(order[[#This Row],[Order ID]],return[#All],2,),"Not returned")</f>
        <v>Not returned</v>
      </c>
      <c r="AA6" t="str">
        <f>VLOOKUP(order[[#This Row],[Region]],user[#All],2,0)</f>
        <v>Chris</v>
      </c>
    </row>
    <row r="7" spans="1:27"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c r="Z7" t="str">
        <f>IFERROR(VLOOKUP(order[[#This Row],[Order ID]],return[#All],2,),"Not returned")</f>
        <v>Not returned</v>
      </c>
      <c r="AA7" t="str">
        <f>VLOOKUP(order[[#This Row],[Region]],user[#All],2,0)</f>
        <v>Chris</v>
      </c>
    </row>
    <row r="8" spans="1:27"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c r="Z8" t="str">
        <f>IFERROR(VLOOKUP(order[[#This Row],[Order ID]],return[#All],2,),"Not returned")</f>
        <v>Not returned</v>
      </c>
      <c r="AA8" t="str">
        <f>VLOOKUP(order[[#This Row],[Region]],user[#All],2,0)</f>
        <v>Chris</v>
      </c>
    </row>
    <row r="9" spans="1:27"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c r="Z9" t="str">
        <f>IFERROR(VLOOKUP(order[[#This Row],[Order ID]],return[#All],2,),"Not returned")</f>
        <v>Not returned</v>
      </c>
      <c r="AA9" t="str">
        <f>VLOOKUP(order[[#This Row],[Region]],user[#All],2,0)</f>
        <v>Erin</v>
      </c>
    </row>
    <row r="10" spans="1:27"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c r="Z10" t="str">
        <f>IFERROR(VLOOKUP(order[[#This Row],[Order ID]],return[#All],2,),"Not returned")</f>
        <v>Not returned</v>
      </c>
      <c r="AA10" t="str">
        <f>VLOOKUP(order[[#This Row],[Region]],user[#All],2,0)</f>
        <v>Erin</v>
      </c>
    </row>
    <row r="11" spans="1:27"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c r="Z11" t="str">
        <f>IFERROR(VLOOKUP(order[[#This Row],[Order ID]],return[#All],2,),"Not returned")</f>
        <v>Not returned</v>
      </c>
      <c r="AA11" t="str">
        <f>VLOOKUP(order[[#This Row],[Region]],user[#All],2,0)</f>
        <v>Erin</v>
      </c>
    </row>
    <row r="12" spans="1:27"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c r="Z12" t="str">
        <f>IFERROR(VLOOKUP(order[[#This Row],[Order ID]],return[#All],2,),"Not returned")</f>
        <v>Not returned</v>
      </c>
      <c r="AA12" t="str">
        <f>VLOOKUP(order[[#This Row],[Region]],user[#All],2,0)</f>
        <v>Erin</v>
      </c>
    </row>
    <row r="13" spans="1:27"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c r="Z13" t="str">
        <f>IFERROR(VLOOKUP(order[[#This Row],[Order ID]],return[#All],2,),"Not returned")</f>
        <v>Not returned</v>
      </c>
      <c r="AA13" t="str">
        <f>VLOOKUP(order[[#This Row],[Region]],user[#All],2,0)</f>
        <v>William</v>
      </c>
    </row>
    <row r="14" spans="1:27"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c r="Z14" t="str">
        <f>IFERROR(VLOOKUP(order[[#This Row],[Order ID]],return[#All],2,),"Not returned")</f>
        <v>Not returned</v>
      </c>
      <c r="AA14" t="str">
        <f>VLOOKUP(order[[#This Row],[Region]],user[#All],2,0)</f>
        <v>William</v>
      </c>
    </row>
    <row r="15" spans="1:27"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c r="Z15" t="str">
        <f>IFERROR(VLOOKUP(order[[#This Row],[Order ID]],return[#All],2,),"Not returned")</f>
        <v>Not returned</v>
      </c>
      <c r="AA15" t="str">
        <f>VLOOKUP(order[[#This Row],[Region]],user[#All],2,0)</f>
        <v>Erin</v>
      </c>
    </row>
    <row r="16" spans="1:27"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c r="Z16" t="str">
        <f>IFERROR(VLOOKUP(order[[#This Row],[Order ID]],return[#All],2,),"Not returned")</f>
        <v>Not returned</v>
      </c>
      <c r="AA16" t="str">
        <f>VLOOKUP(order[[#This Row],[Region]],user[#All],2,0)</f>
        <v>Erin</v>
      </c>
    </row>
    <row r="17" spans="1:27"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c r="Z17" t="str">
        <f>IFERROR(VLOOKUP(order[[#This Row],[Order ID]],return[#All],2,),"Not returned")</f>
        <v>Not returned</v>
      </c>
      <c r="AA17" t="str">
        <f>VLOOKUP(order[[#This Row],[Region]],user[#All],2,0)</f>
        <v>Erin</v>
      </c>
    </row>
    <row r="18" spans="1:27"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c r="Z18" t="str">
        <f>IFERROR(VLOOKUP(order[[#This Row],[Order ID]],return[#All],2,),"Not returned")</f>
        <v>Not returned</v>
      </c>
      <c r="AA18" t="str">
        <f>VLOOKUP(order[[#This Row],[Region]],user[#All],2,0)</f>
        <v>William</v>
      </c>
    </row>
    <row r="19" spans="1:27"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c r="Z19" t="str">
        <f>IFERROR(VLOOKUP(order[[#This Row],[Order ID]],return[#All],2,),"Not returned")</f>
        <v>Not returned</v>
      </c>
      <c r="AA19" t="str">
        <f>VLOOKUP(order[[#This Row],[Region]],user[#All],2,0)</f>
        <v>William</v>
      </c>
    </row>
    <row r="20" spans="1:27"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c r="Z20" t="str">
        <f>IFERROR(VLOOKUP(order[[#This Row],[Order ID]],return[#All],2,),"Not returned")</f>
        <v>Not returned</v>
      </c>
      <c r="AA20" t="str">
        <f>VLOOKUP(order[[#This Row],[Region]],user[#All],2,0)</f>
        <v>William</v>
      </c>
    </row>
    <row r="21" spans="1:27"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c r="Z21" t="str">
        <f>IFERROR(VLOOKUP(order[[#This Row],[Order ID]],return[#All],2,),"Not returned")</f>
        <v>Not returned</v>
      </c>
      <c r="AA21" t="str">
        <f>VLOOKUP(order[[#This Row],[Region]],user[#All],2,0)</f>
        <v>William</v>
      </c>
    </row>
    <row r="22" spans="1:27"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c r="Z22" t="str">
        <f>IFERROR(VLOOKUP(order[[#This Row],[Order ID]],return[#All],2,),"Not returned")</f>
        <v>Not returned</v>
      </c>
      <c r="AA22" t="str">
        <f>VLOOKUP(order[[#This Row],[Region]],user[#All],2,0)</f>
        <v>William</v>
      </c>
    </row>
    <row r="23" spans="1:27"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c r="Z23" t="str">
        <f>IFERROR(VLOOKUP(order[[#This Row],[Order ID]],return[#All],2,),"Not returned")</f>
        <v>Not returned</v>
      </c>
      <c r="AA23" t="str">
        <f>VLOOKUP(order[[#This Row],[Region]],user[#All],2,0)</f>
        <v>William</v>
      </c>
    </row>
    <row r="24" spans="1:27"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c r="Z24" t="str">
        <f>IFERROR(VLOOKUP(order[[#This Row],[Order ID]],return[#All],2,),"Not returned")</f>
        <v>Not returned</v>
      </c>
      <c r="AA24" t="str">
        <f>VLOOKUP(order[[#This Row],[Region]],user[#All],2,0)</f>
        <v>William</v>
      </c>
    </row>
    <row r="25" spans="1:27"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c r="Z25" t="str">
        <f>IFERROR(VLOOKUP(order[[#This Row],[Order ID]],return[#All],2,),"Not returned")</f>
        <v>Not returned</v>
      </c>
      <c r="AA25" t="str">
        <f>VLOOKUP(order[[#This Row],[Region]],user[#All],2,0)</f>
        <v>William</v>
      </c>
    </row>
    <row r="26" spans="1:27"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c r="Z26" t="str">
        <f>IFERROR(VLOOKUP(order[[#This Row],[Order ID]],return[#All],2,),"Not returned")</f>
        <v>Not returned</v>
      </c>
      <c r="AA26" t="str">
        <f>VLOOKUP(order[[#This Row],[Region]],user[#All],2,0)</f>
        <v>William</v>
      </c>
    </row>
    <row r="27" spans="1:27"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c r="Z27" t="str">
        <f>IFERROR(VLOOKUP(order[[#This Row],[Order ID]],return[#All],2,),"Not returned")</f>
        <v>Not returned</v>
      </c>
      <c r="AA27" t="str">
        <f>VLOOKUP(order[[#This Row],[Region]],user[#All],2,0)</f>
        <v>William</v>
      </c>
    </row>
    <row r="28" spans="1:27"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c r="Z28" t="str">
        <f>IFERROR(VLOOKUP(order[[#This Row],[Order ID]],return[#All],2,),"Not returned")</f>
        <v>Not returned</v>
      </c>
      <c r="AA28" t="str">
        <f>VLOOKUP(order[[#This Row],[Region]],user[#All],2,0)</f>
        <v>William</v>
      </c>
    </row>
    <row r="29" spans="1:27"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c r="Z29" t="str">
        <f>IFERROR(VLOOKUP(order[[#This Row],[Order ID]],return[#All],2,),"Not returned")</f>
        <v>Not returned</v>
      </c>
      <c r="AA29" t="str">
        <f>VLOOKUP(order[[#This Row],[Region]],user[#All],2,0)</f>
        <v>William</v>
      </c>
    </row>
    <row r="30" spans="1:27"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c r="Z30" t="str">
        <f>IFERROR(VLOOKUP(order[[#This Row],[Order ID]],return[#All],2,),"Not returned")</f>
        <v>Not returned</v>
      </c>
      <c r="AA30" t="str">
        <f>VLOOKUP(order[[#This Row],[Region]],user[#All],2,0)</f>
        <v>William</v>
      </c>
    </row>
    <row r="31" spans="1:27"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c r="Z31" t="str">
        <f>IFERROR(VLOOKUP(order[[#This Row],[Order ID]],return[#All],2,),"Not returned")</f>
        <v>Not returned</v>
      </c>
      <c r="AA31" t="str">
        <f>VLOOKUP(order[[#This Row],[Region]],user[#All],2,0)</f>
        <v>Erin</v>
      </c>
    </row>
    <row r="32" spans="1:27"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c r="Z32" t="str">
        <f>IFERROR(VLOOKUP(order[[#This Row],[Order ID]],return[#All],2,),"Not returned")</f>
        <v>Not returned</v>
      </c>
      <c r="AA32" t="str">
        <f>VLOOKUP(order[[#This Row],[Region]],user[#All],2,0)</f>
        <v>Erin</v>
      </c>
    </row>
    <row r="33" spans="1:27"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c r="Z33" t="str">
        <f>IFERROR(VLOOKUP(order[[#This Row],[Order ID]],return[#All],2,),"Not returned")</f>
        <v>Not returned</v>
      </c>
      <c r="AA33" t="str">
        <f>VLOOKUP(order[[#This Row],[Region]],user[#All],2,0)</f>
        <v>Chris</v>
      </c>
    </row>
    <row r="34" spans="1:27"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c r="Z34" t="str">
        <f>IFERROR(VLOOKUP(order[[#This Row],[Order ID]],return[#All],2,),"Not returned")</f>
        <v>Not returned</v>
      </c>
      <c r="AA34" t="str">
        <f>VLOOKUP(order[[#This Row],[Region]],user[#All],2,0)</f>
        <v>Chris</v>
      </c>
    </row>
    <row r="35" spans="1:27"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c r="Z35" t="str">
        <f>IFERROR(VLOOKUP(order[[#This Row],[Order ID]],return[#All],2,),"Not returned")</f>
        <v>Not returned</v>
      </c>
      <c r="AA35" t="str">
        <f>VLOOKUP(order[[#This Row],[Region]],user[#All],2,0)</f>
        <v>Sam</v>
      </c>
    </row>
    <row r="36" spans="1:27"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c r="Z36" t="str">
        <f>IFERROR(VLOOKUP(order[[#This Row],[Order ID]],return[#All],2,),"Not returned")</f>
        <v>Not returned</v>
      </c>
      <c r="AA36" t="str">
        <f>VLOOKUP(order[[#This Row],[Region]],user[#All],2,0)</f>
        <v>Sam</v>
      </c>
    </row>
    <row r="37" spans="1:27"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c r="Z37" t="str">
        <f>IFERROR(VLOOKUP(order[[#This Row],[Order ID]],return[#All],2,),"Not returned")</f>
        <v>Not returned</v>
      </c>
      <c r="AA37" t="str">
        <f>VLOOKUP(order[[#This Row],[Region]],user[#All],2,0)</f>
        <v>William</v>
      </c>
    </row>
    <row r="38" spans="1:27"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c r="Z38" t="str">
        <f>IFERROR(VLOOKUP(order[[#This Row],[Order ID]],return[#All],2,),"Not returned")</f>
        <v>Not returned</v>
      </c>
      <c r="AA38" t="str">
        <f>VLOOKUP(order[[#This Row],[Region]],user[#All],2,0)</f>
        <v>Erin</v>
      </c>
    </row>
    <row r="39" spans="1:27"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c r="Z39" t="str">
        <f>IFERROR(VLOOKUP(order[[#This Row],[Order ID]],return[#All],2,),"Not returned")</f>
        <v>Not returned</v>
      </c>
      <c r="AA39" t="str">
        <f>VLOOKUP(order[[#This Row],[Region]],user[#All],2,0)</f>
        <v>Erin</v>
      </c>
    </row>
    <row r="40" spans="1:27"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c r="Z40" t="str">
        <f>IFERROR(VLOOKUP(order[[#This Row],[Order ID]],return[#All],2,),"Not returned")</f>
        <v>Not returned</v>
      </c>
      <c r="AA40" t="str">
        <f>VLOOKUP(order[[#This Row],[Region]],user[#All],2,0)</f>
        <v>Erin</v>
      </c>
    </row>
    <row r="41" spans="1:27"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c r="Z41" t="str">
        <f>IFERROR(VLOOKUP(order[[#This Row],[Order ID]],return[#All],2,),"Not returned")</f>
        <v>Not returned</v>
      </c>
      <c r="AA41" t="str">
        <f>VLOOKUP(order[[#This Row],[Region]],user[#All],2,0)</f>
        <v>Erin</v>
      </c>
    </row>
    <row r="42" spans="1:27"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c r="Z42" t="str">
        <f>IFERROR(VLOOKUP(order[[#This Row],[Order ID]],return[#All],2,),"Not returned")</f>
        <v>Not returned</v>
      </c>
      <c r="AA42" t="str">
        <f>VLOOKUP(order[[#This Row],[Region]],user[#All],2,0)</f>
        <v>Erin</v>
      </c>
    </row>
    <row r="43" spans="1:27"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c r="Z43" t="str">
        <f>IFERROR(VLOOKUP(order[[#This Row],[Order ID]],return[#All],2,),"Not returned")</f>
        <v>Not returned</v>
      </c>
      <c r="AA43" t="str">
        <f>VLOOKUP(order[[#This Row],[Region]],user[#All],2,0)</f>
        <v>Erin</v>
      </c>
    </row>
    <row r="44" spans="1:27"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c r="Z44" t="str">
        <f>IFERROR(VLOOKUP(order[[#This Row],[Order ID]],return[#All],2,),"Not returned")</f>
        <v>Not returned</v>
      </c>
      <c r="AA44" t="str">
        <f>VLOOKUP(order[[#This Row],[Region]],user[#All],2,0)</f>
        <v>Erin</v>
      </c>
    </row>
    <row r="45" spans="1:27"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c r="Z45" t="str">
        <f>IFERROR(VLOOKUP(order[[#This Row],[Order ID]],return[#All],2,),"Not returned")</f>
        <v>Not returned</v>
      </c>
      <c r="AA45" t="str">
        <f>VLOOKUP(order[[#This Row],[Region]],user[#All],2,0)</f>
        <v>Erin</v>
      </c>
    </row>
    <row r="46" spans="1:27"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c r="Z46" t="str">
        <f>IFERROR(VLOOKUP(order[[#This Row],[Order ID]],return[#All],2,),"Not returned")</f>
        <v>Not returned</v>
      </c>
      <c r="AA46" t="str">
        <f>VLOOKUP(order[[#This Row],[Region]],user[#All],2,0)</f>
        <v>William</v>
      </c>
    </row>
    <row r="47" spans="1:27"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c r="Z47" t="str">
        <f>IFERROR(VLOOKUP(order[[#This Row],[Order ID]],return[#All],2,),"Not returned")</f>
        <v>Not returned</v>
      </c>
      <c r="AA47" t="str">
        <f>VLOOKUP(order[[#This Row],[Region]],user[#All],2,0)</f>
        <v>William</v>
      </c>
    </row>
    <row r="48" spans="1:27"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c r="Z48" t="str">
        <f>IFERROR(VLOOKUP(order[[#This Row],[Order ID]],return[#All],2,),"Not returned")</f>
        <v>Not returned</v>
      </c>
      <c r="AA48" t="str">
        <f>VLOOKUP(order[[#This Row],[Region]],user[#All],2,0)</f>
        <v>William</v>
      </c>
    </row>
    <row r="49" spans="1:27"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c r="Z49" t="str">
        <f>IFERROR(VLOOKUP(order[[#This Row],[Order ID]],return[#All],2,),"Not returned")</f>
        <v>Not returned</v>
      </c>
      <c r="AA49" t="str">
        <f>VLOOKUP(order[[#This Row],[Region]],user[#All],2,0)</f>
        <v>William</v>
      </c>
    </row>
    <row r="50" spans="1:27"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c r="Z50" t="str">
        <f>IFERROR(VLOOKUP(order[[#This Row],[Order ID]],return[#All],2,),"Not returned")</f>
        <v>Not returned</v>
      </c>
      <c r="AA50" t="str">
        <f>VLOOKUP(order[[#This Row],[Region]],user[#All],2,0)</f>
        <v>William</v>
      </c>
    </row>
    <row r="51" spans="1:27"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c r="Z51" t="str">
        <f>IFERROR(VLOOKUP(order[[#This Row],[Order ID]],return[#All],2,),"Not returned")</f>
        <v>Not returned</v>
      </c>
      <c r="AA51" t="str">
        <f>VLOOKUP(order[[#This Row],[Region]],user[#All],2,0)</f>
        <v>William</v>
      </c>
    </row>
    <row r="52" spans="1:27"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c r="Z52" t="str">
        <f>IFERROR(VLOOKUP(order[[#This Row],[Order ID]],return[#All],2,),"Not returned")</f>
        <v>Not returned</v>
      </c>
      <c r="AA52" t="str">
        <f>VLOOKUP(order[[#This Row],[Region]],user[#All],2,0)</f>
        <v>Sam</v>
      </c>
    </row>
    <row r="53" spans="1:27"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c r="Z53" t="str">
        <f>IFERROR(VLOOKUP(order[[#This Row],[Order ID]],return[#All],2,),"Not returned")</f>
        <v>Not returned</v>
      </c>
      <c r="AA53" t="str">
        <f>VLOOKUP(order[[#This Row],[Region]],user[#All],2,0)</f>
        <v>Sam</v>
      </c>
    </row>
    <row r="54" spans="1:27"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c r="Z54" t="str">
        <f>IFERROR(VLOOKUP(order[[#This Row],[Order ID]],return[#All],2,),"Not returned")</f>
        <v>Not returned</v>
      </c>
      <c r="AA54" t="str">
        <f>VLOOKUP(order[[#This Row],[Region]],user[#All],2,0)</f>
        <v>Sam</v>
      </c>
    </row>
    <row r="55" spans="1:27"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c r="Z55" t="str">
        <f>IFERROR(VLOOKUP(order[[#This Row],[Order ID]],return[#All],2,),"Not returned")</f>
        <v>Not returned</v>
      </c>
      <c r="AA55" t="str">
        <f>VLOOKUP(order[[#This Row],[Region]],user[#All],2,0)</f>
        <v>Chris</v>
      </c>
    </row>
    <row r="56" spans="1:27"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c r="Z56" t="str">
        <f>IFERROR(VLOOKUP(order[[#This Row],[Order ID]],return[#All],2,),"Not returned")</f>
        <v>Not returned</v>
      </c>
      <c r="AA56" t="str">
        <f>VLOOKUP(order[[#This Row],[Region]],user[#All],2,0)</f>
        <v>Chris</v>
      </c>
    </row>
    <row r="57" spans="1:27"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c r="Z57" t="str">
        <f>IFERROR(VLOOKUP(order[[#This Row],[Order ID]],return[#All],2,),"Not returned")</f>
        <v>Not returned</v>
      </c>
      <c r="AA57" t="str">
        <f>VLOOKUP(order[[#This Row],[Region]],user[#All],2,0)</f>
        <v>Chris</v>
      </c>
    </row>
    <row r="58" spans="1:27"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c r="Z58" t="str">
        <f>IFERROR(VLOOKUP(order[[#This Row],[Order ID]],return[#All],2,),"Not returned")</f>
        <v>Not returned</v>
      </c>
      <c r="AA58" t="str">
        <f>VLOOKUP(order[[#This Row],[Region]],user[#All],2,0)</f>
        <v>Chris</v>
      </c>
    </row>
    <row r="59" spans="1:27"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c r="Z59" t="str">
        <f>IFERROR(VLOOKUP(order[[#This Row],[Order ID]],return[#All],2,),"Not returned")</f>
        <v>Not returned</v>
      </c>
      <c r="AA59" t="str">
        <f>VLOOKUP(order[[#This Row],[Region]],user[#All],2,0)</f>
        <v>Erin</v>
      </c>
    </row>
    <row r="60" spans="1:27"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c r="Z60" t="str">
        <f>IFERROR(VLOOKUP(order[[#This Row],[Order ID]],return[#All],2,),"Not returned")</f>
        <v>Not returned</v>
      </c>
      <c r="AA60" t="str">
        <f>VLOOKUP(order[[#This Row],[Region]],user[#All],2,0)</f>
        <v>Erin</v>
      </c>
    </row>
    <row r="61" spans="1:27"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c r="Z61" t="str">
        <f>IFERROR(VLOOKUP(order[[#This Row],[Order ID]],return[#All],2,),"Not returned")</f>
        <v>Not returned</v>
      </c>
      <c r="AA61" t="str">
        <f>VLOOKUP(order[[#This Row],[Region]],user[#All],2,0)</f>
        <v>Erin</v>
      </c>
    </row>
    <row r="62" spans="1:27"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c r="Z62" t="str">
        <f>IFERROR(VLOOKUP(order[[#This Row],[Order ID]],return[#All],2,),"Not returned")</f>
        <v>Not returned</v>
      </c>
      <c r="AA62" t="str">
        <f>VLOOKUP(order[[#This Row],[Region]],user[#All],2,0)</f>
        <v>Erin</v>
      </c>
    </row>
    <row r="63" spans="1:27"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c r="Z63" t="str">
        <f>IFERROR(VLOOKUP(order[[#This Row],[Order ID]],return[#All],2,),"Not returned")</f>
        <v>Not returned</v>
      </c>
      <c r="AA63" t="str">
        <f>VLOOKUP(order[[#This Row],[Region]],user[#All],2,0)</f>
        <v>Erin</v>
      </c>
    </row>
    <row r="64" spans="1:27"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c r="Z64" t="str">
        <f>IFERROR(VLOOKUP(order[[#This Row],[Order ID]],return[#All],2,),"Not returned")</f>
        <v>Not returned</v>
      </c>
      <c r="AA64" t="str">
        <f>VLOOKUP(order[[#This Row],[Region]],user[#All],2,0)</f>
        <v>Erin</v>
      </c>
    </row>
    <row r="65" spans="1:27"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c r="Z65" t="str">
        <f>IFERROR(VLOOKUP(order[[#This Row],[Order ID]],return[#All],2,),"Not returned")</f>
        <v>Not returned</v>
      </c>
      <c r="AA65" t="str">
        <f>VLOOKUP(order[[#This Row],[Region]],user[#All],2,0)</f>
        <v>William</v>
      </c>
    </row>
    <row r="66" spans="1:27"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c r="Z66" t="str">
        <f>IFERROR(VLOOKUP(order[[#This Row],[Order ID]],return[#All],2,),"Not returned")</f>
        <v>Not returned</v>
      </c>
      <c r="AA66" t="str">
        <f>VLOOKUP(order[[#This Row],[Region]],user[#All],2,0)</f>
        <v>William</v>
      </c>
    </row>
    <row r="67" spans="1:27"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c r="Z67" t="str">
        <f>IFERROR(VLOOKUP(order[[#This Row],[Order ID]],return[#All],2,),"Not returned")</f>
        <v>Not returned</v>
      </c>
      <c r="AA67" t="str">
        <f>VLOOKUP(order[[#This Row],[Region]],user[#All],2,0)</f>
        <v>William</v>
      </c>
    </row>
    <row r="68" spans="1:27"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c r="Z68" t="str">
        <f>IFERROR(VLOOKUP(order[[#This Row],[Order ID]],return[#All],2,),"Not returned")</f>
        <v>Not returned</v>
      </c>
      <c r="AA68" t="str">
        <f>VLOOKUP(order[[#This Row],[Region]],user[#All],2,0)</f>
        <v>William</v>
      </c>
    </row>
    <row r="69" spans="1:27"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c r="Z69" t="str">
        <f>IFERROR(VLOOKUP(order[[#This Row],[Order ID]],return[#All],2,),"Not returned")</f>
        <v>Not returned</v>
      </c>
      <c r="AA69" t="str">
        <f>VLOOKUP(order[[#This Row],[Region]],user[#All],2,0)</f>
        <v>William</v>
      </c>
    </row>
    <row r="70" spans="1:27"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c r="Z70" t="str">
        <f>IFERROR(VLOOKUP(order[[#This Row],[Order ID]],return[#All],2,),"Not returned")</f>
        <v>Returned</v>
      </c>
      <c r="AA70" t="str">
        <f>VLOOKUP(order[[#This Row],[Region]],user[#All],2,0)</f>
        <v>William</v>
      </c>
    </row>
    <row r="71" spans="1:27"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c r="Z71" t="str">
        <f>IFERROR(VLOOKUP(order[[#This Row],[Order ID]],return[#All],2,),"Not returned")</f>
        <v>Returned</v>
      </c>
      <c r="AA71" t="str">
        <f>VLOOKUP(order[[#This Row],[Region]],user[#All],2,0)</f>
        <v>William</v>
      </c>
    </row>
    <row r="72" spans="1:27"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c r="Z72" t="str">
        <f>IFERROR(VLOOKUP(order[[#This Row],[Order ID]],return[#All],2,),"Not returned")</f>
        <v>Not returned</v>
      </c>
      <c r="AA72" t="str">
        <f>VLOOKUP(order[[#This Row],[Region]],user[#All],2,0)</f>
        <v>William</v>
      </c>
    </row>
    <row r="73" spans="1:27"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c r="Z73" t="str">
        <f>IFERROR(VLOOKUP(order[[#This Row],[Order ID]],return[#All],2,),"Not returned")</f>
        <v>Not returned</v>
      </c>
      <c r="AA73" t="str">
        <f>VLOOKUP(order[[#This Row],[Region]],user[#All],2,0)</f>
        <v>William</v>
      </c>
    </row>
    <row r="74" spans="1:27"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c r="Z74" t="str">
        <f>IFERROR(VLOOKUP(order[[#This Row],[Order ID]],return[#All],2,),"Not returned")</f>
        <v>Not returned</v>
      </c>
      <c r="AA74" t="str">
        <f>VLOOKUP(order[[#This Row],[Region]],user[#All],2,0)</f>
        <v>William</v>
      </c>
    </row>
    <row r="75" spans="1:27"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c r="Z75" t="str">
        <f>IFERROR(VLOOKUP(order[[#This Row],[Order ID]],return[#All],2,),"Not returned")</f>
        <v>Not returned</v>
      </c>
      <c r="AA75" t="str">
        <f>VLOOKUP(order[[#This Row],[Region]],user[#All],2,0)</f>
        <v>Sam</v>
      </c>
    </row>
    <row r="76" spans="1:27"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c r="Z76" t="str">
        <f>IFERROR(VLOOKUP(order[[#This Row],[Order ID]],return[#All],2,),"Not returned")</f>
        <v>Not returned</v>
      </c>
      <c r="AA76" t="str">
        <f>VLOOKUP(order[[#This Row],[Region]],user[#All],2,0)</f>
        <v>Chris</v>
      </c>
    </row>
    <row r="77" spans="1:27"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c r="Z77" t="str">
        <f>IFERROR(VLOOKUP(order[[#This Row],[Order ID]],return[#All],2,),"Not returned")</f>
        <v>Not returned</v>
      </c>
      <c r="AA77" t="str">
        <f>VLOOKUP(order[[#This Row],[Region]],user[#All],2,0)</f>
        <v>Chris</v>
      </c>
    </row>
    <row r="78" spans="1:27"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c r="Z78" t="str">
        <f>IFERROR(VLOOKUP(order[[#This Row],[Order ID]],return[#All],2,),"Not returned")</f>
        <v>Not returned</v>
      </c>
      <c r="AA78" t="str">
        <f>VLOOKUP(order[[#This Row],[Region]],user[#All],2,0)</f>
        <v>William</v>
      </c>
    </row>
    <row r="79" spans="1:27"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c r="Z79" t="str">
        <f>IFERROR(VLOOKUP(order[[#This Row],[Order ID]],return[#All],2,),"Not returned")</f>
        <v>Not returned</v>
      </c>
      <c r="AA79" t="str">
        <f>VLOOKUP(order[[#This Row],[Region]],user[#All],2,0)</f>
        <v>William</v>
      </c>
    </row>
    <row r="80" spans="1:27"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c r="Z80" t="str">
        <f>IFERROR(VLOOKUP(order[[#This Row],[Order ID]],return[#All],2,),"Not returned")</f>
        <v>Not returned</v>
      </c>
      <c r="AA80" t="str">
        <f>VLOOKUP(order[[#This Row],[Region]],user[#All],2,0)</f>
        <v>Erin</v>
      </c>
    </row>
    <row r="81" spans="1:27"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c r="Z81" t="str">
        <f>IFERROR(VLOOKUP(order[[#This Row],[Order ID]],return[#All],2,),"Not returned")</f>
        <v>Not returned</v>
      </c>
      <c r="AA81" t="str">
        <f>VLOOKUP(order[[#This Row],[Region]],user[#All],2,0)</f>
        <v>Erin</v>
      </c>
    </row>
    <row r="82" spans="1:27"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c r="Z82" t="str">
        <f>IFERROR(VLOOKUP(order[[#This Row],[Order ID]],return[#All],2,),"Not returned")</f>
        <v>Not returned</v>
      </c>
      <c r="AA82" t="str">
        <f>VLOOKUP(order[[#This Row],[Region]],user[#All],2,0)</f>
        <v>Erin</v>
      </c>
    </row>
    <row r="83" spans="1:27"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c r="Z83" t="str">
        <f>IFERROR(VLOOKUP(order[[#This Row],[Order ID]],return[#All],2,),"Not returned")</f>
        <v>Not returned</v>
      </c>
      <c r="AA83" t="str">
        <f>VLOOKUP(order[[#This Row],[Region]],user[#All],2,0)</f>
        <v>Erin</v>
      </c>
    </row>
    <row r="84" spans="1:27"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c r="Z84" t="str">
        <f>IFERROR(VLOOKUP(order[[#This Row],[Order ID]],return[#All],2,),"Not returned")</f>
        <v>Not returned</v>
      </c>
      <c r="AA84" t="str">
        <f>VLOOKUP(order[[#This Row],[Region]],user[#All],2,0)</f>
        <v>Chris</v>
      </c>
    </row>
    <row r="85" spans="1:27"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c r="Z85" t="str">
        <f>IFERROR(VLOOKUP(order[[#This Row],[Order ID]],return[#All],2,),"Not returned")</f>
        <v>Not returned</v>
      </c>
      <c r="AA85" t="str">
        <f>VLOOKUP(order[[#This Row],[Region]],user[#All],2,0)</f>
        <v>Chris</v>
      </c>
    </row>
    <row r="86" spans="1:27"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c r="Z86" t="str">
        <f>IFERROR(VLOOKUP(order[[#This Row],[Order ID]],return[#All],2,),"Not returned")</f>
        <v>Not returned</v>
      </c>
      <c r="AA86" t="str">
        <f>VLOOKUP(order[[#This Row],[Region]],user[#All],2,0)</f>
        <v>Sam</v>
      </c>
    </row>
    <row r="87" spans="1:27"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c r="Z87" t="str">
        <f>IFERROR(VLOOKUP(order[[#This Row],[Order ID]],return[#All],2,),"Not returned")</f>
        <v>Not returned</v>
      </c>
      <c r="AA87" t="str">
        <f>VLOOKUP(order[[#This Row],[Region]],user[#All],2,0)</f>
        <v>Sam</v>
      </c>
    </row>
    <row r="88" spans="1:27"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c r="Z88" t="str">
        <f>IFERROR(VLOOKUP(order[[#This Row],[Order ID]],return[#All],2,),"Not returned")</f>
        <v>Not returned</v>
      </c>
      <c r="AA88" t="str">
        <f>VLOOKUP(order[[#This Row],[Region]],user[#All],2,0)</f>
        <v>Sam</v>
      </c>
    </row>
    <row r="89" spans="1:27"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c r="Z89" t="str">
        <f>IFERROR(VLOOKUP(order[[#This Row],[Order ID]],return[#All],2,),"Not returned")</f>
        <v>Not returned</v>
      </c>
      <c r="AA89" t="str">
        <f>VLOOKUP(order[[#This Row],[Region]],user[#All],2,0)</f>
        <v>Sam</v>
      </c>
    </row>
    <row r="90" spans="1:27"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c r="Z90" t="str">
        <f>IFERROR(VLOOKUP(order[[#This Row],[Order ID]],return[#All],2,),"Not returned")</f>
        <v>Not returned</v>
      </c>
      <c r="AA90" t="str">
        <f>VLOOKUP(order[[#This Row],[Region]],user[#All],2,0)</f>
        <v>Sam</v>
      </c>
    </row>
    <row r="91" spans="1:27"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c r="Z91" t="str">
        <f>IFERROR(VLOOKUP(order[[#This Row],[Order ID]],return[#All],2,),"Not returned")</f>
        <v>Not returned</v>
      </c>
      <c r="AA91" t="str">
        <f>VLOOKUP(order[[#This Row],[Region]],user[#All],2,0)</f>
        <v>Sam</v>
      </c>
    </row>
    <row r="92" spans="1:27"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c r="Z92" t="str">
        <f>IFERROR(VLOOKUP(order[[#This Row],[Order ID]],return[#All],2,),"Not returned")</f>
        <v>Not returned</v>
      </c>
      <c r="AA92" t="str">
        <f>VLOOKUP(order[[#This Row],[Region]],user[#All],2,0)</f>
        <v>William</v>
      </c>
    </row>
    <row r="93" spans="1:27"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c r="Z93" t="str">
        <f>IFERROR(VLOOKUP(order[[#This Row],[Order ID]],return[#All],2,),"Not returned")</f>
        <v>Not returned</v>
      </c>
      <c r="AA93" t="str">
        <f>VLOOKUP(order[[#This Row],[Region]],user[#All],2,0)</f>
        <v>William</v>
      </c>
    </row>
    <row r="94" spans="1:27"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c r="Z94" t="str">
        <f>IFERROR(VLOOKUP(order[[#This Row],[Order ID]],return[#All],2,),"Not returned")</f>
        <v>Not returned</v>
      </c>
      <c r="AA94" t="str">
        <f>VLOOKUP(order[[#This Row],[Region]],user[#All],2,0)</f>
        <v>William</v>
      </c>
    </row>
    <row r="95" spans="1:27"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c r="Z95" t="str">
        <f>IFERROR(VLOOKUP(order[[#This Row],[Order ID]],return[#All],2,),"Not returned")</f>
        <v>Not returned</v>
      </c>
      <c r="AA95" t="str">
        <f>VLOOKUP(order[[#This Row],[Region]],user[#All],2,0)</f>
        <v>William</v>
      </c>
    </row>
    <row r="96" spans="1:27"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c r="Z96" t="str">
        <f>IFERROR(VLOOKUP(order[[#This Row],[Order ID]],return[#All],2,),"Not returned")</f>
        <v>Not returned</v>
      </c>
      <c r="AA96" t="str">
        <f>VLOOKUP(order[[#This Row],[Region]],user[#All],2,0)</f>
        <v>Sam</v>
      </c>
    </row>
    <row r="97" spans="1:27"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c r="Z97" t="str">
        <f>IFERROR(VLOOKUP(order[[#This Row],[Order ID]],return[#All],2,),"Not returned")</f>
        <v>Not returned</v>
      </c>
      <c r="AA97" t="str">
        <f>VLOOKUP(order[[#This Row],[Region]],user[#All],2,0)</f>
        <v>Sam</v>
      </c>
    </row>
    <row r="98" spans="1:27"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c r="Z98" t="str">
        <f>IFERROR(VLOOKUP(order[[#This Row],[Order ID]],return[#All],2,),"Not returned")</f>
        <v>Not returned</v>
      </c>
      <c r="AA98" t="str">
        <f>VLOOKUP(order[[#This Row],[Region]],user[#All],2,0)</f>
        <v>Sam</v>
      </c>
    </row>
    <row r="99" spans="1:27"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c r="Z99" t="str">
        <f>IFERROR(VLOOKUP(order[[#This Row],[Order ID]],return[#All],2,),"Not returned")</f>
        <v>Not returned</v>
      </c>
      <c r="AA99" t="str">
        <f>VLOOKUP(order[[#This Row],[Region]],user[#All],2,0)</f>
        <v>Sam</v>
      </c>
    </row>
    <row r="100" spans="1:27"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c r="Z100" t="str">
        <f>IFERROR(VLOOKUP(order[[#This Row],[Order ID]],return[#All],2,),"Not returned")</f>
        <v>Not returned</v>
      </c>
      <c r="AA100" t="str">
        <f>VLOOKUP(order[[#This Row],[Region]],user[#All],2,0)</f>
        <v>Erin</v>
      </c>
    </row>
    <row r="101" spans="1:27"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c r="Z101" t="str">
        <f>IFERROR(VLOOKUP(order[[#This Row],[Order ID]],return[#All],2,),"Not returned")</f>
        <v>Not returned</v>
      </c>
      <c r="AA101" t="str">
        <f>VLOOKUP(order[[#This Row],[Region]],user[#All],2,0)</f>
        <v>William</v>
      </c>
    </row>
    <row r="102" spans="1:27"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c r="Z102" t="str">
        <f>IFERROR(VLOOKUP(order[[#This Row],[Order ID]],return[#All],2,),"Not returned")</f>
        <v>Not returned</v>
      </c>
      <c r="AA102" t="str">
        <f>VLOOKUP(order[[#This Row],[Region]],user[#All],2,0)</f>
        <v>William</v>
      </c>
    </row>
    <row r="103" spans="1:27"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c r="Z103" t="str">
        <f>IFERROR(VLOOKUP(order[[#This Row],[Order ID]],return[#All],2,),"Not returned")</f>
        <v>Not returned</v>
      </c>
      <c r="AA103" t="str">
        <f>VLOOKUP(order[[#This Row],[Region]],user[#All],2,0)</f>
        <v>Erin</v>
      </c>
    </row>
    <row r="104" spans="1:27"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c r="Z104" t="str">
        <f>IFERROR(VLOOKUP(order[[#This Row],[Order ID]],return[#All],2,),"Not returned")</f>
        <v>Not returned</v>
      </c>
      <c r="AA104" t="str">
        <f>VLOOKUP(order[[#This Row],[Region]],user[#All],2,0)</f>
        <v>Chris</v>
      </c>
    </row>
    <row r="105" spans="1:27"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c r="Z105" t="str">
        <f>IFERROR(VLOOKUP(order[[#This Row],[Order ID]],return[#All],2,),"Not returned")</f>
        <v>Not returned</v>
      </c>
      <c r="AA105" t="str">
        <f>VLOOKUP(order[[#This Row],[Region]],user[#All],2,0)</f>
        <v>Chris</v>
      </c>
    </row>
    <row r="106" spans="1:27"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c r="Z106" t="str">
        <f>IFERROR(VLOOKUP(order[[#This Row],[Order ID]],return[#All],2,),"Not returned")</f>
        <v>Not returned</v>
      </c>
      <c r="AA106" t="str">
        <f>VLOOKUP(order[[#This Row],[Region]],user[#All],2,0)</f>
        <v>Chris</v>
      </c>
    </row>
    <row r="107" spans="1:27"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c r="Z107" t="str">
        <f>IFERROR(VLOOKUP(order[[#This Row],[Order ID]],return[#All],2,),"Not returned")</f>
        <v>Not returned</v>
      </c>
      <c r="AA107" t="str">
        <f>VLOOKUP(order[[#This Row],[Region]],user[#All],2,0)</f>
        <v>Chris</v>
      </c>
    </row>
    <row r="108" spans="1:27"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c r="Z108" t="str">
        <f>IFERROR(VLOOKUP(order[[#This Row],[Order ID]],return[#All],2,),"Not returned")</f>
        <v>Not returned</v>
      </c>
      <c r="AA108" t="str">
        <f>VLOOKUP(order[[#This Row],[Region]],user[#All],2,0)</f>
        <v>Chris</v>
      </c>
    </row>
    <row r="109" spans="1:27"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c r="Z109" t="str">
        <f>IFERROR(VLOOKUP(order[[#This Row],[Order ID]],return[#All],2,),"Not returned")</f>
        <v>Not returned</v>
      </c>
      <c r="AA109" t="str">
        <f>VLOOKUP(order[[#This Row],[Region]],user[#All],2,0)</f>
        <v>Chris</v>
      </c>
    </row>
    <row r="110" spans="1:27"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c r="Z110" t="str">
        <f>IFERROR(VLOOKUP(order[[#This Row],[Order ID]],return[#All],2,),"Not returned")</f>
        <v>Not returned</v>
      </c>
      <c r="AA110" t="str">
        <f>VLOOKUP(order[[#This Row],[Region]],user[#All],2,0)</f>
        <v>Chris</v>
      </c>
    </row>
    <row r="111" spans="1:27"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c r="Z111" t="str">
        <f>IFERROR(VLOOKUP(order[[#This Row],[Order ID]],return[#All],2,),"Not returned")</f>
        <v>Not returned</v>
      </c>
      <c r="AA111" t="str">
        <f>VLOOKUP(order[[#This Row],[Region]],user[#All],2,0)</f>
        <v>William</v>
      </c>
    </row>
    <row r="112" spans="1:27"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c r="Z112" t="str">
        <f>IFERROR(VLOOKUP(order[[#This Row],[Order ID]],return[#All],2,),"Not returned")</f>
        <v>Not returned</v>
      </c>
      <c r="AA112" t="str">
        <f>VLOOKUP(order[[#This Row],[Region]],user[#All],2,0)</f>
        <v>William</v>
      </c>
    </row>
    <row r="113" spans="1:27"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c r="Z113" t="str">
        <f>IFERROR(VLOOKUP(order[[#This Row],[Order ID]],return[#All],2,),"Not returned")</f>
        <v>Not returned</v>
      </c>
      <c r="AA113" t="str">
        <f>VLOOKUP(order[[#This Row],[Region]],user[#All],2,0)</f>
        <v>William</v>
      </c>
    </row>
    <row r="114" spans="1:27"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c r="Z114" t="str">
        <f>IFERROR(VLOOKUP(order[[#This Row],[Order ID]],return[#All],2,),"Not returned")</f>
        <v>Not returned</v>
      </c>
      <c r="AA114" t="str">
        <f>VLOOKUP(order[[#This Row],[Region]],user[#All],2,0)</f>
        <v>William</v>
      </c>
    </row>
    <row r="115" spans="1:27"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c r="Z115" t="str">
        <f>IFERROR(VLOOKUP(order[[#This Row],[Order ID]],return[#All],2,),"Not returned")</f>
        <v>Not returned</v>
      </c>
      <c r="AA115" t="str">
        <f>VLOOKUP(order[[#This Row],[Region]],user[#All],2,0)</f>
        <v>Chris</v>
      </c>
    </row>
    <row r="116" spans="1:27"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c r="Z116" t="str">
        <f>IFERROR(VLOOKUP(order[[#This Row],[Order ID]],return[#All],2,),"Not returned")</f>
        <v>Not returned</v>
      </c>
      <c r="AA116" t="str">
        <f>VLOOKUP(order[[#This Row],[Region]],user[#All],2,0)</f>
        <v>Chris</v>
      </c>
    </row>
    <row r="117" spans="1:27"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c r="Z117" t="str">
        <f>IFERROR(VLOOKUP(order[[#This Row],[Order ID]],return[#All],2,),"Not returned")</f>
        <v>Not returned</v>
      </c>
      <c r="AA117" t="str">
        <f>VLOOKUP(order[[#This Row],[Region]],user[#All],2,0)</f>
        <v>Chris</v>
      </c>
    </row>
    <row r="118" spans="1:27"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c r="Z118" t="str">
        <f>IFERROR(VLOOKUP(order[[#This Row],[Order ID]],return[#All],2,),"Not returned")</f>
        <v>Not returned</v>
      </c>
      <c r="AA118" t="str">
        <f>VLOOKUP(order[[#This Row],[Region]],user[#All],2,0)</f>
        <v>Chris</v>
      </c>
    </row>
    <row r="119" spans="1:27"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c r="Z119" t="str">
        <f>IFERROR(VLOOKUP(order[[#This Row],[Order ID]],return[#All],2,),"Not returned")</f>
        <v>Not returned</v>
      </c>
      <c r="AA119" t="str">
        <f>VLOOKUP(order[[#This Row],[Region]],user[#All],2,0)</f>
        <v>Erin</v>
      </c>
    </row>
    <row r="120" spans="1:27"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c r="Z120" t="str">
        <f>IFERROR(VLOOKUP(order[[#This Row],[Order ID]],return[#All],2,),"Not returned")</f>
        <v>Not returned</v>
      </c>
      <c r="AA120" t="str">
        <f>VLOOKUP(order[[#This Row],[Region]],user[#All],2,0)</f>
        <v>Erin</v>
      </c>
    </row>
    <row r="121" spans="1:27"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c r="Z121" t="str">
        <f>IFERROR(VLOOKUP(order[[#This Row],[Order ID]],return[#All],2,),"Not returned")</f>
        <v>Not returned</v>
      </c>
      <c r="AA121" t="str">
        <f>VLOOKUP(order[[#This Row],[Region]],user[#All],2,0)</f>
        <v>Erin</v>
      </c>
    </row>
    <row r="122" spans="1:27"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c r="Z122" t="str">
        <f>IFERROR(VLOOKUP(order[[#This Row],[Order ID]],return[#All],2,),"Not returned")</f>
        <v>Not returned</v>
      </c>
      <c r="AA122" t="str">
        <f>VLOOKUP(order[[#This Row],[Region]],user[#All],2,0)</f>
        <v>Erin</v>
      </c>
    </row>
    <row r="123" spans="1:27"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c r="Z123" t="str">
        <f>IFERROR(VLOOKUP(order[[#This Row],[Order ID]],return[#All],2,),"Not returned")</f>
        <v>Not returned</v>
      </c>
      <c r="AA123" t="str">
        <f>VLOOKUP(order[[#This Row],[Region]],user[#All],2,0)</f>
        <v>Erin</v>
      </c>
    </row>
    <row r="124" spans="1:27"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c r="Z124" t="str">
        <f>IFERROR(VLOOKUP(order[[#This Row],[Order ID]],return[#All],2,),"Not returned")</f>
        <v>Not returned</v>
      </c>
      <c r="AA124" t="str">
        <f>VLOOKUP(order[[#This Row],[Region]],user[#All],2,0)</f>
        <v>Erin</v>
      </c>
    </row>
    <row r="125" spans="1:27"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c r="Z125" t="str">
        <f>IFERROR(VLOOKUP(order[[#This Row],[Order ID]],return[#All],2,),"Not returned")</f>
        <v>Not returned</v>
      </c>
      <c r="AA125" t="str">
        <f>VLOOKUP(order[[#This Row],[Region]],user[#All],2,0)</f>
        <v>Erin</v>
      </c>
    </row>
    <row r="126" spans="1:27"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c r="Z126" t="str">
        <f>IFERROR(VLOOKUP(order[[#This Row],[Order ID]],return[#All],2,),"Not returned")</f>
        <v>Not returned</v>
      </c>
      <c r="AA126" t="str">
        <f>VLOOKUP(order[[#This Row],[Region]],user[#All],2,0)</f>
        <v>William</v>
      </c>
    </row>
    <row r="127" spans="1:27"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c r="Z127" t="str">
        <f>IFERROR(VLOOKUP(order[[#This Row],[Order ID]],return[#All],2,),"Not returned")</f>
        <v>Not returned</v>
      </c>
      <c r="AA127" t="str">
        <f>VLOOKUP(order[[#This Row],[Region]],user[#All],2,0)</f>
        <v>Sam</v>
      </c>
    </row>
    <row r="128" spans="1:27"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c r="Z128" t="str">
        <f>IFERROR(VLOOKUP(order[[#This Row],[Order ID]],return[#All],2,),"Not returned")</f>
        <v>Not returned</v>
      </c>
      <c r="AA128" t="str">
        <f>VLOOKUP(order[[#This Row],[Region]],user[#All],2,0)</f>
        <v>Chris</v>
      </c>
    </row>
    <row r="129" spans="1:27"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c r="Z129" t="str">
        <f>IFERROR(VLOOKUP(order[[#This Row],[Order ID]],return[#All],2,),"Not returned")</f>
        <v>Not returned</v>
      </c>
      <c r="AA129" t="str">
        <f>VLOOKUP(order[[#This Row],[Region]],user[#All],2,0)</f>
        <v>Chris</v>
      </c>
    </row>
    <row r="130" spans="1:27"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c r="Z130" t="str">
        <f>IFERROR(VLOOKUP(order[[#This Row],[Order ID]],return[#All],2,),"Not returned")</f>
        <v>Not returned</v>
      </c>
      <c r="AA130" t="str">
        <f>VLOOKUP(order[[#This Row],[Region]],user[#All],2,0)</f>
        <v>Chris</v>
      </c>
    </row>
    <row r="131" spans="1:27"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c r="Z131" t="str">
        <f>IFERROR(VLOOKUP(order[[#This Row],[Order ID]],return[#All],2,),"Not returned")</f>
        <v>Not returned</v>
      </c>
      <c r="AA131" t="str">
        <f>VLOOKUP(order[[#This Row],[Region]],user[#All],2,0)</f>
        <v>Chris</v>
      </c>
    </row>
    <row r="132" spans="1:27"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c r="Z132" t="str">
        <f>IFERROR(VLOOKUP(order[[#This Row],[Order ID]],return[#All],2,),"Not returned")</f>
        <v>Not returned</v>
      </c>
      <c r="AA132" t="str">
        <f>VLOOKUP(order[[#This Row],[Region]],user[#All],2,0)</f>
        <v>Chris</v>
      </c>
    </row>
    <row r="133" spans="1:27"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c r="Z133" t="str">
        <f>IFERROR(VLOOKUP(order[[#This Row],[Order ID]],return[#All],2,),"Not returned")</f>
        <v>Not returned</v>
      </c>
      <c r="AA133" t="str">
        <f>VLOOKUP(order[[#This Row],[Region]],user[#All],2,0)</f>
        <v>Chris</v>
      </c>
    </row>
    <row r="134" spans="1:27"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c r="Z134" t="str">
        <f>IFERROR(VLOOKUP(order[[#This Row],[Order ID]],return[#All],2,),"Not returned")</f>
        <v>Not returned</v>
      </c>
      <c r="AA134" t="str">
        <f>VLOOKUP(order[[#This Row],[Region]],user[#All],2,0)</f>
        <v>William</v>
      </c>
    </row>
    <row r="135" spans="1:27"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c r="Z135" t="str">
        <f>IFERROR(VLOOKUP(order[[#This Row],[Order ID]],return[#All],2,),"Not returned")</f>
        <v>Not returned</v>
      </c>
      <c r="AA135" t="str">
        <f>VLOOKUP(order[[#This Row],[Region]],user[#All],2,0)</f>
        <v>William</v>
      </c>
    </row>
    <row r="136" spans="1:27"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c r="Z136" t="str">
        <f>IFERROR(VLOOKUP(order[[#This Row],[Order ID]],return[#All],2,),"Not returned")</f>
        <v>Not returned</v>
      </c>
      <c r="AA136" t="str">
        <f>VLOOKUP(order[[#This Row],[Region]],user[#All],2,0)</f>
        <v>William</v>
      </c>
    </row>
    <row r="137" spans="1:27"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c r="Z137" t="str">
        <f>IFERROR(VLOOKUP(order[[#This Row],[Order ID]],return[#All],2,),"Not returned")</f>
        <v>Not returned</v>
      </c>
      <c r="AA137" t="str">
        <f>VLOOKUP(order[[#This Row],[Region]],user[#All],2,0)</f>
        <v>William</v>
      </c>
    </row>
    <row r="138" spans="1:27"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c r="Z138" t="str">
        <f>IFERROR(VLOOKUP(order[[#This Row],[Order ID]],return[#All],2,),"Not returned")</f>
        <v>Not returned</v>
      </c>
      <c r="AA138" t="str">
        <f>VLOOKUP(order[[#This Row],[Region]],user[#All],2,0)</f>
        <v>William</v>
      </c>
    </row>
    <row r="139" spans="1:27"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c r="Z139" t="str">
        <f>IFERROR(VLOOKUP(order[[#This Row],[Order ID]],return[#All],2,),"Not returned")</f>
        <v>Not returned</v>
      </c>
      <c r="AA139" t="str">
        <f>VLOOKUP(order[[#This Row],[Region]],user[#All],2,0)</f>
        <v>Sam</v>
      </c>
    </row>
    <row r="140" spans="1:27"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c r="Z140" t="str">
        <f>IFERROR(VLOOKUP(order[[#This Row],[Order ID]],return[#All],2,),"Not returned")</f>
        <v>Not returned</v>
      </c>
      <c r="AA140" t="str">
        <f>VLOOKUP(order[[#This Row],[Region]],user[#All],2,0)</f>
        <v>Sam</v>
      </c>
    </row>
    <row r="141" spans="1:27"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c r="Z141" t="str">
        <f>IFERROR(VLOOKUP(order[[#This Row],[Order ID]],return[#All],2,),"Not returned")</f>
        <v>Not returned</v>
      </c>
      <c r="AA141" t="str">
        <f>VLOOKUP(order[[#This Row],[Region]],user[#All],2,0)</f>
        <v>Sam</v>
      </c>
    </row>
    <row r="142" spans="1:27"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c r="Z142" t="str">
        <f>IFERROR(VLOOKUP(order[[#This Row],[Order ID]],return[#All],2,),"Not returned")</f>
        <v>Not returned</v>
      </c>
      <c r="AA142" t="str">
        <f>VLOOKUP(order[[#This Row],[Region]],user[#All],2,0)</f>
        <v>Chris</v>
      </c>
    </row>
    <row r="143" spans="1:27"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c r="Z143" t="str">
        <f>IFERROR(VLOOKUP(order[[#This Row],[Order ID]],return[#All],2,),"Not returned")</f>
        <v>Not returned</v>
      </c>
      <c r="AA143" t="str">
        <f>VLOOKUP(order[[#This Row],[Region]],user[#All],2,0)</f>
        <v>Chris</v>
      </c>
    </row>
    <row r="144" spans="1:27"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c r="Z144" t="str">
        <f>IFERROR(VLOOKUP(order[[#This Row],[Order ID]],return[#All],2,),"Not returned")</f>
        <v>Not returned</v>
      </c>
      <c r="AA144" t="str">
        <f>VLOOKUP(order[[#This Row],[Region]],user[#All],2,0)</f>
        <v>William</v>
      </c>
    </row>
    <row r="145" spans="1:27"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c r="Z145" t="str">
        <f>IFERROR(VLOOKUP(order[[#This Row],[Order ID]],return[#All],2,),"Not returned")</f>
        <v>Not returned</v>
      </c>
      <c r="AA145" t="str">
        <f>VLOOKUP(order[[#This Row],[Region]],user[#All],2,0)</f>
        <v>Erin</v>
      </c>
    </row>
    <row r="146" spans="1:27"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c r="Z146" t="str">
        <f>IFERROR(VLOOKUP(order[[#This Row],[Order ID]],return[#All],2,),"Not returned")</f>
        <v>Not returned</v>
      </c>
      <c r="AA146" t="str">
        <f>VLOOKUP(order[[#This Row],[Region]],user[#All],2,0)</f>
        <v>Sam</v>
      </c>
    </row>
    <row r="147" spans="1:27"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c r="Z147" t="str">
        <f>IFERROR(VLOOKUP(order[[#This Row],[Order ID]],return[#All],2,),"Not returned")</f>
        <v>Not returned</v>
      </c>
      <c r="AA147" t="str">
        <f>VLOOKUP(order[[#This Row],[Region]],user[#All],2,0)</f>
        <v>William</v>
      </c>
    </row>
    <row r="148" spans="1:27"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c r="Z148" t="str">
        <f>IFERROR(VLOOKUP(order[[#This Row],[Order ID]],return[#All],2,),"Not returned")</f>
        <v>Not returned</v>
      </c>
      <c r="AA148" t="str">
        <f>VLOOKUP(order[[#This Row],[Region]],user[#All],2,0)</f>
        <v>Erin</v>
      </c>
    </row>
    <row r="149" spans="1:27"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c r="Z149" t="str">
        <f>IFERROR(VLOOKUP(order[[#This Row],[Order ID]],return[#All],2,),"Not returned")</f>
        <v>Not returned</v>
      </c>
      <c r="AA149" t="str">
        <f>VLOOKUP(order[[#This Row],[Region]],user[#All],2,0)</f>
        <v>Chris</v>
      </c>
    </row>
    <row r="150" spans="1:27"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c r="Z150" t="str">
        <f>IFERROR(VLOOKUP(order[[#This Row],[Order ID]],return[#All],2,),"Not returned")</f>
        <v>Not returned</v>
      </c>
      <c r="AA150" t="str">
        <f>VLOOKUP(order[[#This Row],[Region]],user[#All],2,0)</f>
        <v>Chris</v>
      </c>
    </row>
    <row r="151" spans="1:27"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c r="Z151" t="str">
        <f>IFERROR(VLOOKUP(order[[#This Row],[Order ID]],return[#All],2,),"Not returned")</f>
        <v>Not returned</v>
      </c>
      <c r="AA151" t="str">
        <f>VLOOKUP(order[[#This Row],[Region]],user[#All],2,0)</f>
        <v>Chris</v>
      </c>
    </row>
    <row r="152" spans="1:27"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c r="Z152" t="str">
        <f>IFERROR(VLOOKUP(order[[#This Row],[Order ID]],return[#All],2,),"Not returned")</f>
        <v>Not returned</v>
      </c>
      <c r="AA152" t="str">
        <f>VLOOKUP(order[[#This Row],[Region]],user[#All],2,0)</f>
        <v>William</v>
      </c>
    </row>
    <row r="153" spans="1:27"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c r="Z153" t="str">
        <f>IFERROR(VLOOKUP(order[[#This Row],[Order ID]],return[#All],2,),"Not returned")</f>
        <v>Not returned</v>
      </c>
      <c r="AA153" t="str">
        <f>VLOOKUP(order[[#This Row],[Region]],user[#All],2,0)</f>
        <v>William</v>
      </c>
    </row>
    <row r="154" spans="1:27"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c r="Z154" t="str">
        <f>IFERROR(VLOOKUP(order[[#This Row],[Order ID]],return[#All],2,),"Not returned")</f>
        <v>Not returned</v>
      </c>
      <c r="AA154" t="str">
        <f>VLOOKUP(order[[#This Row],[Region]],user[#All],2,0)</f>
        <v>William</v>
      </c>
    </row>
    <row r="155" spans="1:27"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c r="Z155" t="str">
        <f>IFERROR(VLOOKUP(order[[#This Row],[Order ID]],return[#All],2,),"Not returned")</f>
        <v>Not returned</v>
      </c>
      <c r="AA155" t="str">
        <f>VLOOKUP(order[[#This Row],[Region]],user[#All],2,0)</f>
        <v>William</v>
      </c>
    </row>
    <row r="156" spans="1:27"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c r="Z156" t="str">
        <f>IFERROR(VLOOKUP(order[[#This Row],[Order ID]],return[#All],2,),"Not returned")</f>
        <v>Not returned</v>
      </c>
      <c r="AA156" t="str">
        <f>VLOOKUP(order[[#This Row],[Region]],user[#All],2,0)</f>
        <v>William</v>
      </c>
    </row>
    <row r="157" spans="1:27"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c r="Z157" t="str">
        <f>IFERROR(VLOOKUP(order[[#This Row],[Order ID]],return[#All],2,),"Not returned")</f>
        <v>Not returned</v>
      </c>
      <c r="AA157" t="str">
        <f>VLOOKUP(order[[#This Row],[Region]],user[#All],2,0)</f>
        <v>Sam</v>
      </c>
    </row>
    <row r="158" spans="1:27"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c r="Z158" t="str">
        <f>IFERROR(VLOOKUP(order[[#This Row],[Order ID]],return[#All],2,),"Not returned")</f>
        <v>Not returned</v>
      </c>
      <c r="AA158" t="str">
        <f>VLOOKUP(order[[#This Row],[Region]],user[#All],2,0)</f>
        <v>Sam</v>
      </c>
    </row>
    <row r="159" spans="1:27"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c r="Z159" t="str">
        <f>IFERROR(VLOOKUP(order[[#This Row],[Order ID]],return[#All],2,),"Not returned")</f>
        <v>Not returned</v>
      </c>
      <c r="AA159" t="str">
        <f>VLOOKUP(order[[#This Row],[Region]],user[#All],2,0)</f>
        <v>Sam</v>
      </c>
    </row>
    <row r="160" spans="1:27"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c r="Z160" t="str">
        <f>IFERROR(VLOOKUP(order[[#This Row],[Order ID]],return[#All],2,),"Not returned")</f>
        <v>Not returned</v>
      </c>
      <c r="AA160" t="str">
        <f>VLOOKUP(order[[#This Row],[Region]],user[#All],2,0)</f>
        <v>Sam</v>
      </c>
    </row>
    <row r="161" spans="1:27"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c r="Z161" t="str">
        <f>IFERROR(VLOOKUP(order[[#This Row],[Order ID]],return[#All],2,),"Not returned")</f>
        <v>Not returned</v>
      </c>
      <c r="AA161" t="str">
        <f>VLOOKUP(order[[#This Row],[Region]],user[#All],2,0)</f>
        <v>Sam</v>
      </c>
    </row>
    <row r="162" spans="1:27"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c r="Z162" t="str">
        <f>IFERROR(VLOOKUP(order[[#This Row],[Order ID]],return[#All],2,),"Not returned")</f>
        <v>Not returned</v>
      </c>
      <c r="AA162" t="str">
        <f>VLOOKUP(order[[#This Row],[Region]],user[#All],2,0)</f>
        <v>Erin</v>
      </c>
    </row>
    <row r="163" spans="1:27"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c r="Z163" t="str">
        <f>IFERROR(VLOOKUP(order[[#This Row],[Order ID]],return[#All],2,),"Not returned")</f>
        <v>Not returned</v>
      </c>
      <c r="AA163" t="str">
        <f>VLOOKUP(order[[#This Row],[Region]],user[#All],2,0)</f>
        <v>Erin</v>
      </c>
    </row>
    <row r="164" spans="1:27"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c r="Z164" t="str">
        <f>IFERROR(VLOOKUP(order[[#This Row],[Order ID]],return[#All],2,),"Not returned")</f>
        <v>Not returned</v>
      </c>
      <c r="AA164" t="str">
        <f>VLOOKUP(order[[#This Row],[Region]],user[#All],2,0)</f>
        <v>Erin</v>
      </c>
    </row>
    <row r="165" spans="1:27"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c r="Z165" t="str">
        <f>IFERROR(VLOOKUP(order[[#This Row],[Order ID]],return[#All],2,),"Not returned")</f>
        <v>Not returned</v>
      </c>
      <c r="AA165" t="str">
        <f>VLOOKUP(order[[#This Row],[Region]],user[#All],2,0)</f>
        <v>Erin</v>
      </c>
    </row>
    <row r="166" spans="1:27"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c r="Z166" t="str">
        <f>IFERROR(VLOOKUP(order[[#This Row],[Order ID]],return[#All],2,),"Not returned")</f>
        <v>Not returned</v>
      </c>
      <c r="AA166" t="str">
        <f>VLOOKUP(order[[#This Row],[Region]],user[#All],2,0)</f>
        <v>Chris</v>
      </c>
    </row>
    <row r="167" spans="1:27"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c r="Z167" t="str">
        <f>IFERROR(VLOOKUP(order[[#This Row],[Order ID]],return[#All],2,),"Not returned")</f>
        <v>Not returned</v>
      </c>
      <c r="AA167" t="str">
        <f>VLOOKUP(order[[#This Row],[Region]],user[#All],2,0)</f>
        <v>Chris</v>
      </c>
    </row>
    <row r="168" spans="1:27"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c r="Z168" t="str">
        <f>IFERROR(VLOOKUP(order[[#This Row],[Order ID]],return[#All],2,),"Not returned")</f>
        <v>Not returned</v>
      </c>
      <c r="AA168" t="str">
        <f>VLOOKUP(order[[#This Row],[Region]],user[#All],2,0)</f>
        <v>Chris</v>
      </c>
    </row>
    <row r="169" spans="1:27"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c r="Z169" t="str">
        <f>IFERROR(VLOOKUP(order[[#This Row],[Order ID]],return[#All],2,),"Not returned")</f>
        <v>Not returned</v>
      </c>
      <c r="AA169" t="str">
        <f>VLOOKUP(order[[#This Row],[Region]],user[#All],2,0)</f>
        <v>Chris</v>
      </c>
    </row>
    <row r="170" spans="1:27"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c r="Z170" t="str">
        <f>IFERROR(VLOOKUP(order[[#This Row],[Order ID]],return[#All],2,),"Not returned")</f>
        <v>Not returned</v>
      </c>
      <c r="AA170" t="str">
        <f>VLOOKUP(order[[#This Row],[Region]],user[#All],2,0)</f>
        <v>William</v>
      </c>
    </row>
    <row r="171" spans="1:27"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c r="Z171" t="str">
        <f>IFERROR(VLOOKUP(order[[#This Row],[Order ID]],return[#All],2,),"Not returned")</f>
        <v>Not returned</v>
      </c>
      <c r="AA171" t="str">
        <f>VLOOKUP(order[[#This Row],[Region]],user[#All],2,0)</f>
        <v>Erin</v>
      </c>
    </row>
    <row r="172" spans="1:27"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c r="Z172" t="str">
        <f>IFERROR(VLOOKUP(order[[#This Row],[Order ID]],return[#All],2,),"Not returned")</f>
        <v>Not returned</v>
      </c>
      <c r="AA172" t="str">
        <f>VLOOKUP(order[[#This Row],[Region]],user[#All],2,0)</f>
        <v>Erin</v>
      </c>
    </row>
    <row r="173" spans="1:27"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c r="Z173" t="str">
        <f>IFERROR(VLOOKUP(order[[#This Row],[Order ID]],return[#All],2,),"Not returned")</f>
        <v>Returned</v>
      </c>
      <c r="AA173" t="str">
        <f>VLOOKUP(order[[#This Row],[Region]],user[#All],2,0)</f>
        <v>William</v>
      </c>
    </row>
    <row r="174" spans="1:27"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c r="Z174" t="str">
        <f>IFERROR(VLOOKUP(order[[#This Row],[Order ID]],return[#All],2,),"Not returned")</f>
        <v>Not returned</v>
      </c>
      <c r="AA174" t="str">
        <f>VLOOKUP(order[[#This Row],[Region]],user[#All],2,0)</f>
        <v>Chris</v>
      </c>
    </row>
    <row r="175" spans="1:27"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c r="Z175" t="str">
        <f>IFERROR(VLOOKUP(order[[#This Row],[Order ID]],return[#All],2,),"Not returned")</f>
        <v>Not returned</v>
      </c>
      <c r="AA175" t="str">
        <f>VLOOKUP(order[[#This Row],[Region]],user[#All],2,0)</f>
        <v>Erin</v>
      </c>
    </row>
    <row r="176" spans="1:27"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c r="Z176" t="str">
        <f>IFERROR(VLOOKUP(order[[#This Row],[Order ID]],return[#All],2,),"Not returned")</f>
        <v>Not returned</v>
      </c>
      <c r="AA176" t="str">
        <f>VLOOKUP(order[[#This Row],[Region]],user[#All],2,0)</f>
        <v>William</v>
      </c>
    </row>
    <row r="177" spans="1:27"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c r="Z177" t="str">
        <f>IFERROR(VLOOKUP(order[[#This Row],[Order ID]],return[#All],2,),"Not returned")</f>
        <v>Not returned</v>
      </c>
      <c r="AA177" t="str">
        <f>VLOOKUP(order[[#This Row],[Region]],user[#All],2,0)</f>
        <v>William</v>
      </c>
    </row>
    <row r="178" spans="1:27"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c r="Z178" t="str">
        <f>IFERROR(VLOOKUP(order[[#This Row],[Order ID]],return[#All],2,),"Not returned")</f>
        <v>Not returned</v>
      </c>
      <c r="AA178" t="str">
        <f>VLOOKUP(order[[#This Row],[Region]],user[#All],2,0)</f>
        <v>William</v>
      </c>
    </row>
    <row r="179" spans="1:27"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c r="Z179" t="str">
        <f>IFERROR(VLOOKUP(order[[#This Row],[Order ID]],return[#All],2,),"Not returned")</f>
        <v>Not returned</v>
      </c>
      <c r="AA179" t="str">
        <f>VLOOKUP(order[[#This Row],[Region]],user[#All],2,0)</f>
        <v>Erin</v>
      </c>
    </row>
    <row r="180" spans="1:27"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c r="Z180" t="str">
        <f>IFERROR(VLOOKUP(order[[#This Row],[Order ID]],return[#All],2,),"Not returned")</f>
        <v>Not returned</v>
      </c>
      <c r="AA180" t="str">
        <f>VLOOKUP(order[[#This Row],[Region]],user[#All],2,0)</f>
        <v>Chris</v>
      </c>
    </row>
    <row r="181" spans="1:27"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c r="Z181" t="str">
        <f>IFERROR(VLOOKUP(order[[#This Row],[Order ID]],return[#All],2,),"Not returned")</f>
        <v>Not returned</v>
      </c>
      <c r="AA181" t="str">
        <f>VLOOKUP(order[[#This Row],[Region]],user[#All],2,0)</f>
        <v>Erin</v>
      </c>
    </row>
    <row r="182" spans="1:27"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c r="Z182" t="str">
        <f>IFERROR(VLOOKUP(order[[#This Row],[Order ID]],return[#All],2,),"Not returned")</f>
        <v>Not returned</v>
      </c>
      <c r="AA182" t="str">
        <f>VLOOKUP(order[[#This Row],[Region]],user[#All],2,0)</f>
        <v>Erin</v>
      </c>
    </row>
    <row r="183" spans="1:27"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c r="Z183" t="str">
        <f>IFERROR(VLOOKUP(order[[#This Row],[Order ID]],return[#All],2,),"Not returned")</f>
        <v>Not returned</v>
      </c>
      <c r="AA183" t="str">
        <f>VLOOKUP(order[[#This Row],[Region]],user[#All],2,0)</f>
        <v>William</v>
      </c>
    </row>
    <row r="184" spans="1:27"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c r="Z184" t="str">
        <f>IFERROR(VLOOKUP(order[[#This Row],[Order ID]],return[#All],2,),"Not returned")</f>
        <v>Not returned</v>
      </c>
      <c r="AA184" t="str">
        <f>VLOOKUP(order[[#This Row],[Region]],user[#All],2,0)</f>
        <v>William</v>
      </c>
    </row>
    <row r="185" spans="1:27"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c r="Z185" t="str">
        <f>IFERROR(VLOOKUP(order[[#This Row],[Order ID]],return[#All],2,),"Not returned")</f>
        <v>Not returned</v>
      </c>
      <c r="AA185" t="str">
        <f>VLOOKUP(order[[#This Row],[Region]],user[#All],2,0)</f>
        <v>Erin</v>
      </c>
    </row>
    <row r="186" spans="1:27"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c r="Z186" t="str">
        <f>IFERROR(VLOOKUP(order[[#This Row],[Order ID]],return[#All],2,),"Not returned")</f>
        <v>Not returned</v>
      </c>
      <c r="AA186" t="str">
        <f>VLOOKUP(order[[#This Row],[Region]],user[#All],2,0)</f>
        <v>Erin</v>
      </c>
    </row>
    <row r="187" spans="1:27"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c r="Z187" t="str">
        <f>IFERROR(VLOOKUP(order[[#This Row],[Order ID]],return[#All],2,),"Not returned")</f>
        <v>Not returned</v>
      </c>
      <c r="AA187" t="str">
        <f>VLOOKUP(order[[#This Row],[Region]],user[#All],2,0)</f>
        <v>Sam</v>
      </c>
    </row>
    <row r="188" spans="1:27"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c r="Z188" t="str">
        <f>IFERROR(VLOOKUP(order[[#This Row],[Order ID]],return[#All],2,),"Not returned")</f>
        <v>Not returned</v>
      </c>
      <c r="AA188" t="str">
        <f>VLOOKUP(order[[#This Row],[Region]],user[#All],2,0)</f>
        <v>Erin</v>
      </c>
    </row>
    <row r="189" spans="1:27"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c r="Z189" t="str">
        <f>IFERROR(VLOOKUP(order[[#This Row],[Order ID]],return[#All],2,),"Not returned")</f>
        <v>Not returned</v>
      </c>
      <c r="AA189" t="str">
        <f>VLOOKUP(order[[#This Row],[Region]],user[#All],2,0)</f>
        <v>Erin</v>
      </c>
    </row>
    <row r="190" spans="1:27"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c r="Z190" t="str">
        <f>IFERROR(VLOOKUP(order[[#This Row],[Order ID]],return[#All],2,),"Not returned")</f>
        <v>Not returned</v>
      </c>
      <c r="AA190" t="str">
        <f>VLOOKUP(order[[#This Row],[Region]],user[#All],2,0)</f>
        <v>Sam</v>
      </c>
    </row>
    <row r="191" spans="1:27"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c r="Z191" t="str">
        <f>IFERROR(VLOOKUP(order[[#This Row],[Order ID]],return[#All],2,),"Not returned")</f>
        <v>Not returned</v>
      </c>
      <c r="AA191" t="str">
        <f>VLOOKUP(order[[#This Row],[Region]],user[#All],2,0)</f>
        <v>Sam</v>
      </c>
    </row>
    <row r="192" spans="1:27"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c r="Z192" t="str">
        <f>IFERROR(VLOOKUP(order[[#This Row],[Order ID]],return[#All],2,),"Not returned")</f>
        <v>Not returned</v>
      </c>
      <c r="AA192" t="str">
        <f>VLOOKUP(order[[#This Row],[Region]],user[#All],2,0)</f>
        <v>Erin</v>
      </c>
    </row>
    <row r="193" spans="1:27"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c r="Z193" t="str">
        <f>IFERROR(VLOOKUP(order[[#This Row],[Order ID]],return[#All],2,),"Not returned")</f>
        <v>Not returned</v>
      </c>
      <c r="AA193" t="str">
        <f>VLOOKUP(order[[#This Row],[Region]],user[#All],2,0)</f>
        <v>Erin</v>
      </c>
    </row>
    <row r="194" spans="1:27"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c r="Z194" t="str">
        <f>IFERROR(VLOOKUP(order[[#This Row],[Order ID]],return[#All],2,),"Not returned")</f>
        <v>Not returned</v>
      </c>
      <c r="AA194" t="str">
        <f>VLOOKUP(order[[#This Row],[Region]],user[#All],2,0)</f>
        <v>William</v>
      </c>
    </row>
    <row r="195" spans="1:27"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c r="Z195" t="str">
        <f>IFERROR(VLOOKUP(order[[#This Row],[Order ID]],return[#All],2,),"Not returned")</f>
        <v>Not returned</v>
      </c>
      <c r="AA195" t="str">
        <f>VLOOKUP(order[[#This Row],[Region]],user[#All],2,0)</f>
        <v>William</v>
      </c>
    </row>
    <row r="196" spans="1:27"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c r="Z196" t="str">
        <f>IFERROR(VLOOKUP(order[[#This Row],[Order ID]],return[#All],2,),"Not returned")</f>
        <v>Not returned</v>
      </c>
      <c r="AA196" t="str">
        <f>VLOOKUP(order[[#This Row],[Region]],user[#All],2,0)</f>
        <v>William</v>
      </c>
    </row>
    <row r="197" spans="1:27"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c r="Z197" t="str">
        <f>IFERROR(VLOOKUP(order[[#This Row],[Order ID]],return[#All],2,),"Not returned")</f>
        <v>Not returned</v>
      </c>
      <c r="AA197" t="str">
        <f>VLOOKUP(order[[#This Row],[Region]],user[#All],2,0)</f>
        <v>Erin</v>
      </c>
    </row>
    <row r="198" spans="1:27"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c r="Z198" t="str">
        <f>IFERROR(VLOOKUP(order[[#This Row],[Order ID]],return[#All],2,),"Not returned")</f>
        <v>Not returned</v>
      </c>
      <c r="AA198" t="str">
        <f>VLOOKUP(order[[#This Row],[Region]],user[#All],2,0)</f>
        <v>Erin</v>
      </c>
    </row>
    <row r="199" spans="1:27"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c r="Z199" t="str">
        <f>IFERROR(VLOOKUP(order[[#This Row],[Order ID]],return[#All],2,),"Not returned")</f>
        <v>Not returned</v>
      </c>
      <c r="AA199" t="str">
        <f>VLOOKUP(order[[#This Row],[Region]],user[#All],2,0)</f>
        <v>William</v>
      </c>
    </row>
    <row r="200" spans="1:27"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c r="Z200" t="str">
        <f>IFERROR(VLOOKUP(order[[#This Row],[Order ID]],return[#All],2,),"Not returned")</f>
        <v>Not returned</v>
      </c>
      <c r="AA200" t="str">
        <f>VLOOKUP(order[[#This Row],[Region]],user[#All],2,0)</f>
        <v>Erin</v>
      </c>
    </row>
    <row r="201" spans="1:27"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c r="Z201" t="str">
        <f>IFERROR(VLOOKUP(order[[#This Row],[Order ID]],return[#All],2,),"Not returned")</f>
        <v>Not returned</v>
      </c>
      <c r="AA201" t="str">
        <f>VLOOKUP(order[[#This Row],[Region]],user[#All],2,0)</f>
        <v>Erin</v>
      </c>
    </row>
    <row r="202" spans="1:27"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c r="Z202" t="str">
        <f>IFERROR(VLOOKUP(order[[#This Row],[Order ID]],return[#All],2,),"Not returned")</f>
        <v>Not returned</v>
      </c>
      <c r="AA202" t="str">
        <f>VLOOKUP(order[[#This Row],[Region]],user[#All],2,0)</f>
        <v>Chris</v>
      </c>
    </row>
    <row r="203" spans="1:27"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c r="Z203" t="str">
        <f>IFERROR(VLOOKUP(order[[#This Row],[Order ID]],return[#All],2,),"Not returned")</f>
        <v>Not returned</v>
      </c>
      <c r="AA203" t="str">
        <f>VLOOKUP(order[[#This Row],[Region]],user[#All],2,0)</f>
        <v>Chris</v>
      </c>
    </row>
    <row r="204" spans="1:27"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c r="Z204" t="str">
        <f>IFERROR(VLOOKUP(order[[#This Row],[Order ID]],return[#All],2,),"Not returned")</f>
        <v>Not returned</v>
      </c>
      <c r="AA204" t="str">
        <f>VLOOKUP(order[[#This Row],[Region]],user[#All],2,0)</f>
        <v>Chris</v>
      </c>
    </row>
    <row r="205" spans="1:27"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c r="Z205" t="str">
        <f>IFERROR(VLOOKUP(order[[#This Row],[Order ID]],return[#All],2,),"Not returned")</f>
        <v>Not returned</v>
      </c>
      <c r="AA205" t="str">
        <f>VLOOKUP(order[[#This Row],[Region]],user[#All],2,0)</f>
        <v>Sam</v>
      </c>
    </row>
    <row r="206" spans="1:27"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c r="Z206" t="str">
        <f>IFERROR(VLOOKUP(order[[#This Row],[Order ID]],return[#All],2,),"Not returned")</f>
        <v>Not returned</v>
      </c>
      <c r="AA206" t="str">
        <f>VLOOKUP(order[[#This Row],[Region]],user[#All],2,0)</f>
        <v>Sam</v>
      </c>
    </row>
    <row r="207" spans="1:27"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c r="Z207" t="str">
        <f>IFERROR(VLOOKUP(order[[#This Row],[Order ID]],return[#All],2,),"Not returned")</f>
        <v>Not returned</v>
      </c>
      <c r="AA207" t="str">
        <f>VLOOKUP(order[[#This Row],[Region]],user[#All],2,0)</f>
        <v>Chris</v>
      </c>
    </row>
    <row r="208" spans="1:27"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c r="Z208" t="str">
        <f>IFERROR(VLOOKUP(order[[#This Row],[Order ID]],return[#All],2,),"Not returned")</f>
        <v>Not returned</v>
      </c>
      <c r="AA208" t="str">
        <f>VLOOKUP(order[[#This Row],[Region]],user[#All],2,0)</f>
        <v>Chris</v>
      </c>
    </row>
    <row r="209" spans="1:27"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c r="Z209" t="str">
        <f>IFERROR(VLOOKUP(order[[#This Row],[Order ID]],return[#All],2,),"Not returned")</f>
        <v>Not returned</v>
      </c>
      <c r="AA209" t="str">
        <f>VLOOKUP(order[[#This Row],[Region]],user[#All],2,0)</f>
        <v>Erin</v>
      </c>
    </row>
    <row r="210" spans="1:27"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c r="Z210" t="str">
        <f>IFERROR(VLOOKUP(order[[#This Row],[Order ID]],return[#All],2,),"Not returned")</f>
        <v>Not returned</v>
      </c>
      <c r="AA210" t="str">
        <f>VLOOKUP(order[[#This Row],[Region]],user[#All],2,0)</f>
        <v>Erin</v>
      </c>
    </row>
    <row r="211" spans="1:27"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c r="Z211" t="str">
        <f>IFERROR(VLOOKUP(order[[#This Row],[Order ID]],return[#All],2,),"Not returned")</f>
        <v>Not returned</v>
      </c>
      <c r="AA211" t="str">
        <f>VLOOKUP(order[[#This Row],[Region]],user[#All],2,0)</f>
        <v>Chris</v>
      </c>
    </row>
    <row r="212" spans="1:27"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c r="Z212" t="str">
        <f>IFERROR(VLOOKUP(order[[#This Row],[Order ID]],return[#All],2,),"Not returned")</f>
        <v>Not returned</v>
      </c>
      <c r="AA212" t="str">
        <f>VLOOKUP(order[[#This Row],[Region]],user[#All],2,0)</f>
        <v>Chris</v>
      </c>
    </row>
    <row r="213" spans="1:27"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c r="Z213" t="str">
        <f>IFERROR(VLOOKUP(order[[#This Row],[Order ID]],return[#All],2,),"Not returned")</f>
        <v>Not returned</v>
      </c>
      <c r="AA213" t="str">
        <f>VLOOKUP(order[[#This Row],[Region]],user[#All],2,0)</f>
        <v>Chris</v>
      </c>
    </row>
    <row r="214" spans="1:27"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c r="Z214" t="str">
        <f>IFERROR(VLOOKUP(order[[#This Row],[Order ID]],return[#All],2,),"Not returned")</f>
        <v>Not returned</v>
      </c>
      <c r="AA214" t="str">
        <f>VLOOKUP(order[[#This Row],[Region]],user[#All],2,0)</f>
        <v>Chris</v>
      </c>
    </row>
    <row r="215" spans="1:27"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c r="Z215" t="str">
        <f>IFERROR(VLOOKUP(order[[#This Row],[Order ID]],return[#All],2,),"Not returned")</f>
        <v>Not returned</v>
      </c>
      <c r="AA215" t="str">
        <f>VLOOKUP(order[[#This Row],[Region]],user[#All],2,0)</f>
        <v>Chris</v>
      </c>
    </row>
    <row r="216" spans="1:27"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c r="Z216" t="str">
        <f>IFERROR(VLOOKUP(order[[#This Row],[Order ID]],return[#All],2,),"Not returned")</f>
        <v>Not returned</v>
      </c>
      <c r="AA216" t="str">
        <f>VLOOKUP(order[[#This Row],[Region]],user[#All],2,0)</f>
        <v>Chris</v>
      </c>
    </row>
    <row r="217" spans="1:27"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c r="Z217" t="str">
        <f>IFERROR(VLOOKUP(order[[#This Row],[Order ID]],return[#All],2,),"Not returned")</f>
        <v>Not returned</v>
      </c>
      <c r="AA217" t="str">
        <f>VLOOKUP(order[[#This Row],[Region]],user[#All],2,0)</f>
        <v>Erin</v>
      </c>
    </row>
    <row r="218" spans="1:27"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c r="Z218" t="str">
        <f>IFERROR(VLOOKUP(order[[#This Row],[Order ID]],return[#All],2,),"Not returned")</f>
        <v>Not returned</v>
      </c>
      <c r="AA218" t="str">
        <f>VLOOKUP(order[[#This Row],[Region]],user[#All],2,0)</f>
        <v>Sam</v>
      </c>
    </row>
    <row r="219" spans="1:27"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c r="Z219" t="str">
        <f>IFERROR(VLOOKUP(order[[#This Row],[Order ID]],return[#All],2,),"Not returned")</f>
        <v>Not returned</v>
      </c>
      <c r="AA219" t="str">
        <f>VLOOKUP(order[[#This Row],[Region]],user[#All],2,0)</f>
        <v>Sam</v>
      </c>
    </row>
    <row r="220" spans="1:27"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c r="Z220" t="str">
        <f>IFERROR(VLOOKUP(order[[#This Row],[Order ID]],return[#All],2,),"Not returned")</f>
        <v>Not returned</v>
      </c>
      <c r="AA220" t="str">
        <f>VLOOKUP(order[[#This Row],[Region]],user[#All],2,0)</f>
        <v>Erin</v>
      </c>
    </row>
    <row r="221" spans="1:27"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c r="Z221" t="str">
        <f>IFERROR(VLOOKUP(order[[#This Row],[Order ID]],return[#All],2,),"Not returned")</f>
        <v>Not returned</v>
      </c>
      <c r="AA221" t="str">
        <f>VLOOKUP(order[[#This Row],[Region]],user[#All],2,0)</f>
        <v>Erin</v>
      </c>
    </row>
    <row r="222" spans="1:27"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c r="Z222" t="str">
        <f>IFERROR(VLOOKUP(order[[#This Row],[Order ID]],return[#All],2,),"Not returned")</f>
        <v>Not returned</v>
      </c>
      <c r="AA222" t="str">
        <f>VLOOKUP(order[[#This Row],[Region]],user[#All],2,0)</f>
        <v>Erin</v>
      </c>
    </row>
    <row r="223" spans="1:27"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c r="Z223" t="str">
        <f>IFERROR(VLOOKUP(order[[#This Row],[Order ID]],return[#All],2,),"Not returned")</f>
        <v>Not returned</v>
      </c>
      <c r="AA223" t="str">
        <f>VLOOKUP(order[[#This Row],[Region]],user[#All],2,0)</f>
        <v>Chris</v>
      </c>
    </row>
    <row r="224" spans="1:27"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c r="Z224" t="str">
        <f>IFERROR(VLOOKUP(order[[#This Row],[Order ID]],return[#All],2,),"Not returned")</f>
        <v>Not returned</v>
      </c>
      <c r="AA224" t="str">
        <f>VLOOKUP(order[[#This Row],[Region]],user[#All],2,0)</f>
        <v>William</v>
      </c>
    </row>
    <row r="225" spans="1:27"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c r="Z225" t="str">
        <f>IFERROR(VLOOKUP(order[[#This Row],[Order ID]],return[#All],2,),"Not returned")</f>
        <v>Not returned</v>
      </c>
      <c r="AA225" t="str">
        <f>VLOOKUP(order[[#This Row],[Region]],user[#All],2,0)</f>
        <v>Erin</v>
      </c>
    </row>
    <row r="226" spans="1:27"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c r="Z226" t="str">
        <f>IFERROR(VLOOKUP(order[[#This Row],[Order ID]],return[#All],2,),"Not returned")</f>
        <v>Not returned</v>
      </c>
      <c r="AA226" t="str">
        <f>VLOOKUP(order[[#This Row],[Region]],user[#All],2,0)</f>
        <v>William</v>
      </c>
    </row>
    <row r="227" spans="1:27"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c r="Z227" t="str">
        <f>IFERROR(VLOOKUP(order[[#This Row],[Order ID]],return[#All],2,),"Not returned")</f>
        <v>Not returned</v>
      </c>
      <c r="AA227" t="str">
        <f>VLOOKUP(order[[#This Row],[Region]],user[#All],2,0)</f>
        <v>William</v>
      </c>
    </row>
    <row r="228" spans="1:27"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c r="Z228" t="str">
        <f>IFERROR(VLOOKUP(order[[#This Row],[Order ID]],return[#All],2,),"Not returned")</f>
        <v>Not returned</v>
      </c>
      <c r="AA228" t="str">
        <f>VLOOKUP(order[[#This Row],[Region]],user[#All],2,0)</f>
        <v>William</v>
      </c>
    </row>
    <row r="229" spans="1:27"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c r="Z229" t="str">
        <f>IFERROR(VLOOKUP(order[[#This Row],[Order ID]],return[#All],2,),"Not returned")</f>
        <v>Not returned</v>
      </c>
      <c r="AA229" t="str">
        <f>VLOOKUP(order[[#This Row],[Region]],user[#All],2,0)</f>
        <v>Erin</v>
      </c>
    </row>
    <row r="230" spans="1:27"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c r="Z230" t="str">
        <f>IFERROR(VLOOKUP(order[[#This Row],[Order ID]],return[#All],2,),"Not returned")</f>
        <v>Not returned</v>
      </c>
      <c r="AA230" t="str">
        <f>VLOOKUP(order[[#This Row],[Region]],user[#All],2,0)</f>
        <v>Chris</v>
      </c>
    </row>
    <row r="231" spans="1:27"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c r="Z231" t="str">
        <f>IFERROR(VLOOKUP(order[[#This Row],[Order ID]],return[#All],2,),"Not returned")</f>
        <v>Not returned</v>
      </c>
      <c r="AA231" t="str">
        <f>VLOOKUP(order[[#This Row],[Region]],user[#All],2,0)</f>
        <v>Chris</v>
      </c>
    </row>
    <row r="232" spans="1:27"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c r="Z232" t="str">
        <f>IFERROR(VLOOKUP(order[[#This Row],[Order ID]],return[#All],2,),"Not returned")</f>
        <v>Not returned</v>
      </c>
      <c r="AA232" t="str">
        <f>VLOOKUP(order[[#This Row],[Region]],user[#All],2,0)</f>
        <v>Chris</v>
      </c>
    </row>
    <row r="233" spans="1:27"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c r="Z233" t="str">
        <f>IFERROR(VLOOKUP(order[[#This Row],[Order ID]],return[#All],2,),"Not returned")</f>
        <v>Not returned</v>
      </c>
      <c r="AA233" t="str">
        <f>VLOOKUP(order[[#This Row],[Region]],user[#All],2,0)</f>
        <v>Chris</v>
      </c>
    </row>
    <row r="234" spans="1:27"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c r="Z234" t="str">
        <f>IFERROR(VLOOKUP(order[[#This Row],[Order ID]],return[#All],2,),"Not returned")</f>
        <v>Not returned</v>
      </c>
      <c r="AA234" t="str">
        <f>VLOOKUP(order[[#This Row],[Region]],user[#All],2,0)</f>
        <v>Chris</v>
      </c>
    </row>
    <row r="235" spans="1:27"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c r="Z235" t="str">
        <f>IFERROR(VLOOKUP(order[[#This Row],[Order ID]],return[#All],2,),"Not returned")</f>
        <v>Not returned</v>
      </c>
      <c r="AA235" t="str">
        <f>VLOOKUP(order[[#This Row],[Region]],user[#All],2,0)</f>
        <v>Chris</v>
      </c>
    </row>
    <row r="236" spans="1:27"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c r="Z236" t="str">
        <f>IFERROR(VLOOKUP(order[[#This Row],[Order ID]],return[#All],2,),"Not returned")</f>
        <v>Not returned</v>
      </c>
      <c r="AA236" t="str">
        <f>VLOOKUP(order[[#This Row],[Region]],user[#All],2,0)</f>
        <v>William</v>
      </c>
    </row>
    <row r="237" spans="1:27"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c r="Z237" t="str">
        <f>IFERROR(VLOOKUP(order[[#This Row],[Order ID]],return[#All],2,),"Not returned")</f>
        <v>Not returned</v>
      </c>
      <c r="AA237" t="str">
        <f>VLOOKUP(order[[#This Row],[Region]],user[#All],2,0)</f>
        <v>William</v>
      </c>
    </row>
    <row r="238" spans="1:27"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c r="Z238" t="str">
        <f>IFERROR(VLOOKUP(order[[#This Row],[Order ID]],return[#All],2,),"Not returned")</f>
        <v>Not returned</v>
      </c>
      <c r="AA238" t="str">
        <f>VLOOKUP(order[[#This Row],[Region]],user[#All],2,0)</f>
        <v>William</v>
      </c>
    </row>
    <row r="239" spans="1:27"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c r="Z239" t="str">
        <f>IFERROR(VLOOKUP(order[[#This Row],[Order ID]],return[#All],2,),"Not returned")</f>
        <v>Not returned</v>
      </c>
      <c r="AA239" t="str">
        <f>VLOOKUP(order[[#This Row],[Region]],user[#All],2,0)</f>
        <v>William</v>
      </c>
    </row>
    <row r="240" spans="1:27"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c r="Z240" t="str">
        <f>IFERROR(VLOOKUP(order[[#This Row],[Order ID]],return[#All],2,),"Not returned")</f>
        <v>Not returned</v>
      </c>
      <c r="AA240" t="str">
        <f>VLOOKUP(order[[#This Row],[Region]],user[#All],2,0)</f>
        <v>William</v>
      </c>
    </row>
    <row r="241" spans="1:27"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c r="Z241" t="str">
        <f>IFERROR(VLOOKUP(order[[#This Row],[Order ID]],return[#All],2,),"Not returned")</f>
        <v>Not returned</v>
      </c>
      <c r="AA241" t="str">
        <f>VLOOKUP(order[[#This Row],[Region]],user[#All],2,0)</f>
        <v>William</v>
      </c>
    </row>
    <row r="242" spans="1:27"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c r="Z242" t="str">
        <f>IFERROR(VLOOKUP(order[[#This Row],[Order ID]],return[#All],2,),"Not returned")</f>
        <v>Not returned</v>
      </c>
      <c r="AA242" t="str">
        <f>VLOOKUP(order[[#This Row],[Region]],user[#All],2,0)</f>
        <v>Erin</v>
      </c>
    </row>
    <row r="243" spans="1:27"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c r="Z243" t="str">
        <f>IFERROR(VLOOKUP(order[[#This Row],[Order ID]],return[#All],2,),"Not returned")</f>
        <v>Not returned</v>
      </c>
      <c r="AA243" t="str">
        <f>VLOOKUP(order[[#This Row],[Region]],user[#All],2,0)</f>
        <v>William</v>
      </c>
    </row>
    <row r="244" spans="1:27"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c r="Z244" t="str">
        <f>IFERROR(VLOOKUP(order[[#This Row],[Order ID]],return[#All],2,),"Not returned")</f>
        <v>Not returned</v>
      </c>
      <c r="AA244" t="str">
        <f>VLOOKUP(order[[#This Row],[Region]],user[#All],2,0)</f>
        <v>Erin</v>
      </c>
    </row>
    <row r="245" spans="1:27"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c r="Z245" t="str">
        <f>IFERROR(VLOOKUP(order[[#This Row],[Order ID]],return[#All],2,),"Not returned")</f>
        <v>Not returned</v>
      </c>
      <c r="AA245" t="str">
        <f>VLOOKUP(order[[#This Row],[Region]],user[#All],2,0)</f>
        <v>Erin</v>
      </c>
    </row>
    <row r="246" spans="1:27"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c r="Z246" t="str">
        <f>IFERROR(VLOOKUP(order[[#This Row],[Order ID]],return[#All],2,),"Not returned")</f>
        <v>Not returned</v>
      </c>
      <c r="AA246" t="str">
        <f>VLOOKUP(order[[#This Row],[Region]],user[#All],2,0)</f>
        <v>Erin</v>
      </c>
    </row>
    <row r="247" spans="1:27"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c r="Z247" t="str">
        <f>IFERROR(VLOOKUP(order[[#This Row],[Order ID]],return[#All],2,),"Not returned")</f>
        <v>Not returned</v>
      </c>
      <c r="AA247" t="str">
        <f>VLOOKUP(order[[#This Row],[Region]],user[#All],2,0)</f>
        <v>Erin</v>
      </c>
    </row>
    <row r="248" spans="1:27"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c r="Z248" t="str">
        <f>IFERROR(VLOOKUP(order[[#This Row],[Order ID]],return[#All],2,),"Not returned")</f>
        <v>Not returned</v>
      </c>
      <c r="AA248" t="str">
        <f>VLOOKUP(order[[#This Row],[Region]],user[#All],2,0)</f>
        <v>Erin</v>
      </c>
    </row>
    <row r="249" spans="1:27"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c r="Z249" t="str">
        <f>IFERROR(VLOOKUP(order[[#This Row],[Order ID]],return[#All],2,),"Not returned")</f>
        <v>Not returned</v>
      </c>
      <c r="AA249" t="str">
        <f>VLOOKUP(order[[#This Row],[Region]],user[#All],2,0)</f>
        <v>Sam</v>
      </c>
    </row>
    <row r="250" spans="1:27"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c r="Z250" t="str">
        <f>IFERROR(VLOOKUP(order[[#This Row],[Order ID]],return[#All],2,),"Not returned")</f>
        <v>Not returned</v>
      </c>
      <c r="AA250" t="str">
        <f>VLOOKUP(order[[#This Row],[Region]],user[#All],2,0)</f>
        <v>Erin</v>
      </c>
    </row>
    <row r="251" spans="1:27"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c r="Z251" t="str">
        <f>IFERROR(VLOOKUP(order[[#This Row],[Order ID]],return[#All],2,),"Not returned")</f>
        <v>Not returned</v>
      </c>
      <c r="AA251" t="str">
        <f>VLOOKUP(order[[#This Row],[Region]],user[#All],2,0)</f>
        <v>Chris</v>
      </c>
    </row>
    <row r="252" spans="1:27"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c r="Z252" t="str">
        <f>IFERROR(VLOOKUP(order[[#This Row],[Order ID]],return[#All],2,),"Not returned")</f>
        <v>Not returned</v>
      </c>
      <c r="AA252" t="str">
        <f>VLOOKUP(order[[#This Row],[Region]],user[#All],2,0)</f>
        <v>Chris</v>
      </c>
    </row>
    <row r="253" spans="1:27"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c r="Z253" t="str">
        <f>IFERROR(VLOOKUP(order[[#This Row],[Order ID]],return[#All],2,),"Not returned")</f>
        <v>Not returned</v>
      </c>
      <c r="AA253" t="str">
        <f>VLOOKUP(order[[#This Row],[Region]],user[#All],2,0)</f>
        <v>Chris</v>
      </c>
    </row>
    <row r="254" spans="1:27"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c r="Z254" t="str">
        <f>IFERROR(VLOOKUP(order[[#This Row],[Order ID]],return[#All],2,),"Not returned")</f>
        <v>Not returned</v>
      </c>
      <c r="AA254" t="str">
        <f>VLOOKUP(order[[#This Row],[Region]],user[#All],2,0)</f>
        <v>William</v>
      </c>
    </row>
    <row r="255" spans="1:27"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c r="Z255" t="str">
        <f>IFERROR(VLOOKUP(order[[#This Row],[Order ID]],return[#All],2,),"Not returned")</f>
        <v>Not returned</v>
      </c>
      <c r="AA255" t="str">
        <f>VLOOKUP(order[[#This Row],[Region]],user[#All],2,0)</f>
        <v>Erin</v>
      </c>
    </row>
    <row r="256" spans="1:27"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c r="Z256" t="str">
        <f>IFERROR(VLOOKUP(order[[#This Row],[Order ID]],return[#All],2,),"Not returned")</f>
        <v>Not returned</v>
      </c>
      <c r="AA256" t="str">
        <f>VLOOKUP(order[[#This Row],[Region]],user[#All],2,0)</f>
        <v>Erin</v>
      </c>
    </row>
    <row r="257" spans="1:27"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c r="Z257" t="str">
        <f>IFERROR(VLOOKUP(order[[#This Row],[Order ID]],return[#All],2,),"Not returned")</f>
        <v>Not returned</v>
      </c>
      <c r="AA257" t="str">
        <f>VLOOKUP(order[[#This Row],[Region]],user[#All],2,0)</f>
        <v>Erin</v>
      </c>
    </row>
    <row r="258" spans="1:27"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c r="Z258" t="str">
        <f>IFERROR(VLOOKUP(order[[#This Row],[Order ID]],return[#All],2,),"Not returned")</f>
        <v>Returned</v>
      </c>
      <c r="AA258" t="str">
        <f>VLOOKUP(order[[#This Row],[Region]],user[#All],2,0)</f>
        <v>Erin</v>
      </c>
    </row>
    <row r="259" spans="1:27"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c r="Z259" t="str">
        <f>IFERROR(VLOOKUP(order[[#This Row],[Order ID]],return[#All],2,),"Not returned")</f>
        <v>Not returned</v>
      </c>
      <c r="AA259" t="str">
        <f>VLOOKUP(order[[#This Row],[Region]],user[#All],2,0)</f>
        <v>Erin</v>
      </c>
    </row>
    <row r="260" spans="1:27"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c r="Z260" t="str">
        <f>IFERROR(VLOOKUP(order[[#This Row],[Order ID]],return[#All],2,),"Not returned")</f>
        <v>Not returned</v>
      </c>
      <c r="AA260" t="str">
        <f>VLOOKUP(order[[#This Row],[Region]],user[#All],2,0)</f>
        <v>Erin</v>
      </c>
    </row>
    <row r="261" spans="1:27"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c r="Z261" t="str">
        <f>IFERROR(VLOOKUP(order[[#This Row],[Order ID]],return[#All],2,),"Not returned")</f>
        <v>Not returned</v>
      </c>
      <c r="AA261" t="str">
        <f>VLOOKUP(order[[#This Row],[Region]],user[#All],2,0)</f>
        <v>Erin</v>
      </c>
    </row>
    <row r="262" spans="1:27"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c r="Z262" t="str">
        <f>IFERROR(VLOOKUP(order[[#This Row],[Order ID]],return[#All],2,),"Not returned")</f>
        <v>Not returned</v>
      </c>
      <c r="AA262" t="str">
        <f>VLOOKUP(order[[#This Row],[Region]],user[#All],2,0)</f>
        <v>William</v>
      </c>
    </row>
    <row r="263" spans="1:27"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c r="Z263" t="str">
        <f>IFERROR(VLOOKUP(order[[#This Row],[Order ID]],return[#All],2,),"Not returned")</f>
        <v>Not returned</v>
      </c>
      <c r="AA263" t="str">
        <f>VLOOKUP(order[[#This Row],[Region]],user[#All],2,0)</f>
        <v>William</v>
      </c>
    </row>
    <row r="264" spans="1:27"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c r="Z264" t="str">
        <f>IFERROR(VLOOKUP(order[[#This Row],[Order ID]],return[#All],2,),"Not returned")</f>
        <v>Not returned</v>
      </c>
      <c r="AA264" t="str">
        <f>VLOOKUP(order[[#This Row],[Region]],user[#All],2,0)</f>
        <v>William</v>
      </c>
    </row>
    <row r="265" spans="1:27"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c r="Z265" t="str">
        <f>IFERROR(VLOOKUP(order[[#This Row],[Order ID]],return[#All],2,),"Not returned")</f>
        <v>Not returned</v>
      </c>
      <c r="AA265" t="str">
        <f>VLOOKUP(order[[#This Row],[Region]],user[#All],2,0)</f>
        <v>William</v>
      </c>
    </row>
    <row r="266" spans="1:27"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c r="Z266" t="str">
        <f>IFERROR(VLOOKUP(order[[#This Row],[Order ID]],return[#All],2,),"Not returned")</f>
        <v>Not returned</v>
      </c>
      <c r="AA266" t="str">
        <f>VLOOKUP(order[[#This Row],[Region]],user[#All],2,0)</f>
        <v>William</v>
      </c>
    </row>
    <row r="267" spans="1:27"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c r="Z267" t="str">
        <f>IFERROR(VLOOKUP(order[[#This Row],[Order ID]],return[#All],2,),"Not returned")</f>
        <v>Not returned</v>
      </c>
      <c r="AA267" t="str">
        <f>VLOOKUP(order[[#This Row],[Region]],user[#All],2,0)</f>
        <v>William</v>
      </c>
    </row>
    <row r="268" spans="1:27"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c r="Z268" t="str">
        <f>IFERROR(VLOOKUP(order[[#This Row],[Order ID]],return[#All],2,),"Not returned")</f>
        <v>Not returned</v>
      </c>
      <c r="AA268" t="str">
        <f>VLOOKUP(order[[#This Row],[Region]],user[#All],2,0)</f>
        <v>William</v>
      </c>
    </row>
    <row r="269" spans="1:27"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c r="Z269" t="str">
        <f>IFERROR(VLOOKUP(order[[#This Row],[Order ID]],return[#All],2,),"Not returned")</f>
        <v>Not returned</v>
      </c>
      <c r="AA269" t="str">
        <f>VLOOKUP(order[[#This Row],[Region]],user[#All],2,0)</f>
        <v>Sam</v>
      </c>
    </row>
    <row r="270" spans="1:27"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c r="Z270" t="str">
        <f>IFERROR(VLOOKUP(order[[#This Row],[Order ID]],return[#All],2,),"Not returned")</f>
        <v>Not returned</v>
      </c>
      <c r="AA270" t="str">
        <f>VLOOKUP(order[[#This Row],[Region]],user[#All],2,0)</f>
        <v>Sam</v>
      </c>
    </row>
    <row r="271" spans="1:27"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c r="Z271" t="str">
        <f>IFERROR(VLOOKUP(order[[#This Row],[Order ID]],return[#All],2,),"Not returned")</f>
        <v>Not returned</v>
      </c>
      <c r="AA271" t="str">
        <f>VLOOKUP(order[[#This Row],[Region]],user[#All],2,0)</f>
        <v>Sam</v>
      </c>
    </row>
    <row r="272" spans="1:27"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c r="Z272" t="str">
        <f>IFERROR(VLOOKUP(order[[#This Row],[Order ID]],return[#All],2,),"Not returned")</f>
        <v>Not returned</v>
      </c>
      <c r="AA272" t="str">
        <f>VLOOKUP(order[[#This Row],[Region]],user[#All],2,0)</f>
        <v>Sam</v>
      </c>
    </row>
    <row r="273" spans="1:27"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c r="Z273" t="str">
        <f>IFERROR(VLOOKUP(order[[#This Row],[Order ID]],return[#All],2,),"Not returned")</f>
        <v>Not returned</v>
      </c>
      <c r="AA273" t="str">
        <f>VLOOKUP(order[[#This Row],[Region]],user[#All],2,0)</f>
        <v>Sam</v>
      </c>
    </row>
    <row r="274" spans="1:27"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c r="Z274" t="str">
        <f>IFERROR(VLOOKUP(order[[#This Row],[Order ID]],return[#All],2,),"Not returned")</f>
        <v>Not returned</v>
      </c>
      <c r="AA274" t="str">
        <f>VLOOKUP(order[[#This Row],[Region]],user[#All],2,0)</f>
        <v>William</v>
      </c>
    </row>
    <row r="275" spans="1:27"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c r="Z275" t="str">
        <f>IFERROR(VLOOKUP(order[[#This Row],[Order ID]],return[#All],2,),"Not returned")</f>
        <v>Not returned</v>
      </c>
      <c r="AA275" t="str">
        <f>VLOOKUP(order[[#This Row],[Region]],user[#All],2,0)</f>
        <v>William</v>
      </c>
    </row>
    <row r="276" spans="1:27"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c r="Z276" t="str">
        <f>IFERROR(VLOOKUP(order[[#This Row],[Order ID]],return[#All],2,),"Not returned")</f>
        <v>Not returned</v>
      </c>
      <c r="AA276" t="str">
        <f>VLOOKUP(order[[#This Row],[Region]],user[#All],2,0)</f>
        <v>Chris</v>
      </c>
    </row>
    <row r="277" spans="1:27"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c r="Z277" t="str">
        <f>IFERROR(VLOOKUP(order[[#This Row],[Order ID]],return[#All],2,),"Not returned")</f>
        <v>Not returned</v>
      </c>
      <c r="AA277" t="str">
        <f>VLOOKUP(order[[#This Row],[Region]],user[#All],2,0)</f>
        <v>William</v>
      </c>
    </row>
    <row r="278" spans="1:27"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c r="Z278" t="str">
        <f>IFERROR(VLOOKUP(order[[#This Row],[Order ID]],return[#All],2,),"Not returned")</f>
        <v>Not returned</v>
      </c>
      <c r="AA278" t="str">
        <f>VLOOKUP(order[[#This Row],[Region]],user[#All],2,0)</f>
        <v>William</v>
      </c>
    </row>
    <row r="279" spans="1:27"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c r="Z279" t="str">
        <f>IFERROR(VLOOKUP(order[[#This Row],[Order ID]],return[#All],2,),"Not returned")</f>
        <v>Not returned</v>
      </c>
      <c r="AA279" t="str">
        <f>VLOOKUP(order[[#This Row],[Region]],user[#All],2,0)</f>
        <v>William</v>
      </c>
    </row>
    <row r="280" spans="1:27"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c r="Z280" t="str">
        <f>IFERROR(VLOOKUP(order[[#This Row],[Order ID]],return[#All],2,),"Not returned")</f>
        <v>Not returned</v>
      </c>
      <c r="AA280" t="str">
        <f>VLOOKUP(order[[#This Row],[Region]],user[#All],2,0)</f>
        <v>Sam</v>
      </c>
    </row>
    <row r="281" spans="1:27"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c r="Z281" t="str">
        <f>IFERROR(VLOOKUP(order[[#This Row],[Order ID]],return[#All],2,),"Not returned")</f>
        <v>Not returned</v>
      </c>
      <c r="AA281" t="str">
        <f>VLOOKUP(order[[#This Row],[Region]],user[#All],2,0)</f>
        <v>Sam</v>
      </c>
    </row>
    <row r="282" spans="1:27"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c r="Z282" t="str">
        <f>IFERROR(VLOOKUP(order[[#This Row],[Order ID]],return[#All],2,),"Not returned")</f>
        <v>Not returned</v>
      </c>
      <c r="AA282" t="str">
        <f>VLOOKUP(order[[#This Row],[Region]],user[#All],2,0)</f>
        <v>William</v>
      </c>
    </row>
    <row r="283" spans="1:27"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c r="Z283" t="str">
        <f>IFERROR(VLOOKUP(order[[#This Row],[Order ID]],return[#All],2,),"Not returned")</f>
        <v>Not returned</v>
      </c>
      <c r="AA283" t="str">
        <f>VLOOKUP(order[[#This Row],[Region]],user[#All],2,0)</f>
        <v>William</v>
      </c>
    </row>
    <row r="284" spans="1:27"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c r="Z284" t="str">
        <f>IFERROR(VLOOKUP(order[[#This Row],[Order ID]],return[#All],2,),"Not returned")</f>
        <v>Not returned</v>
      </c>
      <c r="AA284" t="str">
        <f>VLOOKUP(order[[#This Row],[Region]],user[#All],2,0)</f>
        <v>William</v>
      </c>
    </row>
    <row r="285" spans="1:27"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c r="Z285" t="str">
        <f>IFERROR(VLOOKUP(order[[#This Row],[Order ID]],return[#All],2,),"Not returned")</f>
        <v>Not returned</v>
      </c>
      <c r="AA285" t="str">
        <f>VLOOKUP(order[[#This Row],[Region]],user[#All],2,0)</f>
        <v>Sam</v>
      </c>
    </row>
    <row r="286" spans="1:27"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c r="Z286" t="str">
        <f>IFERROR(VLOOKUP(order[[#This Row],[Order ID]],return[#All],2,),"Not returned")</f>
        <v>Not returned</v>
      </c>
      <c r="AA286" t="str">
        <f>VLOOKUP(order[[#This Row],[Region]],user[#All],2,0)</f>
        <v>Chris</v>
      </c>
    </row>
    <row r="287" spans="1:27"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c r="Z287" t="str">
        <f>IFERROR(VLOOKUP(order[[#This Row],[Order ID]],return[#All],2,),"Not returned")</f>
        <v>Not returned</v>
      </c>
      <c r="AA287" t="str">
        <f>VLOOKUP(order[[#This Row],[Region]],user[#All],2,0)</f>
        <v>Chris</v>
      </c>
    </row>
    <row r="288" spans="1:27"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c r="Z288" t="str">
        <f>IFERROR(VLOOKUP(order[[#This Row],[Order ID]],return[#All],2,),"Not returned")</f>
        <v>Not returned</v>
      </c>
      <c r="AA288" t="str">
        <f>VLOOKUP(order[[#This Row],[Region]],user[#All],2,0)</f>
        <v>Chris</v>
      </c>
    </row>
    <row r="289" spans="1:27"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c r="Z289" t="str">
        <f>IFERROR(VLOOKUP(order[[#This Row],[Order ID]],return[#All],2,),"Not returned")</f>
        <v>Not returned</v>
      </c>
      <c r="AA289" t="str">
        <f>VLOOKUP(order[[#This Row],[Region]],user[#All],2,0)</f>
        <v>Erin</v>
      </c>
    </row>
    <row r="290" spans="1:27"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c r="Z290" t="str">
        <f>IFERROR(VLOOKUP(order[[#This Row],[Order ID]],return[#All],2,),"Not returned")</f>
        <v>Not returned</v>
      </c>
      <c r="AA290" t="str">
        <f>VLOOKUP(order[[#This Row],[Region]],user[#All],2,0)</f>
        <v>William</v>
      </c>
    </row>
    <row r="291" spans="1:27"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c r="Z291" t="str">
        <f>IFERROR(VLOOKUP(order[[#This Row],[Order ID]],return[#All],2,),"Not returned")</f>
        <v>Not returned</v>
      </c>
      <c r="AA291" t="str">
        <f>VLOOKUP(order[[#This Row],[Region]],user[#All],2,0)</f>
        <v>Chris</v>
      </c>
    </row>
    <row r="292" spans="1:27"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c r="Z292" t="str">
        <f>IFERROR(VLOOKUP(order[[#This Row],[Order ID]],return[#All],2,),"Not returned")</f>
        <v>Not returned</v>
      </c>
      <c r="AA292" t="str">
        <f>VLOOKUP(order[[#This Row],[Region]],user[#All],2,0)</f>
        <v>Chris</v>
      </c>
    </row>
    <row r="293" spans="1:27"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c r="Z293" t="str">
        <f>IFERROR(VLOOKUP(order[[#This Row],[Order ID]],return[#All],2,),"Not returned")</f>
        <v>Not returned</v>
      </c>
      <c r="AA293" t="str">
        <f>VLOOKUP(order[[#This Row],[Region]],user[#All],2,0)</f>
        <v>Chris</v>
      </c>
    </row>
    <row r="294" spans="1:27"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c r="Z294" t="str">
        <f>IFERROR(VLOOKUP(order[[#This Row],[Order ID]],return[#All],2,),"Not returned")</f>
        <v>Not returned</v>
      </c>
      <c r="AA294" t="str">
        <f>VLOOKUP(order[[#This Row],[Region]],user[#All],2,0)</f>
        <v>Chris</v>
      </c>
    </row>
    <row r="295" spans="1:27"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c r="Z295" t="str">
        <f>IFERROR(VLOOKUP(order[[#This Row],[Order ID]],return[#All],2,),"Not returned")</f>
        <v>Not returned</v>
      </c>
      <c r="AA295" t="str">
        <f>VLOOKUP(order[[#This Row],[Region]],user[#All],2,0)</f>
        <v>Chris</v>
      </c>
    </row>
    <row r="296" spans="1:27"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c r="Z296" t="str">
        <f>IFERROR(VLOOKUP(order[[#This Row],[Order ID]],return[#All],2,),"Not returned")</f>
        <v>Returned</v>
      </c>
      <c r="AA296" t="str">
        <f>VLOOKUP(order[[#This Row],[Region]],user[#All],2,0)</f>
        <v>William</v>
      </c>
    </row>
    <row r="297" spans="1:27"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c r="Z297" t="str">
        <f>IFERROR(VLOOKUP(order[[#This Row],[Order ID]],return[#All],2,),"Not returned")</f>
        <v>Not returned</v>
      </c>
      <c r="AA297" t="str">
        <f>VLOOKUP(order[[#This Row],[Region]],user[#All],2,0)</f>
        <v>William</v>
      </c>
    </row>
    <row r="298" spans="1:27"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c r="Z298" t="str">
        <f>IFERROR(VLOOKUP(order[[#This Row],[Order ID]],return[#All],2,),"Not returned")</f>
        <v>Not returned</v>
      </c>
      <c r="AA298" t="str">
        <f>VLOOKUP(order[[#This Row],[Region]],user[#All],2,0)</f>
        <v>William</v>
      </c>
    </row>
    <row r="299" spans="1:27"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c r="Z299" t="str">
        <f>IFERROR(VLOOKUP(order[[#This Row],[Order ID]],return[#All],2,),"Not returned")</f>
        <v>Not returned</v>
      </c>
      <c r="AA299" t="str">
        <f>VLOOKUP(order[[#This Row],[Region]],user[#All],2,0)</f>
        <v>William</v>
      </c>
    </row>
    <row r="300" spans="1:27"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c r="Z300" t="str">
        <f>IFERROR(VLOOKUP(order[[#This Row],[Order ID]],return[#All],2,),"Not returned")</f>
        <v>Not returned</v>
      </c>
      <c r="AA300" t="str">
        <f>VLOOKUP(order[[#This Row],[Region]],user[#All],2,0)</f>
        <v>William</v>
      </c>
    </row>
    <row r="301" spans="1:27"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c r="Z301" t="str">
        <f>IFERROR(VLOOKUP(order[[#This Row],[Order ID]],return[#All],2,),"Not returned")</f>
        <v>Not returned</v>
      </c>
      <c r="AA301" t="str">
        <f>VLOOKUP(order[[#This Row],[Region]],user[#All],2,0)</f>
        <v>William</v>
      </c>
    </row>
    <row r="302" spans="1:27"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c r="Z302" t="str">
        <f>IFERROR(VLOOKUP(order[[#This Row],[Order ID]],return[#All],2,),"Not returned")</f>
        <v>Not returned</v>
      </c>
      <c r="AA302" t="str">
        <f>VLOOKUP(order[[#This Row],[Region]],user[#All],2,0)</f>
        <v>William</v>
      </c>
    </row>
    <row r="303" spans="1:27"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c r="Z303" t="str">
        <f>IFERROR(VLOOKUP(order[[#This Row],[Order ID]],return[#All],2,),"Not returned")</f>
        <v>Not returned</v>
      </c>
      <c r="AA303" t="str">
        <f>VLOOKUP(order[[#This Row],[Region]],user[#All],2,0)</f>
        <v>William</v>
      </c>
    </row>
    <row r="304" spans="1:27"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c r="Z304" t="str">
        <f>IFERROR(VLOOKUP(order[[#This Row],[Order ID]],return[#All],2,),"Not returned")</f>
        <v>Not returned</v>
      </c>
      <c r="AA304" t="str">
        <f>VLOOKUP(order[[#This Row],[Region]],user[#All],2,0)</f>
        <v>William</v>
      </c>
    </row>
    <row r="305" spans="1:27"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c r="Z305" t="str">
        <f>IFERROR(VLOOKUP(order[[#This Row],[Order ID]],return[#All],2,),"Not returned")</f>
        <v>Not returned</v>
      </c>
      <c r="AA305" t="str">
        <f>VLOOKUP(order[[#This Row],[Region]],user[#All],2,0)</f>
        <v>Sam</v>
      </c>
    </row>
    <row r="306" spans="1:27"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c r="Z306" t="str">
        <f>IFERROR(VLOOKUP(order[[#This Row],[Order ID]],return[#All],2,),"Not returned")</f>
        <v>Not returned</v>
      </c>
      <c r="AA306" t="str">
        <f>VLOOKUP(order[[#This Row],[Region]],user[#All],2,0)</f>
        <v>Sam</v>
      </c>
    </row>
    <row r="307" spans="1:27"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c r="Z307" t="str">
        <f>IFERROR(VLOOKUP(order[[#This Row],[Order ID]],return[#All],2,),"Not returned")</f>
        <v>Not returned</v>
      </c>
      <c r="AA307" t="str">
        <f>VLOOKUP(order[[#This Row],[Region]],user[#All],2,0)</f>
        <v>Sam</v>
      </c>
    </row>
    <row r="308" spans="1:27"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c r="Z308" t="str">
        <f>IFERROR(VLOOKUP(order[[#This Row],[Order ID]],return[#All],2,),"Not returned")</f>
        <v>Not returned</v>
      </c>
      <c r="AA308" t="str">
        <f>VLOOKUP(order[[#This Row],[Region]],user[#All],2,0)</f>
        <v>William</v>
      </c>
    </row>
    <row r="309" spans="1:27"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c r="Z309" t="str">
        <f>IFERROR(VLOOKUP(order[[#This Row],[Order ID]],return[#All],2,),"Not returned")</f>
        <v>Not returned</v>
      </c>
      <c r="AA309" t="str">
        <f>VLOOKUP(order[[#This Row],[Region]],user[#All],2,0)</f>
        <v>Chris</v>
      </c>
    </row>
    <row r="310" spans="1:27"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c r="Z310" t="str">
        <f>IFERROR(VLOOKUP(order[[#This Row],[Order ID]],return[#All],2,),"Not returned")</f>
        <v>Not returned</v>
      </c>
      <c r="AA310" t="str">
        <f>VLOOKUP(order[[#This Row],[Region]],user[#All],2,0)</f>
        <v>Chris</v>
      </c>
    </row>
    <row r="311" spans="1:27"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c r="Z311" t="str">
        <f>IFERROR(VLOOKUP(order[[#This Row],[Order ID]],return[#All],2,),"Not returned")</f>
        <v>Not returned</v>
      </c>
      <c r="AA311" t="str">
        <f>VLOOKUP(order[[#This Row],[Region]],user[#All],2,0)</f>
        <v>William</v>
      </c>
    </row>
    <row r="312" spans="1:27"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c r="Z312" t="str">
        <f>IFERROR(VLOOKUP(order[[#This Row],[Order ID]],return[#All],2,),"Not returned")</f>
        <v>Not returned</v>
      </c>
      <c r="AA312" t="str">
        <f>VLOOKUP(order[[#This Row],[Region]],user[#All],2,0)</f>
        <v>Erin</v>
      </c>
    </row>
    <row r="313" spans="1:27"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c r="Z313" t="str">
        <f>IFERROR(VLOOKUP(order[[#This Row],[Order ID]],return[#All],2,),"Not returned")</f>
        <v>Not returned</v>
      </c>
      <c r="AA313" t="str">
        <f>VLOOKUP(order[[#This Row],[Region]],user[#All],2,0)</f>
        <v>Erin</v>
      </c>
    </row>
    <row r="314" spans="1:27"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c r="Z314" t="str">
        <f>IFERROR(VLOOKUP(order[[#This Row],[Order ID]],return[#All],2,),"Not returned")</f>
        <v>Not returned</v>
      </c>
      <c r="AA314" t="str">
        <f>VLOOKUP(order[[#This Row],[Region]],user[#All],2,0)</f>
        <v>Erin</v>
      </c>
    </row>
    <row r="315" spans="1:27"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c r="Z315" t="str">
        <f>IFERROR(VLOOKUP(order[[#This Row],[Order ID]],return[#All],2,),"Not returned")</f>
        <v>Not returned</v>
      </c>
      <c r="AA315" t="str">
        <f>VLOOKUP(order[[#This Row],[Region]],user[#All],2,0)</f>
        <v>Erin</v>
      </c>
    </row>
    <row r="316" spans="1:27"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c r="Z316" t="str">
        <f>IFERROR(VLOOKUP(order[[#This Row],[Order ID]],return[#All],2,),"Not returned")</f>
        <v>Not returned</v>
      </c>
      <c r="AA316" t="str">
        <f>VLOOKUP(order[[#This Row],[Region]],user[#All],2,0)</f>
        <v>Erin</v>
      </c>
    </row>
    <row r="317" spans="1:27"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c r="Z317" t="str">
        <f>IFERROR(VLOOKUP(order[[#This Row],[Order ID]],return[#All],2,),"Not returned")</f>
        <v>Not returned</v>
      </c>
      <c r="AA317" t="str">
        <f>VLOOKUP(order[[#This Row],[Region]],user[#All],2,0)</f>
        <v>Chris</v>
      </c>
    </row>
    <row r="318" spans="1:27"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c r="Z318" t="str">
        <f>IFERROR(VLOOKUP(order[[#This Row],[Order ID]],return[#All],2,),"Not returned")</f>
        <v>Not returned</v>
      </c>
      <c r="AA318" t="str">
        <f>VLOOKUP(order[[#This Row],[Region]],user[#All],2,0)</f>
        <v>Chris</v>
      </c>
    </row>
    <row r="319" spans="1:27"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c r="Z319" t="str">
        <f>IFERROR(VLOOKUP(order[[#This Row],[Order ID]],return[#All],2,),"Not returned")</f>
        <v>Not returned</v>
      </c>
      <c r="AA319" t="str">
        <f>VLOOKUP(order[[#This Row],[Region]],user[#All],2,0)</f>
        <v>Chris</v>
      </c>
    </row>
    <row r="320" spans="1:27"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c r="Z320" t="str">
        <f>IFERROR(VLOOKUP(order[[#This Row],[Order ID]],return[#All],2,),"Not returned")</f>
        <v>Not returned</v>
      </c>
      <c r="AA320" t="str">
        <f>VLOOKUP(order[[#This Row],[Region]],user[#All],2,0)</f>
        <v>Chris</v>
      </c>
    </row>
    <row r="321" spans="1:27"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c r="Z321" t="str">
        <f>IFERROR(VLOOKUP(order[[#This Row],[Order ID]],return[#All],2,),"Not returned")</f>
        <v>Not returned</v>
      </c>
      <c r="AA321" t="str">
        <f>VLOOKUP(order[[#This Row],[Region]],user[#All],2,0)</f>
        <v>Chris</v>
      </c>
    </row>
    <row r="322" spans="1:27"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c r="Z322" t="str">
        <f>IFERROR(VLOOKUP(order[[#This Row],[Order ID]],return[#All],2,),"Not returned")</f>
        <v>Not returned</v>
      </c>
      <c r="AA322" t="str">
        <f>VLOOKUP(order[[#This Row],[Region]],user[#All],2,0)</f>
        <v>Chris</v>
      </c>
    </row>
    <row r="323" spans="1:27"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c r="Z323" t="str">
        <f>IFERROR(VLOOKUP(order[[#This Row],[Order ID]],return[#All],2,),"Not returned")</f>
        <v>Not returned</v>
      </c>
      <c r="AA323" t="str">
        <f>VLOOKUP(order[[#This Row],[Region]],user[#All],2,0)</f>
        <v>Chris</v>
      </c>
    </row>
    <row r="324" spans="1:27"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c r="Z324" t="str">
        <f>IFERROR(VLOOKUP(order[[#This Row],[Order ID]],return[#All],2,),"Not returned")</f>
        <v>Not returned</v>
      </c>
      <c r="AA324" t="str">
        <f>VLOOKUP(order[[#This Row],[Region]],user[#All],2,0)</f>
        <v>Chris</v>
      </c>
    </row>
    <row r="325" spans="1:27"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c r="Z325" t="str">
        <f>IFERROR(VLOOKUP(order[[#This Row],[Order ID]],return[#All],2,),"Not returned")</f>
        <v>Not returned</v>
      </c>
      <c r="AA325" t="str">
        <f>VLOOKUP(order[[#This Row],[Region]],user[#All],2,0)</f>
        <v>Chris</v>
      </c>
    </row>
    <row r="326" spans="1:27"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c r="Z326" t="str">
        <f>IFERROR(VLOOKUP(order[[#This Row],[Order ID]],return[#All],2,),"Not returned")</f>
        <v>Not returned</v>
      </c>
      <c r="AA326" t="str">
        <f>VLOOKUP(order[[#This Row],[Region]],user[#All],2,0)</f>
        <v>Erin</v>
      </c>
    </row>
    <row r="327" spans="1:27"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c r="Z327" t="str">
        <f>IFERROR(VLOOKUP(order[[#This Row],[Order ID]],return[#All],2,),"Not returned")</f>
        <v>Not returned</v>
      </c>
      <c r="AA327" t="str">
        <f>VLOOKUP(order[[#This Row],[Region]],user[#All],2,0)</f>
        <v>William</v>
      </c>
    </row>
    <row r="328" spans="1:27"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c r="Z328" t="str">
        <f>IFERROR(VLOOKUP(order[[#This Row],[Order ID]],return[#All],2,),"Not returned")</f>
        <v>Not returned</v>
      </c>
      <c r="AA328" t="str">
        <f>VLOOKUP(order[[#This Row],[Region]],user[#All],2,0)</f>
        <v>William</v>
      </c>
    </row>
    <row r="329" spans="1:27"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c r="Z329" t="str">
        <f>IFERROR(VLOOKUP(order[[#This Row],[Order ID]],return[#All],2,),"Not returned")</f>
        <v>Not returned</v>
      </c>
      <c r="AA329" t="str">
        <f>VLOOKUP(order[[#This Row],[Region]],user[#All],2,0)</f>
        <v>William</v>
      </c>
    </row>
    <row r="330" spans="1:27"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c r="Z330" t="str">
        <f>IFERROR(VLOOKUP(order[[#This Row],[Order ID]],return[#All],2,),"Not returned")</f>
        <v>Not returned</v>
      </c>
      <c r="AA330" t="str">
        <f>VLOOKUP(order[[#This Row],[Region]],user[#All],2,0)</f>
        <v>Erin</v>
      </c>
    </row>
    <row r="331" spans="1:27"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c r="Z331" t="str">
        <f>IFERROR(VLOOKUP(order[[#This Row],[Order ID]],return[#All],2,),"Not returned")</f>
        <v>Not returned</v>
      </c>
      <c r="AA331" t="str">
        <f>VLOOKUP(order[[#This Row],[Region]],user[#All],2,0)</f>
        <v>William</v>
      </c>
    </row>
    <row r="332" spans="1:27"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c r="Z332" t="str">
        <f>IFERROR(VLOOKUP(order[[#This Row],[Order ID]],return[#All],2,),"Not returned")</f>
        <v>Not returned</v>
      </c>
      <c r="AA332" t="str">
        <f>VLOOKUP(order[[#This Row],[Region]],user[#All],2,0)</f>
        <v>William</v>
      </c>
    </row>
    <row r="333" spans="1:27"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c r="Z333" t="str">
        <f>IFERROR(VLOOKUP(order[[#This Row],[Order ID]],return[#All],2,),"Not returned")</f>
        <v>Not returned</v>
      </c>
      <c r="AA333" t="str">
        <f>VLOOKUP(order[[#This Row],[Region]],user[#All],2,0)</f>
        <v>William</v>
      </c>
    </row>
    <row r="334" spans="1:27"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c r="Z334" t="str">
        <f>IFERROR(VLOOKUP(order[[#This Row],[Order ID]],return[#All],2,),"Not returned")</f>
        <v>Not returned</v>
      </c>
      <c r="AA334" t="str">
        <f>VLOOKUP(order[[#This Row],[Region]],user[#All],2,0)</f>
        <v>William</v>
      </c>
    </row>
    <row r="335" spans="1:27"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c r="Z335" t="str">
        <f>IFERROR(VLOOKUP(order[[#This Row],[Order ID]],return[#All],2,),"Not returned")</f>
        <v>Not returned</v>
      </c>
      <c r="AA335" t="str">
        <f>VLOOKUP(order[[#This Row],[Region]],user[#All],2,0)</f>
        <v>William</v>
      </c>
    </row>
    <row r="336" spans="1:27"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c r="Z336" t="str">
        <f>IFERROR(VLOOKUP(order[[#This Row],[Order ID]],return[#All],2,),"Not returned")</f>
        <v>Not returned</v>
      </c>
      <c r="AA336" t="str">
        <f>VLOOKUP(order[[#This Row],[Region]],user[#All],2,0)</f>
        <v>Chris</v>
      </c>
    </row>
    <row r="337" spans="1:27"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c r="Z337" t="str">
        <f>IFERROR(VLOOKUP(order[[#This Row],[Order ID]],return[#All],2,),"Not returned")</f>
        <v>Not returned</v>
      </c>
      <c r="AA337" t="str">
        <f>VLOOKUP(order[[#This Row],[Region]],user[#All],2,0)</f>
        <v>Erin</v>
      </c>
    </row>
    <row r="338" spans="1:27"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c r="Z338" t="str">
        <f>IFERROR(VLOOKUP(order[[#This Row],[Order ID]],return[#All],2,),"Not returned")</f>
        <v>Not returned</v>
      </c>
      <c r="AA338" t="str">
        <f>VLOOKUP(order[[#This Row],[Region]],user[#All],2,0)</f>
        <v>Erin</v>
      </c>
    </row>
    <row r="339" spans="1:27"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c r="Z339" t="str">
        <f>IFERROR(VLOOKUP(order[[#This Row],[Order ID]],return[#All],2,),"Not returned")</f>
        <v>Not returned</v>
      </c>
      <c r="AA339" t="str">
        <f>VLOOKUP(order[[#This Row],[Region]],user[#All],2,0)</f>
        <v>Erin</v>
      </c>
    </row>
    <row r="340" spans="1:27"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c r="Z340" t="str">
        <f>IFERROR(VLOOKUP(order[[#This Row],[Order ID]],return[#All],2,),"Not returned")</f>
        <v>Not returned</v>
      </c>
      <c r="AA340" t="str">
        <f>VLOOKUP(order[[#This Row],[Region]],user[#All],2,0)</f>
        <v>Erin</v>
      </c>
    </row>
    <row r="341" spans="1:27"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c r="Z341" t="str">
        <f>IFERROR(VLOOKUP(order[[#This Row],[Order ID]],return[#All],2,),"Not returned")</f>
        <v>Not returned</v>
      </c>
      <c r="AA341" t="str">
        <f>VLOOKUP(order[[#This Row],[Region]],user[#All],2,0)</f>
        <v>Erin</v>
      </c>
    </row>
    <row r="342" spans="1:27"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c r="Z342" t="str">
        <f>IFERROR(VLOOKUP(order[[#This Row],[Order ID]],return[#All],2,),"Not returned")</f>
        <v>Not returned</v>
      </c>
      <c r="AA342" t="str">
        <f>VLOOKUP(order[[#This Row],[Region]],user[#All],2,0)</f>
        <v>Chris</v>
      </c>
    </row>
    <row r="343" spans="1:27"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c r="Z343" t="str">
        <f>IFERROR(VLOOKUP(order[[#This Row],[Order ID]],return[#All],2,),"Not returned")</f>
        <v>Not returned</v>
      </c>
      <c r="AA343" t="str">
        <f>VLOOKUP(order[[#This Row],[Region]],user[#All],2,0)</f>
        <v>Chris</v>
      </c>
    </row>
    <row r="344" spans="1:27"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c r="Z344" t="str">
        <f>IFERROR(VLOOKUP(order[[#This Row],[Order ID]],return[#All],2,),"Not returned")</f>
        <v>Not returned</v>
      </c>
      <c r="AA344" t="str">
        <f>VLOOKUP(order[[#This Row],[Region]],user[#All],2,0)</f>
        <v>William</v>
      </c>
    </row>
    <row r="345" spans="1:27"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c r="Z345" t="str">
        <f>IFERROR(VLOOKUP(order[[#This Row],[Order ID]],return[#All],2,),"Not returned")</f>
        <v>Not returned</v>
      </c>
      <c r="AA345" t="str">
        <f>VLOOKUP(order[[#This Row],[Region]],user[#All],2,0)</f>
        <v>William</v>
      </c>
    </row>
    <row r="346" spans="1:27"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c r="Z346" t="str">
        <f>IFERROR(VLOOKUP(order[[#This Row],[Order ID]],return[#All],2,),"Not returned")</f>
        <v>Not returned</v>
      </c>
      <c r="AA346" t="str">
        <f>VLOOKUP(order[[#This Row],[Region]],user[#All],2,0)</f>
        <v>William</v>
      </c>
    </row>
    <row r="347" spans="1:27"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c r="Z347" t="str">
        <f>IFERROR(VLOOKUP(order[[#This Row],[Order ID]],return[#All],2,),"Not returned")</f>
        <v>Not returned</v>
      </c>
      <c r="AA347" t="str">
        <f>VLOOKUP(order[[#This Row],[Region]],user[#All],2,0)</f>
        <v>William</v>
      </c>
    </row>
    <row r="348" spans="1:27"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c r="Z348" t="str">
        <f>IFERROR(VLOOKUP(order[[#This Row],[Order ID]],return[#All],2,),"Not returned")</f>
        <v>Returned</v>
      </c>
      <c r="AA348" t="str">
        <f>VLOOKUP(order[[#This Row],[Region]],user[#All],2,0)</f>
        <v>William</v>
      </c>
    </row>
    <row r="349" spans="1:27"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c r="Z349" t="str">
        <f>IFERROR(VLOOKUP(order[[#This Row],[Order ID]],return[#All],2,),"Not returned")</f>
        <v>Not returned</v>
      </c>
      <c r="AA349" t="str">
        <f>VLOOKUP(order[[#This Row],[Region]],user[#All],2,0)</f>
        <v>William</v>
      </c>
    </row>
    <row r="350" spans="1:27"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c r="Z350" t="str">
        <f>IFERROR(VLOOKUP(order[[#This Row],[Order ID]],return[#All],2,),"Not returned")</f>
        <v>Not returned</v>
      </c>
      <c r="AA350" t="str">
        <f>VLOOKUP(order[[#This Row],[Region]],user[#All],2,0)</f>
        <v>William</v>
      </c>
    </row>
    <row r="351" spans="1:27"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c r="Z351" t="str">
        <f>IFERROR(VLOOKUP(order[[#This Row],[Order ID]],return[#All],2,),"Not returned")</f>
        <v>Not returned</v>
      </c>
      <c r="AA351" t="str">
        <f>VLOOKUP(order[[#This Row],[Region]],user[#All],2,0)</f>
        <v>William</v>
      </c>
    </row>
    <row r="352" spans="1:27"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c r="Z352" t="str">
        <f>IFERROR(VLOOKUP(order[[#This Row],[Order ID]],return[#All],2,),"Not returned")</f>
        <v>Not returned</v>
      </c>
      <c r="AA352" t="str">
        <f>VLOOKUP(order[[#This Row],[Region]],user[#All],2,0)</f>
        <v>Chris</v>
      </c>
    </row>
    <row r="353" spans="1:27"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c r="Z353" t="str">
        <f>IFERROR(VLOOKUP(order[[#This Row],[Order ID]],return[#All],2,),"Not returned")</f>
        <v>Not returned</v>
      </c>
      <c r="AA353" t="str">
        <f>VLOOKUP(order[[#This Row],[Region]],user[#All],2,0)</f>
        <v>Chris</v>
      </c>
    </row>
    <row r="354" spans="1:27"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c r="Z354" t="str">
        <f>IFERROR(VLOOKUP(order[[#This Row],[Order ID]],return[#All],2,),"Not returned")</f>
        <v>Not returned</v>
      </c>
      <c r="AA354" t="str">
        <f>VLOOKUP(order[[#This Row],[Region]],user[#All],2,0)</f>
        <v>Chris</v>
      </c>
    </row>
    <row r="355" spans="1:27"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c r="Z355" t="str">
        <f>IFERROR(VLOOKUP(order[[#This Row],[Order ID]],return[#All],2,),"Not returned")</f>
        <v>Not returned</v>
      </c>
      <c r="AA355" t="str">
        <f>VLOOKUP(order[[#This Row],[Region]],user[#All],2,0)</f>
        <v>William</v>
      </c>
    </row>
    <row r="356" spans="1:27"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c r="Z356" t="str">
        <f>IFERROR(VLOOKUP(order[[#This Row],[Order ID]],return[#All],2,),"Not returned")</f>
        <v>Not returned</v>
      </c>
      <c r="AA356" t="str">
        <f>VLOOKUP(order[[#This Row],[Region]],user[#All],2,0)</f>
        <v>William</v>
      </c>
    </row>
    <row r="357" spans="1:27"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c r="Z357" t="str">
        <f>IFERROR(VLOOKUP(order[[#This Row],[Order ID]],return[#All],2,),"Not returned")</f>
        <v>Not returned</v>
      </c>
      <c r="AA357" t="str">
        <f>VLOOKUP(order[[#This Row],[Region]],user[#All],2,0)</f>
        <v>William</v>
      </c>
    </row>
    <row r="358" spans="1:27"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c r="Z358" t="str">
        <f>IFERROR(VLOOKUP(order[[#This Row],[Order ID]],return[#All],2,),"Not returned")</f>
        <v>Not returned</v>
      </c>
      <c r="AA358" t="str">
        <f>VLOOKUP(order[[#This Row],[Region]],user[#All],2,0)</f>
        <v>William</v>
      </c>
    </row>
    <row r="359" spans="1:27"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c r="Z359" t="str">
        <f>IFERROR(VLOOKUP(order[[#This Row],[Order ID]],return[#All],2,),"Not returned")</f>
        <v>Not returned</v>
      </c>
      <c r="AA359" t="str">
        <f>VLOOKUP(order[[#This Row],[Region]],user[#All],2,0)</f>
        <v>William</v>
      </c>
    </row>
    <row r="360" spans="1:27"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c r="Z360" t="str">
        <f>IFERROR(VLOOKUP(order[[#This Row],[Order ID]],return[#All],2,),"Not returned")</f>
        <v>Not returned</v>
      </c>
      <c r="AA360" t="str">
        <f>VLOOKUP(order[[#This Row],[Region]],user[#All],2,0)</f>
        <v>Erin</v>
      </c>
    </row>
    <row r="361" spans="1:27"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c r="Z361" t="str">
        <f>IFERROR(VLOOKUP(order[[#This Row],[Order ID]],return[#All],2,),"Not returned")</f>
        <v>Not returned</v>
      </c>
      <c r="AA361" t="str">
        <f>VLOOKUP(order[[#This Row],[Region]],user[#All],2,0)</f>
        <v>Erin</v>
      </c>
    </row>
    <row r="362" spans="1:27"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c r="Z362" t="str">
        <f>IFERROR(VLOOKUP(order[[#This Row],[Order ID]],return[#All],2,),"Not returned")</f>
        <v>Not returned</v>
      </c>
      <c r="AA362" t="str">
        <f>VLOOKUP(order[[#This Row],[Region]],user[#All],2,0)</f>
        <v>Erin</v>
      </c>
    </row>
    <row r="363" spans="1:27"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c r="Z363" t="str">
        <f>IFERROR(VLOOKUP(order[[#This Row],[Order ID]],return[#All],2,),"Not returned")</f>
        <v>Not returned</v>
      </c>
      <c r="AA363" t="str">
        <f>VLOOKUP(order[[#This Row],[Region]],user[#All],2,0)</f>
        <v>Sam</v>
      </c>
    </row>
    <row r="364" spans="1:27"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c r="Z364" t="str">
        <f>IFERROR(VLOOKUP(order[[#This Row],[Order ID]],return[#All],2,),"Not returned")</f>
        <v>Not returned</v>
      </c>
      <c r="AA364" t="str">
        <f>VLOOKUP(order[[#This Row],[Region]],user[#All],2,0)</f>
        <v>Sam</v>
      </c>
    </row>
    <row r="365" spans="1:27"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c r="Z365" t="str">
        <f>IFERROR(VLOOKUP(order[[#This Row],[Order ID]],return[#All],2,),"Not returned")</f>
        <v>Not returned</v>
      </c>
      <c r="AA365" t="str">
        <f>VLOOKUP(order[[#This Row],[Region]],user[#All],2,0)</f>
        <v>Sam</v>
      </c>
    </row>
    <row r="366" spans="1:27"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c r="Z366" t="str">
        <f>IFERROR(VLOOKUP(order[[#This Row],[Order ID]],return[#All],2,),"Not returned")</f>
        <v>Not returned</v>
      </c>
      <c r="AA366" t="str">
        <f>VLOOKUP(order[[#This Row],[Region]],user[#All],2,0)</f>
        <v>Chris</v>
      </c>
    </row>
    <row r="367" spans="1:27"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c r="Z367" t="str">
        <f>IFERROR(VLOOKUP(order[[#This Row],[Order ID]],return[#All],2,),"Not returned")</f>
        <v>Not returned</v>
      </c>
      <c r="AA367" t="str">
        <f>VLOOKUP(order[[#This Row],[Region]],user[#All],2,0)</f>
        <v>Chris</v>
      </c>
    </row>
    <row r="368" spans="1:27"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c r="Z368" t="str">
        <f>IFERROR(VLOOKUP(order[[#This Row],[Order ID]],return[#All],2,),"Not returned")</f>
        <v>Not returned</v>
      </c>
      <c r="AA368" t="str">
        <f>VLOOKUP(order[[#This Row],[Region]],user[#All],2,0)</f>
        <v>Chris</v>
      </c>
    </row>
    <row r="369" spans="1:27"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c r="Z369" t="str">
        <f>IFERROR(VLOOKUP(order[[#This Row],[Order ID]],return[#All],2,),"Not returned")</f>
        <v>Not returned</v>
      </c>
      <c r="AA369" t="str">
        <f>VLOOKUP(order[[#This Row],[Region]],user[#All],2,0)</f>
        <v>Chris</v>
      </c>
    </row>
    <row r="370" spans="1:27"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c r="Z370" t="str">
        <f>IFERROR(VLOOKUP(order[[#This Row],[Order ID]],return[#All],2,),"Not returned")</f>
        <v>Not returned</v>
      </c>
      <c r="AA370" t="str">
        <f>VLOOKUP(order[[#This Row],[Region]],user[#All],2,0)</f>
        <v>Sam</v>
      </c>
    </row>
    <row r="371" spans="1:27"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c r="Z371" t="str">
        <f>IFERROR(VLOOKUP(order[[#This Row],[Order ID]],return[#All],2,),"Not returned")</f>
        <v>Not returned</v>
      </c>
      <c r="AA371" t="str">
        <f>VLOOKUP(order[[#This Row],[Region]],user[#All],2,0)</f>
        <v>Chris</v>
      </c>
    </row>
    <row r="372" spans="1:27"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c r="Z372" t="str">
        <f>IFERROR(VLOOKUP(order[[#This Row],[Order ID]],return[#All],2,),"Not returned")</f>
        <v>Not returned</v>
      </c>
      <c r="AA372" t="str">
        <f>VLOOKUP(order[[#This Row],[Region]],user[#All],2,0)</f>
        <v>Chris</v>
      </c>
    </row>
    <row r="373" spans="1:27"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c r="Z373" t="str">
        <f>IFERROR(VLOOKUP(order[[#This Row],[Order ID]],return[#All],2,),"Not returned")</f>
        <v>Not returned</v>
      </c>
      <c r="AA373" t="str">
        <f>VLOOKUP(order[[#This Row],[Region]],user[#All],2,0)</f>
        <v>Chris</v>
      </c>
    </row>
    <row r="374" spans="1:27"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c r="Z374" t="str">
        <f>IFERROR(VLOOKUP(order[[#This Row],[Order ID]],return[#All],2,),"Not returned")</f>
        <v>Not returned</v>
      </c>
      <c r="AA374" t="str">
        <f>VLOOKUP(order[[#This Row],[Region]],user[#All],2,0)</f>
        <v>Sam</v>
      </c>
    </row>
    <row r="375" spans="1:27"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c r="Z375" t="str">
        <f>IFERROR(VLOOKUP(order[[#This Row],[Order ID]],return[#All],2,),"Not returned")</f>
        <v>Not returned</v>
      </c>
      <c r="AA375" t="str">
        <f>VLOOKUP(order[[#This Row],[Region]],user[#All],2,0)</f>
        <v>William</v>
      </c>
    </row>
    <row r="376" spans="1:27"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c r="Z376" t="str">
        <f>IFERROR(VLOOKUP(order[[#This Row],[Order ID]],return[#All],2,),"Not returned")</f>
        <v>Not returned</v>
      </c>
      <c r="AA376" t="str">
        <f>VLOOKUP(order[[#This Row],[Region]],user[#All],2,0)</f>
        <v>William</v>
      </c>
    </row>
    <row r="377" spans="1:27"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c r="Z377" t="str">
        <f>IFERROR(VLOOKUP(order[[#This Row],[Order ID]],return[#All],2,),"Not returned")</f>
        <v>Not returned</v>
      </c>
      <c r="AA377" t="str">
        <f>VLOOKUP(order[[#This Row],[Region]],user[#All],2,0)</f>
        <v>William</v>
      </c>
    </row>
    <row r="378" spans="1:27"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c r="Z378" t="str">
        <f>IFERROR(VLOOKUP(order[[#This Row],[Order ID]],return[#All],2,),"Not returned")</f>
        <v>Not returned</v>
      </c>
      <c r="AA378" t="str">
        <f>VLOOKUP(order[[#This Row],[Region]],user[#All],2,0)</f>
        <v>Chris</v>
      </c>
    </row>
    <row r="379" spans="1:27"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c r="Z379" t="str">
        <f>IFERROR(VLOOKUP(order[[#This Row],[Order ID]],return[#All],2,),"Not returned")</f>
        <v>Not returned</v>
      </c>
      <c r="AA379" t="str">
        <f>VLOOKUP(order[[#This Row],[Region]],user[#All],2,0)</f>
        <v>Chris</v>
      </c>
    </row>
    <row r="380" spans="1:27"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c r="Z380" t="str">
        <f>IFERROR(VLOOKUP(order[[#This Row],[Order ID]],return[#All],2,),"Not returned")</f>
        <v>Not returned</v>
      </c>
      <c r="AA380" t="str">
        <f>VLOOKUP(order[[#This Row],[Region]],user[#All],2,0)</f>
        <v>Chris</v>
      </c>
    </row>
    <row r="381" spans="1:27"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c r="Z381" t="str">
        <f>IFERROR(VLOOKUP(order[[#This Row],[Order ID]],return[#All],2,),"Not returned")</f>
        <v>Not returned</v>
      </c>
      <c r="AA381" t="str">
        <f>VLOOKUP(order[[#This Row],[Region]],user[#All],2,0)</f>
        <v>Chris</v>
      </c>
    </row>
    <row r="382" spans="1:27"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c r="Z382" t="str">
        <f>IFERROR(VLOOKUP(order[[#This Row],[Order ID]],return[#All],2,),"Not returned")</f>
        <v>Not returned</v>
      </c>
      <c r="AA382" t="str">
        <f>VLOOKUP(order[[#This Row],[Region]],user[#All],2,0)</f>
        <v>William</v>
      </c>
    </row>
    <row r="383" spans="1:27"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c r="Z383" t="str">
        <f>IFERROR(VLOOKUP(order[[#This Row],[Order ID]],return[#All],2,),"Not returned")</f>
        <v>Not returned</v>
      </c>
      <c r="AA383" t="str">
        <f>VLOOKUP(order[[#This Row],[Region]],user[#All],2,0)</f>
        <v>William</v>
      </c>
    </row>
    <row r="384" spans="1:27"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c r="Z384" t="str">
        <f>IFERROR(VLOOKUP(order[[#This Row],[Order ID]],return[#All],2,),"Not returned")</f>
        <v>Not returned</v>
      </c>
      <c r="AA384" t="str">
        <f>VLOOKUP(order[[#This Row],[Region]],user[#All],2,0)</f>
        <v>William</v>
      </c>
    </row>
    <row r="385" spans="1:27"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c r="Z385" t="str">
        <f>IFERROR(VLOOKUP(order[[#This Row],[Order ID]],return[#All],2,),"Not returned")</f>
        <v>Not returned</v>
      </c>
      <c r="AA385" t="str">
        <f>VLOOKUP(order[[#This Row],[Region]],user[#All],2,0)</f>
        <v>William</v>
      </c>
    </row>
    <row r="386" spans="1:27"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c r="Z386" t="str">
        <f>IFERROR(VLOOKUP(order[[#This Row],[Order ID]],return[#All],2,),"Not returned")</f>
        <v>Not returned</v>
      </c>
      <c r="AA386" t="str">
        <f>VLOOKUP(order[[#This Row],[Region]],user[#All],2,0)</f>
        <v>William</v>
      </c>
    </row>
    <row r="387" spans="1:27"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c r="Z387" t="str">
        <f>IFERROR(VLOOKUP(order[[#This Row],[Order ID]],return[#All],2,),"Not returned")</f>
        <v>Not returned</v>
      </c>
      <c r="AA387" t="str">
        <f>VLOOKUP(order[[#This Row],[Region]],user[#All],2,0)</f>
        <v>William</v>
      </c>
    </row>
    <row r="388" spans="1:27"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c r="Z388" t="str">
        <f>IFERROR(VLOOKUP(order[[#This Row],[Order ID]],return[#All],2,),"Not returned")</f>
        <v>Not returned</v>
      </c>
      <c r="AA388" t="str">
        <f>VLOOKUP(order[[#This Row],[Region]],user[#All],2,0)</f>
        <v>Chris</v>
      </c>
    </row>
    <row r="389" spans="1:27"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c r="Z389" t="str">
        <f>IFERROR(VLOOKUP(order[[#This Row],[Order ID]],return[#All],2,),"Not returned")</f>
        <v>Not returned</v>
      </c>
      <c r="AA389" t="str">
        <f>VLOOKUP(order[[#This Row],[Region]],user[#All],2,0)</f>
        <v>Chris</v>
      </c>
    </row>
    <row r="390" spans="1:27"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c r="Z390" t="str">
        <f>IFERROR(VLOOKUP(order[[#This Row],[Order ID]],return[#All],2,),"Not returned")</f>
        <v>Not returned</v>
      </c>
      <c r="AA390" t="str">
        <f>VLOOKUP(order[[#This Row],[Region]],user[#All],2,0)</f>
        <v>Chris</v>
      </c>
    </row>
    <row r="391" spans="1:27"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c r="Z391" t="str">
        <f>IFERROR(VLOOKUP(order[[#This Row],[Order ID]],return[#All],2,),"Not returned")</f>
        <v>Not returned</v>
      </c>
      <c r="AA391" t="str">
        <f>VLOOKUP(order[[#This Row],[Region]],user[#All],2,0)</f>
        <v>Chris</v>
      </c>
    </row>
    <row r="392" spans="1:27"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c r="Z392" t="str">
        <f>IFERROR(VLOOKUP(order[[#This Row],[Order ID]],return[#All],2,),"Not returned")</f>
        <v>Not returned</v>
      </c>
      <c r="AA392" t="str">
        <f>VLOOKUP(order[[#This Row],[Region]],user[#All],2,0)</f>
        <v>Chris</v>
      </c>
    </row>
    <row r="393" spans="1:27"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c r="Z393" t="str">
        <f>IFERROR(VLOOKUP(order[[#This Row],[Order ID]],return[#All],2,),"Not returned")</f>
        <v>Not returned</v>
      </c>
      <c r="AA393" t="str">
        <f>VLOOKUP(order[[#This Row],[Region]],user[#All],2,0)</f>
        <v>William</v>
      </c>
    </row>
    <row r="394" spans="1:27"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c r="Z394" t="str">
        <f>IFERROR(VLOOKUP(order[[#This Row],[Order ID]],return[#All],2,),"Not returned")</f>
        <v>Not returned</v>
      </c>
      <c r="AA394" t="str">
        <f>VLOOKUP(order[[#This Row],[Region]],user[#All],2,0)</f>
        <v>William</v>
      </c>
    </row>
    <row r="395" spans="1:27"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c r="Z395" t="str">
        <f>IFERROR(VLOOKUP(order[[#This Row],[Order ID]],return[#All],2,),"Not returned")</f>
        <v>Not returned</v>
      </c>
      <c r="AA395" t="str">
        <f>VLOOKUP(order[[#This Row],[Region]],user[#All],2,0)</f>
        <v>William</v>
      </c>
    </row>
    <row r="396" spans="1:27"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c r="Z396" t="str">
        <f>IFERROR(VLOOKUP(order[[#This Row],[Order ID]],return[#All],2,),"Not returned")</f>
        <v>Not returned</v>
      </c>
      <c r="AA396" t="str">
        <f>VLOOKUP(order[[#This Row],[Region]],user[#All],2,0)</f>
        <v>William</v>
      </c>
    </row>
    <row r="397" spans="1:27"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c r="Z397" t="str">
        <f>IFERROR(VLOOKUP(order[[#This Row],[Order ID]],return[#All],2,),"Not returned")</f>
        <v>Not returned</v>
      </c>
      <c r="AA397" t="str">
        <f>VLOOKUP(order[[#This Row],[Region]],user[#All],2,0)</f>
        <v>William</v>
      </c>
    </row>
    <row r="398" spans="1:27"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c r="Z398" t="str">
        <f>IFERROR(VLOOKUP(order[[#This Row],[Order ID]],return[#All],2,),"Not returned")</f>
        <v>Not returned</v>
      </c>
      <c r="AA398" t="str">
        <f>VLOOKUP(order[[#This Row],[Region]],user[#All],2,0)</f>
        <v>William</v>
      </c>
    </row>
    <row r="399" spans="1:27"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c r="Z399" t="str">
        <f>IFERROR(VLOOKUP(order[[#This Row],[Order ID]],return[#All],2,),"Not returned")</f>
        <v>Not returned</v>
      </c>
      <c r="AA399" t="str">
        <f>VLOOKUP(order[[#This Row],[Region]],user[#All],2,0)</f>
        <v>William</v>
      </c>
    </row>
    <row r="400" spans="1:27"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c r="Z400" t="str">
        <f>IFERROR(VLOOKUP(order[[#This Row],[Order ID]],return[#All],2,),"Not returned")</f>
        <v>Not returned</v>
      </c>
      <c r="AA400" t="str">
        <f>VLOOKUP(order[[#This Row],[Region]],user[#All],2,0)</f>
        <v>William</v>
      </c>
    </row>
    <row r="401" spans="1:27"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c r="Z401" t="str">
        <f>IFERROR(VLOOKUP(order[[#This Row],[Order ID]],return[#All],2,),"Not returned")</f>
        <v>Not returned</v>
      </c>
      <c r="AA401" t="str">
        <f>VLOOKUP(order[[#This Row],[Region]],user[#All],2,0)</f>
        <v>William</v>
      </c>
    </row>
    <row r="402" spans="1:27"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c r="Z402" t="str">
        <f>IFERROR(VLOOKUP(order[[#This Row],[Order ID]],return[#All],2,),"Not returned")</f>
        <v>Not returned</v>
      </c>
      <c r="AA402" t="str">
        <f>VLOOKUP(order[[#This Row],[Region]],user[#All],2,0)</f>
        <v>William</v>
      </c>
    </row>
    <row r="403" spans="1:27"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c r="Z403" t="str">
        <f>IFERROR(VLOOKUP(order[[#This Row],[Order ID]],return[#All],2,),"Not returned")</f>
        <v>Not returned</v>
      </c>
      <c r="AA403" t="str">
        <f>VLOOKUP(order[[#This Row],[Region]],user[#All],2,0)</f>
        <v>William</v>
      </c>
    </row>
    <row r="404" spans="1:27"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c r="Z404" t="str">
        <f>IFERROR(VLOOKUP(order[[#This Row],[Order ID]],return[#All],2,),"Not returned")</f>
        <v>Not returned</v>
      </c>
      <c r="AA404" t="str">
        <f>VLOOKUP(order[[#This Row],[Region]],user[#All],2,0)</f>
        <v>William</v>
      </c>
    </row>
    <row r="405" spans="1:27"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c r="Z405" t="str">
        <f>IFERROR(VLOOKUP(order[[#This Row],[Order ID]],return[#All],2,),"Not returned")</f>
        <v>Not returned</v>
      </c>
      <c r="AA405" t="str">
        <f>VLOOKUP(order[[#This Row],[Region]],user[#All],2,0)</f>
        <v>William</v>
      </c>
    </row>
    <row r="406" spans="1:27"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c r="Z406" t="str">
        <f>IFERROR(VLOOKUP(order[[#This Row],[Order ID]],return[#All],2,),"Not returned")</f>
        <v>Not returned</v>
      </c>
      <c r="AA406" t="str">
        <f>VLOOKUP(order[[#This Row],[Region]],user[#All],2,0)</f>
        <v>William</v>
      </c>
    </row>
    <row r="407" spans="1:27"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c r="Z407" t="str">
        <f>IFERROR(VLOOKUP(order[[#This Row],[Order ID]],return[#All],2,),"Not returned")</f>
        <v>Not returned</v>
      </c>
      <c r="AA407" t="str">
        <f>VLOOKUP(order[[#This Row],[Region]],user[#All],2,0)</f>
        <v>William</v>
      </c>
    </row>
    <row r="408" spans="1:27"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c r="Z408" t="str">
        <f>IFERROR(VLOOKUP(order[[#This Row],[Order ID]],return[#All],2,),"Not returned")</f>
        <v>Not returned</v>
      </c>
      <c r="AA408" t="str">
        <f>VLOOKUP(order[[#This Row],[Region]],user[#All],2,0)</f>
        <v>William</v>
      </c>
    </row>
    <row r="409" spans="1:27"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c r="Z409" t="str">
        <f>IFERROR(VLOOKUP(order[[#This Row],[Order ID]],return[#All],2,),"Not returned")</f>
        <v>Not returned</v>
      </c>
      <c r="AA409" t="str">
        <f>VLOOKUP(order[[#This Row],[Region]],user[#All],2,0)</f>
        <v>William</v>
      </c>
    </row>
    <row r="410" spans="1:27"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c r="Z410" t="str">
        <f>IFERROR(VLOOKUP(order[[#This Row],[Order ID]],return[#All],2,),"Not returned")</f>
        <v>Not returned</v>
      </c>
      <c r="AA410" t="str">
        <f>VLOOKUP(order[[#This Row],[Region]],user[#All],2,0)</f>
        <v>William</v>
      </c>
    </row>
    <row r="411" spans="1:27"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c r="Z411" t="str">
        <f>IFERROR(VLOOKUP(order[[#This Row],[Order ID]],return[#All],2,),"Not returned")</f>
        <v>Not returned</v>
      </c>
      <c r="AA411" t="str">
        <f>VLOOKUP(order[[#This Row],[Region]],user[#All],2,0)</f>
        <v>William</v>
      </c>
    </row>
    <row r="412" spans="1:27"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c r="Z412" t="str">
        <f>IFERROR(VLOOKUP(order[[#This Row],[Order ID]],return[#All],2,),"Not returned")</f>
        <v>Not returned</v>
      </c>
      <c r="AA412" t="str">
        <f>VLOOKUP(order[[#This Row],[Region]],user[#All],2,0)</f>
        <v>Erin</v>
      </c>
    </row>
    <row r="413" spans="1:27"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c r="Z413" t="str">
        <f>IFERROR(VLOOKUP(order[[#This Row],[Order ID]],return[#All],2,),"Not returned")</f>
        <v>Not returned</v>
      </c>
      <c r="AA413" t="str">
        <f>VLOOKUP(order[[#This Row],[Region]],user[#All],2,0)</f>
        <v>William</v>
      </c>
    </row>
    <row r="414" spans="1:27"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c r="Z414" t="str">
        <f>IFERROR(VLOOKUP(order[[#This Row],[Order ID]],return[#All],2,),"Not returned")</f>
        <v>Not returned</v>
      </c>
      <c r="AA414" t="str">
        <f>VLOOKUP(order[[#This Row],[Region]],user[#All],2,0)</f>
        <v>William</v>
      </c>
    </row>
    <row r="415" spans="1:27"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c r="Z415" t="str">
        <f>IFERROR(VLOOKUP(order[[#This Row],[Order ID]],return[#All],2,),"Not returned")</f>
        <v>Not returned</v>
      </c>
      <c r="AA415" t="str">
        <f>VLOOKUP(order[[#This Row],[Region]],user[#All],2,0)</f>
        <v>Chris</v>
      </c>
    </row>
    <row r="416" spans="1:27"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c r="Z416" t="str">
        <f>IFERROR(VLOOKUP(order[[#This Row],[Order ID]],return[#All],2,),"Not returned")</f>
        <v>Not returned</v>
      </c>
      <c r="AA416" t="str">
        <f>VLOOKUP(order[[#This Row],[Region]],user[#All],2,0)</f>
        <v>Chris</v>
      </c>
    </row>
    <row r="417" spans="1:27"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c r="Z417" t="str">
        <f>IFERROR(VLOOKUP(order[[#This Row],[Order ID]],return[#All],2,),"Not returned")</f>
        <v>Not returned</v>
      </c>
      <c r="AA417" t="str">
        <f>VLOOKUP(order[[#This Row],[Region]],user[#All],2,0)</f>
        <v>Chris</v>
      </c>
    </row>
    <row r="418" spans="1:27"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c r="Z418" t="str">
        <f>IFERROR(VLOOKUP(order[[#This Row],[Order ID]],return[#All],2,),"Not returned")</f>
        <v>Not returned</v>
      </c>
      <c r="AA418" t="str">
        <f>VLOOKUP(order[[#This Row],[Region]],user[#All],2,0)</f>
        <v>Erin</v>
      </c>
    </row>
    <row r="419" spans="1:27"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c r="Z419" t="str">
        <f>IFERROR(VLOOKUP(order[[#This Row],[Order ID]],return[#All],2,),"Not returned")</f>
        <v>Not returned</v>
      </c>
      <c r="AA419" t="str">
        <f>VLOOKUP(order[[#This Row],[Region]],user[#All],2,0)</f>
        <v>Erin</v>
      </c>
    </row>
    <row r="420" spans="1:27"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c r="Z420" t="str">
        <f>IFERROR(VLOOKUP(order[[#This Row],[Order ID]],return[#All],2,),"Not returned")</f>
        <v>Not returned</v>
      </c>
      <c r="AA420" t="str">
        <f>VLOOKUP(order[[#This Row],[Region]],user[#All],2,0)</f>
        <v>Erin</v>
      </c>
    </row>
    <row r="421" spans="1:27"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c r="Z421" t="str">
        <f>IFERROR(VLOOKUP(order[[#This Row],[Order ID]],return[#All],2,),"Not returned")</f>
        <v>Not returned</v>
      </c>
      <c r="AA421" t="str">
        <f>VLOOKUP(order[[#This Row],[Region]],user[#All],2,0)</f>
        <v>Erin</v>
      </c>
    </row>
    <row r="422" spans="1:27"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c r="Z422" t="str">
        <f>IFERROR(VLOOKUP(order[[#This Row],[Order ID]],return[#All],2,),"Not returned")</f>
        <v>Not returned</v>
      </c>
      <c r="AA422" t="str">
        <f>VLOOKUP(order[[#This Row],[Region]],user[#All],2,0)</f>
        <v>Erin</v>
      </c>
    </row>
    <row r="423" spans="1:27"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c r="Z423" t="str">
        <f>IFERROR(VLOOKUP(order[[#This Row],[Order ID]],return[#All],2,),"Not returned")</f>
        <v>Not returned</v>
      </c>
      <c r="AA423" t="str">
        <f>VLOOKUP(order[[#This Row],[Region]],user[#All],2,0)</f>
        <v>Erin</v>
      </c>
    </row>
    <row r="424" spans="1:27"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c r="Z424" t="str">
        <f>IFERROR(VLOOKUP(order[[#This Row],[Order ID]],return[#All],2,),"Not returned")</f>
        <v>Not returned</v>
      </c>
      <c r="AA424" t="str">
        <f>VLOOKUP(order[[#This Row],[Region]],user[#All],2,0)</f>
        <v>Erin</v>
      </c>
    </row>
    <row r="425" spans="1:27"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c r="Z425" t="str">
        <f>IFERROR(VLOOKUP(order[[#This Row],[Order ID]],return[#All],2,),"Not returned")</f>
        <v>Not returned</v>
      </c>
      <c r="AA425" t="str">
        <f>VLOOKUP(order[[#This Row],[Region]],user[#All],2,0)</f>
        <v>William</v>
      </c>
    </row>
    <row r="426" spans="1:27"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c r="Z426" t="str">
        <f>IFERROR(VLOOKUP(order[[#This Row],[Order ID]],return[#All],2,),"Not returned")</f>
        <v>Not returned</v>
      </c>
      <c r="AA426" t="str">
        <f>VLOOKUP(order[[#This Row],[Region]],user[#All],2,0)</f>
        <v>William</v>
      </c>
    </row>
    <row r="427" spans="1:27"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c r="Z427" t="str">
        <f>IFERROR(VLOOKUP(order[[#This Row],[Order ID]],return[#All],2,),"Not returned")</f>
        <v>Not returned</v>
      </c>
      <c r="AA427" t="str">
        <f>VLOOKUP(order[[#This Row],[Region]],user[#All],2,0)</f>
        <v>William</v>
      </c>
    </row>
    <row r="428" spans="1:27"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c r="Z428" t="str">
        <f>IFERROR(VLOOKUP(order[[#This Row],[Order ID]],return[#All],2,),"Not returned")</f>
        <v>Not returned</v>
      </c>
      <c r="AA428" t="str">
        <f>VLOOKUP(order[[#This Row],[Region]],user[#All],2,0)</f>
        <v>William</v>
      </c>
    </row>
    <row r="429" spans="1:27"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c r="Z429" t="str">
        <f>IFERROR(VLOOKUP(order[[#This Row],[Order ID]],return[#All],2,),"Not returned")</f>
        <v>Not returned</v>
      </c>
      <c r="AA429" t="str">
        <f>VLOOKUP(order[[#This Row],[Region]],user[#All],2,0)</f>
        <v>William</v>
      </c>
    </row>
    <row r="430" spans="1:27"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c r="Z430" t="str">
        <f>IFERROR(VLOOKUP(order[[#This Row],[Order ID]],return[#All],2,),"Not returned")</f>
        <v>Not returned</v>
      </c>
      <c r="AA430" t="str">
        <f>VLOOKUP(order[[#This Row],[Region]],user[#All],2,0)</f>
        <v>Sam</v>
      </c>
    </row>
    <row r="431" spans="1:27"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c r="Z431" t="str">
        <f>IFERROR(VLOOKUP(order[[#This Row],[Order ID]],return[#All],2,),"Not returned")</f>
        <v>Not returned</v>
      </c>
      <c r="AA431" t="str">
        <f>VLOOKUP(order[[#This Row],[Region]],user[#All],2,0)</f>
        <v>Sam</v>
      </c>
    </row>
    <row r="432" spans="1:27"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c r="Z432" t="str">
        <f>IFERROR(VLOOKUP(order[[#This Row],[Order ID]],return[#All],2,),"Not returned")</f>
        <v>Not returned</v>
      </c>
      <c r="AA432" t="str">
        <f>VLOOKUP(order[[#This Row],[Region]],user[#All],2,0)</f>
        <v>William</v>
      </c>
    </row>
    <row r="433" spans="1:27"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c r="Z433" t="str">
        <f>IFERROR(VLOOKUP(order[[#This Row],[Order ID]],return[#All],2,),"Not returned")</f>
        <v>Not returned</v>
      </c>
      <c r="AA433" t="str">
        <f>VLOOKUP(order[[#This Row],[Region]],user[#All],2,0)</f>
        <v>William</v>
      </c>
    </row>
    <row r="434" spans="1:27"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c r="Z434" t="str">
        <f>IFERROR(VLOOKUP(order[[#This Row],[Order ID]],return[#All],2,),"Not returned")</f>
        <v>Not returned</v>
      </c>
      <c r="AA434" t="str">
        <f>VLOOKUP(order[[#This Row],[Region]],user[#All],2,0)</f>
        <v>William</v>
      </c>
    </row>
    <row r="435" spans="1:27"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c r="Z435" t="str">
        <f>IFERROR(VLOOKUP(order[[#This Row],[Order ID]],return[#All],2,),"Not returned")</f>
        <v>Not returned</v>
      </c>
      <c r="AA435" t="str">
        <f>VLOOKUP(order[[#This Row],[Region]],user[#All],2,0)</f>
        <v>William</v>
      </c>
    </row>
    <row r="436" spans="1:27"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c r="Z436" t="str">
        <f>IFERROR(VLOOKUP(order[[#This Row],[Order ID]],return[#All],2,),"Not returned")</f>
        <v>Not returned</v>
      </c>
      <c r="AA436" t="str">
        <f>VLOOKUP(order[[#This Row],[Region]],user[#All],2,0)</f>
        <v>William</v>
      </c>
    </row>
    <row r="437" spans="1:27"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c r="Z437" t="str">
        <f>IFERROR(VLOOKUP(order[[#This Row],[Order ID]],return[#All],2,),"Not returned")</f>
        <v>Not returned</v>
      </c>
      <c r="AA437" t="str">
        <f>VLOOKUP(order[[#This Row],[Region]],user[#All],2,0)</f>
        <v>Chris</v>
      </c>
    </row>
    <row r="438" spans="1:27"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c r="Z438" t="str">
        <f>IFERROR(VLOOKUP(order[[#This Row],[Order ID]],return[#All],2,),"Not returned")</f>
        <v>Not returned</v>
      </c>
      <c r="AA438" t="str">
        <f>VLOOKUP(order[[#This Row],[Region]],user[#All],2,0)</f>
        <v>William</v>
      </c>
    </row>
    <row r="439" spans="1:27"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c r="Z439" t="str">
        <f>IFERROR(VLOOKUP(order[[#This Row],[Order ID]],return[#All],2,),"Not returned")</f>
        <v>Not returned</v>
      </c>
      <c r="AA439" t="str">
        <f>VLOOKUP(order[[#This Row],[Region]],user[#All],2,0)</f>
        <v>Chris</v>
      </c>
    </row>
    <row r="440" spans="1:27"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c r="Z440" t="str">
        <f>IFERROR(VLOOKUP(order[[#This Row],[Order ID]],return[#All],2,),"Not returned")</f>
        <v>Not returned</v>
      </c>
      <c r="AA440" t="str">
        <f>VLOOKUP(order[[#This Row],[Region]],user[#All],2,0)</f>
        <v>William</v>
      </c>
    </row>
    <row r="441" spans="1:27"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c r="Z441" t="str">
        <f>IFERROR(VLOOKUP(order[[#This Row],[Order ID]],return[#All],2,),"Not returned")</f>
        <v>Not returned</v>
      </c>
      <c r="AA441" t="str">
        <f>VLOOKUP(order[[#This Row],[Region]],user[#All],2,0)</f>
        <v>William</v>
      </c>
    </row>
    <row r="442" spans="1:27"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c r="Z442" t="str">
        <f>IFERROR(VLOOKUP(order[[#This Row],[Order ID]],return[#All],2,),"Not returned")</f>
        <v>Not returned</v>
      </c>
      <c r="AA442" t="str">
        <f>VLOOKUP(order[[#This Row],[Region]],user[#All],2,0)</f>
        <v>William</v>
      </c>
    </row>
    <row r="443" spans="1:27"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c r="Z443" t="str">
        <f>IFERROR(VLOOKUP(order[[#This Row],[Order ID]],return[#All],2,),"Not returned")</f>
        <v>Not returned</v>
      </c>
      <c r="AA443" t="str">
        <f>VLOOKUP(order[[#This Row],[Region]],user[#All],2,0)</f>
        <v>Erin</v>
      </c>
    </row>
    <row r="444" spans="1:27"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c r="Z444" t="str">
        <f>IFERROR(VLOOKUP(order[[#This Row],[Order ID]],return[#All],2,),"Not returned")</f>
        <v>Not returned</v>
      </c>
      <c r="AA444" t="str">
        <f>VLOOKUP(order[[#This Row],[Region]],user[#All],2,0)</f>
        <v>Erin</v>
      </c>
    </row>
    <row r="445" spans="1:27"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c r="Z445" t="str">
        <f>IFERROR(VLOOKUP(order[[#This Row],[Order ID]],return[#All],2,),"Not returned")</f>
        <v>Not returned</v>
      </c>
      <c r="AA445" t="str">
        <f>VLOOKUP(order[[#This Row],[Region]],user[#All],2,0)</f>
        <v>Erin</v>
      </c>
    </row>
    <row r="446" spans="1:27"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c r="Z446" t="str">
        <f>IFERROR(VLOOKUP(order[[#This Row],[Order ID]],return[#All],2,),"Not returned")</f>
        <v>Not returned</v>
      </c>
      <c r="AA446" t="str">
        <f>VLOOKUP(order[[#This Row],[Region]],user[#All],2,0)</f>
        <v>Erin</v>
      </c>
    </row>
    <row r="447" spans="1:27"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c r="Z447" t="str">
        <f>IFERROR(VLOOKUP(order[[#This Row],[Order ID]],return[#All],2,),"Not returned")</f>
        <v>Not returned</v>
      </c>
      <c r="AA447" t="str">
        <f>VLOOKUP(order[[#This Row],[Region]],user[#All],2,0)</f>
        <v>William</v>
      </c>
    </row>
    <row r="448" spans="1:27"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c r="Z448" t="str">
        <f>IFERROR(VLOOKUP(order[[#This Row],[Order ID]],return[#All],2,),"Not returned")</f>
        <v>Not returned</v>
      </c>
      <c r="AA448" t="str">
        <f>VLOOKUP(order[[#This Row],[Region]],user[#All],2,0)</f>
        <v>Erin</v>
      </c>
    </row>
    <row r="449" spans="1:27"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c r="Z449" t="str">
        <f>IFERROR(VLOOKUP(order[[#This Row],[Order ID]],return[#All],2,),"Not returned")</f>
        <v>Not returned</v>
      </c>
      <c r="AA449" t="str">
        <f>VLOOKUP(order[[#This Row],[Region]],user[#All],2,0)</f>
        <v>William</v>
      </c>
    </row>
    <row r="450" spans="1:27"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c r="Z450" t="str">
        <f>IFERROR(VLOOKUP(order[[#This Row],[Order ID]],return[#All],2,),"Not returned")</f>
        <v>Not returned</v>
      </c>
      <c r="AA450" t="str">
        <f>VLOOKUP(order[[#This Row],[Region]],user[#All],2,0)</f>
        <v>Chris</v>
      </c>
    </row>
    <row r="451" spans="1:27"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c r="Z451" t="str">
        <f>IFERROR(VLOOKUP(order[[#This Row],[Order ID]],return[#All],2,),"Not returned")</f>
        <v>Not returned</v>
      </c>
      <c r="AA451" t="str">
        <f>VLOOKUP(order[[#This Row],[Region]],user[#All],2,0)</f>
        <v>Chris</v>
      </c>
    </row>
    <row r="452" spans="1:27"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c r="Z452" t="str">
        <f>IFERROR(VLOOKUP(order[[#This Row],[Order ID]],return[#All],2,),"Not returned")</f>
        <v>Not returned</v>
      </c>
      <c r="AA452" t="str">
        <f>VLOOKUP(order[[#This Row],[Region]],user[#All],2,0)</f>
        <v>Chris</v>
      </c>
    </row>
    <row r="453" spans="1:27"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c r="Z453" t="str">
        <f>IFERROR(VLOOKUP(order[[#This Row],[Order ID]],return[#All],2,),"Not returned")</f>
        <v>Not returned</v>
      </c>
      <c r="AA453" t="str">
        <f>VLOOKUP(order[[#This Row],[Region]],user[#All],2,0)</f>
        <v>William</v>
      </c>
    </row>
    <row r="454" spans="1:27"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c r="Z454" t="str">
        <f>IFERROR(VLOOKUP(order[[#This Row],[Order ID]],return[#All],2,),"Not returned")</f>
        <v>Not returned</v>
      </c>
      <c r="AA454" t="str">
        <f>VLOOKUP(order[[#This Row],[Region]],user[#All],2,0)</f>
        <v>William</v>
      </c>
    </row>
    <row r="455" spans="1:27"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c r="Z455" t="str">
        <f>IFERROR(VLOOKUP(order[[#This Row],[Order ID]],return[#All],2,),"Not returned")</f>
        <v>Not returned</v>
      </c>
      <c r="AA455" t="str">
        <f>VLOOKUP(order[[#This Row],[Region]],user[#All],2,0)</f>
        <v>William</v>
      </c>
    </row>
    <row r="456" spans="1:27"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c r="Z456" t="str">
        <f>IFERROR(VLOOKUP(order[[#This Row],[Order ID]],return[#All],2,),"Not returned")</f>
        <v>Not returned</v>
      </c>
      <c r="AA456" t="str">
        <f>VLOOKUP(order[[#This Row],[Region]],user[#All],2,0)</f>
        <v>Sam</v>
      </c>
    </row>
    <row r="457" spans="1:27"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c r="Z457" t="str">
        <f>IFERROR(VLOOKUP(order[[#This Row],[Order ID]],return[#All],2,),"Not returned")</f>
        <v>Not returned</v>
      </c>
      <c r="AA457" t="str">
        <f>VLOOKUP(order[[#This Row],[Region]],user[#All],2,0)</f>
        <v>Sam</v>
      </c>
    </row>
    <row r="458" spans="1:27"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c r="Z458" t="str">
        <f>IFERROR(VLOOKUP(order[[#This Row],[Order ID]],return[#All],2,),"Not returned")</f>
        <v>Not returned</v>
      </c>
      <c r="AA458" t="str">
        <f>VLOOKUP(order[[#This Row],[Region]],user[#All],2,0)</f>
        <v>Sam</v>
      </c>
    </row>
    <row r="459" spans="1:27"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c r="Z459" t="str">
        <f>IFERROR(VLOOKUP(order[[#This Row],[Order ID]],return[#All],2,),"Not returned")</f>
        <v>Not returned</v>
      </c>
      <c r="AA459" t="str">
        <f>VLOOKUP(order[[#This Row],[Region]],user[#All],2,0)</f>
        <v>William</v>
      </c>
    </row>
    <row r="460" spans="1:27"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c r="Z460" t="str">
        <f>IFERROR(VLOOKUP(order[[#This Row],[Order ID]],return[#All],2,),"Not returned")</f>
        <v>Not returned</v>
      </c>
      <c r="AA460" t="str">
        <f>VLOOKUP(order[[#This Row],[Region]],user[#All],2,0)</f>
        <v>William</v>
      </c>
    </row>
    <row r="461" spans="1:27"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c r="Z461" t="str">
        <f>IFERROR(VLOOKUP(order[[#This Row],[Order ID]],return[#All],2,),"Not returned")</f>
        <v>Not returned</v>
      </c>
      <c r="AA461" t="str">
        <f>VLOOKUP(order[[#This Row],[Region]],user[#All],2,0)</f>
        <v>Sam</v>
      </c>
    </row>
    <row r="462" spans="1:27"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c r="Z462" t="str">
        <f>IFERROR(VLOOKUP(order[[#This Row],[Order ID]],return[#All],2,),"Not returned")</f>
        <v>Not returned</v>
      </c>
      <c r="AA462" t="str">
        <f>VLOOKUP(order[[#This Row],[Region]],user[#All],2,0)</f>
        <v>Sam</v>
      </c>
    </row>
    <row r="463" spans="1:27"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c r="Z463" t="str">
        <f>IFERROR(VLOOKUP(order[[#This Row],[Order ID]],return[#All],2,),"Not returned")</f>
        <v>Not returned</v>
      </c>
      <c r="AA463" t="str">
        <f>VLOOKUP(order[[#This Row],[Region]],user[#All],2,0)</f>
        <v>William</v>
      </c>
    </row>
    <row r="464" spans="1:27"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c r="Z464" t="str">
        <f>IFERROR(VLOOKUP(order[[#This Row],[Order ID]],return[#All],2,),"Not returned")</f>
        <v>Not returned</v>
      </c>
      <c r="AA464" t="str">
        <f>VLOOKUP(order[[#This Row],[Region]],user[#All],2,0)</f>
        <v>Sam</v>
      </c>
    </row>
    <row r="465" spans="1:27"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c r="Z465" t="str">
        <f>IFERROR(VLOOKUP(order[[#This Row],[Order ID]],return[#All],2,),"Not returned")</f>
        <v>Not returned</v>
      </c>
      <c r="AA465" t="str">
        <f>VLOOKUP(order[[#This Row],[Region]],user[#All],2,0)</f>
        <v>Sam</v>
      </c>
    </row>
    <row r="466" spans="1:27"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c r="Z466" t="str">
        <f>IFERROR(VLOOKUP(order[[#This Row],[Order ID]],return[#All],2,),"Not returned")</f>
        <v>Not returned</v>
      </c>
      <c r="AA466" t="str">
        <f>VLOOKUP(order[[#This Row],[Region]],user[#All],2,0)</f>
        <v>Chris</v>
      </c>
    </row>
    <row r="467" spans="1:27"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c r="Z467" t="str">
        <f>IFERROR(VLOOKUP(order[[#This Row],[Order ID]],return[#All],2,),"Not returned")</f>
        <v>Not returned</v>
      </c>
      <c r="AA467" t="str">
        <f>VLOOKUP(order[[#This Row],[Region]],user[#All],2,0)</f>
        <v>Chris</v>
      </c>
    </row>
    <row r="468" spans="1:27"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c r="Z468" t="str">
        <f>IFERROR(VLOOKUP(order[[#This Row],[Order ID]],return[#All],2,),"Not returned")</f>
        <v>Not returned</v>
      </c>
      <c r="AA468" t="str">
        <f>VLOOKUP(order[[#This Row],[Region]],user[#All],2,0)</f>
        <v>Sam</v>
      </c>
    </row>
    <row r="469" spans="1:27"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c r="Z469" t="str">
        <f>IFERROR(VLOOKUP(order[[#This Row],[Order ID]],return[#All],2,),"Not returned")</f>
        <v>Not returned</v>
      </c>
      <c r="AA469" t="str">
        <f>VLOOKUP(order[[#This Row],[Region]],user[#All],2,0)</f>
        <v>William</v>
      </c>
    </row>
    <row r="470" spans="1:27"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c r="Z470" t="str">
        <f>IFERROR(VLOOKUP(order[[#This Row],[Order ID]],return[#All],2,),"Not returned")</f>
        <v>Not returned</v>
      </c>
      <c r="AA470" t="str">
        <f>VLOOKUP(order[[#This Row],[Region]],user[#All],2,0)</f>
        <v>William</v>
      </c>
    </row>
    <row r="471" spans="1:27"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c r="Z471" t="str">
        <f>IFERROR(VLOOKUP(order[[#This Row],[Order ID]],return[#All],2,),"Not returned")</f>
        <v>Not returned</v>
      </c>
      <c r="AA471" t="str">
        <f>VLOOKUP(order[[#This Row],[Region]],user[#All],2,0)</f>
        <v>William</v>
      </c>
    </row>
    <row r="472" spans="1:27"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c r="Z472" t="str">
        <f>IFERROR(VLOOKUP(order[[#This Row],[Order ID]],return[#All],2,),"Not returned")</f>
        <v>Not returned</v>
      </c>
      <c r="AA472" t="str">
        <f>VLOOKUP(order[[#This Row],[Region]],user[#All],2,0)</f>
        <v>William</v>
      </c>
    </row>
    <row r="473" spans="1:27"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c r="Z473" t="str">
        <f>IFERROR(VLOOKUP(order[[#This Row],[Order ID]],return[#All],2,),"Not returned")</f>
        <v>Not returned</v>
      </c>
      <c r="AA473" t="str">
        <f>VLOOKUP(order[[#This Row],[Region]],user[#All],2,0)</f>
        <v>William</v>
      </c>
    </row>
    <row r="474" spans="1:27"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c r="Z474" t="str">
        <f>IFERROR(VLOOKUP(order[[#This Row],[Order ID]],return[#All],2,),"Not returned")</f>
        <v>Not returned</v>
      </c>
      <c r="AA474" t="str">
        <f>VLOOKUP(order[[#This Row],[Region]],user[#All],2,0)</f>
        <v>William</v>
      </c>
    </row>
    <row r="475" spans="1:27"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c r="Z475" t="str">
        <f>IFERROR(VLOOKUP(order[[#This Row],[Order ID]],return[#All],2,),"Not returned")</f>
        <v>Not returned</v>
      </c>
      <c r="AA475" t="str">
        <f>VLOOKUP(order[[#This Row],[Region]],user[#All],2,0)</f>
        <v>William</v>
      </c>
    </row>
    <row r="476" spans="1:27"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c r="Z476" t="str">
        <f>IFERROR(VLOOKUP(order[[#This Row],[Order ID]],return[#All],2,),"Not returned")</f>
        <v>Not returned</v>
      </c>
      <c r="AA476" t="str">
        <f>VLOOKUP(order[[#This Row],[Region]],user[#All],2,0)</f>
        <v>William</v>
      </c>
    </row>
    <row r="477" spans="1:27"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c r="Z477" t="str">
        <f>IFERROR(VLOOKUP(order[[#This Row],[Order ID]],return[#All],2,),"Not returned")</f>
        <v>Not returned</v>
      </c>
      <c r="AA477" t="str">
        <f>VLOOKUP(order[[#This Row],[Region]],user[#All],2,0)</f>
        <v>Erin</v>
      </c>
    </row>
    <row r="478" spans="1:27"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c r="Z478" t="str">
        <f>IFERROR(VLOOKUP(order[[#This Row],[Order ID]],return[#All],2,),"Not returned")</f>
        <v>Not returned</v>
      </c>
      <c r="AA478" t="str">
        <f>VLOOKUP(order[[#This Row],[Region]],user[#All],2,0)</f>
        <v>Erin</v>
      </c>
    </row>
    <row r="479" spans="1:27"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c r="Z479" t="str">
        <f>IFERROR(VLOOKUP(order[[#This Row],[Order ID]],return[#All],2,),"Not returned")</f>
        <v>Not returned</v>
      </c>
      <c r="AA479" t="str">
        <f>VLOOKUP(order[[#This Row],[Region]],user[#All],2,0)</f>
        <v>Erin</v>
      </c>
    </row>
    <row r="480" spans="1:27"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c r="Z480" t="str">
        <f>IFERROR(VLOOKUP(order[[#This Row],[Order ID]],return[#All],2,),"Not returned")</f>
        <v>Not returned</v>
      </c>
      <c r="AA480" t="str">
        <f>VLOOKUP(order[[#This Row],[Region]],user[#All],2,0)</f>
        <v>Chris</v>
      </c>
    </row>
    <row r="481" spans="1:27"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c r="Z481" t="str">
        <f>IFERROR(VLOOKUP(order[[#This Row],[Order ID]],return[#All],2,),"Not returned")</f>
        <v>Not returned</v>
      </c>
      <c r="AA481" t="str">
        <f>VLOOKUP(order[[#This Row],[Region]],user[#All],2,0)</f>
        <v>Chris</v>
      </c>
    </row>
    <row r="482" spans="1:27"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c r="Z482" t="str">
        <f>IFERROR(VLOOKUP(order[[#This Row],[Order ID]],return[#All],2,),"Not returned")</f>
        <v>Not returned</v>
      </c>
      <c r="AA482" t="str">
        <f>VLOOKUP(order[[#This Row],[Region]],user[#All],2,0)</f>
        <v>Chris</v>
      </c>
    </row>
    <row r="483" spans="1:27"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c r="Z483" t="str">
        <f>IFERROR(VLOOKUP(order[[#This Row],[Order ID]],return[#All],2,),"Not returned")</f>
        <v>Not returned</v>
      </c>
      <c r="AA483" t="str">
        <f>VLOOKUP(order[[#This Row],[Region]],user[#All],2,0)</f>
        <v>Chris</v>
      </c>
    </row>
    <row r="484" spans="1:27"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c r="Z484" t="str">
        <f>IFERROR(VLOOKUP(order[[#This Row],[Order ID]],return[#All],2,),"Not returned")</f>
        <v>Not returned</v>
      </c>
      <c r="AA484" t="str">
        <f>VLOOKUP(order[[#This Row],[Region]],user[#All],2,0)</f>
        <v>Chris</v>
      </c>
    </row>
    <row r="485" spans="1:27"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c r="Z485" t="str">
        <f>IFERROR(VLOOKUP(order[[#This Row],[Order ID]],return[#All],2,),"Not returned")</f>
        <v>Not returned</v>
      </c>
      <c r="AA485" t="str">
        <f>VLOOKUP(order[[#This Row],[Region]],user[#All],2,0)</f>
        <v>Chris</v>
      </c>
    </row>
    <row r="486" spans="1:27"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c r="Z486" t="str">
        <f>IFERROR(VLOOKUP(order[[#This Row],[Order ID]],return[#All],2,),"Not returned")</f>
        <v>Not returned</v>
      </c>
      <c r="AA486" t="str">
        <f>VLOOKUP(order[[#This Row],[Region]],user[#All],2,0)</f>
        <v>William</v>
      </c>
    </row>
    <row r="487" spans="1:27"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c r="Z487" t="str">
        <f>IFERROR(VLOOKUP(order[[#This Row],[Order ID]],return[#All],2,),"Not returned")</f>
        <v>Not returned</v>
      </c>
      <c r="AA487" t="str">
        <f>VLOOKUP(order[[#This Row],[Region]],user[#All],2,0)</f>
        <v>William</v>
      </c>
    </row>
    <row r="488" spans="1:27"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c r="Z488" t="str">
        <f>IFERROR(VLOOKUP(order[[#This Row],[Order ID]],return[#All],2,),"Not returned")</f>
        <v>Not returned</v>
      </c>
      <c r="AA488" t="str">
        <f>VLOOKUP(order[[#This Row],[Region]],user[#All],2,0)</f>
        <v>William</v>
      </c>
    </row>
    <row r="489" spans="1:27"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c r="Z489" t="str">
        <f>IFERROR(VLOOKUP(order[[#This Row],[Order ID]],return[#All],2,),"Not returned")</f>
        <v>Not returned</v>
      </c>
      <c r="AA489" t="str">
        <f>VLOOKUP(order[[#This Row],[Region]],user[#All],2,0)</f>
        <v>William</v>
      </c>
    </row>
    <row r="490" spans="1:27"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c r="Z490" t="str">
        <f>IFERROR(VLOOKUP(order[[#This Row],[Order ID]],return[#All],2,),"Not returned")</f>
        <v>Not returned</v>
      </c>
      <c r="AA490" t="str">
        <f>VLOOKUP(order[[#This Row],[Region]],user[#All],2,0)</f>
        <v>William</v>
      </c>
    </row>
    <row r="491" spans="1:27"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c r="Z491" t="str">
        <f>IFERROR(VLOOKUP(order[[#This Row],[Order ID]],return[#All],2,),"Not returned")</f>
        <v>Not returned</v>
      </c>
      <c r="AA491" t="str">
        <f>VLOOKUP(order[[#This Row],[Region]],user[#All],2,0)</f>
        <v>William</v>
      </c>
    </row>
    <row r="492" spans="1:27"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c r="Z492" t="str">
        <f>IFERROR(VLOOKUP(order[[#This Row],[Order ID]],return[#All],2,),"Not returned")</f>
        <v>Not returned</v>
      </c>
      <c r="AA492" t="str">
        <f>VLOOKUP(order[[#This Row],[Region]],user[#All],2,0)</f>
        <v>William</v>
      </c>
    </row>
    <row r="493" spans="1:27"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c r="Z493" t="str">
        <f>IFERROR(VLOOKUP(order[[#This Row],[Order ID]],return[#All],2,),"Not returned")</f>
        <v>Not returned</v>
      </c>
      <c r="AA493" t="str">
        <f>VLOOKUP(order[[#This Row],[Region]],user[#All],2,0)</f>
        <v>Chris</v>
      </c>
    </row>
    <row r="494" spans="1:27"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c r="Z494" t="str">
        <f>IFERROR(VLOOKUP(order[[#This Row],[Order ID]],return[#All],2,),"Not returned")</f>
        <v>Not returned</v>
      </c>
      <c r="AA494" t="str">
        <f>VLOOKUP(order[[#This Row],[Region]],user[#All],2,0)</f>
        <v>Chris</v>
      </c>
    </row>
    <row r="495" spans="1:27"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c r="Z495" t="str">
        <f>IFERROR(VLOOKUP(order[[#This Row],[Order ID]],return[#All],2,),"Not returned")</f>
        <v>Not returned</v>
      </c>
      <c r="AA495" t="str">
        <f>VLOOKUP(order[[#This Row],[Region]],user[#All],2,0)</f>
        <v>Chris</v>
      </c>
    </row>
    <row r="496" spans="1:27"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c r="Z496" t="str">
        <f>IFERROR(VLOOKUP(order[[#This Row],[Order ID]],return[#All],2,),"Not returned")</f>
        <v>Not returned</v>
      </c>
      <c r="AA496" t="str">
        <f>VLOOKUP(order[[#This Row],[Region]],user[#All],2,0)</f>
        <v>Erin</v>
      </c>
    </row>
    <row r="497" spans="1:27"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c r="Z497" t="str">
        <f>IFERROR(VLOOKUP(order[[#This Row],[Order ID]],return[#All],2,),"Not returned")</f>
        <v>Not returned</v>
      </c>
      <c r="AA497" t="str">
        <f>VLOOKUP(order[[#This Row],[Region]],user[#All],2,0)</f>
        <v>Erin</v>
      </c>
    </row>
    <row r="498" spans="1:27"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c r="Z498" t="str">
        <f>IFERROR(VLOOKUP(order[[#This Row],[Order ID]],return[#All],2,),"Not returned")</f>
        <v>Not returned</v>
      </c>
      <c r="AA498" t="str">
        <f>VLOOKUP(order[[#This Row],[Region]],user[#All],2,0)</f>
        <v>Erin</v>
      </c>
    </row>
    <row r="499" spans="1:27"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c r="Z499" t="str">
        <f>IFERROR(VLOOKUP(order[[#This Row],[Order ID]],return[#All],2,),"Not returned")</f>
        <v>Not returned</v>
      </c>
      <c r="AA499" t="str">
        <f>VLOOKUP(order[[#This Row],[Region]],user[#All],2,0)</f>
        <v>Chris</v>
      </c>
    </row>
    <row r="500" spans="1:27"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c r="Z500" t="str">
        <f>IFERROR(VLOOKUP(order[[#This Row],[Order ID]],return[#All],2,),"Not returned")</f>
        <v>Not returned</v>
      </c>
      <c r="AA500" t="str">
        <f>VLOOKUP(order[[#This Row],[Region]],user[#All],2,0)</f>
        <v>Chris</v>
      </c>
    </row>
    <row r="501" spans="1:27"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c r="Z501" t="str">
        <f>IFERROR(VLOOKUP(order[[#This Row],[Order ID]],return[#All],2,),"Not returned")</f>
        <v>Not returned</v>
      </c>
      <c r="AA501" t="str">
        <f>VLOOKUP(order[[#This Row],[Region]],user[#All],2,0)</f>
        <v>Chris</v>
      </c>
    </row>
    <row r="502" spans="1:27"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c r="Z502" t="str">
        <f>IFERROR(VLOOKUP(order[[#This Row],[Order ID]],return[#All],2,),"Not returned")</f>
        <v>Not returned</v>
      </c>
      <c r="AA502" t="str">
        <f>VLOOKUP(order[[#This Row],[Region]],user[#All],2,0)</f>
        <v>Erin</v>
      </c>
    </row>
    <row r="503" spans="1:27"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c r="Z503" t="str">
        <f>IFERROR(VLOOKUP(order[[#This Row],[Order ID]],return[#All],2,),"Not returned")</f>
        <v>Not returned</v>
      </c>
      <c r="AA503" t="str">
        <f>VLOOKUP(order[[#This Row],[Region]],user[#All],2,0)</f>
        <v>Erin</v>
      </c>
    </row>
    <row r="504" spans="1:27"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c r="Z504" t="str">
        <f>IFERROR(VLOOKUP(order[[#This Row],[Order ID]],return[#All],2,),"Not returned")</f>
        <v>Not returned</v>
      </c>
      <c r="AA504" t="str">
        <f>VLOOKUP(order[[#This Row],[Region]],user[#All],2,0)</f>
        <v>Erin</v>
      </c>
    </row>
    <row r="505" spans="1:27"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c r="Z505" t="str">
        <f>IFERROR(VLOOKUP(order[[#This Row],[Order ID]],return[#All],2,),"Not returned")</f>
        <v>Not returned</v>
      </c>
      <c r="AA505" t="str">
        <f>VLOOKUP(order[[#This Row],[Region]],user[#All],2,0)</f>
        <v>Erin</v>
      </c>
    </row>
    <row r="506" spans="1:27"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c r="Z506" t="str">
        <f>IFERROR(VLOOKUP(order[[#This Row],[Order ID]],return[#All],2,),"Not returned")</f>
        <v>Not returned</v>
      </c>
      <c r="AA506" t="str">
        <f>VLOOKUP(order[[#This Row],[Region]],user[#All],2,0)</f>
        <v>Erin</v>
      </c>
    </row>
    <row r="507" spans="1:27"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c r="Z507" t="str">
        <f>IFERROR(VLOOKUP(order[[#This Row],[Order ID]],return[#All],2,),"Not returned")</f>
        <v>Not returned</v>
      </c>
      <c r="AA507" t="str">
        <f>VLOOKUP(order[[#This Row],[Region]],user[#All],2,0)</f>
        <v>Erin</v>
      </c>
    </row>
    <row r="508" spans="1:27"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c r="Z508" t="str">
        <f>IFERROR(VLOOKUP(order[[#This Row],[Order ID]],return[#All],2,),"Not returned")</f>
        <v>Not returned</v>
      </c>
      <c r="AA508" t="str">
        <f>VLOOKUP(order[[#This Row],[Region]],user[#All],2,0)</f>
        <v>Erin</v>
      </c>
    </row>
    <row r="509" spans="1:27"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c r="Z509" t="str">
        <f>IFERROR(VLOOKUP(order[[#This Row],[Order ID]],return[#All],2,),"Not returned")</f>
        <v>Not returned</v>
      </c>
      <c r="AA509" t="str">
        <f>VLOOKUP(order[[#This Row],[Region]],user[#All],2,0)</f>
        <v>Erin</v>
      </c>
    </row>
    <row r="510" spans="1:27"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c r="Z510" t="str">
        <f>IFERROR(VLOOKUP(order[[#This Row],[Order ID]],return[#All],2,),"Not returned")</f>
        <v>Not returned</v>
      </c>
      <c r="AA510" t="str">
        <f>VLOOKUP(order[[#This Row],[Region]],user[#All],2,0)</f>
        <v>Erin</v>
      </c>
    </row>
    <row r="511" spans="1:27"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c r="Z511" t="str">
        <f>IFERROR(VLOOKUP(order[[#This Row],[Order ID]],return[#All],2,),"Not returned")</f>
        <v>Not returned</v>
      </c>
      <c r="AA511" t="str">
        <f>VLOOKUP(order[[#This Row],[Region]],user[#All],2,0)</f>
        <v>Sam</v>
      </c>
    </row>
    <row r="512" spans="1:27"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c r="Z512" t="str">
        <f>IFERROR(VLOOKUP(order[[#This Row],[Order ID]],return[#All],2,),"Not returned")</f>
        <v>Not returned</v>
      </c>
      <c r="AA512" t="str">
        <f>VLOOKUP(order[[#This Row],[Region]],user[#All],2,0)</f>
        <v>Sam</v>
      </c>
    </row>
    <row r="513" spans="1:27"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c r="Z513" t="str">
        <f>IFERROR(VLOOKUP(order[[#This Row],[Order ID]],return[#All],2,),"Not returned")</f>
        <v>Not returned</v>
      </c>
      <c r="AA513" t="str">
        <f>VLOOKUP(order[[#This Row],[Region]],user[#All],2,0)</f>
        <v>Sam</v>
      </c>
    </row>
    <row r="514" spans="1:27"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c r="Z514" t="str">
        <f>IFERROR(VLOOKUP(order[[#This Row],[Order ID]],return[#All],2,),"Not returned")</f>
        <v>Not returned</v>
      </c>
      <c r="AA514" t="str">
        <f>VLOOKUP(order[[#This Row],[Region]],user[#All],2,0)</f>
        <v>Erin</v>
      </c>
    </row>
    <row r="515" spans="1:27"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c r="Z515" t="str">
        <f>IFERROR(VLOOKUP(order[[#This Row],[Order ID]],return[#All],2,),"Not returned")</f>
        <v>Not returned</v>
      </c>
      <c r="AA515" t="str">
        <f>VLOOKUP(order[[#This Row],[Region]],user[#All],2,0)</f>
        <v>Erin</v>
      </c>
    </row>
    <row r="516" spans="1:27"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c r="Z516" t="str">
        <f>IFERROR(VLOOKUP(order[[#This Row],[Order ID]],return[#All],2,),"Not returned")</f>
        <v>Not returned</v>
      </c>
      <c r="AA516" t="str">
        <f>VLOOKUP(order[[#This Row],[Region]],user[#All],2,0)</f>
        <v>Erin</v>
      </c>
    </row>
    <row r="517" spans="1:27"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c r="Z517" t="str">
        <f>IFERROR(VLOOKUP(order[[#This Row],[Order ID]],return[#All],2,),"Not returned")</f>
        <v>Not returned</v>
      </c>
      <c r="AA517" t="str">
        <f>VLOOKUP(order[[#This Row],[Region]],user[#All],2,0)</f>
        <v>Chris</v>
      </c>
    </row>
    <row r="518" spans="1:27"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c r="Z518" t="str">
        <f>IFERROR(VLOOKUP(order[[#This Row],[Order ID]],return[#All],2,),"Not returned")</f>
        <v>Not returned</v>
      </c>
      <c r="AA518" t="str">
        <f>VLOOKUP(order[[#This Row],[Region]],user[#All],2,0)</f>
        <v>Chris</v>
      </c>
    </row>
    <row r="519" spans="1:27"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c r="Z519" t="str">
        <f>IFERROR(VLOOKUP(order[[#This Row],[Order ID]],return[#All],2,),"Not returned")</f>
        <v>Not returned</v>
      </c>
      <c r="AA519" t="str">
        <f>VLOOKUP(order[[#This Row],[Region]],user[#All],2,0)</f>
        <v>William</v>
      </c>
    </row>
    <row r="520" spans="1:27"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c r="Z520" t="str">
        <f>IFERROR(VLOOKUP(order[[#This Row],[Order ID]],return[#All],2,),"Not returned")</f>
        <v>Not returned</v>
      </c>
      <c r="AA520" t="str">
        <f>VLOOKUP(order[[#This Row],[Region]],user[#All],2,0)</f>
        <v>William</v>
      </c>
    </row>
    <row r="521" spans="1:27"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c r="Z521" t="str">
        <f>IFERROR(VLOOKUP(order[[#This Row],[Order ID]],return[#All],2,),"Not returned")</f>
        <v>Not returned</v>
      </c>
      <c r="AA521" t="str">
        <f>VLOOKUP(order[[#This Row],[Region]],user[#All],2,0)</f>
        <v>William</v>
      </c>
    </row>
    <row r="522" spans="1:27"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c r="Z522" t="str">
        <f>IFERROR(VLOOKUP(order[[#This Row],[Order ID]],return[#All],2,),"Not returned")</f>
        <v>Not returned</v>
      </c>
      <c r="AA522" t="str">
        <f>VLOOKUP(order[[#This Row],[Region]],user[#All],2,0)</f>
        <v>William</v>
      </c>
    </row>
    <row r="523" spans="1:27"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c r="Z523" t="str">
        <f>IFERROR(VLOOKUP(order[[#This Row],[Order ID]],return[#All],2,),"Not returned")</f>
        <v>Not returned</v>
      </c>
      <c r="AA523" t="str">
        <f>VLOOKUP(order[[#This Row],[Region]],user[#All],2,0)</f>
        <v>William</v>
      </c>
    </row>
    <row r="524" spans="1:27"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c r="Z524" t="str">
        <f>IFERROR(VLOOKUP(order[[#This Row],[Order ID]],return[#All],2,),"Not returned")</f>
        <v>Not returned</v>
      </c>
      <c r="AA524" t="str">
        <f>VLOOKUP(order[[#This Row],[Region]],user[#All],2,0)</f>
        <v>William</v>
      </c>
    </row>
    <row r="525" spans="1:27"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c r="Z525" t="str">
        <f>IFERROR(VLOOKUP(order[[#This Row],[Order ID]],return[#All],2,),"Not returned")</f>
        <v>Not returned</v>
      </c>
      <c r="AA525" t="str">
        <f>VLOOKUP(order[[#This Row],[Region]],user[#All],2,0)</f>
        <v>Erin</v>
      </c>
    </row>
    <row r="526" spans="1:27"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c r="Z526" t="str">
        <f>IFERROR(VLOOKUP(order[[#This Row],[Order ID]],return[#All],2,),"Not returned")</f>
        <v>Not returned</v>
      </c>
      <c r="AA526" t="str">
        <f>VLOOKUP(order[[#This Row],[Region]],user[#All],2,0)</f>
        <v>Erin</v>
      </c>
    </row>
    <row r="527" spans="1:27"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c r="Z527" t="str">
        <f>IFERROR(VLOOKUP(order[[#This Row],[Order ID]],return[#All],2,),"Not returned")</f>
        <v>Not returned</v>
      </c>
      <c r="AA527" t="str">
        <f>VLOOKUP(order[[#This Row],[Region]],user[#All],2,0)</f>
        <v>William</v>
      </c>
    </row>
    <row r="528" spans="1:27"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c r="Z528" t="str">
        <f>IFERROR(VLOOKUP(order[[#This Row],[Order ID]],return[#All],2,),"Not returned")</f>
        <v>Not returned</v>
      </c>
      <c r="AA528" t="str">
        <f>VLOOKUP(order[[#This Row],[Region]],user[#All],2,0)</f>
        <v>William</v>
      </c>
    </row>
    <row r="529" spans="1:27"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c r="Z529" t="str">
        <f>IFERROR(VLOOKUP(order[[#This Row],[Order ID]],return[#All],2,),"Not returned")</f>
        <v>Not returned</v>
      </c>
      <c r="AA529" t="str">
        <f>VLOOKUP(order[[#This Row],[Region]],user[#All],2,0)</f>
        <v>William</v>
      </c>
    </row>
    <row r="530" spans="1:27"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c r="Z530" t="str">
        <f>IFERROR(VLOOKUP(order[[#This Row],[Order ID]],return[#All],2,),"Not returned")</f>
        <v>Not returned</v>
      </c>
      <c r="AA530" t="str">
        <f>VLOOKUP(order[[#This Row],[Region]],user[#All],2,0)</f>
        <v>Erin</v>
      </c>
    </row>
    <row r="531" spans="1:27"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c r="Z531" t="str">
        <f>IFERROR(VLOOKUP(order[[#This Row],[Order ID]],return[#All],2,),"Not returned")</f>
        <v>Not returned</v>
      </c>
      <c r="AA531" t="str">
        <f>VLOOKUP(order[[#This Row],[Region]],user[#All],2,0)</f>
        <v>William</v>
      </c>
    </row>
    <row r="532" spans="1:27"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c r="Z532" t="str">
        <f>IFERROR(VLOOKUP(order[[#This Row],[Order ID]],return[#All],2,),"Not returned")</f>
        <v>Not returned</v>
      </c>
      <c r="AA532" t="str">
        <f>VLOOKUP(order[[#This Row],[Region]],user[#All],2,0)</f>
        <v>Erin</v>
      </c>
    </row>
    <row r="533" spans="1:27"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c r="Z533" t="str">
        <f>IFERROR(VLOOKUP(order[[#This Row],[Order ID]],return[#All],2,),"Not returned")</f>
        <v>Not returned</v>
      </c>
      <c r="AA533" t="str">
        <f>VLOOKUP(order[[#This Row],[Region]],user[#All],2,0)</f>
        <v>Erin</v>
      </c>
    </row>
    <row r="534" spans="1:27"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c r="Z534" t="str">
        <f>IFERROR(VLOOKUP(order[[#This Row],[Order ID]],return[#All],2,),"Not returned")</f>
        <v>Not returned</v>
      </c>
      <c r="AA534" t="str">
        <f>VLOOKUP(order[[#This Row],[Region]],user[#All],2,0)</f>
        <v>William</v>
      </c>
    </row>
    <row r="535" spans="1:27"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c r="Z535" t="str">
        <f>IFERROR(VLOOKUP(order[[#This Row],[Order ID]],return[#All],2,),"Not returned")</f>
        <v>Not returned</v>
      </c>
      <c r="AA535" t="str">
        <f>VLOOKUP(order[[#This Row],[Region]],user[#All],2,0)</f>
        <v>William</v>
      </c>
    </row>
    <row r="536" spans="1:27"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c r="Z536" t="str">
        <f>IFERROR(VLOOKUP(order[[#This Row],[Order ID]],return[#All],2,),"Not returned")</f>
        <v>Not returned</v>
      </c>
      <c r="AA536" t="str">
        <f>VLOOKUP(order[[#This Row],[Region]],user[#All],2,0)</f>
        <v>Chris</v>
      </c>
    </row>
    <row r="537" spans="1:27"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c r="Z537" t="str">
        <f>IFERROR(VLOOKUP(order[[#This Row],[Order ID]],return[#All],2,),"Not returned")</f>
        <v>Not returned</v>
      </c>
      <c r="AA537" t="str">
        <f>VLOOKUP(order[[#This Row],[Region]],user[#All],2,0)</f>
        <v>Chris</v>
      </c>
    </row>
    <row r="538" spans="1:27"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c r="Z538" t="str">
        <f>IFERROR(VLOOKUP(order[[#This Row],[Order ID]],return[#All],2,),"Not returned")</f>
        <v>Not returned</v>
      </c>
      <c r="AA538" t="str">
        <f>VLOOKUP(order[[#This Row],[Region]],user[#All],2,0)</f>
        <v>Chris</v>
      </c>
    </row>
    <row r="539" spans="1:27"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c r="Z539" t="str">
        <f>IFERROR(VLOOKUP(order[[#This Row],[Order ID]],return[#All],2,),"Not returned")</f>
        <v>Not returned</v>
      </c>
      <c r="AA539" t="str">
        <f>VLOOKUP(order[[#This Row],[Region]],user[#All],2,0)</f>
        <v>Chris</v>
      </c>
    </row>
    <row r="540" spans="1:27"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c r="Z540" t="str">
        <f>IFERROR(VLOOKUP(order[[#This Row],[Order ID]],return[#All],2,),"Not returned")</f>
        <v>Not returned</v>
      </c>
      <c r="AA540" t="str">
        <f>VLOOKUP(order[[#This Row],[Region]],user[#All],2,0)</f>
        <v>Chris</v>
      </c>
    </row>
    <row r="541" spans="1:27"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c r="Z541" t="str">
        <f>IFERROR(VLOOKUP(order[[#This Row],[Order ID]],return[#All],2,),"Not returned")</f>
        <v>Not returned</v>
      </c>
      <c r="AA541" t="str">
        <f>VLOOKUP(order[[#This Row],[Region]],user[#All],2,0)</f>
        <v>Chris</v>
      </c>
    </row>
    <row r="542" spans="1:27"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c r="Z542" t="str">
        <f>IFERROR(VLOOKUP(order[[#This Row],[Order ID]],return[#All],2,),"Not returned")</f>
        <v>Not returned</v>
      </c>
      <c r="AA542" t="str">
        <f>VLOOKUP(order[[#This Row],[Region]],user[#All],2,0)</f>
        <v>Chris</v>
      </c>
    </row>
    <row r="543" spans="1:27"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c r="Z543" t="str">
        <f>IFERROR(VLOOKUP(order[[#This Row],[Order ID]],return[#All],2,),"Not returned")</f>
        <v>Not returned</v>
      </c>
      <c r="AA543" t="str">
        <f>VLOOKUP(order[[#This Row],[Region]],user[#All],2,0)</f>
        <v>William</v>
      </c>
    </row>
    <row r="544" spans="1:27"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c r="Z544" t="str">
        <f>IFERROR(VLOOKUP(order[[#This Row],[Order ID]],return[#All],2,),"Not returned")</f>
        <v>Not returned</v>
      </c>
      <c r="AA544" t="str">
        <f>VLOOKUP(order[[#This Row],[Region]],user[#All],2,0)</f>
        <v>William</v>
      </c>
    </row>
    <row r="545" spans="1:27"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c r="Z545" t="str">
        <f>IFERROR(VLOOKUP(order[[#This Row],[Order ID]],return[#All],2,),"Not returned")</f>
        <v>Not returned</v>
      </c>
      <c r="AA545" t="str">
        <f>VLOOKUP(order[[#This Row],[Region]],user[#All],2,0)</f>
        <v>Chris</v>
      </c>
    </row>
    <row r="546" spans="1:27"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c r="Z546" t="str">
        <f>IFERROR(VLOOKUP(order[[#This Row],[Order ID]],return[#All],2,),"Not returned")</f>
        <v>Not returned</v>
      </c>
      <c r="AA546" t="str">
        <f>VLOOKUP(order[[#This Row],[Region]],user[#All],2,0)</f>
        <v>Sam</v>
      </c>
    </row>
    <row r="547" spans="1:27"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c r="Z547" t="str">
        <f>IFERROR(VLOOKUP(order[[#This Row],[Order ID]],return[#All],2,),"Not returned")</f>
        <v>Not returned</v>
      </c>
      <c r="AA547" t="str">
        <f>VLOOKUP(order[[#This Row],[Region]],user[#All],2,0)</f>
        <v>William</v>
      </c>
    </row>
    <row r="548" spans="1:27"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c r="Z548" t="str">
        <f>IFERROR(VLOOKUP(order[[#This Row],[Order ID]],return[#All],2,),"Not returned")</f>
        <v>Not returned</v>
      </c>
      <c r="AA548" t="str">
        <f>VLOOKUP(order[[#This Row],[Region]],user[#All],2,0)</f>
        <v>William</v>
      </c>
    </row>
    <row r="549" spans="1:27"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c r="Z549" t="str">
        <f>IFERROR(VLOOKUP(order[[#This Row],[Order ID]],return[#All],2,),"Not returned")</f>
        <v>Not returned</v>
      </c>
      <c r="AA549" t="str">
        <f>VLOOKUP(order[[#This Row],[Region]],user[#All],2,0)</f>
        <v>Erin</v>
      </c>
    </row>
    <row r="550" spans="1:27"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c r="Z550" t="str">
        <f>IFERROR(VLOOKUP(order[[#This Row],[Order ID]],return[#All],2,),"Not returned")</f>
        <v>Not returned</v>
      </c>
      <c r="AA550" t="str">
        <f>VLOOKUP(order[[#This Row],[Region]],user[#All],2,0)</f>
        <v>Erin</v>
      </c>
    </row>
    <row r="551" spans="1:27"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c r="Z551" t="str">
        <f>IFERROR(VLOOKUP(order[[#This Row],[Order ID]],return[#All],2,),"Not returned")</f>
        <v>Not returned</v>
      </c>
      <c r="AA551" t="str">
        <f>VLOOKUP(order[[#This Row],[Region]],user[#All],2,0)</f>
        <v>Sam</v>
      </c>
    </row>
    <row r="552" spans="1:27"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c r="Z552" t="str">
        <f>IFERROR(VLOOKUP(order[[#This Row],[Order ID]],return[#All],2,),"Not returned")</f>
        <v>Not returned</v>
      </c>
      <c r="AA552" t="str">
        <f>VLOOKUP(order[[#This Row],[Region]],user[#All],2,0)</f>
        <v>William</v>
      </c>
    </row>
    <row r="553" spans="1:27"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c r="Z553" t="str">
        <f>IFERROR(VLOOKUP(order[[#This Row],[Order ID]],return[#All],2,),"Not returned")</f>
        <v>Not returned</v>
      </c>
      <c r="AA553" t="str">
        <f>VLOOKUP(order[[#This Row],[Region]],user[#All],2,0)</f>
        <v>Erin</v>
      </c>
    </row>
    <row r="554" spans="1:27"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c r="Z554" t="str">
        <f>IFERROR(VLOOKUP(order[[#This Row],[Order ID]],return[#All],2,),"Not returned")</f>
        <v>Not returned</v>
      </c>
      <c r="AA554" t="str">
        <f>VLOOKUP(order[[#This Row],[Region]],user[#All],2,0)</f>
        <v>Erin</v>
      </c>
    </row>
    <row r="555" spans="1:27"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c r="Z555" t="str">
        <f>IFERROR(VLOOKUP(order[[#This Row],[Order ID]],return[#All],2,),"Not returned")</f>
        <v>Not returned</v>
      </c>
      <c r="AA555" t="str">
        <f>VLOOKUP(order[[#This Row],[Region]],user[#All],2,0)</f>
        <v>Erin</v>
      </c>
    </row>
    <row r="556" spans="1:27"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c r="Z556" t="str">
        <f>IFERROR(VLOOKUP(order[[#This Row],[Order ID]],return[#All],2,),"Not returned")</f>
        <v>Not returned</v>
      </c>
      <c r="AA556" t="str">
        <f>VLOOKUP(order[[#This Row],[Region]],user[#All],2,0)</f>
        <v>Erin</v>
      </c>
    </row>
    <row r="557" spans="1:27"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c r="Z557" t="str">
        <f>IFERROR(VLOOKUP(order[[#This Row],[Order ID]],return[#All],2,),"Not returned")</f>
        <v>Not returned</v>
      </c>
      <c r="AA557" t="str">
        <f>VLOOKUP(order[[#This Row],[Region]],user[#All],2,0)</f>
        <v>Erin</v>
      </c>
    </row>
    <row r="558" spans="1:27"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c r="Z558" t="str">
        <f>IFERROR(VLOOKUP(order[[#This Row],[Order ID]],return[#All],2,),"Not returned")</f>
        <v>Not returned</v>
      </c>
      <c r="AA558" t="str">
        <f>VLOOKUP(order[[#This Row],[Region]],user[#All],2,0)</f>
        <v>Chris</v>
      </c>
    </row>
    <row r="559" spans="1:27"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c r="Z559" t="str">
        <f>IFERROR(VLOOKUP(order[[#This Row],[Order ID]],return[#All],2,),"Not returned")</f>
        <v>Not returned</v>
      </c>
      <c r="AA559" t="str">
        <f>VLOOKUP(order[[#This Row],[Region]],user[#All],2,0)</f>
        <v>Chris</v>
      </c>
    </row>
    <row r="560" spans="1:27"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c r="Z560" t="str">
        <f>IFERROR(VLOOKUP(order[[#This Row],[Order ID]],return[#All],2,),"Not returned")</f>
        <v>Not returned</v>
      </c>
      <c r="AA560" t="str">
        <f>VLOOKUP(order[[#This Row],[Region]],user[#All],2,0)</f>
        <v>Erin</v>
      </c>
    </row>
    <row r="561" spans="1:27"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c r="Z561" t="str">
        <f>IFERROR(VLOOKUP(order[[#This Row],[Order ID]],return[#All],2,),"Not returned")</f>
        <v>Not returned</v>
      </c>
      <c r="AA561" t="str">
        <f>VLOOKUP(order[[#This Row],[Region]],user[#All],2,0)</f>
        <v>Erin</v>
      </c>
    </row>
    <row r="562" spans="1:27"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c r="Z562" t="str">
        <f>IFERROR(VLOOKUP(order[[#This Row],[Order ID]],return[#All],2,),"Not returned")</f>
        <v>Not returned</v>
      </c>
      <c r="AA562" t="str">
        <f>VLOOKUP(order[[#This Row],[Region]],user[#All],2,0)</f>
        <v>Sam</v>
      </c>
    </row>
    <row r="563" spans="1:27"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c r="Z563" t="str">
        <f>IFERROR(VLOOKUP(order[[#This Row],[Order ID]],return[#All],2,),"Not returned")</f>
        <v>Not returned</v>
      </c>
      <c r="AA563" t="str">
        <f>VLOOKUP(order[[#This Row],[Region]],user[#All],2,0)</f>
        <v>Sam</v>
      </c>
    </row>
    <row r="564" spans="1:27"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c r="Z564" t="str">
        <f>IFERROR(VLOOKUP(order[[#This Row],[Order ID]],return[#All],2,),"Not returned")</f>
        <v>Not returned</v>
      </c>
      <c r="AA564" t="str">
        <f>VLOOKUP(order[[#This Row],[Region]],user[#All],2,0)</f>
        <v>Sam</v>
      </c>
    </row>
    <row r="565" spans="1:27"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c r="Z565" t="str">
        <f>IFERROR(VLOOKUP(order[[#This Row],[Order ID]],return[#All],2,),"Not returned")</f>
        <v>Not returned</v>
      </c>
      <c r="AA565" t="str">
        <f>VLOOKUP(order[[#This Row],[Region]],user[#All],2,0)</f>
        <v>Sam</v>
      </c>
    </row>
    <row r="566" spans="1:27"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c r="Z566" t="str">
        <f>IFERROR(VLOOKUP(order[[#This Row],[Order ID]],return[#All],2,),"Not returned")</f>
        <v>Not returned</v>
      </c>
      <c r="AA566" t="str">
        <f>VLOOKUP(order[[#This Row],[Region]],user[#All],2,0)</f>
        <v>Sam</v>
      </c>
    </row>
    <row r="567" spans="1:27"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c r="Z567" t="str">
        <f>IFERROR(VLOOKUP(order[[#This Row],[Order ID]],return[#All],2,),"Not returned")</f>
        <v>Not returned</v>
      </c>
      <c r="AA567" t="str">
        <f>VLOOKUP(order[[#This Row],[Region]],user[#All],2,0)</f>
        <v>Sam</v>
      </c>
    </row>
    <row r="568" spans="1:27"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c r="Z568" t="str">
        <f>IFERROR(VLOOKUP(order[[#This Row],[Order ID]],return[#All],2,),"Not returned")</f>
        <v>Not returned</v>
      </c>
      <c r="AA568" t="str">
        <f>VLOOKUP(order[[#This Row],[Region]],user[#All],2,0)</f>
        <v>Sam</v>
      </c>
    </row>
    <row r="569" spans="1:27"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c r="Z569" t="str">
        <f>IFERROR(VLOOKUP(order[[#This Row],[Order ID]],return[#All],2,),"Not returned")</f>
        <v>Not returned</v>
      </c>
      <c r="AA569" t="str">
        <f>VLOOKUP(order[[#This Row],[Region]],user[#All],2,0)</f>
        <v>Sam</v>
      </c>
    </row>
    <row r="570" spans="1:27"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c r="Z570" t="str">
        <f>IFERROR(VLOOKUP(order[[#This Row],[Order ID]],return[#All],2,),"Not returned")</f>
        <v>Not returned</v>
      </c>
      <c r="AA570" t="str">
        <f>VLOOKUP(order[[#This Row],[Region]],user[#All],2,0)</f>
        <v>Chris</v>
      </c>
    </row>
    <row r="571" spans="1:27"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c r="Z571" t="str">
        <f>IFERROR(VLOOKUP(order[[#This Row],[Order ID]],return[#All],2,),"Not returned")</f>
        <v>Not returned</v>
      </c>
      <c r="AA571" t="str">
        <f>VLOOKUP(order[[#This Row],[Region]],user[#All],2,0)</f>
        <v>Chris</v>
      </c>
    </row>
    <row r="572" spans="1:27"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c r="Z572" t="str">
        <f>IFERROR(VLOOKUP(order[[#This Row],[Order ID]],return[#All],2,),"Not returned")</f>
        <v>Not returned</v>
      </c>
      <c r="AA572" t="str">
        <f>VLOOKUP(order[[#This Row],[Region]],user[#All],2,0)</f>
        <v>Chris</v>
      </c>
    </row>
    <row r="573" spans="1:27"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c r="Z573" t="str">
        <f>IFERROR(VLOOKUP(order[[#This Row],[Order ID]],return[#All],2,),"Not returned")</f>
        <v>Not returned</v>
      </c>
      <c r="AA573" t="str">
        <f>VLOOKUP(order[[#This Row],[Region]],user[#All],2,0)</f>
        <v>Erin</v>
      </c>
    </row>
    <row r="574" spans="1:27"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c r="Z574" t="str">
        <f>IFERROR(VLOOKUP(order[[#This Row],[Order ID]],return[#All],2,),"Not returned")</f>
        <v>Not returned</v>
      </c>
      <c r="AA574" t="str">
        <f>VLOOKUP(order[[#This Row],[Region]],user[#All],2,0)</f>
        <v>Erin</v>
      </c>
    </row>
    <row r="575" spans="1:27"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c r="Z575" t="str">
        <f>IFERROR(VLOOKUP(order[[#This Row],[Order ID]],return[#All],2,),"Not returned")</f>
        <v>Not returned</v>
      </c>
      <c r="AA575" t="str">
        <f>VLOOKUP(order[[#This Row],[Region]],user[#All],2,0)</f>
        <v>Erin</v>
      </c>
    </row>
    <row r="576" spans="1:27"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c r="Z576" t="str">
        <f>IFERROR(VLOOKUP(order[[#This Row],[Order ID]],return[#All],2,),"Not returned")</f>
        <v>Not returned</v>
      </c>
      <c r="AA576" t="str">
        <f>VLOOKUP(order[[#This Row],[Region]],user[#All],2,0)</f>
        <v>Erin</v>
      </c>
    </row>
    <row r="577" spans="1:27"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c r="Z577" t="str">
        <f>IFERROR(VLOOKUP(order[[#This Row],[Order ID]],return[#All],2,),"Not returned")</f>
        <v>Not returned</v>
      </c>
      <c r="AA577" t="str">
        <f>VLOOKUP(order[[#This Row],[Region]],user[#All],2,0)</f>
        <v>Erin</v>
      </c>
    </row>
    <row r="578" spans="1:27"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c r="Z578" t="str">
        <f>IFERROR(VLOOKUP(order[[#This Row],[Order ID]],return[#All],2,),"Not returned")</f>
        <v>Not returned</v>
      </c>
      <c r="AA578" t="str">
        <f>VLOOKUP(order[[#This Row],[Region]],user[#All],2,0)</f>
        <v>Erin</v>
      </c>
    </row>
    <row r="579" spans="1:27"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c r="Z579" t="str">
        <f>IFERROR(VLOOKUP(order[[#This Row],[Order ID]],return[#All],2,),"Not returned")</f>
        <v>Not returned</v>
      </c>
      <c r="AA579" t="str">
        <f>VLOOKUP(order[[#This Row],[Region]],user[#All],2,0)</f>
        <v>Erin</v>
      </c>
    </row>
    <row r="580" spans="1:27"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c r="Z580" t="str">
        <f>IFERROR(VLOOKUP(order[[#This Row],[Order ID]],return[#All],2,),"Not returned")</f>
        <v>Not returned</v>
      </c>
      <c r="AA580" t="str">
        <f>VLOOKUP(order[[#This Row],[Region]],user[#All],2,0)</f>
        <v>Erin</v>
      </c>
    </row>
    <row r="581" spans="1:27"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c r="Z581" t="str">
        <f>IFERROR(VLOOKUP(order[[#This Row],[Order ID]],return[#All],2,),"Not returned")</f>
        <v>Not returned</v>
      </c>
      <c r="AA581" t="str">
        <f>VLOOKUP(order[[#This Row],[Region]],user[#All],2,0)</f>
        <v>Erin</v>
      </c>
    </row>
    <row r="582" spans="1:27"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c r="Z582" t="str">
        <f>IFERROR(VLOOKUP(order[[#This Row],[Order ID]],return[#All],2,),"Not returned")</f>
        <v>Not returned</v>
      </c>
      <c r="AA582" t="str">
        <f>VLOOKUP(order[[#This Row],[Region]],user[#All],2,0)</f>
        <v>Erin</v>
      </c>
    </row>
    <row r="583" spans="1:27"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c r="Z583" t="str">
        <f>IFERROR(VLOOKUP(order[[#This Row],[Order ID]],return[#All],2,),"Not returned")</f>
        <v>Not returned</v>
      </c>
      <c r="AA583" t="str">
        <f>VLOOKUP(order[[#This Row],[Region]],user[#All],2,0)</f>
        <v>Erin</v>
      </c>
    </row>
    <row r="584" spans="1:27"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c r="Z584" t="str">
        <f>IFERROR(VLOOKUP(order[[#This Row],[Order ID]],return[#All],2,),"Not returned")</f>
        <v>Not returned</v>
      </c>
      <c r="AA584" t="str">
        <f>VLOOKUP(order[[#This Row],[Region]],user[#All],2,0)</f>
        <v>Sam</v>
      </c>
    </row>
    <row r="585" spans="1:27"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c r="Z585" t="str">
        <f>IFERROR(VLOOKUP(order[[#This Row],[Order ID]],return[#All],2,),"Not returned")</f>
        <v>Not returned</v>
      </c>
      <c r="AA585" t="str">
        <f>VLOOKUP(order[[#This Row],[Region]],user[#All],2,0)</f>
        <v>William</v>
      </c>
    </row>
    <row r="586" spans="1:27"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c r="Z586" t="str">
        <f>IFERROR(VLOOKUP(order[[#This Row],[Order ID]],return[#All],2,),"Not returned")</f>
        <v>Not returned</v>
      </c>
      <c r="AA586" t="str">
        <f>VLOOKUP(order[[#This Row],[Region]],user[#All],2,0)</f>
        <v>William</v>
      </c>
    </row>
    <row r="587" spans="1:27"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c r="Z587" t="str">
        <f>IFERROR(VLOOKUP(order[[#This Row],[Order ID]],return[#All],2,),"Not returned")</f>
        <v>Not returned</v>
      </c>
      <c r="AA587" t="str">
        <f>VLOOKUP(order[[#This Row],[Region]],user[#All],2,0)</f>
        <v>William</v>
      </c>
    </row>
    <row r="588" spans="1:27"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c r="Z588" t="str">
        <f>IFERROR(VLOOKUP(order[[#This Row],[Order ID]],return[#All],2,),"Not returned")</f>
        <v>Not returned</v>
      </c>
      <c r="AA588" t="str">
        <f>VLOOKUP(order[[#This Row],[Region]],user[#All],2,0)</f>
        <v>William</v>
      </c>
    </row>
    <row r="589" spans="1:27"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c r="Z589" t="str">
        <f>IFERROR(VLOOKUP(order[[#This Row],[Order ID]],return[#All],2,),"Not returned")</f>
        <v>Not returned</v>
      </c>
      <c r="AA589" t="str">
        <f>VLOOKUP(order[[#This Row],[Region]],user[#All],2,0)</f>
        <v>William</v>
      </c>
    </row>
    <row r="590" spans="1:27"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c r="Z590" t="str">
        <f>IFERROR(VLOOKUP(order[[#This Row],[Order ID]],return[#All],2,),"Not returned")</f>
        <v>Returned</v>
      </c>
      <c r="AA590" t="str">
        <f>VLOOKUP(order[[#This Row],[Region]],user[#All],2,0)</f>
        <v>William</v>
      </c>
    </row>
    <row r="591" spans="1:27"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c r="Z591" t="str">
        <f>IFERROR(VLOOKUP(order[[#This Row],[Order ID]],return[#All],2,),"Not returned")</f>
        <v>Not returned</v>
      </c>
      <c r="AA591" t="str">
        <f>VLOOKUP(order[[#This Row],[Region]],user[#All],2,0)</f>
        <v>Erin</v>
      </c>
    </row>
    <row r="592" spans="1:27"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c r="Z592" t="str">
        <f>IFERROR(VLOOKUP(order[[#This Row],[Order ID]],return[#All],2,),"Not returned")</f>
        <v>Not returned</v>
      </c>
      <c r="AA592" t="str">
        <f>VLOOKUP(order[[#This Row],[Region]],user[#All],2,0)</f>
        <v>William</v>
      </c>
    </row>
    <row r="593" spans="1:27"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c r="Z593" t="str">
        <f>IFERROR(VLOOKUP(order[[#This Row],[Order ID]],return[#All],2,),"Not returned")</f>
        <v>Not returned</v>
      </c>
      <c r="AA593" t="str">
        <f>VLOOKUP(order[[#This Row],[Region]],user[#All],2,0)</f>
        <v>William</v>
      </c>
    </row>
    <row r="594" spans="1:27"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c r="Z594" t="str">
        <f>IFERROR(VLOOKUP(order[[#This Row],[Order ID]],return[#All],2,),"Not returned")</f>
        <v>Not returned</v>
      </c>
      <c r="AA594" t="str">
        <f>VLOOKUP(order[[#This Row],[Region]],user[#All],2,0)</f>
        <v>William</v>
      </c>
    </row>
    <row r="595" spans="1:27"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c r="Z595" t="str">
        <f>IFERROR(VLOOKUP(order[[#This Row],[Order ID]],return[#All],2,),"Not returned")</f>
        <v>Not returned</v>
      </c>
      <c r="AA595" t="str">
        <f>VLOOKUP(order[[#This Row],[Region]],user[#All],2,0)</f>
        <v>Sam</v>
      </c>
    </row>
    <row r="596" spans="1:27"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c r="Z596" t="str">
        <f>IFERROR(VLOOKUP(order[[#This Row],[Order ID]],return[#All],2,),"Not returned")</f>
        <v>Not returned</v>
      </c>
      <c r="AA596" t="str">
        <f>VLOOKUP(order[[#This Row],[Region]],user[#All],2,0)</f>
        <v>Sam</v>
      </c>
    </row>
    <row r="597" spans="1:27"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c r="Z597" t="str">
        <f>IFERROR(VLOOKUP(order[[#This Row],[Order ID]],return[#All],2,),"Not returned")</f>
        <v>Not returned</v>
      </c>
      <c r="AA597" t="str">
        <f>VLOOKUP(order[[#This Row],[Region]],user[#All],2,0)</f>
        <v>Erin</v>
      </c>
    </row>
    <row r="598" spans="1:27"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c r="Z598" t="str">
        <f>IFERROR(VLOOKUP(order[[#This Row],[Order ID]],return[#All],2,),"Not returned")</f>
        <v>Not returned</v>
      </c>
      <c r="AA598" t="str">
        <f>VLOOKUP(order[[#This Row],[Region]],user[#All],2,0)</f>
        <v>Erin</v>
      </c>
    </row>
    <row r="599" spans="1:27"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c r="Z599" t="str">
        <f>IFERROR(VLOOKUP(order[[#This Row],[Order ID]],return[#All],2,),"Not returned")</f>
        <v>Not returned</v>
      </c>
      <c r="AA599" t="str">
        <f>VLOOKUP(order[[#This Row],[Region]],user[#All],2,0)</f>
        <v>Erin</v>
      </c>
    </row>
    <row r="600" spans="1:27"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c r="Z600" t="str">
        <f>IFERROR(VLOOKUP(order[[#This Row],[Order ID]],return[#All],2,),"Not returned")</f>
        <v>Not returned</v>
      </c>
      <c r="AA600" t="str">
        <f>VLOOKUP(order[[#This Row],[Region]],user[#All],2,0)</f>
        <v>Chris</v>
      </c>
    </row>
    <row r="601" spans="1:27"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c r="Z601" t="str">
        <f>IFERROR(VLOOKUP(order[[#This Row],[Order ID]],return[#All],2,),"Not returned")</f>
        <v>Not returned</v>
      </c>
      <c r="AA601" t="str">
        <f>VLOOKUP(order[[#This Row],[Region]],user[#All],2,0)</f>
        <v>Chris</v>
      </c>
    </row>
    <row r="602" spans="1:27"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c r="Z602" t="str">
        <f>IFERROR(VLOOKUP(order[[#This Row],[Order ID]],return[#All],2,),"Not returned")</f>
        <v>Not returned</v>
      </c>
      <c r="AA602" t="str">
        <f>VLOOKUP(order[[#This Row],[Region]],user[#All],2,0)</f>
        <v>Chris</v>
      </c>
    </row>
    <row r="603" spans="1:27"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c r="Z603" t="str">
        <f>IFERROR(VLOOKUP(order[[#This Row],[Order ID]],return[#All],2,),"Not returned")</f>
        <v>Not returned</v>
      </c>
      <c r="AA603" t="str">
        <f>VLOOKUP(order[[#This Row],[Region]],user[#All],2,0)</f>
        <v>Erin</v>
      </c>
    </row>
    <row r="604" spans="1:27"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c r="Z604" t="str">
        <f>IFERROR(VLOOKUP(order[[#This Row],[Order ID]],return[#All],2,),"Not returned")</f>
        <v>Not returned</v>
      </c>
      <c r="AA604" t="str">
        <f>VLOOKUP(order[[#This Row],[Region]],user[#All],2,0)</f>
        <v>Chris</v>
      </c>
    </row>
    <row r="605" spans="1:27"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c r="Z605" t="str">
        <f>IFERROR(VLOOKUP(order[[#This Row],[Order ID]],return[#All],2,),"Not returned")</f>
        <v>Not returned</v>
      </c>
      <c r="AA605" t="str">
        <f>VLOOKUP(order[[#This Row],[Region]],user[#All],2,0)</f>
        <v>Chris</v>
      </c>
    </row>
    <row r="606" spans="1:27"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c r="Z606" t="str">
        <f>IFERROR(VLOOKUP(order[[#This Row],[Order ID]],return[#All],2,),"Not returned")</f>
        <v>Not returned</v>
      </c>
      <c r="AA606" t="str">
        <f>VLOOKUP(order[[#This Row],[Region]],user[#All],2,0)</f>
        <v>Chris</v>
      </c>
    </row>
    <row r="607" spans="1:27"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c r="Z607" t="str">
        <f>IFERROR(VLOOKUP(order[[#This Row],[Order ID]],return[#All],2,),"Not returned")</f>
        <v>Not returned</v>
      </c>
      <c r="AA607" t="str">
        <f>VLOOKUP(order[[#This Row],[Region]],user[#All],2,0)</f>
        <v>Erin</v>
      </c>
    </row>
    <row r="608" spans="1:27"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c r="Z608" t="str">
        <f>IFERROR(VLOOKUP(order[[#This Row],[Order ID]],return[#All],2,),"Not returned")</f>
        <v>Not returned</v>
      </c>
      <c r="AA608" t="str">
        <f>VLOOKUP(order[[#This Row],[Region]],user[#All],2,0)</f>
        <v>Erin</v>
      </c>
    </row>
    <row r="609" spans="1:27"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c r="Z609" t="str">
        <f>IFERROR(VLOOKUP(order[[#This Row],[Order ID]],return[#All],2,),"Not returned")</f>
        <v>Not returned</v>
      </c>
      <c r="AA609" t="str">
        <f>VLOOKUP(order[[#This Row],[Region]],user[#All],2,0)</f>
        <v>Erin</v>
      </c>
    </row>
    <row r="610" spans="1:27"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c r="Z610" t="str">
        <f>IFERROR(VLOOKUP(order[[#This Row],[Order ID]],return[#All],2,),"Not returned")</f>
        <v>Not returned</v>
      </c>
      <c r="AA610" t="str">
        <f>VLOOKUP(order[[#This Row],[Region]],user[#All],2,0)</f>
        <v>Erin</v>
      </c>
    </row>
    <row r="611" spans="1:27"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c r="Z611" t="str">
        <f>IFERROR(VLOOKUP(order[[#This Row],[Order ID]],return[#All],2,),"Not returned")</f>
        <v>Not returned</v>
      </c>
      <c r="AA611" t="str">
        <f>VLOOKUP(order[[#This Row],[Region]],user[#All],2,0)</f>
        <v>Erin</v>
      </c>
    </row>
    <row r="612" spans="1:27"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c r="Z612" t="str">
        <f>IFERROR(VLOOKUP(order[[#This Row],[Order ID]],return[#All],2,),"Not returned")</f>
        <v>Not returned</v>
      </c>
      <c r="AA612" t="str">
        <f>VLOOKUP(order[[#This Row],[Region]],user[#All],2,0)</f>
        <v>William</v>
      </c>
    </row>
    <row r="613" spans="1:27"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c r="Z613" t="str">
        <f>IFERROR(VLOOKUP(order[[#This Row],[Order ID]],return[#All],2,),"Not returned")</f>
        <v>Not returned</v>
      </c>
      <c r="AA613" t="str">
        <f>VLOOKUP(order[[#This Row],[Region]],user[#All],2,0)</f>
        <v>Chris</v>
      </c>
    </row>
    <row r="614" spans="1:27"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c r="Z614" t="str">
        <f>IFERROR(VLOOKUP(order[[#This Row],[Order ID]],return[#All],2,),"Not returned")</f>
        <v>Not returned</v>
      </c>
      <c r="AA614" t="str">
        <f>VLOOKUP(order[[#This Row],[Region]],user[#All],2,0)</f>
        <v>Erin</v>
      </c>
    </row>
    <row r="615" spans="1:27"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c r="Z615" t="str">
        <f>IFERROR(VLOOKUP(order[[#This Row],[Order ID]],return[#All],2,),"Not returned")</f>
        <v>Not returned</v>
      </c>
      <c r="AA615" t="str">
        <f>VLOOKUP(order[[#This Row],[Region]],user[#All],2,0)</f>
        <v>Chris</v>
      </c>
    </row>
    <row r="616" spans="1:27"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c r="Z616" t="str">
        <f>IFERROR(VLOOKUP(order[[#This Row],[Order ID]],return[#All],2,),"Not returned")</f>
        <v>Not returned</v>
      </c>
      <c r="AA616" t="str">
        <f>VLOOKUP(order[[#This Row],[Region]],user[#All],2,0)</f>
        <v>Chris</v>
      </c>
    </row>
    <row r="617" spans="1:27"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c r="Z617" t="str">
        <f>IFERROR(VLOOKUP(order[[#This Row],[Order ID]],return[#All],2,),"Not returned")</f>
        <v>Not returned</v>
      </c>
      <c r="AA617" t="str">
        <f>VLOOKUP(order[[#This Row],[Region]],user[#All],2,0)</f>
        <v>Chris</v>
      </c>
    </row>
    <row r="618" spans="1:27"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c r="Z618" t="str">
        <f>IFERROR(VLOOKUP(order[[#This Row],[Order ID]],return[#All],2,),"Not returned")</f>
        <v>Not returned</v>
      </c>
      <c r="AA618" t="str">
        <f>VLOOKUP(order[[#This Row],[Region]],user[#All],2,0)</f>
        <v>Chris</v>
      </c>
    </row>
    <row r="619" spans="1:27"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c r="Z619" t="str">
        <f>IFERROR(VLOOKUP(order[[#This Row],[Order ID]],return[#All],2,),"Not returned")</f>
        <v>Not returned</v>
      </c>
      <c r="AA619" t="str">
        <f>VLOOKUP(order[[#This Row],[Region]],user[#All],2,0)</f>
        <v>Chris</v>
      </c>
    </row>
    <row r="620" spans="1:27"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c r="Z620" t="str">
        <f>IFERROR(VLOOKUP(order[[#This Row],[Order ID]],return[#All],2,),"Not returned")</f>
        <v>Not returned</v>
      </c>
      <c r="AA620" t="str">
        <f>VLOOKUP(order[[#This Row],[Region]],user[#All],2,0)</f>
        <v>Chris</v>
      </c>
    </row>
    <row r="621" spans="1:27"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c r="Z621" t="str">
        <f>IFERROR(VLOOKUP(order[[#This Row],[Order ID]],return[#All],2,),"Not returned")</f>
        <v>Not returned</v>
      </c>
      <c r="AA621" t="str">
        <f>VLOOKUP(order[[#This Row],[Region]],user[#All],2,0)</f>
        <v>Chris</v>
      </c>
    </row>
    <row r="622" spans="1:27"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c r="Z622" t="str">
        <f>IFERROR(VLOOKUP(order[[#This Row],[Order ID]],return[#All],2,),"Not returned")</f>
        <v>Not returned</v>
      </c>
      <c r="AA622" t="str">
        <f>VLOOKUP(order[[#This Row],[Region]],user[#All],2,0)</f>
        <v>Chris</v>
      </c>
    </row>
    <row r="623" spans="1:27"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c r="Z623" t="str">
        <f>IFERROR(VLOOKUP(order[[#This Row],[Order ID]],return[#All],2,),"Not returned")</f>
        <v>Not returned</v>
      </c>
      <c r="AA623" t="str">
        <f>VLOOKUP(order[[#This Row],[Region]],user[#All],2,0)</f>
        <v>William</v>
      </c>
    </row>
    <row r="624" spans="1:27"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c r="Z624" t="str">
        <f>IFERROR(VLOOKUP(order[[#This Row],[Order ID]],return[#All],2,),"Not returned")</f>
        <v>Not returned</v>
      </c>
      <c r="AA624" t="str">
        <f>VLOOKUP(order[[#This Row],[Region]],user[#All],2,0)</f>
        <v>William</v>
      </c>
    </row>
    <row r="625" spans="1:27"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c r="Z625" t="str">
        <f>IFERROR(VLOOKUP(order[[#This Row],[Order ID]],return[#All],2,),"Not returned")</f>
        <v>Not returned</v>
      </c>
      <c r="AA625" t="str">
        <f>VLOOKUP(order[[#This Row],[Region]],user[#All],2,0)</f>
        <v>William</v>
      </c>
    </row>
    <row r="626" spans="1:27"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c r="Z626" t="str">
        <f>IFERROR(VLOOKUP(order[[#This Row],[Order ID]],return[#All],2,),"Not returned")</f>
        <v>Not returned</v>
      </c>
      <c r="AA626" t="str">
        <f>VLOOKUP(order[[#This Row],[Region]],user[#All],2,0)</f>
        <v>William</v>
      </c>
    </row>
    <row r="627" spans="1:27"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c r="Z627" t="str">
        <f>IFERROR(VLOOKUP(order[[#This Row],[Order ID]],return[#All],2,),"Not returned")</f>
        <v>Not returned</v>
      </c>
      <c r="AA627" t="str">
        <f>VLOOKUP(order[[#This Row],[Region]],user[#All],2,0)</f>
        <v>William</v>
      </c>
    </row>
    <row r="628" spans="1:27"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c r="Z628" t="str">
        <f>IFERROR(VLOOKUP(order[[#This Row],[Order ID]],return[#All],2,),"Not returned")</f>
        <v>Not returned</v>
      </c>
      <c r="AA628" t="str">
        <f>VLOOKUP(order[[#This Row],[Region]],user[#All],2,0)</f>
        <v>William</v>
      </c>
    </row>
    <row r="629" spans="1:27"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c r="Z629" t="str">
        <f>IFERROR(VLOOKUP(order[[#This Row],[Order ID]],return[#All],2,),"Not returned")</f>
        <v>Not returned</v>
      </c>
      <c r="AA629" t="str">
        <f>VLOOKUP(order[[#This Row],[Region]],user[#All],2,0)</f>
        <v>William</v>
      </c>
    </row>
    <row r="630" spans="1:27"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c r="Z630" t="str">
        <f>IFERROR(VLOOKUP(order[[#This Row],[Order ID]],return[#All],2,),"Not returned")</f>
        <v>Not returned</v>
      </c>
      <c r="AA630" t="str">
        <f>VLOOKUP(order[[#This Row],[Region]],user[#All],2,0)</f>
        <v>William</v>
      </c>
    </row>
    <row r="631" spans="1:27"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c r="Z631" t="str">
        <f>IFERROR(VLOOKUP(order[[#This Row],[Order ID]],return[#All],2,),"Not returned")</f>
        <v>Not returned</v>
      </c>
      <c r="AA631" t="str">
        <f>VLOOKUP(order[[#This Row],[Region]],user[#All],2,0)</f>
        <v>William</v>
      </c>
    </row>
    <row r="632" spans="1:27"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c r="Z632" t="str">
        <f>IFERROR(VLOOKUP(order[[#This Row],[Order ID]],return[#All],2,),"Not returned")</f>
        <v>Not returned</v>
      </c>
      <c r="AA632" t="str">
        <f>VLOOKUP(order[[#This Row],[Region]],user[#All],2,0)</f>
        <v>Erin</v>
      </c>
    </row>
    <row r="633" spans="1:27"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c r="Z633" t="str">
        <f>IFERROR(VLOOKUP(order[[#This Row],[Order ID]],return[#All],2,),"Not returned")</f>
        <v>Not returned</v>
      </c>
      <c r="AA633" t="str">
        <f>VLOOKUP(order[[#This Row],[Region]],user[#All],2,0)</f>
        <v>Chris</v>
      </c>
    </row>
    <row r="634" spans="1:27"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c r="Z634" t="str">
        <f>IFERROR(VLOOKUP(order[[#This Row],[Order ID]],return[#All],2,),"Not returned")</f>
        <v>Not returned</v>
      </c>
      <c r="AA634" t="str">
        <f>VLOOKUP(order[[#This Row],[Region]],user[#All],2,0)</f>
        <v>Chris</v>
      </c>
    </row>
    <row r="635" spans="1:27"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c r="Z635" t="str">
        <f>IFERROR(VLOOKUP(order[[#This Row],[Order ID]],return[#All],2,),"Not returned")</f>
        <v>Not returned</v>
      </c>
      <c r="AA635" t="str">
        <f>VLOOKUP(order[[#This Row],[Region]],user[#All],2,0)</f>
        <v>Chris</v>
      </c>
    </row>
    <row r="636" spans="1:27"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c r="Z636" t="str">
        <f>IFERROR(VLOOKUP(order[[#This Row],[Order ID]],return[#All],2,),"Not returned")</f>
        <v>Not returned</v>
      </c>
      <c r="AA636" t="str">
        <f>VLOOKUP(order[[#This Row],[Region]],user[#All],2,0)</f>
        <v>Erin</v>
      </c>
    </row>
    <row r="637" spans="1:27"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c r="Z637" t="str">
        <f>IFERROR(VLOOKUP(order[[#This Row],[Order ID]],return[#All],2,),"Not returned")</f>
        <v>Not returned</v>
      </c>
      <c r="AA637" t="str">
        <f>VLOOKUP(order[[#This Row],[Region]],user[#All],2,0)</f>
        <v>Erin</v>
      </c>
    </row>
    <row r="638" spans="1:27"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c r="Z638" t="str">
        <f>IFERROR(VLOOKUP(order[[#This Row],[Order ID]],return[#All],2,),"Not returned")</f>
        <v>Not returned</v>
      </c>
      <c r="AA638" t="str">
        <f>VLOOKUP(order[[#This Row],[Region]],user[#All],2,0)</f>
        <v>Erin</v>
      </c>
    </row>
    <row r="639" spans="1:27"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c r="Z639" t="str">
        <f>IFERROR(VLOOKUP(order[[#This Row],[Order ID]],return[#All],2,),"Not returned")</f>
        <v>Not returned</v>
      </c>
      <c r="AA639" t="str">
        <f>VLOOKUP(order[[#This Row],[Region]],user[#All],2,0)</f>
        <v>Erin</v>
      </c>
    </row>
    <row r="640" spans="1:27"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c r="Z640" t="str">
        <f>IFERROR(VLOOKUP(order[[#This Row],[Order ID]],return[#All],2,),"Not returned")</f>
        <v>Not returned</v>
      </c>
      <c r="AA640" t="str">
        <f>VLOOKUP(order[[#This Row],[Region]],user[#All],2,0)</f>
        <v>Erin</v>
      </c>
    </row>
    <row r="641" spans="1:27"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c r="Z641" t="str">
        <f>IFERROR(VLOOKUP(order[[#This Row],[Order ID]],return[#All],2,),"Not returned")</f>
        <v>Not returned</v>
      </c>
      <c r="AA641" t="str">
        <f>VLOOKUP(order[[#This Row],[Region]],user[#All],2,0)</f>
        <v>Erin</v>
      </c>
    </row>
    <row r="642" spans="1:27"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c r="Z642" t="str">
        <f>IFERROR(VLOOKUP(order[[#This Row],[Order ID]],return[#All],2,),"Not returned")</f>
        <v>Not returned</v>
      </c>
      <c r="AA642" t="str">
        <f>VLOOKUP(order[[#This Row],[Region]],user[#All],2,0)</f>
        <v>Chris</v>
      </c>
    </row>
    <row r="643" spans="1:27"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c r="Z643" t="str">
        <f>IFERROR(VLOOKUP(order[[#This Row],[Order ID]],return[#All],2,),"Not returned")</f>
        <v>Not returned</v>
      </c>
      <c r="AA643" t="str">
        <f>VLOOKUP(order[[#This Row],[Region]],user[#All],2,0)</f>
        <v>Chris</v>
      </c>
    </row>
    <row r="644" spans="1:27"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c r="Z644" t="str">
        <f>IFERROR(VLOOKUP(order[[#This Row],[Order ID]],return[#All],2,),"Not returned")</f>
        <v>Not returned</v>
      </c>
      <c r="AA644" t="str">
        <f>VLOOKUP(order[[#This Row],[Region]],user[#All],2,0)</f>
        <v>Chris</v>
      </c>
    </row>
    <row r="645" spans="1:27"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c r="Z645" t="str">
        <f>IFERROR(VLOOKUP(order[[#This Row],[Order ID]],return[#All],2,),"Not returned")</f>
        <v>Not returned</v>
      </c>
      <c r="AA645" t="str">
        <f>VLOOKUP(order[[#This Row],[Region]],user[#All],2,0)</f>
        <v>Chris</v>
      </c>
    </row>
    <row r="646" spans="1:27"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c r="Z646" t="str">
        <f>IFERROR(VLOOKUP(order[[#This Row],[Order ID]],return[#All],2,),"Not returned")</f>
        <v>Not returned</v>
      </c>
      <c r="AA646" t="str">
        <f>VLOOKUP(order[[#This Row],[Region]],user[#All],2,0)</f>
        <v>Chris</v>
      </c>
    </row>
    <row r="647" spans="1:27"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c r="Z647" t="str">
        <f>IFERROR(VLOOKUP(order[[#This Row],[Order ID]],return[#All],2,),"Not returned")</f>
        <v>Not returned</v>
      </c>
      <c r="AA647" t="str">
        <f>VLOOKUP(order[[#This Row],[Region]],user[#All],2,0)</f>
        <v>Chris</v>
      </c>
    </row>
    <row r="648" spans="1:27"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c r="Z648" t="str">
        <f>IFERROR(VLOOKUP(order[[#This Row],[Order ID]],return[#All],2,),"Not returned")</f>
        <v>Not returned</v>
      </c>
      <c r="AA648" t="str">
        <f>VLOOKUP(order[[#This Row],[Region]],user[#All],2,0)</f>
        <v>Chris</v>
      </c>
    </row>
    <row r="649" spans="1:27"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c r="Z649" t="str">
        <f>IFERROR(VLOOKUP(order[[#This Row],[Order ID]],return[#All],2,),"Not returned")</f>
        <v>Not returned</v>
      </c>
      <c r="AA649" t="str">
        <f>VLOOKUP(order[[#This Row],[Region]],user[#All],2,0)</f>
        <v>Chris</v>
      </c>
    </row>
    <row r="650" spans="1:27"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c r="Z650" t="str">
        <f>IFERROR(VLOOKUP(order[[#This Row],[Order ID]],return[#All],2,),"Not returned")</f>
        <v>Not returned</v>
      </c>
      <c r="AA650" t="str">
        <f>VLOOKUP(order[[#This Row],[Region]],user[#All],2,0)</f>
        <v>Chris</v>
      </c>
    </row>
    <row r="651" spans="1:27"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c r="Z651" t="str">
        <f>IFERROR(VLOOKUP(order[[#This Row],[Order ID]],return[#All],2,),"Not returned")</f>
        <v>Not returned</v>
      </c>
      <c r="AA651" t="str">
        <f>VLOOKUP(order[[#This Row],[Region]],user[#All],2,0)</f>
        <v>Chris</v>
      </c>
    </row>
    <row r="652" spans="1:27"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c r="Z652" t="str">
        <f>IFERROR(VLOOKUP(order[[#This Row],[Order ID]],return[#All],2,),"Not returned")</f>
        <v>Not returned</v>
      </c>
      <c r="AA652" t="str">
        <f>VLOOKUP(order[[#This Row],[Region]],user[#All],2,0)</f>
        <v>Erin</v>
      </c>
    </row>
    <row r="653" spans="1:27"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c r="Z653" t="str">
        <f>IFERROR(VLOOKUP(order[[#This Row],[Order ID]],return[#All],2,),"Not returned")</f>
        <v>Not returned</v>
      </c>
      <c r="AA653" t="str">
        <f>VLOOKUP(order[[#This Row],[Region]],user[#All],2,0)</f>
        <v>William</v>
      </c>
    </row>
    <row r="654" spans="1:27"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c r="Z654" t="str">
        <f>IFERROR(VLOOKUP(order[[#This Row],[Order ID]],return[#All],2,),"Not returned")</f>
        <v>Not returned</v>
      </c>
      <c r="AA654" t="str">
        <f>VLOOKUP(order[[#This Row],[Region]],user[#All],2,0)</f>
        <v>William</v>
      </c>
    </row>
    <row r="655" spans="1:27"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c r="Z655" t="str">
        <f>IFERROR(VLOOKUP(order[[#This Row],[Order ID]],return[#All],2,),"Not returned")</f>
        <v>Not returned</v>
      </c>
      <c r="AA655" t="str">
        <f>VLOOKUP(order[[#This Row],[Region]],user[#All],2,0)</f>
        <v>Erin</v>
      </c>
    </row>
    <row r="656" spans="1:27"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c r="Z656" t="str">
        <f>IFERROR(VLOOKUP(order[[#This Row],[Order ID]],return[#All],2,),"Not returned")</f>
        <v>Not returned</v>
      </c>
      <c r="AA656" t="str">
        <f>VLOOKUP(order[[#This Row],[Region]],user[#All],2,0)</f>
        <v>Erin</v>
      </c>
    </row>
    <row r="657" spans="1:27"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c r="Z657" t="str">
        <f>IFERROR(VLOOKUP(order[[#This Row],[Order ID]],return[#All],2,),"Not returned")</f>
        <v>Not returned</v>
      </c>
      <c r="AA657" t="str">
        <f>VLOOKUP(order[[#This Row],[Region]],user[#All],2,0)</f>
        <v>Erin</v>
      </c>
    </row>
    <row r="658" spans="1:27"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c r="Z658" t="str">
        <f>IFERROR(VLOOKUP(order[[#This Row],[Order ID]],return[#All],2,),"Not returned")</f>
        <v>Not returned</v>
      </c>
      <c r="AA658" t="str">
        <f>VLOOKUP(order[[#This Row],[Region]],user[#All],2,0)</f>
        <v>Erin</v>
      </c>
    </row>
    <row r="659" spans="1:27"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c r="Z659" t="str">
        <f>IFERROR(VLOOKUP(order[[#This Row],[Order ID]],return[#All],2,),"Not returned")</f>
        <v>Not returned</v>
      </c>
      <c r="AA659" t="str">
        <f>VLOOKUP(order[[#This Row],[Region]],user[#All],2,0)</f>
        <v>Sam</v>
      </c>
    </row>
    <row r="660" spans="1:27"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c r="Z660" t="str">
        <f>IFERROR(VLOOKUP(order[[#This Row],[Order ID]],return[#All],2,),"Not returned")</f>
        <v>Not returned</v>
      </c>
      <c r="AA660" t="str">
        <f>VLOOKUP(order[[#This Row],[Region]],user[#All],2,0)</f>
        <v>Sam</v>
      </c>
    </row>
    <row r="661" spans="1:27"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c r="Z661" t="str">
        <f>IFERROR(VLOOKUP(order[[#This Row],[Order ID]],return[#All],2,),"Not returned")</f>
        <v>Not returned</v>
      </c>
      <c r="AA661" t="str">
        <f>VLOOKUP(order[[#This Row],[Region]],user[#All],2,0)</f>
        <v>Sam</v>
      </c>
    </row>
    <row r="662" spans="1:27"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c r="Z662" t="str">
        <f>IFERROR(VLOOKUP(order[[#This Row],[Order ID]],return[#All],2,),"Not returned")</f>
        <v>Not returned</v>
      </c>
      <c r="AA662" t="str">
        <f>VLOOKUP(order[[#This Row],[Region]],user[#All],2,0)</f>
        <v>Sam</v>
      </c>
    </row>
    <row r="663" spans="1:27"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c r="Z663" t="str">
        <f>IFERROR(VLOOKUP(order[[#This Row],[Order ID]],return[#All],2,),"Not returned")</f>
        <v>Not returned</v>
      </c>
      <c r="AA663" t="str">
        <f>VLOOKUP(order[[#This Row],[Region]],user[#All],2,0)</f>
        <v>William</v>
      </c>
    </row>
    <row r="664" spans="1:27"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c r="Z664" t="str">
        <f>IFERROR(VLOOKUP(order[[#This Row],[Order ID]],return[#All],2,),"Not returned")</f>
        <v>Not returned</v>
      </c>
      <c r="AA664" t="str">
        <f>VLOOKUP(order[[#This Row],[Region]],user[#All],2,0)</f>
        <v>William</v>
      </c>
    </row>
    <row r="665" spans="1:27"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c r="Z665" t="str">
        <f>IFERROR(VLOOKUP(order[[#This Row],[Order ID]],return[#All],2,),"Not returned")</f>
        <v>Not returned</v>
      </c>
      <c r="AA665" t="str">
        <f>VLOOKUP(order[[#This Row],[Region]],user[#All],2,0)</f>
        <v>Sam</v>
      </c>
    </row>
    <row r="666" spans="1:27"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c r="Z666" t="str">
        <f>IFERROR(VLOOKUP(order[[#This Row],[Order ID]],return[#All],2,),"Not returned")</f>
        <v>Not returned</v>
      </c>
      <c r="AA666" t="str">
        <f>VLOOKUP(order[[#This Row],[Region]],user[#All],2,0)</f>
        <v>Sam</v>
      </c>
    </row>
    <row r="667" spans="1:27"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c r="Z667" t="str">
        <f>IFERROR(VLOOKUP(order[[#This Row],[Order ID]],return[#All],2,),"Not returned")</f>
        <v>Not returned</v>
      </c>
      <c r="AA667" t="str">
        <f>VLOOKUP(order[[#This Row],[Region]],user[#All],2,0)</f>
        <v>William</v>
      </c>
    </row>
    <row r="668" spans="1:27"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c r="Z668" t="str">
        <f>IFERROR(VLOOKUP(order[[#This Row],[Order ID]],return[#All],2,),"Not returned")</f>
        <v>Not returned</v>
      </c>
      <c r="AA668" t="str">
        <f>VLOOKUP(order[[#This Row],[Region]],user[#All],2,0)</f>
        <v>William</v>
      </c>
    </row>
    <row r="669" spans="1:27"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c r="Z669" t="str">
        <f>IFERROR(VLOOKUP(order[[#This Row],[Order ID]],return[#All],2,),"Not returned")</f>
        <v>Not returned</v>
      </c>
      <c r="AA669" t="str">
        <f>VLOOKUP(order[[#This Row],[Region]],user[#All],2,0)</f>
        <v>William</v>
      </c>
    </row>
    <row r="670" spans="1:27"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c r="Z670" t="str">
        <f>IFERROR(VLOOKUP(order[[#This Row],[Order ID]],return[#All],2,),"Not returned")</f>
        <v>Not returned</v>
      </c>
      <c r="AA670" t="str">
        <f>VLOOKUP(order[[#This Row],[Region]],user[#All],2,0)</f>
        <v>William</v>
      </c>
    </row>
    <row r="671" spans="1:27"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c r="Z671" t="str">
        <f>IFERROR(VLOOKUP(order[[#This Row],[Order ID]],return[#All],2,),"Not returned")</f>
        <v>Not returned</v>
      </c>
      <c r="AA671" t="str">
        <f>VLOOKUP(order[[#This Row],[Region]],user[#All],2,0)</f>
        <v>Erin</v>
      </c>
    </row>
    <row r="672" spans="1:27"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c r="Z672" t="str">
        <f>IFERROR(VLOOKUP(order[[#This Row],[Order ID]],return[#All],2,),"Not returned")</f>
        <v>Not returned</v>
      </c>
      <c r="AA672" t="str">
        <f>VLOOKUP(order[[#This Row],[Region]],user[#All],2,0)</f>
        <v>Erin</v>
      </c>
    </row>
    <row r="673" spans="1:27"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c r="Z673" t="str">
        <f>IFERROR(VLOOKUP(order[[#This Row],[Order ID]],return[#All],2,),"Not returned")</f>
        <v>Not returned</v>
      </c>
      <c r="AA673" t="str">
        <f>VLOOKUP(order[[#This Row],[Region]],user[#All],2,0)</f>
        <v>Erin</v>
      </c>
    </row>
    <row r="674" spans="1:27"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c r="Z674" t="str">
        <f>IFERROR(VLOOKUP(order[[#This Row],[Order ID]],return[#All],2,),"Not returned")</f>
        <v>Not returned</v>
      </c>
      <c r="AA674" t="str">
        <f>VLOOKUP(order[[#This Row],[Region]],user[#All],2,0)</f>
        <v>Erin</v>
      </c>
    </row>
    <row r="675" spans="1:27"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c r="Z675" t="str">
        <f>IFERROR(VLOOKUP(order[[#This Row],[Order ID]],return[#All],2,),"Not returned")</f>
        <v>Not returned</v>
      </c>
      <c r="AA675" t="str">
        <f>VLOOKUP(order[[#This Row],[Region]],user[#All],2,0)</f>
        <v>Erin</v>
      </c>
    </row>
    <row r="676" spans="1:27"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c r="Z676" t="str">
        <f>IFERROR(VLOOKUP(order[[#This Row],[Order ID]],return[#All],2,),"Not returned")</f>
        <v>Not returned</v>
      </c>
      <c r="AA676" t="str">
        <f>VLOOKUP(order[[#This Row],[Region]],user[#All],2,0)</f>
        <v>Erin</v>
      </c>
    </row>
    <row r="677" spans="1:27"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c r="Z677" t="str">
        <f>IFERROR(VLOOKUP(order[[#This Row],[Order ID]],return[#All],2,),"Not returned")</f>
        <v>Not returned</v>
      </c>
      <c r="AA677" t="str">
        <f>VLOOKUP(order[[#This Row],[Region]],user[#All],2,0)</f>
        <v>Erin</v>
      </c>
    </row>
    <row r="678" spans="1:27"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c r="Z678" t="str">
        <f>IFERROR(VLOOKUP(order[[#This Row],[Order ID]],return[#All],2,),"Not returned")</f>
        <v>Not returned</v>
      </c>
      <c r="AA678" t="str">
        <f>VLOOKUP(order[[#This Row],[Region]],user[#All],2,0)</f>
        <v>Erin</v>
      </c>
    </row>
    <row r="679" spans="1:27"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c r="Z679" t="str">
        <f>IFERROR(VLOOKUP(order[[#This Row],[Order ID]],return[#All],2,),"Not returned")</f>
        <v>Not returned</v>
      </c>
      <c r="AA679" t="str">
        <f>VLOOKUP(order[[#This Row],[Region]],user[#All],2,0)</f>
        <v>Sam</v>
      </c>
    </row>
    <row r="680" spans="1:27"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c r="Z680" t="str">
        <f>IFERROR(VLOOKUP(order[[#This Row],[Order ID]],return[#All],2,),"Not returned")</f>
        <v>Not returned</v>
      </c>
      <c r="AA680" t="str">
        <f>VLOOKUP(order[[#This Row],[Region]],user[#All],2,0)</f>
        <v>Erin</v>
      </c>
    </row>
    <row r="681" spans="1:27"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c r="Z681" t="str">
        <f>IFERROR(VLOOKUP(order[[#This Row],[Order ID]],return[#All],2,),"Not returned")</f>
        <v>Not returned</v>
      </c>
      <c r="AA681" t="str">
        <f>VLOOKUP(order[[#This Row],[Region]],user[#All],2,0)</f>
        <v>Erin</v>
      </c>
    </row>
    <row r="682" spans="1:27"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c r="Z682" t="str">
        <f>IFERROR(VLOOKUP(order[[#This Row],[Order ID]],return[#All],2,),"Not returned")</f>
        <v>Not returned</v>
      </c>
      <c r="AA682" t="str">
        <f>VLOOKUP(order[[#This Row],[Region]],user[#All],2,0)</f>
        <v>Erin</v>
      </c>
    </row>
    <row r="683" spans="1:27"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c r="Z683" t="str">
        <f>IFERROR(VLOOKUP(order[[#This Row],[Order ID]],return[#All],2,),"Not returned")</f>
        <v>Not returned</v>
      </c>
      <c r="AA683" t="str">
        <f>VLOOKUP(order[[#This Row],[Region]],user[#All],2,0)</f>
        <v>Erin</v>
      </c>
    </row>
    <row r="684" spans="1:27"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c r="Z684" t="str">
        <f>IFERROR(VLOOKUP(order[[#This Row],[Order ID]],return[#All],2,),"Not returned")</f>
        <v>Not returned</v>
      </c>
      <c r="AA684" t="str">
        <f>VLOOKUP(order[[#This Row],[Region]],user[#All],2,0)</f>
        <v>Erin</v>
      </c>
    </row>
    <row r="685" spans="1:27"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c r="Z685" t="str">
        <f>IFERROR(VLOOKUP(order[[#This Row],[Order ID]],return[#All],2,),"Not returned")</f>
        <v>Not returned</v>
      </c>
      <c r="AA685" t="str">
        <f>VLOOKUP(order[[#This Row],[Region]],user[#All],2,0)</f>
        <v>Chris</v>
      </c>
    </row>
    <row r="686" spans="1:27"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c r="Z686" t="str">
        <f>IFERROR(VLOOKUP(order[[#This Row],[Order ID]],return[#All],2,),"Not returned")</f>
        <v>Not returned</v>
      </c>
      <c r="AA686" t="str">
        <f>VLOOKUP(order[[#This Row],[Region]],user[#All],2,0)</f>
        <v>Chris</v>
      </c>
    </row>
    <row r="687" spans="1:27"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c r="Z687" t="str">
        <f>IFERROR(VLOOKUP(order[[#This Row],[Order ID]],return[#All],2,),"Not returned")</f>
        <v>Not returned</v>
      </c>
      <c r="AA687" t="str">
        <f>VLOOKUP(order[[#This Row],[Region]],user[#All],2,0)</f>
        <v>Chris</v>
      </c>
    </row>
    <row r="688" spans="1:27"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c r="Z688" t="str">
        <f>IFERROR(VLOOKUP(order[[#This Row],[Order ID]],return[#All],2,),"Not returned")</f>
        <v>Not returned</v>
      </c>
      <c r="AA688" t="str">
        <f>VLOOKUP(order[[#This Row],[Region]],user[#All],2,0)</f>
        <v>Chris</v>
      </c>
    </row>
    <row r="689" spans="1:27"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c r="Z689" t="str">
        <f>IFERROR(VLOOKUP(order[[#This Row],[Order ID]],return[#All],2,),"Not returned")</f>
        <v>Not returned</v>
      </c>
      <c r="AA689" t="str">
        <f>VLOOKUP(order[[#This Row],[Region]],user[#All],2,0)</f>
        <v>Chris</v>
      </c>
    </row>
    <row r="690" spans="1:27"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c r="Z690" t="str">
        <f>IFERROR(VLOOKUP(order[[#This Row],[Order ID]],return[#All],2,),"Not returned")</f>
        <v>Not returned</v>
      </c>
      <c r="AA690" t="str">
        <f>VLOOKUP(order[[#This Row],[Region]],user[#All],2,0)</f>
        <v>Chris</v>
      </c>
    </row>
    <row r="691" spans="1:27"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c r="Z691" t="str">
        <f>IFERROR(VLOOKUP(order[[#This Row],[Order ID]],return[#All],2,),"Not returned")</f>
        <v>Returned</v>
      </c>
      <c r="AA691" t="str">
        <f>VLOOKUP(order[[#This Row],[Region]],user[#All],2,0)</f>
        <v>Erin</v>
      </c>
    </row>
    <row r="692" spans="1:27"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c r="Z692" t="str">
        <f>IFERROR(VLOOKUP(order[[#This Row],[Order ID]],return[#All],2,),"Not returned")</f>
        <v>Not returned</v>
      </c>
      <c r="AA692" t="str">
        <f>VLOOKUP(order[[#This Row],[Region]],user[#All],2,0)</f>
        <v>Erin</v>
      </c>
    </row>
    <row r="693" spans="1:27"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c r="Z693" t="str">
        <f>IFERROR(VLOOKUP(order[[#This Row],[Order ID]],return[#All],2,),"Not returned")</f>
        <v>Not returned</v>
      </c>
      <c r="AA693" t="str">
        <f>VLOOKUP(order[[#This Row],[Region]],user[#All],2,0)</f>
        <v>Erin</v>
      </c>
    </row>
    <row r="694" spans="1:27"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c r="Z694" t="str">
        <f>IFERROR(VLOOKUP(order[[#This Row],[Order ID]],return[#All],2,),"Not returned")</f>
        <v>Returned</v>
      </c>
      <c r="AA694" t="str">
        <f>VLOOKUP(order[[#This Row],[Region]],user[#All],2,0)</f>
        <v>Erin</v>
      </c>
    </row>
    <row r="695" spans="1:27"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c r="Z695" t="str">
        <f>IFERROR(VLOOKUP(order[[#This Row],[Order ID]],return[#All],2,),"Not returned")</f>
        <v>Returned</v>
      </c>
      <c r="AA695" t="str">
        <f>VLOOKUP(order[[#This Row],[Region]],user[#All],2,0)</f>
        <v>Erin</v>
      </c>
    </row>
    <row r="696" spans="1:27"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c r="Z696" t="str">
        <f>IFERROR(VLOOKUP(order[[#This Row],[Order ID]],return[#All],2,),"Not returned")</f>
        <v>Returned</v>
      </c>
      <c r="AA696" t="str">
        <f>VLOOKUP(order[[#This Row],[Region]],user[#All],2,0)</f>
        <v>Erin</v>
      </c>
    </row>
    <row r="697" spans="1:27"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c r="Z697" t="str">
        <f>IFERROR(VLOOKUP(order[[#This Row],[Order ID]],return[#All],2,),"Not returned")</f>
        <v>Not returned</v>
      </c>
      <c r="AA697" t="str">
        <f>VLOOKUP(order[[#This Row],[Region]],user[#All],2,0)</f>
        <v>Chris</v>
      </c>
    </row>
    <row r="698" spans="1:27"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c r="Z698" t="str">
        <f>IFERROR(VLOOKUP(order[[#This Row],[Order ID]],return[#All],2,),"Not returned")</f>
        <v>Not returned</v>
      </c>
      <c r="AA698" t="str">
        <f>VLOOKUP(order[[#This Row],[Region]],user[#All],2,0)</f>
        <v>Chris</v>
      </c>
    </row>
    <row r="699" spans="1:27"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c r="Z699" t="str">
        <f>IFERROR(VLOOKUP(order[[#This Row],[Order ID]],return[#All],2,),"Not returned")</f>
        <v>Not returned</v>
      </c>
      <c r="AA699" t="str">
        <f>VLOOKUP(order[[#This Row],[Region]],user[#All],2,0)</f>
        <v>Chris</v>
      </c>
    </row>
    <row r="700" spans="1:27"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c r="Z700" t="str">
        <f>IFERROR(VLOOKUP(order[[#This Row],[Order ID]],return[#All],2,),"Not returned")</f>
        <v>Not returned</v>
      </c>
      <c r="AA700" t="str">
        <f>VLOOKUP(order[[#This Row],[Region]],user[#All],2,0)</f>
        <v>Chris</v>
      </c>
    </row>
    <row r="701" spans="1:27"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c r="Z701" t="str">
        <f>IFERROR(VLOOKUP(order[[#This Row],[Order ID]],return[#All],2,),"Not returned")</f>
        <v>Not returned</v>
      </c>
      <c r="AA701" t="str">
        <f>VLOOKUP(order[[#This Row],[Region]],user[#All],2,0)</f>
        <v>Chris</v>
      </c>
    </row>
    <row r="702" spans="1:27"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c r="Z702" t="str">
        <f>IFERROR(VLOOKUP(order[[#This Row],[Order ID]],return[#All],2,),"Not returned")</f>
        <v>Not returned</v>
      </c>
      <c r="AA702" t="str">
        <f>VLOOKUP(order[[#This Row],[Region]],user[#All],2,0)</f>
        <v>Chris</v>
      </c>
    </row>
    <row r="703" spans="1:27"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c r="Z703" t="str">
        <f>IFERROR(VLOOKUP(order[[#This Row],[Order ID]],return[#All],2,),"Not returned")</f>
        <v>Not returned</v>
      </c>
      <c r="AA703" t="str">
        <f>VLOOKUP(order[[#This Row],[Region]],user[#All],2,0)</f>
        <v>Chris</v>
      </c>
    </row>
    <row r="704" spans="1:27"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c r="Z704" t="str">
        <f>IFERROR(VLOOKUP(order[[#This Row],[Order ID]],return[#All],2,),"Not returned")</f>
        <v>Not returned</v>
      </c>
      <c r="AA704" t="str">
        <f>VLOOKUP(order[[#This Row],[Region]],user[#All],2,0)</f>
        <v>Chris</v>
      </c>
    </row>
    <row r="705" spans="1:27"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c r="Z705" t="str">
        <f>IFERROR(VLOOKUP(order[[#This Row],[Order ID]],return[#All],2,),"Not returned")</f>
        <v>Not returned</v>
      </c>
      <c r="AA705" t="str">
        <f>VLOOKUP(order[[#This Row],[Region]],user[#All],2,0)</f>
        <v>Chris</v>
      </c>
    </row>
    <row r="706" spans="1:27"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c r="Z706" t="str">
        <f>IFERROR(VLOOKUP(order[[#This Row],[Order ID]],return[#All],2,),"Not returned")</f>
        <v>Not returned</v>
      </c>
      <c r="AA706" t="str">
        <f>VLOOKUP(order[[#This Row],[Region]],user[#All],2,0)</f>
        <v>Chris</v>
      </c>
    </row>
    <row r="707" spans="1:27"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c r="Z707" t="str">
        <f>IFERROR(VLOOKUP(order[[#This Row],[Order ID]],return[#All],2,),"Not returned")</f>
        <v>Not returned</v>
      </c>
      <c r="AA707" t="str">
        <f>VLOOKUP(order[[#This Row],[Region]],user[#All],2,0)</f>
        <v>Sam</v>
      </c>
    </row>
    <row r="708" spans="1:27"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c r="Z708" t="str">
        <f>IFERROR(VLOOKUP(order[[#This Row],[Order ID]],return[#All],2,),"Not returned")</f>
        <v>Not returned</v>
      </c>
      <c r="AA708" t="str">
        <f>VLOOKUP(order[[#This Row],[Region]],user[#All],2,0)</f>
        <v>Sam</v>
      </c>
    </row>
    <row r="709" spans="1:27"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c r="Z709" t="str">
        <f>IFERROR(VLOOKUP(order[[#This Row],[Order ID]],return[#All],2,),"Not returned")</f>
        <v>Not returned</v>
      </c>
      <c r="AA709" t="str">
        <f>VLOOKUP(order[[#This Row],[Region]],user[#All],2,0)</f>
        <v>Erin</v>
      </c>
    </row>
    <row r="710" spans="1:27"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c r="Z710" t="str">
        <f>IFERROR(VLOOKUP(order[[#This Row],[Order ID]],return[#All],2,),"Not returned")</f>
        <v>Not returned</v>
      </c>
      <c r="AA710" t="str">
        <f>VLOOKUP(order[[#This Row],[Region]],user[#All],2,0)</f>
        <v>Erin</v>
      </c>
    </row>
    <row r="711" spans="1:27"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c r="Z711" t="str">
        <f>IFERROR(VLOOKUP(order[[#This Row],[Order ID]],return[#All],2,),"Not returned")</f>
        <v>Not returned</v>
      </c>
      <c r="AA711" t="str">
        <f>VLOOKUP(order[[#This Row],[Region]],user[#All],2,0)</f>
        <v>Erin</v>
      </c>
    </row>
    <row r="712" spans="1:27"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c r="Z712" t="str">
        <f>IFERROR(VLOOKUP(order[[#This Row],[Order ID]],return[#All],2,),"Not returned")</f>
        <v>Not returned</v>
      </c>
      <c r="AA712" t="str">
        <f>VLOOKUP(order[[#This Row],[Region]],user[#All],2,0)</f>
        <v>Chris</v>
      </c>
    </row>
    <row r="713" spans="1:27"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c r="Z713" t="str">
        <f>IFERROR(VLOOKUP(order[[#This Row],[Order ID]],return[#All],2,),"Not returned")</f>
        <v>Not returned</v>
      </c>
      <c r="AA713" t="str">
        <f>VLOOKUP(order[[#This Row],[Region]],user[#All],2,0)</f>
        <v>Chris</v>
      </c>
    </row>
    <row r="714" spans="1:27"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c r="Z714" t="str">
        <f>IFERROR(VLOOKUP(order[[#This Row],[Order ID]],return[#All],2,),"Not returned")</f>
        <v>Not returned</v>
      </c>
      <c r="AA714" t="str">
        <f>VLOOKUP(order[[#This Row],[Region]],user[#All],2,0)</f>
        <v>Chris</v>
      </c>
    </row>
    <row r="715" spans="1:27"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c r="Z715" t="str">
        <f>IFERROR(VLOOKUP(order[[#This Row],[Order ID]],return[#All],2,),"Not returned")</f>
        <v>Not returned</v>
      </c>
      <c r="AA715" t="str">
        <f>VLOOKUP(order[[#This Row],[Region]],user[#All],2,0)</f>
        <v>Chris</v>
      </c>
    </row>
    <row r="716" spans="1:27"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c r="Z716" t="str">
        <f>IFERROR(VLOOKUP(order[[#This Row],[Order ID]],return[#All],2,),"Not returned")</f>
        <v>Not returned</v>
      </c>
      <c r="AA716" t="str">
        <f>VLOOKUP(order[[#This Row],[Region]],user[#All],2,0)</f>
        <v>Chris</v>
      </c>
    </row>
    <row r="717" spans="1:27"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c r="Z717" t="str">
        <f>IFERROR(VLOOKUP(order[[#This Row],[Order ID]],return[#All],2,),"Not returned")</f>
        <v>Not returned</v>
      </c>
      <c r="AA717" t="str">
        <f>VLOOKUP(order[[#This Row],[Region]],user[#All],2,0)</f>
        <v>Chris</v>
      </c>
    </row>
    <row r="718" spans="1:27"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c r="Z718" t="str">
        <f>IFERROR(VLOOKUP(order[[#This Row],[Order ID]],return[#All],2,),"Not returned")</f>
        <v>Not returned</v>
      </c>
      <c r="AA718" t="str">
        <f>VLOOKUP(order[[#This Row],[Region]],user[#All],2,0)</f>
        <v>Chris</v>
      </c>
    </row>
    <row r="719" spans="1:27"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c r="Z719" t="str">
        <f>IFERROR(VLOOKUP(order[[#This Row],[Order ID]],return[#All],2,),"Not returned")</f>
        <v>Not returned</v>
      </c>
      <c r="AA719" t="str">
        <f>VLOOKUP(order[[#This Row],[Region]],user[#All],2,0)</f>
        <v>Chris</v>
      </c>
    </row>
    <row r="720" spans="1:27"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c r="Z720" t="str">
        <f>IFERROR(VLOOKUP(order[[#This Row],[Order ID]],return[#All],2,),"Not returned")</f>
        <v>Not returned</v>
      </c>
      <c r="AA720" t="str">
        <f>VLOOKUP(order[[#This Row],[Region]],user[#All],2,0)</f>
        <v>Chris</v>
      </c>
    </row>
    <row r="721" spans="1:27"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c r="Z721" t="str">
        <f>IFERROR(VLOOKUP(order[[#This Row],[Order ID]],return[#All],2,),"Not returned")</f>
        <v>Not returned</v>
      </c>
      <c r="AA721" t="str">
        <f>VLOOKUP(order[[#This Row],[Region]],user[#All],2,0)</f>
        <v>Chris</v>
      </c>
    </row>
    <row r="722" spans="1:27"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c r="Z722" t="str">
        <f>IFERROR(VLOOKUP(order[[#This Row],[Order ID]],return[#All],2,),"Not returned")</f>
        <v>Not returned</v>
      </c>
      <c r="AA722" t="str">
        <f>VLOOKUP(order[[#This Row],[Region]],user[#All],2,0)</f>
        <v>Chris</v>
      </c>
    </row>
    <row r="723" spans="1:27"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c r="Z723" t="str">
        <f>IFERROR(VLOOKUP(order[[#This Row],[Order ID]],return[#All],2,),"Not returned")</f>
        <v>Not returned</v>
      </c>
      <c r="AA723" t="str">
        <f>VLOOKUP(order[[#This Row],[Region]],user[#All],2,0)</f>
        <v>William</v>
      </c>
    </row>
    <row r="724" spans="1:27"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c r="Z724" t="str">
        <f>IFERROR(VLOOKUP(order[[#This Row],[Order ID]],return[#All],2,),"Not returned")</f>
        <v>Not returned</v>
      </c>
      <c r="AA724" t="str">
        <f>VLOOKUP(order[[#This Row],[Region]],user[#All],2,0)</f>
        <v>William</v>
      </c>
    </row>
    <row r="725" spans="1:27"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c r="Z725" t="str">
        <f>IFERROR(VLOOKUP(order[[#This Row],[Order ID]],return[#All],2,),"Not returned")</f>
        <v>Not returned</v>
      </c>
      <c r="AA725" t="str">
        <f>VLOOKUP(order[[#This Row],[Region]],user[#All],2,0)</f>
        <v>Sam</v>
      </c>
    </row>
    <row r="726" spans="1:27"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c r="Z726" t="str">
        <f>IFERROR(VLOOKUP(order[[#This Row],[Order ID]],return[#All],2,),"Not returned")</f>
        <v>Not returned</v>
      </c>
      <c r="AA726" t="str">
        <f>VLOOKUP(order[[#This Row],[Region]],user[#All],2,0)</f>
        <v>William</v>
      </c>
    </row>
    <row r="727" spans="1:27"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c r="Z727" t="str">
        <f>IFERROR(VLOOKUP(order[[#This Row],[Order ID]],return[#All],2,),"Not returned")</f>
        <v>Not returned</v>
      </c>
      <c r="AA727" t="str">
        <f>VLOOKUP(order[[#This Row],[Region]],user[#All],2,0)</f>
        <v>Chris</v>
      </c>
    </row>
    <row r="728" spans="1:27"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c r="Z728" t="str">
        <f>IFERROR(VLOOKUP(order[[#This Row],[Order ID]],return[#All],2,),"Not returned")</f>
        <v>Not returned</v>
      </c>
      <c r="AA728" t="str">
        <f>VLOOKUP(order[[#This Row],[Region]],user[#All],2,0)</f>
        <v>Sam</v>
      </c>
    </row>
    <row r="729" spans="1:27"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c r="Z729" t="str">
        <f>IFERROR(VLOOKUP(order[[#This Row],[Order ID]],return[#All],2,),"Not returned")</f>
        <v>Not returned</v>
      </c>
      <c r="AA729" t="str">
        <f>VLOOKUP(order[[#This Row],[Region]],user[#All],2,0)</f>
        <v>Sam</v>
      </c>
    </row>
    <row r="730" spans="1:27"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c r="Z730" t="str">
        <f>IFERROR(VLOOKUP(order[[#This Row],[Order ID]],return[#All],2,),"Not returned")</f>
        <v>Not returned</v>
      </c>
      <c r="AA730" t="str">
        <f>VLOOKUP(order[[#This Row],[Region]],user[#All],2,0)</f>
        <v>Sam</v>
      </c>
    </row>
    <row r="731" spans="1:27"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c r="Z731" t="str">
        <f>IFERROR(VLOOKUP(order[[#This Row],[Order ID]],return[#All],2,),"Not returned")</f>
        <v>Not returned</v>
      </c>
      <c r="AA731" t="str">
        <f>VLOOKUP(order[[#This Row],[Region]],user[#All],2,0)</f>
        <v>William</v>
      </c>
    </row>
    <row r="732" spans="1:27"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c r="Z732" t="str">
        <f>IFERROR(VLOOKUP(order[[#This Row],[Order ID]],return[#All],2,),"Not returned")</f>
        <v>Not returned</v>
      </c>
      <c r="AA732" t="str">
        <f>VLOOKUP(order[[#This Row],[Region]],user[#All],2,0)</f>
        <v>William</v>
      </c>
    </row>
    <row r="733" spans="1:27"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c r="Z733" t="str">
        <f>IFERROR(VLOOKUP(order[[#This Row],[Order ID]],return[#All],2,),"Not returned")</f>
        <v>Not returned</v>
      </c>
      <c r="AA733" t="str">
        <f>VLOOKUP(order[[#This Row],[Region]],user[#All],2,0)</f>
        <v>Chris</v>
      </c>
    </row>
    <row r="734" spans="1:27"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c r="Z734" t="str">
        <f>IFERROR(VLOOKUP(order[[#This Row],[Order ID]],return[#All],2,),"Not returned")</f>
        <v>Not returned</v>
      </c>
      <c r="AA734" t="str">
        <f>VLOOKUP(order[[#This Row],[Region]],user[#All],2,0)</f>
        <v>Chris</v>
      </c>
    </row>
    <row r="735" spans="1:27"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c r="Z735" t="str">
        <f>IFERROR(VLOOKUP(order[[#This Row],[Order ID]],return[#All],2,),"Not returned")</f>
        <v>Not returned</v>
      </c>
      <c r="AA735" t="str">
        <f>VLOOKUP(order[[#This Row],[Region]],user[#All],2,0)</f>
        <v>William</v>
      </c>
    </row>
    <row r="736" spans="1:27"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c r="Z736" t="str">
        <f>IFERROR(VLOOKUP(order[[#This Row],[Order ID]],return[#All],2,),"Not returned")</f>
        <v>Not returned</v>
      </c>
      <c r="AA736" t="str">
        <f>VLOOKUP(order[[#This Row],[Region]],user[#All],2,0)</f>
        <v>Chris</v>
      </c>
    </row>
    <row r="737" spans="1:27"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c r="Z737" t="str">
        <f>IFERROR(VLOOKUP(order[[#This Row],[Order ID]],return[#All],2,),"Not returned")</f>
        <v>Not returned</v>
      </c>
      <c r="AA737" t="str">
        <f>VLOOKUP(order[[#This Row],[Region]],user[#All],2,0)</f>
        <v>Chris</v>
      </c>
    </row>
    <row r="738" spans="1:27"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c r="Z738" t="str">
        <f>IFERROR(VLOOKUP(order[[#This Row],[Order ID]],return[#All],2,),"Not returned")</f>
        <v>Not returned</v>
      </c>
      <c r="AA738" t="str">
        <f>VLOOKUP(order[[#This Row],[Region]],user[#All],2,0)</f>
        <v>Erin</v>
      </c>
    </row>
    <row r="739" spans="1:27"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c r="Z739" t="str">
        <f>IFERROR(VLOOKUP(order[[#This Row],[Order ID]],return[#All],2,),"Not returned")</f>
        <v>Not returned</v>
      </c>
      <c r="AA739" t="str">
        <f>VLOOKUP(order[[#This Row],[Region]],user[#All],2,0)</f>
        <v>Erin</v>
      </c>
    </row>
    <row r="740" spans="1:27"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c r="Z740" t="str">
        <f>IFERROR(VLOOKUP(order[[#This Row],[Order ID]],return[#All],2,),"Not returned")</f>
        <v>Not returned</v>
      </c>
      <c r="AA740" t="str">
        <f>VLOOKUP(order[[#This Row],[Region]],user[#All],2,0)</f>
        <v>Chris</v>
      </c>
    </row>
    <row r="741" spans="1:27"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c r="Z741" t="str">
        <f>IFERROR(VLOOKUP(order[[#This Row],[Order ID]],return[#All],2,),"Not returned")</f>
        <v>Not returned</v>
      </c>
      <c r="AA741" t="str">
        <f>VLOOKUP(order[[#This Row],[Region]],user[#All],2,0)</f>
        <v>Chris</v>
      </c>
    </row>
    <row r="742" spans="1:27"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c r="Z742" t="str">
        <f>IFERROR(VLOOKUP(order[[#This Row],[Order ID]],return[#All],2,),"Not returned")</f>
        <v>Not returned</v>
      </c>
      <c r="AA742" t="str">
        <f>VLOOKUP(order[[#This Row],[Region]],user[#All],2,0)</f>
        <v>William</v>
      </c>
    </row>
    <row r="743" spans="1:27"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c r="Z743" t="str">
        <f>IFERROR(VLOOKUP(order[[#This Row],[Order ID]],return[#All],2,),"Not returned")</f>
        <v>Not returned</v>
      </c>
      <c r="AA743" t="str">
        <f>VLOOKUP(order[[#This Row],[Region]],user[#All],2,0)</f>
        <v>William</v>
      </c>
    </row>
    <row r="744" spans="1:27"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c r="Z744" t="str">
        <f>IFERROR(VLOOKUP(order[[#This Row],[Order ID]],return[#All],2,),"Not returned")</f>
        <v>Not returned</v>
      </c>
      <c r="AA744" t="str">
        <f>VLOOKUP(order[[#This Row],[Region]],user[#All],2,0)</f>
        <v>William</v>
      </c>
    </row>
    <row r="745" spans="1:27"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c r="Z745" t="str">
        <f>IFERROR(VLOOKUP(order[[#This Row],[Order ID]],return[#All],2,),"Not returned")</f>
        <v>Not returned</v>
      </c>
      <c r="AA745" t="str">
        <f>VLOOKUP(order[[#This Row],[Region]],user[#All],2,0)</f>
        <v>William</v>
      </c>
    </row>
    <row r="746" spans="1:27"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c r="Z746" t="str">
        <f>IFERROR(VLOOKUP(order[[#This Row],[Order ID]],return[#All],2,),"Not returned")</f>
        <v>Not returned</v>
      </c>
      <c r="AA746" t="str">
        <f>VLOOKUP(order[[#This Row],[Region]],user[#All],2,0)</f>
        <v>William</v>
      </c>
    </row>
    <row r="747" spans="1:27"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c r="Z747" t="str">
        <f>IFERROR(VLOOKUP(order[[#This Row],[Order ID]],return[#All],2,),"Not returned")</f>
        <v>Not returned</v>
      </c>
      <c r="AA747" t="str">
        <f>VLOOKUP(order[[#This Row],[Region]],user[#All],2,0)</f>
        <v>William</v>
      </c>
    </row>
    <row r="748" spans="1:27"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c r="Z748" t="str">
        <f>IFERROR(VLOOKUP(order[[#This Row],[Order ID]],return[#All],2,),"Not returned")</f>
        <v>Not returned</v>
      </c>
      <c r="AA748" t="str">
        <f>VLOOKUP(order[[#This Row],[Region]],user[#All],2,0)</f>
        <v>William</v>
      </c>
    </row>
    <row r="749" spans="1:27"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c r="Z749" t="str">
        <f>IFERROR(VLOOKUP(order[[#This Row],[Order ID]],return[#All],2,),"Not returned")</f>
        <v>Not returned</v>
      </c>
      <c r="AA749" t="str">
        <f>VLOOKUP(order[[#This Row],[Region]],user[#All],2,0)</f>
        <v>William</v>
      </c>
    </row>
    <row r="750" spans="1:27"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c r="Z750" t="str">
        <f>IFERROR(VLOOKUP(order[[#This Row],[Order ID]],return[#All],2,),"Not returned")</f>
        <v>Not returned</v>
      </c>
      <c r="AA750" t="str">
        <f>VLOOKUP(order[[#This Row],[Region]],user[#All],2,0)</f>
        <v>William</v>
      </c>
    </row>
    <row r="751" spans="1:27"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c r="Z751" t="str">
        <f>IFERROR(VLOOKUP(order[[#This Row],[Order ID]],return[#All],2,),"Not returned")</f>
        <v>Not returned</v>
      </c>
      <c r="AA751" t="str">
        <f>VLOOKUP(order[[#This Row],[Region]],user[#All],2,0)</f>
        <v>William</v>
      </c>
    </row>
    <row r="752" spans="1:27"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c r="Z752" t="str">
        <f>IFERROR(VLOOKUP(order[[#This Row],[Order ID]],return[#All],2,),"Not returned")</f>
        <v>Not returned</v>
      </c>
      <c r="AA752" t="str">
        <f>VLOOKUP(order[[#This Row],[Region]],user[#All],2,0)</f>
        <v>William</v>
      </c>
    </row>
    <row r="753" spans="1:27"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c r="Z753" t="str">
        <f>IFERROR(VLOOKUP(order[[#This Row],[Order ID]],return[#All],2,),"Not returned")</f>
        <v>Not returned</v>
      </c>
      <c r="AA753" t="str">
        <f>VLOOKUP(order[[#This Row],[Region]],user[#All],2,0)</f>
        <v>William</v>
      </c>
    </row>
    <row r="754" spans="1:27"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c r="Z754" t="str">
        <f>IFERROR(VLOOKUP(order[[#This Row],[Order ID]],return[#All],2,),"Not returned")</f>
        <v>Not returned</v>
      </c>
      <c r="AA754" t="str">
        <f>VLOOKUP(order[[#This Row],[Region]],user[#All],2,0)</f>
        <v>William</v>
      </c>
    </row>
    <row r="755" spans="1:27"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c r="Z755" t="str">
        <f>IFERROR(VLOOKUP(order[[#This Row],[Order ID]],return[#All],2,),"Not returned")</f>
        <v>Not returned</v>
      </c>
      <c r="AA755" t="str">
        <f>VLOOKUP(order[[#This Row],[Region]],user[#All],2,0)</f>
        <v>William</v>
      </c>
    </row>
    <row r="756" spans="1:27"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c r="Z756" t="str">
        <f>IFERROR(VLOOKUP(order[[#This Row],[Order ID]],return[#All],2,),"Not returned")</f>
        <v>Not returned</v>
      </c>
      <c r="AA756" t="str">
        <f>VLOOKUP(order[[#This Row],[Region]],user[#All],2,0)</f>
        <v>Chris</v>
      </c>
    </row>
    <row r="757" spans="1:27"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c r="Z757" t="str">
        <f>IFERROR(VLOOKUP(order[[#This Row],[Order ID]],return[#All],2,),"Not returned")</f>
        <v>Not returned</v>
      </c>
      <c r="AA757" t="str">
        <f>VLOOKUP(order[[#This Row],[Region]],user[#All],2,0)</f>
        <v>Erin</v>
      </c>
    </row>
    <row r="758" spans="1:27"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c r="Z758" t="str">
        <f>IFERROR(VLOOKUP(order[[#This Row],[Order ID]],return[#All],2,),"Not returned")</f>
        <v>Not returned</v>
      </c>
      <c r="AA758" t="str">
        <f>VLOOKUP(order[[#This Row],[Region]],user[#All],2,0)</f>
        <v>Erin</v>
      </c>
    </row>
    <row r="759" spans="1:27"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c r="Z759" t="str">
        <f>IFERROR(VLOOKUP(order[[#This Row],[Order ID]],return[#All],2,),"Not returned")</f>
        <v>Not returned</v>
      </c>
      <c r="AA759" t="str">
        <f>VLOOKUP(order[[#This Row],[Region]],user[#All],2,0)</f>
        <v>Erin</v>
      </c>
    </row>
    <row r="760" spans="1:27"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c r="Z760" t="str">
        <f>IFERROR(VLOOKUP(order[[#This Row],[Order ID]],return[#All],2,),"Not returned")</f>
        <v>Not returned</v>
      </c>
      <c r="AA760" t="str">
        <f>VLOOKUP(order[[#This Row],[Region]],user[#All],2,0)</f>
        <v>Erin</v>
      </c>
    </row>
    <row r="761" spans="1:27"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c r="Z761" t="str">
        <f>IFERROR(VLOOKUP(order[[#This Row],[Order ID]],return[#All],2,),"Not returned")</f>
        <v>Not returned</v>
      </c>
      <c r="AA761" t="str">
        <f>VLOOKUP(order[[#This Row],[Region]],user[#All],2,0)</f>
        <v>Erin</v>
      </c>
    </row>
    <row r="762" spans="1:27"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c r="Z762" t="str">
        <f>IFERROR(VLOOKUP(order[[#This Row],[Order ID]],return[#All],2,),"Not returned")</f>
        <v>Not returned</v>
      </c>
      <c r="AA762" t="str">
        <f>VLOOKUP(order[[#This Row],[Region]],user[#All],2,0)</f>
        <v>Erin</v>
      </c>
    </row>
    <row r="763" spans="1:27"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c r="Z763" t="str">
        <f>IFERROR(VLOOKUP(order[[#This Row],[Order ID]],return[#All],2,),"Not returned")</f>
        <v>Not returned</v>
      </c>
      <c r="AA763" t="str">
        <f>VLOOKUP(order[[#This Row],[Region]],user[#All],2,0)</f>
        <v>Erin</v>
      </c>
    </row>
    <row r="764" spans="1:27"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c r="Z764" t="str">
        <f>IFERROR(VLOOKUP(order[[#This Row],[Order ID]],return[#All],2,),"Not returned")</f>
        <v>Not returned</v>
      </c>
      <c r="AA764" t="str">
        <f>VLOOKUP(order[[#This Row],[Region]],user[#All],2,0)</f>
        <v>Sam</v>
      </c>
    </row>
    <row r="765" spans="1:27"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c r="Z765" t="str">
        <f>IFERROR(VLOOKUP(order[[#This Row],[Order ID]],return[#All],2,),"Not returned")</f>
        <v>Not returned</v>
      </c>
      <c r="AA765" t="str">
        <f>VLOOKUP(order[[#This Row],[Region]],user[#All],2,0)</f>
        <v>Sam</v>
      </c>
    </row>
    <row r="766" spans="1:27"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c r="Z766" t="str">
        <f>IFERROR(VLOOKUP(order[[#This Row],[Order ID]],return[#All],2,),"Not returned")</f>
        <v>Not returned</v>
      </c>
      <c r="AA766" t="str">
        <f>VLOOKUP(order[[#This Row],[Region]],user[#All],2,0)</f>
        <v>Sam</v>
      </c>
    </row>
    <row r="767" spans="1:27"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c r="Z767" t="str">
        <f>IFERROR(VLOOKUP(order[[#This Row],[Order ID]],return[#All],2,),"Not returned")</f>
        <v>Not returned</v>
      </c>
      <c r="AA767" t="str">
        <f>VLOOKUP(order[[#This Row],[Region]],user[#All],2,0)</f>
        <v>Erin</v>
      </c>
    </row>
    <row r="768" spans="1:27"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c r="Z768" t="str">
        <f>IFERROR(VLOOKUP(order[[#This Row],[Order ID]],return[#All],2,),"Not returned")</f>
        <v>Not returned</v>
      </c>
      <c r="AA768" t="str">
        <f>VLOOKUP(order[[#This Row],[Region]],user[#All],2,0)</f>
        <v>Chris</v>
      </c>
    </row>
    <row r="769" spans="1:27"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c r="Z769" t="str">
        <f>IFERROR(VLOOKUP(order[[#This Row],[Order ID]],return[#All],2,),"Not returned")</f>
        <v>Not returned</v>
      </c>
      <c r="AA769" t="str">
        <f>VLOOKUP(order[[#This Row],[Region]],user[#All],2,0)</f>
        <v>Chris</v>
      </c>
    </row>
    <row r="770" spans="1:27"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c r="Z770" t="str">
        <f>IFERROR(VLOOKUP(order[[#This Row],[Order ID]],return[#All],2,),"Not returned")</f>
        <v>Not returned</v>
      </c>
      <c r="AA770" t="str">
        <f>VLOOKUP(order[[#This Row],[Region]],user[#All],2,0)</f>
        <v>Chris</v>
      </c>
    </row>
    <row r="771" spans="1:27"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c r="Z771" t="str">
        <f>IFERROR(VLOOKUP(order[[#This Row],[Order ID]],return[#All],2,),"Not returned")</f>
        <v>Not returned</v>
      </c>
      <c r="AA771" t="str">
        <f>VLOOKUP(order[[#This Row],[Region]],user[#All],2,0)</f>
        <v>Chris</v>
      </c>
    </row>
    <row r="772" spans="1:27"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c r="Z772" t="str">
        <f>IFERROR(VLOOKUP(order[[#This Row],[Order ID]],return[#All],2,),"Not returned")</f>
        <v>Not returned</v>
      </c>
      <c r="AA772" t="str">
        <f>VLOOKUP(order[[#This Row],[Region]],user[#All],2,0)</f>
        <v>Chris</v>
      </c>
    </row>
    <row r="773" spans="1:27"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c r="Z773" t="str">
        <f>IFERROR(VLOOKUP(order[[#This Row],[Order ID]],return[#All],2,),"Not returned")</f>
        <v>Not returned</v>
      </c>
      <c r="AA773" t="str">
        <f>VLOOKUP(order[[#This Row],[Region]],user[#All],2,0)</f>
        <v>Chris</v>
      </c>
    </row>
    <row r="774" spans="1:27"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c r="Z774" t="str">
        <f>IFERROR(VLOOKUP(order[[#This Row],[Order ID]],return[#All],2,),"Not returned")</f>
        <v>Not returned</v>
      </c>
      <c r="AA774" t="str">
        <f>VLOOKUP(order[[#This Row],[Region]],user[#All],2,0)</f>
        <v>Chris</v>
      </c>
    </row>
    <row r="775" spans="1:27"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c r="Z775" t="str">
        <f>IFERROR(VLOOKUP(order[[#This Row],[Order ID]],return[#All],2,),"Not returned")</f>
        <v>Not returned</v>
      </c>
      <c r="AA775" t="str">
        <f>VLOOKUP(order[[#This Row],[Region]],user[#All],2,0)</f>
        <v>Chris</v>
      </c>
    </row>
    <row r="776" spans="1:27"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c r="Z776" t="str">
        <f>IFERROR(VLOOKUP(order[[#This Row],[Order ID]],return[#All],2,),"Not returned")</f>
        <v>Not returned</v>
      </c>
      <c r="AA776" t="str">
        <f>VLOOKUP(order[[#This Row],[Region]],user[#All],2,0)</f>
        <v>Sam</v>
      </c>
    </row>
    <row r="777" spans="1:27"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c r="Z777" t="str">
        <f>IFERROR(VLOOKUP(order[[#This Row],[Order ID]],return[#All],2,),"Not returned")</f>
        <v>Not returned</v>
      </c>
      <c r="AA777" t="str">
        <f>VLOOKUP(order[[#This Row],[Region]],user[#All],2,0)</f>
        <v>Sam</v>
      </c>
    </row>
    <row r="778" spans="1:27"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c r="Z778" t="str">
        <f>IFERROR(VLOOKUP(order[[#This Row],[Order ID]],return[#All],2,),"Not returned")</f>
        <v>Not returned</v>
      </c>
      <c r="AA778" t="str">
        <f>VLOOKUP(order[[#This Row],[Region]],user[#All],2,0)</f>
        <v>Erin</v>
      </c>
    </row>
    <row r="779" spans="1:27"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c r="Z779" t="str">
        <f>IFERROR(VLOOKUP(order[[#This Row],[Order ID]],return[#All],2,),"Not returned")</f>
        <v>Not returned</v>
      </c>
      <c r="AA779" t="str">
        <f>VLOOKUP(order[[#This Row],[Region]],user[#All],2,0)</f>
        <v>Chris</v>
      </c>
    </row>
    <row r="780" spans="1:27"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c r="Z780" t="str">
        <f>IFERROR(VLOOKUP(order[[#This Row],[Order ID]],return[#All],2,),"Not returned")</f>
        <v>Not returned</v>
      </c>
      <c r="AA780" t="str">
        <f>VLOOKUP(order[[#This Row],[Region]],user[#All],2,0)</f>
        <v>Chris</v>
      </c>
    </row>
    <row r="781" spans="1:27"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c r="Z781" t="str">
        <f>IFERROR(VLOOKUP(order[[#This Row],[Order ID]],return[#All],2,),"Not returned")</f>
        <v>Not returned</v>
      </c>
      <c r="AA781" t="str">
        <f>VLOOKUP(order[[#This Row],[Region]],user[#All],2,0)</f>
        <v>Chris</v>
      </c>
    </row>
    <row r="782" spans="1:27"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c r="Z782" t="str">
        <f>IFERROR(VLOOKUP(order[[#This Row],[Order ID]],return[#All],2,),"Not returned")</f>
        <v>Not returned</v>
      </c>
      <c r="AA782" t="str">
        <f>VLOOKUP(order[[#This Row],[Region]],user[#All],2,0)</f>
        <v>William</v>
      </c>
    </row>
    <row r="783" spans="1:27"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c r="Z783" t="str">
        <f>IFERROR(VLOOKUP(order[[#This Row],[Order ID]],return[#All],2,),"Not returned")</f>
        <v>Not returned</v>
      </c>
      <c r="AA783" t="str">
        <f>VLOOKUP(order[[#This Row],[Region]],user[#All],2,0)</f>
        <v>Erin</v>
      </c>
    </row>
    <row r="784" spans="1:27"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c r="Z784" t="str">
        <f>IFERROR(VLOOKUP(order[[#This Row],[Order ID]],return[#All],2,),"Not returned")</f>
        <v>Not returned</v>
      </c>
      <c r="AA784" t="str">
        <f>VLOOKUP(order[[#This Row],[Region]],user[#All],2,0)</f>
        <v>William</v>
      </c>
    </row>
    <row r="785" spans="1:27"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c r="Z785" t="str">
        <f>IFERROR(VLOOKUP(order[[#This Row],[Order ID]],return[#All],2,),"Not returned")</f>
        <v>Not returned</v>
      </c>
      <c r="AA785" t="str">
        <f>VLOOKUP(order[[#This Row],[Region]],user[#All],2,0)</f>
        <v>Sam</v>
      </c>
    </row>
    <row r="786" spans="1:27"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c r="Z786" t="str">
        <f>IFERROR(VLOOKUP(order[[#This Row],[Order ID]],return[#All],2,),"Not returned")</f>
        <v>Not returned</v>
      </c>
      <c r="AA786" t="str">
        <f>VLOOKUP(order[[#This Row],[Region]],user[#All],2,0)</f>
        <v>Sam</v>
      </c>
    </row>
    <row r="787" spans="1:27"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c r="Z787" t="str">
        <f>IFERROR(VLOOKUP(order[[#This Row],[Order ID]],return[#All],2,),"Not returned")</f>
        <v>Not returned</v>
      </c>
      <c r="AA787" t="str">
        <f>VLOOKUP(order[[#This Row],[Region]],user[#All],2,0)</f>
        <v>William</v>
      </c>
    </row>
    <row r="788" spans="1:27"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c r="Z788" t="str">
        <f>IFERROR(VLOOKUP(order[[#This Row],[Order ID]],return[#All],2,),"Not returned")</f>
        <v>Not returned</v>
      </c>
      <c r="AA788" t="str">
        <f>VLOOKUP(order[[#This Row],[Region]],user[#All],2,0)</f>
        <v>William</v>
      </c>
    </row>
    <row r="789" spans="1:27"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c r="Z789" t="str">
        <f>IFERROR(VLOOKUP(order[[#This Row],[Order ID]],return[#All],2,),"Not returned")</f>
        <v>Not returned</v>
      </c>
      <c r="AA789" t="str">
        <f>VLOOKUP(order[[#This Row],[Region]],user[#All],2,0)</f>
        <v>William</v>
      </c>
    </row>
    <row r="790" spans="1:27"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c r="Z790" t="str">
        <f>IFERROR(VLOOKUP(order[[#This Row],[Order ID]],return[#All],2,),"Not returned")</f>
        <v>Not returned</v>
      </c>
      <c r="AA790" t="str">
        <f>VLOOKUP(order[[#This Row],[Region]],user[#All],2,0)</f>
        <v>William</v>
      </c>
    </row>
    <row r="791" spans="1:27"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c r="Z791" t="str">
        <f>IFERROR(VLOOKUP(order[[#This Row],[Order ID]],return[#All],2,),"Not returned")</f>
        <v>Not returned</v>
      </c>
      <c r="AA791" t="str">
        <f>VLOOKUP(order[[#This Row],[Region]],user[#All],2,0)</f>
        <v>William</v>
      </c>
    </row>
    <row r="792" spans="1:27"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c r="Z792" t="str">
        <f>IFERROR(VLOOKUP(order[[#This Row],[Order ID]],return[#All],2,),"Not returned")</f>
        <v>Not returned</v>
      </c>
      <c r="AA792" t="str">
        <f>VLOOKUP(order[[#This Row],[Region]],user[#All],2,0)</f>
        <v>William</v>
      </c>
    </row>
    <row r="793" spans="1:27"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c r="Z793" t="str">
        <f>IFERROR(VLOOKUP(order[[#This Row],[Order ID]],return[#All],2,),"Not returned")</f>
        <v>Not returned</v>
      </c>
      <c r="AA793" t="str">
        <f>VLOOKUP(order[[#This Row],[Region]],user[#All],2,0)</f>
        <v>William</v>
      </c>
    </row>
    <row r="794" spans="1:27"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c r="Z794" t="str">
        <f>IFERROR(VLOOKUP(order[[#This Row],[Order ID]],return[#All],2,),"Not returned")</f>
        <v>Not returned</v>
      </c>
      <c r="AA794" t="str">
        <f>VLOOKUP(order[[#This Row],[Region]],user[#All],2,0)</f>
        <v>Chris</v>
      </c>
    </row>
    <row r="795" spans="1:27"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c r="Z795" t="str">
        <f>IFERROR(VLOOKUP(order[[#This Row],[Order ID]],return[#All],2,),"Not returned")</f>
        <v>Not returned</v>
      </c>
      <c r="AA795" t="str">
        <f>VLOOKUP(order[[#This Row],[Region]],user[#All],2,0)</f>
        <v>Chris</v>
      </c>
    </row>
    <row r="796" spans="1:27"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c r="Z796" t="str">
        <f>IFERROR(VLOOKUP(order[[#This Row],[Order ID]],return[#All],2,),"Not returned")</f>
        <v>Not returned</v>
      </c>
      <c r="AA796" t="str">
        <f>VLOOKUP(order[[#This Row],[Region]],user[#All],2,0)</f>
        <v>Chris</v>
      </c>
    </row>
    <row r="797" spans="1:27"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c r="Z797" t="str">
        <f>IFERROR(VLOOKUP(order[[#This Row],[Order ID]],return[#All],2,),"Not returned")</f>
        <v>Not returned</v>
      </c>
      <c r="AA797" t="str">
        <f>VLOOKUP(order[[#This Row],[Region]],user[#All],2,0)</f>
        <v>Chris</v>
      </c>
    </row>
    <row r="798" spans="1:27"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c r="Z798" t="str">
        <f>IFERROR(VLOOKUP(order[[#This Row],[Order ID]],return[#All],2,),"Not returned")</f>
        <v>Not returned</v>
      </c>
      <c r="AA798" t="str">
        <f>VLOOKUP(order[[#This Row],[Region]],user[#All],2,0)</f>
        <v>William</v>
      </c>
    </row>
    <row r="799" spans="1:27"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c r="Z799" t="str">
        <f>IFERROR(VLOOKUP(order[[#This Row],[Order ID]],return[#All],2,),"Not returned")</f>
        <v>Not returned</v>
      </c>
      <c r="AA799" t="str">
        <f>VLOOKUP(order[[#This Row],[Region]],user[#All],2,0)</f>
        <v>William</v>
      </c>
    </row>
    <row r="800" spans="1:27"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c r="Z800" t="str">
        <f>IFERROR(VLOOKUP(order[[#This Row],[Order ID]],return[#All],2,),"Not returned")</f>
        <v>Not returned</v>
      </c>
      <c r="AA800" t="str">
        <f>VLOOKUP(order[[#This Row],[Region]],user[#All],2,0)</f>
        <v>Erin</v>
      </c>
    </row>
    <row r="801" spans="1:27"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c r="Z801" t="str">
        <f>IFERROR(VLOOKUP(order[[#This Row],[Order ID]],return[#All],2,),"Not returned")</f>
        <v>Not returned</v>
      </c>
      <c r="AA801" t="str">
        <f>VLOOKUP(order[[#This Row],[Region]],user[#All],2,0)</f>
        <v>Erin</v>
      </c>
    </row>
    <row r="802" spans="1:27"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c r="Z802" t="str">
        <f>IFERROR(VLOOKUP(order[[#This Row],[Order ID]],return[#All],2,),"Not returned")</f>
        <v>Not returned</v>
      </c>
      <c r="AA802" t="str">
        <f>VLOOKUP(order[[#This Row],[Region]],user[#All],2,0)</f>
        <v>Chris</v>
      </c>
    </row>
    <row r="803" spans="1:27"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c r="Z803" t="str">
        <f>IFERROR(VLOOKUP(order[[#This Row],[Order ID]],return[#All],2,),"Not returned")</f>
        <v>Not returned</v>
      </c>
      <c r="AA803" t="str">
        <f>VLOOKUP(order[[#This Row],[Region]],user[#All],2,0)</f>
        <v>Chris</v>
      </c>
    </row>
    <row r="804" spans="1:27"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c r="Z804" t="str">
        <f>IFERROR(VLOOKUP(order[[#This Row],[Order ID]],return[#All],2,),"Not returned")</f>
        <v>Not returned</v>
      </c>
      <c r="AA804" t="str">
        <f>VLOOKUP(order[[#This Row],[Region]],user[#All],2,0)</f>
        <v>Chris</v>
      </c>
    </row>
    <row r="805" spans="1:27"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c r="Z805" t="str">
        <f>IFERROR(VLOOKUP(order[[#This Row],[Order ID]],return[#All],2,),"Not returned")</f>
        <v>Not returned</v>
      </c>
      <c r="AA805" t="str">
        <f>VLOOKUP(order[[#This Row],[Region]],user[#All],2,0)</f>
        <v>Chris</v>
      </c>
    </row>
    <row r="806" spans="1:27"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c r="Z806" t="str">
        <f>IFERROR(VLOOKUP(order[[#This Row],[Order ID]],return[#All],2,),"Not returned")</f>
        <v>Not returned</v>
      </c>
      <c r="AA806" t="str">
        <f>VLOOKUP(order[[#This Row],[Region]],user[#All],2,0)</f>
        <v>William</v>
      </c>
    </row>
    <row r="807" spans="1:27"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c r="Z807" t="str">
        <f>IFERROR(VLOOKUP(order[[#This Row],[Order ID]],return[#All],2,),"Not returned")</f>
        <v>Not returned</v>
      </c>
      <c r="AA807" t="str">
        <f>VLOOKUP(order[[#This Row],[Region]],user[#All],2,0)</f>
        <v>William</v>
      </c>
    </row>
    <row r="808" spans="1:27"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c r="Z808" t="str">
        <f>IFERROR(VLOOKUP(order[[#This Row],[Order ID]],return[#All],2,),"Not returned")</f>
        <v>Not returned</v>
      </c>
      <c r="AA808" t="str">
        <f>VLOOKUP(order[[#This Row],[Region]],user[#All],2,0)</f>
        <v>William</v>
      </c>
    </row>
    <row r="809" spans="1:27"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c r="Z809" t="str">
        <f>IFERROR(VLOOKUP(order[[#This Row],[Order ID]],return[#All],2,),"Not returned")</f>
        <v>Not returned</v>
      </c>
      <c r="AA809" t="str">
        <f>VLOOKUP(order[[#This Row],[Region]],user[#All],2,0)</f>
        <v>William</v>
      </c>
    </row>
    <row r="810" spans="1:27"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c r="Z810" t="str">
        <f>IFERROR(VLOOKUP(order[[#This Row],[Order ID]],return[#All],2,),"Not returned")</f>
        <v>Not returned</v>
      </c>
      <c r="AA810" t="str">
        <f>VLOOKUP(order[[#This Row],[Region]],user[#All],2,0)</f>
        <v>William</v>
      </c>
    </row>
    <row r="811" spans="1:27"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c r="Z811" t="str">
        <f>IFERROR(VLOOKUP(order[[#This Row],[Order ID]],return[#All],2,),"Not returned")</f>
        <v>Not returned</v>
      </c>
      <c r="AA811" t="str">
        <f>VLOOKUP(order[[#This Row],[Region]],user[#All],2,0)</f>
        <v>Chris</v>
      </c>
    </row>
    <row r="812" spans="1:27"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c r="Z812" t="str">
        <f>IFERROR(VLOOKUP(order[[#This Row],[Order ID]],return[#All],2,),"Not returned")</f>
        <v>Not returned</v>
      </c>
      <c r="AA812" t="str">
        <f>VLOOKUP(order[[#This Row],[Region]],user[#All],2,0)</f>
        <v>Chris</v>
      </c>
    </row>
    <row r="813" spans="1:27"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c r="Z813" t="str">
        <f>IFERROR(VLOOKUP(order[[#This Row],[Order ID]],return[#All],2,),"Not returned")</f>
        <v>Not returned</v>
      </c>
      <c r="AA813" t="str">
        <f>VLOOKUP(order[[#This Row],[Region]],user[#All],2,0)</f>
        <v>Chris</v>
      </c>
    </row>
    <row r="814" spans="1:27"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c r="Z814" t="str">
        <f>IFERROR(VLOOKUP(order[[#This Row],[Order ID]],return[#All],2,),"Not returned")</f>
        <v>Not returned</v>
      </c>
      <c r="AA814" t="str">
        <f>VLOOKUP(order[[#This Row],[Region]],user[#All],2,0)</f>
        <v>Chris</v>
      </c>
    </row>
    <row r="815" spans="1:27"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c r="Z815" t="str">
        <f>IFERROR(VLOOKUP(order[[#This Row],[Order ID]],return[#All],2,),"Not returned")</f>
        <v>Not returned</v>
      </c>
      <c r="AA815" t="str">
        <f>VLOOKUP(order[[#This Row],[Region]],user[#All],2,0)</f>
        <v>Chris</v>
      </c>
    </row>
    <row r="816" spans="1:27"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c r="Z816" t="str">
        <f>IFERROR(VLOOKUP(order[[#This Row],[Order ID]],return[#All],2,),"Not returned")</f>
        <v>Not returned</v>
      </c>
      <c r="AA816" t="str">
        <f>VLOOKUP(order[[#This Row],[Region]],user[#All],2,0)</f>
        <v>Chris</v>
      </c>
    </row>
    <row r="817" spans="1:27"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c r="Z817" t="str">
        <f>IFERROR(VLOOKUP(order[[#This Row],[Order ID]],return[#All],2,),"Not returned")</f>
        <v>Not returned</v>
      </c>
      <c r="AA817" t="str">
        <f>VLOOKUP(order[[#This Row],[Region]],user[#All],2,0)</f>
        <v>Erin</v>
      </c>
    </row>
    <row r="818" spans="1:27"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c r="Z818" t="str">
        <f>IFERROR(VLOOKUP(order[[#This Row],[Order ID]],return[#All],2,),"Not returned")</f>
        <v>Not returned</v>
      </c>
      <c r="AA818" t="str">
        <f>VLOOKUP(order[[#This Row],[Region]],user[#All],2,0)</f>
        <v>Erin</v>
      </c>
    </row>
    <row r="819" spans="1:27"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c r="Z819" t="str">
        <f>IFERROR(VLOOKUP(order[[#This Row],[Order ID]],return[#All],2,),"Not returned")</f>
        <v>Not returned</v>
      </c>
      <c r="AA819" t="str">
        <f>VLOOKUP(order[[#This Row],[Region]],user[#All],2,0)</f>
        <v>Chris</v>
      </c>
    </row>
    <row r="820" spans="1:27"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c r="Z820" t="str">
        <f>IFERROR(VLOOKUP(order[[#This Row],[Order ID]],return[#All],2,),"Not returned")</f>
        <v>Not returned</v>
      </c>
      <c r="AA820" t="str">
        <f>VLOOKUP(order[[#This Row],[Region]],user[#All],2,0)</f>
        <v>Chris</v>
      </c>
    </row>
    <row r="821" spans="1:27"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c r="Z821" t="str">
        <f>IFERROR(VLOOKUP(order[[#This Row],[Order ID]],return[#All],2,),"Not returned")</f>
        <v>Not returned</v>
      </c>
      <c r="AA821" t="str">
        <f>VLOOKUP(order[[#This Row],[Region]],user[#All],2,0)</f>
        <v>Chris</v>
      </c>
    </row>
    <row r="822" spans="1:27"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c r="Z822" t="str">
        <f>IFERROR(VLOOKUP(order[[#This Row],[Order ID]],return[#All],2,),"Not returned")</f>
        <v>Not returned</v>
      </c>
      <c r="AA822" t="str">
        <f>VLOOKUP(order[[#This Row],[Region]],user[#All],2,0)</f>
        <v>William</v>
      </c>
    </row>
    <row r="823" spans="1:27"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c r="Z823" t="str">
        <f>IFERROR(VLOOKUP(order[[#This Row],[Order ID]],return[#All],2,),"Not returned")</f>
        <v>Not returned</v>
      </c>
      <c r="AA823" t="str">
        <f>VLOOKUP(order[[#This Row],[Region]],user[#All],2,0)</f>
        <v>Sam</v>
      </c>
    </row>
    <row r="824" spans="1:27"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c r="Z824" t="str">
        <f>IFERROR(VLOOKUP(order[[#This Row],[Order ID]],return[#All],2,),"Not returned")</f>
        <v>Not returned</v>
      </c>
      <c r="AA824" t="str">
        <f>VLOOKUP(order[[#This Row],[Region]],user[#All],2,0)</f>
        <v>Chris</v>
      </c>
    </row>
    <row r="825" spans="1:27"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c r="Z825" t="str">
        <f>IFERROR(VLOOKUP(order[[#This Row],[Order ID]],return[#All],2,),"Not returned")</f>
        <v>Not returned</v>
      </c>
      <c r="AA825" t="str">
        <f>VLOOKUP(order[[#This Row],[Region]],user[#All],2,0)</f>
        <v>Chris</v>
      </c>
    </row>
    <row r="826" spans="1:27"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c r="Z826" t="str">
        <f>IFERROR(VLOOKUP(order[[#This Row],[Order ID]],return[#All],2,),"Not returned")</f>
        <v>Not returned</v>
      </c>
      <c r="AA826" t="str">
        <f>VLOOKUP(order[[#This Row],[Region]],user[#All],2,0)</f>
        <v>Chris</v>
      </c>
    </row>
    <row r="827" spans="1:27"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c r="Z827" t="str">
        <f>IFERROR(VLOOKUP(order[[#This Row],[Order ID]],return[#All],2,),"Not returned")</f>
        <v>Not returned</v>
      </c>
      <c r="AA827" t="str">
        <f>VLOOKUP(order[[#This Row],[Region]],user[#All],2,0)</f>
        <v>William</v>
      </c>
    </row>
    <row r="828" spans="1:27"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c r="Z828" t="str">
        <f>IFERROR(VLOOKUP(order[[#This Row],[Order ID]],return[#All],2,),"Not returned")</f>
        <v>Not returned</v>
      </c>
      <c r="AA828" t="str">
        <f>VLOOKUP(order[[#This Row],[Region]],user[#All],2,0)</f>
        <v>William</v>
      </c>
    </row>
    <row r="829" spans="1:27"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c r="Z829" t="str">
        <f>IFERROR(VLOOKUP(order[[#This Row],[Order ID]],return[#All],2,),"Not returned")</f>
        <v>Not returned</v>
      </c>
      <c r="AA829" t="str">
        <f>VLOOKUP(order[[#This Row],[Region]],user[#All],2,0)</f>
        <v>Erin</v>
      </c>
    </row>
    <row r="830" spans="1:27"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c r="Z830" t="str">
        <f>IFERROR(VLOOKUP(order[[#This Row],[Order ID]],return[#All],2,),"Not returned")</f>
        <v>Not returned</v>
      </c>
      <c r="AA830" t="str">
        <f>VLOOKUP(order[[#This Row],[Region]],user[#All],2,0)</f>
        <v>Erin</v>
      </c>
    </row>
    <row r="831" spans="1:27"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c r="Z831" t="str">
        <f>IFERROR(VLOOKUP(order[[#This Row],[Order ID]],return[#All],2,),"Not returned")</f>
        <v>Not returned</v>
      </c>
      <c r="AA831" t="str">
        <f>VLOOKUP(order[[#This Row],[Region]],user[#All],2,0)</f>
        <v>Erin</v>
      </c>
    </row>
    <row r="832" spans="1:27"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c r="Z832" t="str">
        <f>IFERROR(VLOOKUP(order[[#This Row],[Order ID]],return[#All],2,),"Not returned")</f>
        <v>Not returned</v>
      </c>
      <c r="AA832" t="str">
        <f>VLOOKUP(order[[#This Row],[Region]],user[#All],2,0)</f>
        <v>Erin</v>
      </c>
    </row>
    <row r="833" spans="1:27"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c r="Z833" t="str">
        <f>IFERROR(VLOOKUP(order[[#This Row],[Order ID]],return[#All],2,),"Not returned")</f>
        <v>Not returned</v>
      </c>
      <c r="AA833" t="str">
        <f>VLOOKUP(order[[#This Row],[Region]],user[#All],2,0)</f>
        <v>William</v>
      </c>
    </row>
    <row r="834" spans="1:27"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c r="Z834" t="str">
        <f>IFERROR(VLOOKUP(order[[#This Row],[Order ID]],return[#All],2,),"Not returned")</f>
        <v>Not returned</v>
      </c>
      <c r="AA834" t="str">
        <f>VLOOKUP(order[[#This Row],[Region]],user[#All],2,0)</f>
        <v>Chris</v>
      </c>
    </row>
    <row r="835" spans="1:27"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c r="Z835" t="str">
        <f>IFERROR(VLOOKUP(order[[#This Row],[Order ID]],return[#All],2,),"Not returned")</f>
        <v>Not returned</v>
      </c>
      <c r="AA835" t="str">
        <f>VLOOKUP(order[[#This Row],[Region]],user[#All],2,0)</f>
        <v>Chris</v>
      </c>
    </row>
    <row r="836" spans="1:27"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c r="Z836" t="str">
        <f>IFERROR(VLOOKUP(order[[#This Row],[Order ID]],return[#All],2,),"Not returned")</f>
        <v>Not returned</v>
      </c>
      <c r="AA836" t="str">
        <f>VLOOKUP(order[[#This Row],[Region]],user[#All],2,0)</f>
        <v>Chris</v>
      </c>
    </row>
    <row r="837" spans="1:27"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c r="Z837" t="str">
        <f>IFERROR(VLOOKUP(order[[#This Row],[Order ID]],return[#All],2,),"Not returned")</f>
        <v>Not returned</v>
      </c>
      <c r="AA837" t="str">
        <f>VLOOKUP(order[[#This Row],[Region]],user[#All],2,0)</f>
        <v>Chris</v>
      </c>
    </row>
    <row r="838" spans="1:27"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c r="Z838" t="str">
        <f>IFERROR(VLOOKUP(order[[#This Row],[Order ID]],return[#All],2,),"Not returned")</f>
        <v>Not returned</v>
      </c>
      <c r="AA838" t="str">
        <f>VLOOKUP(order[[#This Row],[Region]],user[#All],2,0)</f>
        <v>Chris</v>
      </c>
    </row>
    <row r="839" spans="1:27"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c r="Z839" t="str">
        <f>IFERROR(VLOOKUP(order[[#This Row],[Order ID]],return[#All],2,),"Not returned")</f>
        <v>Not returned</v>
      </c>
      <c r="AA839" t="str">
        <f>VLOOKUP(order[[#This Row],[Region]],user[#All],2,0)</f>
        <v>Chris</v>
      </c>
    </row>
    <row r="840" spans="1:27"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c r="Z840" t="str">
        <f>IFERROR(VLOOKUP(order[[#This Row],[Order ID]],return[#All],2,),"Not returned")</f>
        <v>Not returned</v>
      </c>
      <c r="AA840" t="str">
        <f>VLOOKUP(order[[#This Row],[Region]],user[#All],2,0)</f>
        <v>Chris</v>
      </c>
    </row>
    <row r="841" spans="1:27"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c r="Z841" t="str">
        <f>IFERROR(VLOOKUP(order[[#This Row],[Order ID]],return[#All],2,),"Not returned")</f>
        <v>Not returned</v>
      </c>
      <c r="AA841" t="str">
        <f>VLOOKUP(order[[#This Row],[Region]],user[#All],2,0)</f>
        <v>Chris</v>
      </c>
    </row>
    <row r="842" spans="1:27"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c r="Z842" t="str">
        <f>IFERROR(VLOOKUP(order[[#This Row],[Order ID]],return[#All],2,),"Not returned")</f>
        <v>Not returned</v>
      </c>
      <c r="AA842" t="str">
        <f>VLOOKUP(order[[#This Row],[Region]],user[#All],2,0)</f>
        <v>Chris</v>
      </c>
    </row>
    <row r="843" spans="1:27"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c r="Z843" t="str">
        <f>IFERROR(VLOOKUP(order[[#This Row],[Order ID]],return[#All],2,),"Not returned")</f>
        <v>Not returned</v>
      </c>
      <c r="AA843" t="str">
        <f>VLOOKUP(order[[#This Row],[Region]],user[#All],2,0)</f>
        <v>Erin</v>
      </c>
    </row>
    <row r="844" spans="1:27"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c r="Z844" t="str">
        <f>IFERROR(VLOOKUP(order[[#This Row],[Order ID]],return[#All],2,),"Not returned")</f>
        <v>Not returned</v>
      </c>
      <c r="AA844" t="str">
        <f>VLOOKUP(order[[#This Row],[Region]],user[#All],2,0)</f>
        <v>Erin</v>
      </c>
    </row>
    <row r="845" spans="1:27"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c r="Z845" t="str">
        <f>IFERROR(VLOOKUP(order[[#This Row],[Order ID]],return[#All],2,),"Not returned")</f>
        <v>Not returned</v>
      </c>
      <c r="AA845" t="str">
        <f>VLOOKUP(order[[#This Row],[Region]],user[#All],2,0)</f>
        <v>Erin</v>
      </c>
    </row>
    <row r="846" spans="1:27"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c r="Z846" t="str">
        <f>IFERROR(VLOOKUP(order[[#This Row],[Order ID]],return[#All],2,),"Not returned")</f>
        <v>Not returned</v>
      </c>
      <c r="AA846" t="str">
        <f>VLOOKUP(order[[#This Row],[Region]],user[#All],2,0)</f>
        <v>Erin</v>
      </c>
    </row>
    <row r="847" spans="1:27"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c r="Z847" t="str">
        <f>IFERROR(VLOOKUP(order[[#This Row],[Order ID]],return[#All],2,),"Not returned")</f>
        <v>Not returned</v>
      </c>
      <c r="AA847" t="str">
        <f>VLOOKUP(order[[#This Row],[Region]],user[#All],2,0)</f>
        <v>Sam</v>
      </c>
    </row>
    <row r="848" spans="1:27"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c r="Z848" t="str">
        <f>IFERROR(VLOOKUP(order[[#This Row],[Order ID]],return[#All],2,),"Not returned")</f>
        <v>Not returned</v>
      </c>
      <c r="AA848" t="str">
        <f>VLOOKUP(order[[#This Row],[Region]],user[#All],2,0)</f>
        <v>Sam</v>
      </c>
    </row>
    <row r="849" spans="1:27"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c r="Z849" t="str">
        <f>IFERROR(VLOOKUP(order[[#This Row],[Order ID]],return[#All],2,),"Not returned")</f>
        <v>Not returned</v>
      </c>
      <c r="AA849" t="str">
        <f>VLOOKUP(order[[#This Row],[Region]],user[#All],2,0)</f>
        <v>Sam</v>
      </c>
    </row>
    <row r="850" spans="1:27"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c r="Z850" t="str">
        <f>IFERROR(VLOOKUP(order[[#This Row],[Order ID]],return[#All],2,),"Not returned")</f>
        <v>Not returned</v>
      </c>
      <c r="AA850" t="str">
        <f>VLOOKUP(order[[#This Row],[Region]],user[#All],2,0)</f>
        <v>Sam</v>
      </c>
    </row>
    <row r="851" spans="1:27"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c r="Z851" t="str">
        <f>IFERROR(VLOOKUP(order[[#This Row],[Order ID]],return[#All],2,),"Not returned")</f>
        <v>Not returned</v>
      </c>
      <c r="AA851" t="str">
        <f>VLOOKUP(order[[#This Row],[Region]],user[#All],2,0)</f>
        <v>Sam</v>
      </c>
    </row>
    <row r="852" spans="1:27"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c r="Z852" t="str">
        <f>IFERROR(VLOOKUP(order[[#This Row],[Order ID]],return[#All],2,),"Not returned")</f>
        <v>Not returned</v>
      </c>
      <c r="AA852" t="str">
        <f>VLOOKUP(order[[#This Row],[Region]],user[#All],2,0)</f>
        <v>Sam</v>
      </c>
    </row>
    <row r="853" spans="1:27"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c r="Z853" t="str">
        <f>IFERROR(VLOOKUP(order[[#This Row],[Order ID]],return[#All],2,),"Not returned")</f>
        <v>Not returned</v>
      </c>
      <c r="AA853" t="str">
        <f>VLOOKUP(order[[#This Row],[Region]],user[#All],2,0)</f>
        <v>Chris</v>
      </c>
    </row>
    <row r="854" spans="1:27"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c r="Z854" t="str">
        <f>IFERROR(VLOOKUP(order[[#This Row],[Order ID]],return[#All],2,),"Not returned")</f>
        <v>Not returned</v>
      </c>
      <c r="AA854" t="str">
        <f>VLOOKUP(order[[#This Row],[Region]],user[#All],2,0)</f>
        <v>Chris</v>
      </c>
    </row>
    <row r="855" spans="1:27"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c r="Z855" t="str">
        <f>IFERROR(VLOOKUP(order[[#This Row],[Order ID]],return[#All],2,),"Not returned")</f>
        <v>Not returned</v>
      </c>
      <c r="AA855" t="str">
        <f>VLOOKUP(order[[#This Row],[Region]],user[#All],2,0)</f>
        <v>Erin</v>
      </c>
    </row>
    <row r="856" spans="1:27"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c r="Z856" t="str">
        <f>IFERROR(VLOOKUP(order[[#This Row],[Order ID]],return[#All],2,),"Not returned")</f>
        <v>Not returned</v>
      </c>
      <c r="AA856" t="str">
        <f>VLOOKUP(order[[#This Row],[Region]],user[#All],2,0)</f>
        <v>Chris</v>
      </c>
    </row>
    <row r="857" spans="1:27"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c r="Z857" t="str">
        <f>IFERROR(VLOOKUP(order[[#This Row],[Order ID]],return[#All],2,),"Not returned")</f>
        <v>Not returned</v>
      </c>
      <c r="AA857" t="str">
        <f>VLOOKUP(order[[#This Row],[Region]],user[#All],2,0)</f>
        <v>Sam</v>
      </c>
    </row>
    <row r="858" spans="1:27"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c r="Z858" t="str">
        <f>IFERROR(VLOOKUP(order[[#This Row],[Order ID]],return[#All],2,),"Not returned")</f>
        <v>Not returned</v>
      </c>
      <c r="AA858" t="str">
        <f>VLOOKUP(order[[#This Row],[Region]],user[#All],2,0)</f>
        <v>Sam</v>
      </c>
    </row>
    <row r="859" spans="1:27"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c r="Z859" t="str">
        <f>IFERROR(VLOOKUP(order[[#This Row],[Order ID]],return[#All],2,),"Not returned")</f>
        <v>Not returned</v>
      </c>
      <c r="AA859" t="str">
        <f>VLOOKUP(order[[#This Row],[Region]],user[#All],2,0)</f>
        <v>Sam</v>
      </c>
    </row>
    <row r="860" spans="1:27"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c r="Z860" t="str">
        <f>IFERROR(VLOOKUP(order[[#This Row],[Order ID]],return[#All],2,),"Not returned")</f>
        <v>Not returned</v>
      </c>
      <c r="AA860" t="str">
        <f>VLOOKUP(order[[#This Row],[Region]],user[#All],2,0)</f>
        <v>Sam</v>
      </c>
    </row>
    <row r="861" spans="1:27"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c r="Z861" t="str">
        <f>IFERROR(VLOOKUP(order[[#This Row],[Order ID]],return[#All],2,),"Not returned")</f>
        <v>Not returned</v>
      </c>
      <c r="AA861" t="str">
        <f>VLOOKUP(order[[#This Row],[Region]],user[#All],2,0)</f>
        <v>Sam</v>
      </c>
    </row>
    <row r="862" spans="1:27"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c r="Z862" t="str">
        <f>IFERROR(VLOOKUP(order[[#This Row],[Order ID]],return[#All],2,),"Not returned")</f>
        <v>Not returned</v>
      </c>
      <c r="AA862" t="str">
        <f>VLOOKUP(order[[#This Row],[Region]],user[#All],2,0)</f>
        <v>Sam</v>
      </c>
    </row>
    <row r="863" spans="1:27"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c r="Z863" t="str">
        <f>IFERROR(VLOOKUP(order[[#This Row],[Order ID]],return[#All],2,),"Not returned")</f>
        <v>Not returned</v>
      </c>
      <c r="AA863" t="str">
        <f>VLOOKUP(order[[#This Row],[Region]],user[#All],2,0)</f>
        <v>Chris</v>
      </c>
    </row>
    <row r="864" spans="1:27"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c r="Z864" t="str">
        <f>IFERROR(VLOOKUP(order[[#This Row],[Order ID]],return[#All],2,),"Not returned")</f>
        <v>Not returned</v>
      </c>
      <c r="AA864" t="str">
        <f>VLOOKUP(order[[#This Row],[Region]],user[#All],2,0)</f>
        <v>Chris</v>
      </c>
    </row>
    <row r="865" spans="1:27"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c r="Z865" t="str">
        <f>IFERROR(VLOOKUP(order[[#This Row],[Order ID]],return[#All],2,),"Not returned")</f>
        <v>Not returned</v>
      </c>
      <c r="AA865" t="str">
        <f>VLOOKUP(order[[#This Row],[Region]],user[#All],2,0)</f>
        <v>Chris</v>
      </c>
    </row>
    <row r="866" spans="1:27"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c r="Z866" t="str">
        <f>IFERROR(VLOOKUP(order[[#This Row],[Order ID]],return[#All],2,),"Not returned")</f>
        <v>Not returned</v>
      </c>
      <c r="AA866" t="str">
        <f>VLOOKUP(order[[#This Row],[Region]],user[#All],2,0)</f>
        <v>Sam</v>
      </c>
    </row>
    <row r="867" spans="1:27"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c r="Z867" t="str">
        <f>IFERROR(VLOOKUP(order[[#This Row],[Order ID]],return[#All],2,),"Not returned")</f>
        <v>Not returned</v>
      </c>
      <c r="AA867" t="str">
        <f>VLOOKUP(order[[#This Row],[Region]],user[#All],2,0)</f>
        <v>Sam</v>
      </c>
    </row>
    <row r="868" spans="1:27"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c r="Z868" t="str">
        <f>IFERROR(VLOOKUP(order[[#This Row],[Order ID]],return[#All],2,),"Not returned")</f>
        <v>Not returned</v>
      </c>
      <c r="AA868" t="str">
        <f>VLOOKUP(order[[#This Row],[Region]],user[#All],2,0)</f>
        <v>Sam</v>
      </c>
    </row>
    <row r="869" spans="1:27"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c r="Z869" t="str">
        <f>IFERROR(VLOOKUP(order[[#This Row],[Order ID]],return[#All],2,),"Not returned")</f>
        <v>Not returned</v>
      </c>
      <c r="AA869" t="str">
        <f>VLOOKUP(order[[#This Row],[Region]],user[#All],2,0)</f>
        <v>Sam</v>
      </c>
    </row>
    <row r="870" spans="1:27"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c r="Z870" t="str">
        <f>IFERROR(VLOOKUP(order[[#This Row],[Order ID]],return[#All],2,),"Not returned")</f>
        <v>Not returned</v>
      </c>
      <c r="AA870" t="str">
        <f>VLOOKUP(order[[#This Row],[Region]],user[#All],2,0)</f>
        <v>Sam</v>
      </c>
    </row>
    <row r="871" spans="1:27"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c r="Z871" t="str">
        <f>IFERROR(VLOOKUP(order[[#This Row],[Order ID]],return[#All],2,),"Not returned")</f>
        <v>Not returned</v>
      </c>
      <c r="AA871" t="str">
        <f>VLOOKUP(order[[#This Row],[Region]],user[#All],2,0)</f>
        <v>Sam</v>
      </c>
    </row>
    <row r="872" spans="1:27"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c r="Z872" t="str">
        <f>IFERROR(VLOOKUP(order[[#This Row],[Order ID]],return[#All],2,),"Not returned")</f>
        <v>Not returned</v>
      </c>
      <c r="AA872" t="str">
        <f>VLOOKUP(order[[#This Row],[Region]],user[#All],2,0)</f>
        <v>Sam</v>
      </c>
    </row>
    <row r="873" spans="1:27"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c r="Z873" t="str">
        <f>IFERROR(VLOOKUP(order[[#This Row],[Order ID]],return[#All],2,),"Not returned")</f>
        <v>Not returned</v>
      </c>
      <c r="AA873" t="str">
        <f>VLOOKUP(order[[#This Row],[Region]],user[#All],2,0)</f>
        <v>Sam</v>
      </c>
    </row>
    <row r="874" spans="1:27"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c r="Z874" t="str">
        <f>IFERROR(VLOOKUP(order[[#This Row],[Order ID]],return[#All],2,),"Not returned")</f>
        <v>Not returned</v>
      </c>
      <c r="AA874" t="str">
        <f>VLOOKUP(order[[#This Row],[Region]],user[#All],2,0)</f>
        <v>Sam</v>
      </c>
    </row>
    <row r="875" spans="1:27"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c r="Z875" t="str">
        <f>IFERROR(VLOOKUP(order[[#This Row],[Order ID]],return[#All],2,),"Not returned")</f>
        <v>Not returned</v>
      </c>
      <c r="AA875" t="str">
        <f>VLOOKUP(order[[#This Row],[Region]],user[#All],2,0)</f>
        <v>Sam</v>
      </c>
    </row>
    <row r="876" spans="1:27"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c r="Z876" t="str">
        <f>IFERROR(VLOOKUP(order[[#This Row],[Order ID]],return[#All],2,),"Not returned")</f>
        <v>Not returned</v>
      </c>
      <c r="AA876" t="str">
        <f>VLOOKUP(order[[#This Row],[Region]],user[#All],2,0)</f>
        <v>Chris</v>
      </c>
    </row>
    <row r="877" spans="1:27"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c r="Z877" t="str">
        <f>IFERROR(VLOOKUP(order[[#This Row],[Order ID]],return[#All],2,),"Not returned")</f>
        <v>Not returned</v>
      </c>
      <c r="AA877" t="str">
        <f>VLOOKUP(order[[#This Row],[Region]],user[#All],2,0)</f>
        <v>Chris</v>
      </c>
    </row>
    <row r="878" spans="1:27"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c r="Z878" t="str">
        <f>IFERROR(VLOOKUP(order[[#This Row],[Order ID]],return[#All],2,),"Not returned")</f>
        <v>Not returned</v>
      </c>
      <c r="AA878" t="str">
        <f>VLOOKUP(order[[#This Row],[Region]],user[#All],2,0)</f>
        <v>Sam</v>
      </c>
    </row>
    <row r="879" spans="1:27"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c r="Z879" t="str">
        <f>IFERROR(VLOOKUP(order[[#This Row],[Order ID]],return[#All],2,),"Not returned")</f>
        <v>Not returned</v>
      </c>
      <c r="AA879" t="str">
        <f>VLOOKUP(order[[#This Row],[Region]],user[#All],2,0)</f>
        <v>Erin</v>
      </c>
    </row>
    <row r="880" spans="1:27"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c r="Z880" t="str">
        <f>IFERROR(VLOOKUP(order[[#This Row],[Order ID]],return[#All],2,),"Not returned")</f>
        <v>Not returned</v>
      </c>
      <c r="AA880" t="str">
        <f>VLOOKUP(order[[#This Row],[Region]],user[#All],2,0)</f>
        <v>Erin</v>
      </c>
    </row>
    <row r="881" spans="1:27"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c r="Z881" t="str">
        <f>IFERROR(VLOOKUP(order[[#This Row],[Order ID]],return[#All],2,),"Not returned")</f>
        <v>Not returned</v>
      </c>
      <c r="AA881" t="str">
        <f>VLOOKUP(order[[#This Row],[Region]],user[#All],2,0)</f>
        <v>Chris</v>
      </c>
    </row>
    <row r="882" spans="1:27"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c r="Z882" t="str">
        <f>IFERROR(VLOOKUP(order[[#This Row],[Order ID]],return[#All],2,),"Not returned")</f>
        <v>Not returned</v>
      </c>
      <c r="AA882" t="str">
        <f>VLOOKUP(order[[#This Row],[Region]],user[#All],2,0)</f>
        <v>Erin</v>
      </c>
    </row>
    <row r="883" spans="1:27"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c r="Z883" t="str">
        <f>IFERROR(VLOOKUP(order[[#This Row],[Order ID]],return[#All],2,),"Not returned")</f>
        <v>Not returned</v>
      </c>
      <c r="AA883" t="str">
        <f>VLOOKUP(order[[#This Row],[Region]],user[#All],2,0)</f>
        <v>Erin</v>
      </c>
    </row>
    <row r="884" spans="1:27"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c r="Z884" t="str">
        <f>IFERROR(VLOOKUP(order[[#This Row],[Order ID]],return[#All],2,),"Not returned")</f>
        <v>Not returned</v>
      </c>
      <c r="AA884" t="str">
        <f>VLOOKUP(order[[#This Row],[Region]],user[#All],2,0)</f>
        <v>Erin</v>
      </c>
    </row>
    <row r="885" spans="1:27"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c r="Z885" t="str">
        <f>IFERROR(VLOOKUP(order[[#This Row],[Order ID]],return[#All],2,),"Not returned")</f>
        <v>Not returned</v>
      </c>
      <c r="AA885" t="str">
        <f>VLOOKUP(order[[#This Row],[Region]],user[#All],2,0)</f>
        <v>Erin</v>
      </c>
    </row>
    <row r="886" spans="1:27"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c r="Z886" t="str">
        <f>IFERROR(VLOOKUP(order[[#This Row],[Order ID]],return[#All],2,),"Not returned")</f>
        <v>Not returned</v>
      </c>
      <c r="AA886" t="str">
        <f>VLOOKUP(order[[#This Row],[Region]],user[#All],2,0)</f>
        <v>Erin</v>
      </c>
    </row>
    <row r="887" spans="1:27"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c r="Z887" t="str">
        <f>IFERROR(VLOOKUP(order[[#This Row],[Order ID]],return[#All],2,),"Not returned")</f>
        <v>Not returned</v>
      </c>
      <c r="AA887" t="str">
        <f>VLOOKUP(order[[#This Row],[Region]],user[#All],2,0)</f>
        <v>Erin</v>
      </c>
    </row>
    <row r="888" spans="1:27"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c r="Z888" t="str">
        <f>IFERROR(VLOOKUP(order[[#This Row],[Order ID]],return[#All],2,),"Not returned")</f>
        <v>Not returned</v>
      </c>
      <c r="AA888" t="str">
        <f>VLOOKUP(order[[#This Row],[Region]],user[#All],2,0)</f>
        <v>Erin</v>
      </c>
    </row>
    <row r="889" spans="1:27"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c r="Z889" t="str">
        <f>IFERROR(VLOOKUP(order[[#This Row],[Order ID]],return[#All],2,),"Not returned")</f>
        <v>Not returned</v>
      </c>
      <c r="AA889" t="str">
        <f>VLOOKUP(order[[#This Row],[Region]],user[#All],2,0)</f>
        <v>Erin</v>
      </c>
    </row>
    <row r="890" spans="1:27"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c r="Z890" t="str">
        <f>IFERROR(VLOOKUP(order[[#This Row],[Order ID]],return[#All],2,),"Not returned")</f>
        <v>Not returned</v>
      </c>
      <c r="AA890" t="str">
        <f>VLOOKUP(order[[#This Row],[Region]],user[#All],2,0)</f>
        <v>Erin</v>
      </c>
    </row>
    <row r="891" spans="1:27"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c r="Z891" t="str">
        <f>IFERROR(VLOOKUP(order[[#This Row],[Order ID]],return[#All],2,),"Not returned")</f>
        <v>Not returned</v>
      </c>
      <c r="AA891" t="str">
        <f>VLOOKUP(order[[#This Row],[Region]],user[#All],2,0)</f>
        <v>Erin</v>
      </c>
    </row>
    <row r="892" spans="1:27"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c r="Z892" t="str">
        <f>IFERROR(VLOOKUP(order[[#This Row],[Order ID]],return[#All],2,),"Not returned")</f>
        <v>Not returned</v>
      </c>
      <c r="AA892" t="str">
        <f>VLOOKUP(order[[#This Row],[Region]],user[#All],2,0)</f>
        <v>Erin</v>
      </c>
    </row>
    <row r="893" spans="1:27"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c r="Z893" t="str">
        <f>IFERROR(VLOOKUP(order[[#This Row],[Order ID]],return[#All],2,),"Not returned")</f>
        <v>Not returned</v>
      </c>
      <c r="AA893" t="str">
        <f>VLOOKUP(order[[#This Row],[Region]],user[#All],2,0)</f>
        <v>William</v>
      </c>
    </row>
    <row r="894" spans="1:27"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c r="Z894" t="str">
        <f>IFERROR(VLOOKUP(order[[#This Row],[Order ID]],return[#All],2,),"Not returned")</f>
        <v>Not returned</v>
      </c>
      <c r="AA894" t="str">
        <f>VLOOKUP(order[[#This Row],[Region]],user[#All],2,0)</f>
        <v>William</v>
      </c>
    </row>
    <row r="895" spans="1:27"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c r="Z895" t="str">
        <f>IFERROR(VLOOKUP(order[[#This Row],[Order ID]],return[#All],2,),"Not returned")</f>
        <v>Not returned</v>
      </c>
      <c r="AA895" t="str">
        <f>VLOOKUP(order[[#This Row],[Region]],user[#All],2,0)</f>
        <v>Erin</v>
      </c>
    </row>
    <row r="896" spans="1:27"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c r="Z896" t="str">
        <f>IFERROR(VLOOKUP(order[[#This Row],[Order ID]],return[#All],2,),"Not returned")</f>
        <v>Not returned</v>
      </c>
      <c r="AA896" t="str">
        <f>VLOOKUP(order[[#This Row],[Region]],user[#All],2,0)</f>
        <v>Chris</v>
      </c>
    </row>
    <row r="897" spans="1:27"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c r="Z897" t="str">
        <f>IFERROR(VLOOKUP(order[[#This Row],[Order ID]],return[#All],2,),"Not returned")</f>
        <v>Not returned</v>
      </c>
      <c r="AA897" t="str">
        <f>VLOOKUP(order[[#This Row],[Region]],user[#All],2,0)</f>
        <v>Erin</v>
      </c>
    </row>
    <row r="898" spans="1:27"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c r="Z898" t="str">
        <f>IFERROR(VLOOKUP(order[[#This Row],[Order ID]],return[#All],2,),"Not returned")</f>
        <v>Not returned</v>
      </c>
      <c r="AA898" t="str">
        <f>VLOOKUP(order[[#This Row],[Region]],user[#All],2,0)</f>
        <v>Chris</v>
      </c>
    </row>
    <row r="899" spans="1:27"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c r="Z899" t="str">
        <f>IFERROR(VLOOKUP(order[[#This Row],[Order ID]],return[#All],2,),"Not returned")</f>
        <v>Not returned</v>
      </c>
      <c r="AA899" t="str">
        <f>VLOOKUP(order[[#This Row],[Region]],user[#All],2,0)</f>
        <v>Chris</v>
      </c>
    </row>
    <row r="900" spans="1:27"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c r="Z900" t="str">
        <f>IFERROR(VLOOKUP(order[[#This Row],[Order ID]],return[#All],2,),"Not returned")</f>
        <v>Not returned</v>
      </c>
      <c r="AA900" t="str">
        <f>VLOOKUP(order[[#This Row],[Region]],user[#All],2,0)</f>
        <v>Chris</v>
      </c>
    </row>
    <row r="901" spans="1:27"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c r="Z901" t="str">
        <f>IFERROR(VLOOKUP(order[[#This Row],[Order ID]],return[#All],2,),"Not returned")</f>
        <v>Not returned</v>
      </c>
      <c r="AA901" t="str">
        <f>VLOOKUP(order[[#This Row],[Region]],user[#All],2,0)</f>
        <v>Erin</v>
      </c>
    </row>
    <row r="902" spans="1:27"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c r="Z902" t="str">
        <f>IFERROR(VLOOKUP(order[[#This Row],[Order ID]],return[#All],2,),"Not returned")</f>
        <v>Not returned</v>
      </c>
      <c r="AA902" t="str">
        <f>VLOOKUP(order[[#This Row],[Region]],user[#All],2,0)</f>
        <v>Erin</v>
      </c>
    </row>
    <row r="903" spans="1:27"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c r="Z903" t="str">
        <f>IFERROR(VLOOKUP(order[[#This Row],[Order ID]],return[#All],2,),"Not returned")</f>
        <v>Not returned</v>
      </c>
      <c r="AA903" t="str">
        <f>VLOOKUP(order[[#This Row],[Region]],user[#All],2,0)</f>
        <v>Erin</v>
      </c>
    </row>
    <row r="904" spans="1:27"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c r="Z904" t="str">
        <f>IFERROR(VLOOKUP(order[[#This Row],[Order ID]],return[#All],2,),"Not returned")</f>
        <v>Not returned</v>
      </c>
      <c r="AA904" t="str">
        <f>VLOOKUP(order[[#This Row],[Region]],user[#All],2,0)</f>
        <v>Erin</v>
      </c>
    </row>
    <row r="905" spans="1:27"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c r="Z905" t="str">
        <f>IFERROR(VLOOKUP(order[[#This Row],[Order ID]],return[#All],2,),"Not returned")</f>
        <v>Not returned</v>
      </c>
      <c r="AA905" t="str">
        <f>VLOOKUP(order[[#This Row],[Region]],user[#All],2,0)</f>
        <v>Sam</v>
      </c>
    </row>
    <row r="906" spans="1:27"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c r="Z906" t="str">
        <f>IFERROR(VLOOKUP(order[[#This Row],[Order ID]],return[#All],2,),"Not returned")</f>
        <v>Not returned</v>
      </c>
      <c r="AA906" t="str">
        <f>VLOOKUP(order[[#This Row],[Region]],user[#All],2,0)</f>
        <v>Sam</v>
      </c>
    </row>
    <row r="907" spans="1:27"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c r="Z907" t="str">
        <f>IFERROR(VLOOKUP(order[[#This Row],[Order ID]],return[#All],2,),"Not returned")</f>
        <v>Not returned</v>
      </c>
      <c r="AA907" t="str">
        <f>VLOOKUP(order[[#This Row],[Region]],user[#All],2,0)</f>
        <v>Sam</v>
      </c>
    </row>
    <row r="908" spans="1:27"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c r="Z908" t="str">
        <f>IFERROR(VLOOKUP(order[[#This Row],[Order ID]],return[#All],2,),"Not returned")</f>
        <v>Not returned</v>
      </c>
      <c r="AA908" t="str">
        <f>VLOOKUP(order[[#This Row],[Region]],user[#All],2,0)</f>
        <v>Sam</v>
      </c>
    </row>
    <row r="909" spans="1:27"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c r="Z909" t="str">
        <f>IFERROR(VLOOKUP(order[[#This Row],[Order ID]],return[#All],2,),"Not returned")</f>
        <v>Not returned</v>
      </c>
      <c r="AA909" t="str">
        <f>VLOOKUP(order[[#This Row],[Region]],user[#All],2,0)</f>
        <v>Sam</v>
      </c>
    </row>
    <row r="910" spans="1:27"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c r="Z910" t="str">
        <f>IFERROR(VLOOKUP(order[[#This Row],[Order ID]],return[#All],2,),"Not returned")</f>
        <v>Not returned</v>
      </c>
      <c r="AA910" t="str">
        <f>VLOOKUP(order[[#This Row],[Region]],user[#All],2,0)</f>
        <v>William</v>
      </c>
    </row>
    <row r="911" spans="1:27"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c r="Z911" t="str">
        <f>IFERROR(VLOOKUP(order[[#This Row],[Order ID]],return[#All],2,),"Not returned")</f>
        <v>Not returned</v>
      </c>
      <c r="AA911" t="str">
        <f>VLOOKUP(order[[#This Row],[Region]],user[#All],2,0)</f>
        <v>William</v>
      </c>
    </row>
    <row r="912" spans="1:27"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c r="Z912" t="str">
        <f>IFERROR(VLOOKUP(order[[#This Row],[Order ID]],return[#All],2,),"Not returned")</f>
        <v>Not returned</v>
      </c>
      <c r="AA912" t="str">
        <f>VLOOKUP(order[[#This Row],[Region]],user[#All],2,0)</f>
        <v>William</v>
      </c>
    </row>
    <row r="913" spans="1:27"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c r="Z913" t="str">
        <f>IFERROR(VLOOKUP(order[[#This Row],[Order ID]],return[#All],2,),"Not returned")</f>
        <v>Not returned</v>
      </c>
      <c r="AA913" t="str">
        <f>VLOOKUP(order[[#This Row],[Region]],user[#All],2,0)</f>
        <v>Erin</v>
      </c>
    </row>
    <row r="914" spans="1:27"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c r="Z914" t="str">
        <f>IFERROR(VLOOKUP(order[[#This Row],[Order ID]],return[#All],2,),"Not returned")</f>
        <v>Not returned</v>
      </c>
      <c r="AA914" t="str">
        <f>VLOOKUP(order[[#This Row],[Region]],user[#All],2,0)</f>
        <v>Chris</v>
      </c>
    </row>
    <row r="915" spans="1:27"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c r="Z915" t="str">
        <f>IFERROR(VLOOKUP(order[[#This Row],[Order ID]],return[#All],2,),"Not returned")</f>
        <v>Not returned</v>
      </c>
      <c r="AA915" t="str">
        <f>VLOOKUP(order[[#This Row],[Region]],user[#All],2,0)</f>
        <v>Erin</v>
      </c>
    </row>
    <row r="916" spans="1:27"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c r="Z916" t="str">
        <f>IFERROR(VLOOKUP(order[[#This Row],[Order ID]],return[#All],2,),"Not returned")</f>
        <v>Not returned</v>
      </c>
      <c r="AA916" t="str">
        <f>VLOOKUP(order[[#This Row],[Region]],user[#All],2,0)</f>
        <v>Chris</v>
      </c>
    </row>
    <row r="917" spans="1:27"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c r="Z917" t="str">
        <f>IFERROR(VLOOKUP(order[[#This Row],[Order ID]],return[#All],2,),"Not returned")</f>
        <v>Not returned</v>
      </c>
      <c r="AA917" t="str">
        <f>VLOOKUP(order[[#This Row],[Region]],user[#All],2,0)</f>
        <v>Chris</v>
      </c>
    </row>
    <row r="918" spans="1:27"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c r="Z918" t="str">
        <f>IFERROR(VLOOKUP(order[[#This Row],[Order ID]],return[#All],2,),"Not returned")</f>
        <v>Not returned</v>
      </c>
      <c r="AA918" t="str">
        <f>VLOOKUP(order[[#This Row],[Region]],user[#All],2,0)</f>
        <v>Erin</v>
      </c>
    </row>
    <row r="919" spans="1:27"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c r="Z919" t="str">
        <f>IFERROR(VLOOKUP(order[[#This Row],[Order ID]],return[#All],2,),"Not returned")</f>
        <v>Not returned</v>
      </c>
      <c r="AA919" t="str">
        <f>VLOOKUP(order[[#This Row],[Region]],user[#All],2,0)</f>
        <v>Sam</v>
      </c>
    </row>
    <row r="920" spans="1:27"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c r="Z920" t="str">
        <f>IFERROR(VLOOKUP(order[[#This Row],[Order ID]],return[#All],2,),"Not returned")</f>
        <v>Not returned</v>
      </c>
      <c r="AA920" t="str">
        <f>VLOOKUP(order[[#This Row],[Region]],user[#All],2,0)</f>
        <v>Sam</v>
      </c>
    </row>
    <row r="921" spans="1:27"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c r="Z921" t="str">
        <f>IFERROR(VLOOKUP(order[[#This Row],[Order ID]],return[#All],2,),"Not returned")</f>
        <v>Not returned</v>
      </c>
      <c r="AA921" t="str">
        <f>VLOOKUP(order[[#This Row],[Region]],user[#All],2,0)</f>
        <v>Sam</v>
      </c>
    </row>
    <row r="922" spans="1:27"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c r="Z922" t="str">
        <f>IFERROR(VLOOKUP(order[[#This Row],[Order ID]],return[#All],2,),"Not returned")</f>
        <v>Not returned</v>
      </c>
      <c r="AA922" t="str">
        <f>VLOOKUP(order[[#This Row],[Region]],user[#All],2,0)</f>
        <v>William</v>
      </c>
    </row>
    <row r="923" spans="1:27"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c r="Z923" t="str">
        <f>IFERROR(VLOOKUP(order[[#This Row],[Order ID]],return[#All],2,),"Not returned")</f>
        <v>Not returned</v>
      </c>
      <c r="AA923" t="str">
        <f>VLOOKUP(order[[#This Row],[Region]],user[#All],2,0)</f>
        <v>William</v>
      </c>
    </row>
    <row r="924" spans="1:27"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c r="Z924" t="str">
        <f>IFERROR(VLOOKUP(order[[#This Row],[Order ID]],return[#All],2,),"Not returned")</f>
        <v>Not returned</v>
      </c>
      <c r="AA924" t="str">
        <f>VLOOKUP(order[[#This Row],[Region]],user[#All],2,0)</f>
        <v>William</v>
      </c>
    </row>
    <row r="925" spans="1:27"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c r="Z925" t="str">
        <f>IFERROR(VLOOKUP(order[[#This Row],[Order ID]],return[#All],2,),"Not returned")</f>
        <v>Not returned</v>
      </c>
      <c r="AA925" t="str">
        <f>VLOOKUP(order[[#This Row],[Region]],user[#All],2,0)</f>
        <v>Sam</v>
      </c>
    </row>
    <row r="926" spans="1:27"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c r="Z926" t="str">
        <f>IFERROR(VLOOKUP(order[[#This Row],[Order ID]],return[#All],2,),"Not returned")</f>
        <v>Not returned</v>
      </c>
      <c r="AA926" t="str">
        <f>VLOOKUP(order[[#This Row],[Region]],user[#All],2,0)</f>
        <v>Sam</v>
      </c>
    </row>
    <row r="927" spans="1:27"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c r="Z927" t="str">
        <f>IFERROR(VLOOKUP(order[[#This Row],[Order ID]],return[#All],2,),"Not returned")</f>
        <v>Not returned</v>
      </c>
      <c r="AA927" t="str">
        <f>VLOOKUP(order[[#This Row],[Region]],user[#All],2,0)</f>
        <v>Sam</v>
      </c>
    </row>
    <row r="928" spans="1:27"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c r="Z928" t="str">
        <f>IFERROR(VLOOKUP(order[[#This Row],[Order ID]],return[#All],2,),"Not returned")</f>
        <v>Not returned</v>
      </c>
      <c r="AA928" t="str">
        <f>VLOOKUP(order[[#This Row],[Region]],user[#All],2,0)</f>
        <v>Sam</v>
      </c>
    </row>
    <row r="929" spans="1:27"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c r="Z929" t="str">
        <f>IFERROR(VLOOKUP(order[[#This Row],[Order ID]],return[#All],2,),"Not returned")</f>
        <v>Not returned</v>
      </c>
      <c r="AA929" t="str">
        <f>VLOOKUP(order[[#This Row],[Region]],user[#All],2,0)</f>
        <v>Sam</v>
      </c>
    </row>
    <row r="930" spans="1:27"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c r="Z930" t="str">
        <f>IFERROR(VLOOKUP(order[[#This Row],[Order ID]],return[#All],2,),"Not returned")</f>
        <v>Not returned</v>
      </c>
      <c r="AA930" t="str">
        <f>VLOOKUP(order[[#This Row],[Region]],user[#All],2,0)</f>
        <v>Sam</v>
      </c>
    </row>
    <row r="931" spans="1:27"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c r="Z931" t="str">
        <f>IFERROR(VLOOKUP(order[[#This Row],[Order ID]],return[#All],2,),"Not returned")</f>
        <v>Not returned</v>
      </c>
      <c r="AA931" t="str">
        <f>VLOOKUP(order[[#This Row],[Region]],user[#All],2,0)</f>
        <v>Erin</v>
      </c>
    </row>
    <row r="932" spans="1:27"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c r="Z932" t="str">
        <f>IFERROR(VLOOKUP(order[[#This Row],[Order ID]],return[#All],2,),"Not returned")</f>
        <v>Not returned</v>
      </c>
      <c r="AA932" t="str">
        <f>VLOOKUP(order[[#This Row],[Region]],user[#All],2,0)</f>
        <v>Erin</v>
      </c>
    </row>
    <row r="933" spans="1:27"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c r="Z933" t="str">
        <f>IFERROR(VLOOKUP(order[[#This Row],[Order ID]],return[#All],2,),"Not returned")</f>
        <v>Not returned</v>
      </c>
      <c r="AA933" t="str">
        <f>VLOOKUP(order[[#This Row],[Region]],user[#All],2,0)</f>
        <v>Erin</v>
      </c>
    </row>
    <row r="934" spans="1:27"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c r="Z934" t="str">
        <f>IFERROR(VLOOKUP(order[[#This Row],[Order ID]],return[#All],2,),"Not returned")</f>
        <v>Not returned</v>
      </c>
      <c r="AA934" t="str">
        <f>VLOOKUP(order[[#This Row],[Region]],user[#All],2,0)</f>
        <v>Chris</v>
      </c>
    </row>
    <row r="935" spans="1:27"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c r="Z935" t="str">
        <f>IFERROR(VLOOKUP(order[[#This Row],[Order ID]],return[#All],2,),"Not returned")</f>
        <v>Not returned</v>
      </c>
      <c r="AA935" t="str">
        <f>VLOOKUP(order[[#This Row],[Region]],user[#All],2,0)</f>
        <v>Chris</v>
      </c>
    </row>
    <row r="936" spans="1:27"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c r="Z936" t="str">
        <f>IFERROR(VLOOKUP(order[[#This Row],[Order ID]],return[#All],2,),"Not returned")</f>
        <v>Not returned</v>
      </c>
      <c r="AA936" t="str">
        <f>VLOOKUP(order[[#This Row],[Region]],user[#All],2,0)</f>
        <v>Chris</v>
      </c>
    </row>
    <row r="937" spans="1:27"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c r="Z937" t="str">
        <f>IFERROR(VLOOKUP(order[[#This Row],[Order ID]],return[#All],2,),"Not returned")</f>
        <v>Not returned</v>
      </c>
      <c r="AA937" t="str">
        <f>VLOOKUP(order[[#This Row],[Region]],user[#All],2,0)</f>
        <v>Chris</v>
      </c>
    </row>
    <row r="938" spans="1:27"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c r="Z938" t="str">
        <f>IFERROR(VLOOKUP(order[[#This Row],[Order ID]],return[#All],2,),"Not returned")</f>
        <v>Not returned</v>
      </c>
      <c r="AA938" t="str">
        <f>VLOOKUP(order[[#This Row],[Region]],user[#All],2,0)</f>
        <v>Chris</v>
      </c>
    </row>
    <row r="939" spans="1:27"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c r="Z939" t="str">
        <f>IFERROR(VLOOKUP(order[[#This Row],[Order ID]],return[#All],2,),"Not returned")</f>
        <v>Not returned</v>
      </c>
      <c r="AA939" t="str">
        <f>VLOOKUP(order[[#This Row],[Region]],user[#All],2,0)</f>
        <v>Chris</v>
      </c>
    </row>
    <row r="940" spans="1:27"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c r="Z940" t="str">
        <f>IFERROR(VLOOKUP(order[[#This Row],[Order ID]],return[#All],2,),"Not returned")</f>
        <v>Not returned</v>
      </c>
      <c r="AA940" t="str">
        <f>VLOOKUP(order[[#This Row],[Region]],user[#All],2,0)</f>
        <v>Erin</v>
      </c>
    </row>
    <row r="941" spans="1:27"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c r="Z941" t="str">
        <f>IFERROR(VLOOKUP(order[[#This Row],[Order ID]],return[#All],2,),"Not returned")</f>
        <v>Not returned</v>
      </c>
      <c r="AA941" t="str">
        <f>VLOOKUP(order[[#This Row],[Region]],user[#All],2,0)</f>
        <v>Erin</v>
      </c>
    </row>
    <row r="942" spans="1:27"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c r="Z942" t="str">
        <f>IFERROR(VLOOKUP(order[[#This Row],[Order ID]],return[#All],2,),"Not returned")</f>
        <v>Not returned</v>
      </c>
      <c r="AA942" t="str">
        <f>VLOOKUP(order[[#This Row],[Region]],user[#All],2,0)</f>
        <v>Chris</v>
      </c>
    </row>
    <row r="943" spans="1:27"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c r="Z943" t="str">
        <f>IFERROR(VLOOKUP(order[[#This Row],[Order ID]],return[#All],2,),"Not returned")</f>
        <v>Not returned</v>
      </c>
      <c r="AA943" t="str">
        <f>VLOOKUP(order[[#This Row],[Region]],user[#All],2,0)</f>
        <v>Sam</v>
      </c>
    </row>
    <row r="944" spans="1:27"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c r="Z944" t="str">
        <f>IFERROR(VLOOKUP(order[[#This Row],[Order ID]],return[#All],2,),"Not returned")</f>
        <v>Not returned</v>
      </c>
      <c r="AA944" t="str">
        <f>VLOOKUP(order[[#This Row],[Region]],user[#All],2,0)</f>
        <v>Sam</v>
      </c>
    </row>
    <row r="945" spans="1:27"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c r="Z945" t="str">
        <f>IFERROR(VLOOKUP(order[[#This Row],[Order ID]],return[#All],2,),"Not returned")</f>
        <v>Not returned</v>
      </c>
      <c r="AA945" t="str">
        <f>VLOOKUP(order[[#This Row],[Region]],user[#All],2,0)</f>
        <v>Sam</v>
      </c>
    </row>
    <row r="946" spans="1:27"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c r="Z946" t="str">
        <f>IFERROR(VLOOKUP(order[[#This Row],[Order ID]],return[#All],2,),"Not returned")</f>
        <v>Not returned</v>
      </c>
      <c r="AA946" t="str">
        <f>VLOOKUP(order[[#This Row],[Region]],user[#All],2,0)</f>
        <v>Erin</v>
      </c>
    </row>
    <row r="947" spans="1:27"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c r="Z947" t="str">
        <f>IFERROR(VLOOKUP(order[[#This Row],[Order ID]],return[#All],2,),"Not returned")</f>
        <v>Not returned</v>
      </c>
      <c r="AA947" t="str">
        <f>VLOOKUP(order[[#This Row],[Region]],user[#All],2,0)</f>
        <v>Erin</v>
      </c>
    </row>
    <row r="948" spans="1:27"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c r="Z948" t="str">
        <f>IFERROR(VLOOKUP(order[[#This Row],[Order ID]],return[#All],2,),"Not returned")</f>
        <v>Not returned</v>
      </c>
      <c r="AA948" t="str">
        <f>VLOOKUP(order[[#This Row],[Region]],user[#All],2,0)</f>
        <v>Sam</v>
      </c>
    </row>
    <row r="949" spans="1:27"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c r="Z949" t="str">
        <f>IFERROR(VLOOKUP(order[[#This Row],[Order ID]],return[#All],2,),"Not returned")</f>
        <v>Not returned</v>
      </c>
      <c r="AA949" t="str">
        <f>VLOOKUP(order[[#This Row],[Region]],user[#All],2,0)</f>
        <v>Sam</v>
      </c>
    </row>
    <row r="950" spans="1:27"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c r="Z950" t="str">
        <f>IFERROR(VLOOKUP(order[[#This Row],[Order ID]],return[#All],2,),"Not returned")</f>
        <v>Not returned</v>
      </c>
      <c r="AA950" t="str">
        <f>VLOOKUP(order[[#This Row],[Region]],user[#All],2,0)</f>
        <v>Erin</v>
      </c>
    </row>
    <row r="951" spans="1:27"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c r="Z951" t="str">
        <f>IFERROR(VLOOKUP(order[[#This Row],[Order ID]],return[#All],2,),"Not returned")</f>
        <v>Not returned</v>
      </c>
      <c r="AA951" t="str">
        <f>VLOOKUP(order[[#This Row],[Region]],user[#All],2,0)</f>
        <v>Erin</v>
      </c>
    </row>
    <row r="952" spans="1:27"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c r="Z952" t="str">
        <f>IFERROR(VLOOKUP(order[[#This Row],[Order ID]],return[#All],2,),"Not returned")</f>
        <v>Not returned</v>
      </c>
      <c r="AA952" t="str">
        <f>VLOOKUP(order[[#This Row],[Region]],user[#All],2,0)</f>
        <v>Erin</v>
      </c>
    </row>
    <row r="953" spans="1:27"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c r="Z953" t="str">
        <f>IFERROR(VLOOKUP(order[[#This Row],[Order ID]],return[#All],2,),"Not returned")</f>
        <v>Not returned</v>
      </c>
      <c r="AA953" t="str">
        <f>VLOOKUP(order[[#This Row],[Region]],user[#All],2,0)</f>
        <v>Erin</v>
      </c>
    </row>
    <row r="954" spans="1:27"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c r="Z954" t="str">
        <f>IFERROR(VLOOKUP(order[[#This Row],[Order ID]],return[#All],2,),"Not returned")</f>
        <v>Not returned</v>
      </c>
      <c r="AA954" t="str">
        <f>VLOOKUP(order[[#This Row],[Region]],user[#All],2,0)</f>
        <v>Sam</v>
      </c>
    </row>
    <row r="955" spans="1:27"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c r="Z955" t="str">
        <f>IFERROR(VLOOKUP(order[[#This Row],[Order ID]],return[#All],2,),"Not returned")</f>
        <v>Not returned</v>
      </c>
      <c r="AA955" t="str">
        <f>VLOOKUP(order[[#This Row],[Region]],user[#All],2,0)</f>
        <v>Sam</v>
      </c>
    </row>
    <row r="956" spans="1:27"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c r="Z956" t="str">
        <f>IFERROR(VLOOKUP(order[[#This Row],[Order ID]],return[#All],2,),"Not returned")</f>
        <v>Not returned</v>
      </c>
      <c r="AA956" t="str">
        <f>VLOOKUP(order[[#This Row],[Region]],user[#All],2,0)</f>
        <v>Sam</v>
      </c>
    </row>
    <row r="957" spans="1:27"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c r="Z957" t="str">
        <f>IFERROR(VLOOKUP(order[[#This Row],[Order ID]],return[#All],2,),"Not returned")</f>
        <v>Not returned</v>
      </c>
      <c r="AA957" t="str">
        <f>VLOOKUP(order[[#This Row],[Region]],user[#All],2,0)</f>
        <v>Sam</v>
      </c>
    </row>
    <row r="958" spans="1:27"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c r="Z958" t="str">
        <f>IFERROR(VLOOKUP(order[[#This Row],[Order ID]],return[#All],2,),"Not returned")</f>
        <v>Not returned</v>
      </c>
      <c r="AA958" t="str">
        <f>VLOOKUP(order[[#This Row],[Region]],user[#All],2,0)</f>
        <v>Sam</v>
      </c>
    </row>
    <row r="959" spans="1:27"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c r="Z959" t="str">
        <f>IFERROR(VLOOKUP(order[[#This Row],[Order ID]],return[#All],2,),"Not returned")</f>
        <v>Not returned</v>
      </c>
      <c r="AA959" t="str">
        <f>VLOOKUP(order[[#This Row],[Region]],user[#All],2,0)</f>
        <v>Sam</v>
      </c>
    </row>
    <row r="960" spans="1:27"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c r="Z960" t="str">
        <f>IFERROR(VLOOKUP(order[[#This Row],[Order ID]],return[#All],2,),"Not returned")</f>
        <v>Not returned</v>
      </c>
      <c r="AA960" t="str">
        <f>VLOOKUP(order[[#This Row],[Region]],user[#All],2,0)</f>
        <v>William</v>
      </c>
    </row>
    <row r="961" spans="1:27"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c r="Z961" t="str">
        <f>IFERROR(VLOOKUP(order[[#This Row],[Order ID]],return[#All],2,),"Not returned")</f>
        <v>Not returned</v>
      </c>
      <c r="AA961" t="str">
        <f>VLOOKUP(order[[#This Row],[Region]],user[#All],2,0)</f>
        <v>William</v>
      </c>
    </row>
    <row r="962" spans="1:27"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c r="Z962" t="str">
        <f>IFERROR(VLOOKUP(order[[#This Row],[Order ID]],return[#All],2,),"Not returned")</f>
        <v>Not returned</v>
      </c>
      <c r="AA962" t="str">
        <f>VLOOKUP(order[[#This Row],[Region]],user[#All],2,0)</f>
        <v>William</v>
      </c>
    </row>
    <row r="963" spans="1:27"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c r="Z963" t="str">
        <f>IFERROR(VLOOKUP(order[[#This Row],[Order ID]],return[#All],2,),"Not returned")</f>
        <v>Not returned</v>
      </c>
      <c r="AA963" t="str">
        <f>VLOOKUP(order[[#This Row],[Region]],user[#All],2,0)</f>
        <v>William</v>
      </c>
    </row>
    <row r="964" spans="1:27"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c r="Z964" t="str">
        <f>IFERROR(VLOOKUP(order[[#This Row],[Order ID]],return[#All],2,),"Not returned")</f>
        <v>Not returned</v>
      </c>
      <c r="AA964" t="str">
        <f>VLOOKUP(order[[#This Row],[Region]],user[#All],2,0)</f>
        <v>Erin</v>
      </c>
    </row>
    <row r="965" spans="1:27"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c r="Z965" t="str">
        <f>IFERROR(VLOOKUP(order[[#This Row],[Order ID]],return[#All],2,),"Not returned")</f>
        <v>Not returned</v>
      </c>
      <c r="AA965" t="str">
        <f>VLOOKUP(order[[#This Row],[Region]],user[#All],2,0)</f>
        <v>Erin</v>
      </c>
    </row>
    <row r="966" spans="1:27"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c r="Z966" t="str">
        <f>IFERROR(VLOOKUP(order[[#This Row],[Order ID]],return[#All],2,),"Not returned")</f>
        <v>Not returned</v>
      </c>
      <c r="AA966" t="str">
        <f>VLOOKUP(order[[#This Row],[Region]],user[#All],2,0)</f>
        <v>Erin</v>
      </c>
    </row>
    <row r="967" spans="1:27"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c r="Z967" t="str">
        <f>IFERROR(VLOOKUP(order[[#This Row],[Order ID]],return[#All],2,),"Not returned")</f>
        <v>Not returned</v>
      </c>
      <c r="AA967" t="str">
        <f>VLOOKUP(order[[#This Row],[Region]],user[#All],2,0)</f>
        <v>William</v>
      </c>
    </row>
    <row r="968" spans="1:27"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c r="Z968" t="str">
        <f>IFERROR(VLOOKUP(order[[#This Row],[Order ID]],return[#All],2,),"Not returned")</f>
        <v>Not returned</v>
      </c>
      <c r="AA968" t="str">
        <f>VLOOKUP(order[[#This Row],[Region]],user[#All],2,0)</f>
        <v>Erin</v>
      </c>
    </row>
    <row r="969" spans="1:27"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c r="Z969" t="str">
        <f>IFERROR(VLOOKUP(order[[#This Row],[Order ID]],return[#All],2,),"Not returned")</f>
        <v>Not returned</v>
      </c>
      <c r="AA969" t="str">
        <f>VLOOKUP(order[[#This Row],[Region]],user[#All],2,0)</f>
        <v>Erin</v>
      </c>
    </row>
    <row r="970" spans="1:27"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c r="Z970" t="str">
        <f>IFERROR(VLOOKUP(order[[#This Row],[Order ID]],return[#All],2,),"Not returned")</f>
        <v>Returned</v>
      </c>
      <c r="AA970" t="str">
        <f>VLOOKUP(order[[#This Row],[Region]],user[#All],2,0)</f>
        <v>Erin</v>
      </c>
    </row>
    <row r="971" spans="1:27"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c r="Z971" t="str">
        <f>IFERROR(VLOOKUP(order[[#This Row],[Order ID]],return[#All],2,),"Not returned")</f>
        <v>Not returned</v>
      </c>
      <c r="AA971" t="str">
        <f>VLOOKUP(order[[#This Row],[Region]],user[#All],2,0)</f>
        <v>Erin</v>
      </c>
    </row>
    <row r="972" spans="1:27"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c r="Z972" t="str">
        <f>IFERROR(VLOOKUP(order[[#This Row],[Order ID]],return[#All],2,),"Not returned")</f>
        <v>Not returned</v>
      </c>
      <c r="AA972" t="str">
        <f>VLOOKUP(order[[#This Row],[Region]],user[#All],2,0)</f>
        <v>Erin</v>
      </c>
    </row>
    <row r="973" spans="1:27"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c r="Z973" t="str">
        <f>IFERROR(VLOOKUP(order[[#This Row],[Order ID]],return[#All],2,),"Not returned")</f>
        <v>Not returned</v>
      </c>
      <c r="AA973" t="str">
        <f>VLOOKUP(order[[#This Row],[Region]],user[#All],2,0)</f>
        <v>Erin</v>
      </c>
    </row>
    <row r="974" spans="1:27"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c r="Z974" t="str">
        <f>IFERROR(VLOOKUP(order[[#This Row],[Order ID]],return[#All],2,),"Not returned")</f>
        <v>Not returned</v>
      </c>
      <c r="AA974" t="str">
        <f>VLOOKUP(order[[#This Row],[Region]],user[#All],2,0)</f>
        <v>Erin</v>
      </c>
    </row>
    <row r="975" spans="1:27"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c r="Z975" t="str">
        <f>IFERROR(VLOOKUP(order[[#This Row],[Order ID]],return[#All],2,),"Not returned")</f>
        <v>Not returned</v>
      </c>
      <c r="AA975" t="str">
        <f>VLOOKUP(order[[#This Row],[Region]],user[#All],2,0)</f>
        <v>Sam</v>
      </c>
    </row>
    <row r="976" spans="1:27"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c r="Z976" t="str">
        <f>IFERROR(VLOOKUP(order[[#This Row],[Order ID]],return[#All],2,),"Not returned")</f>
        <v>Not returned</v>
      </c>
      <c r="AA976" t="str">
        <f>VLOOKUP(order[[#This Row],[Region]],user[#All],2,0)</f>
        <v>Sam</v>
      </c>
    </row>
    <row r="977" spans="1:27"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c r="Z977" t="str">
        <f>IFERROR(VLOOKUP(order[[#This Row],[Order ID]],return[#All],2,),"Not returned")</f>
        <v>Not returned</v>
      </c>
      <c r="AA977" t="str">
        <f>VLOOKUP(order[[#This Row],[Region]],user[#All],2,0)</f>
        <v>Sam</v>
      </c>
    </row>
    <row r="978" spans="1:27"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c r="Z978" t="str">
        <f>IFERROR(VLOOKUP(order[[#This Row],[Order ID]],return[#All],2,),"Not returned")</f>
        <v>Not returned</v>
      </c>
      <c r="AA978" t="str">
        <f>VLOOKUP(order[[#This Row],[Region]],user[#All],2,0)</f>
        <v>Sam</v>
      </c>
    </row>
    <row r="979" spans="1:27"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c r="Z979" t="str">
        <f>IFERROR(VLOOKUP(order[[#This Row],[Order ID]],return[#All],2,),"Not returned")</f>
        <v>Not returned</v>
      </c>
      <c r="AA979" t="str">
        <f>VLOOKUP(order[[#This Row],[Region]],user[#All],2,0)</f>
        <v>Sam</v>
      </c>
    </row>
    <row r="980" spans="1:27"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c r="Z980" t="str">
        <f>IFERROR(VLOOKUP(order[[#This Row],[Order ID]],return[#All],2,),"Not returned")</f>
        <v>Not returned</v>
      </c>
      <c r="AA980" t="str">
        <f>VLOOKUP(order[[#This Row],[Region]],user[#All],2,0)</f>
        <v>Chris</v>
      </c>
    </row>
    <row r="981" spans="1:27"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c r="Z981" t="str">
        <f>IFERROR(VLOOKUP(order[[#This Row],[Order ID]],return[#All],2,),"Not returned")</f>
        <v>Not returned</v>
      </c>
      <c r="AA981" t="str">
        <f>VLOOKUP(order[[#This Row],[Region]],user[#All],2,0)</f>
        <v>Sam</v>
      </c>
    </row>
    <row r="982" spans="1:27"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c r="Z982" t="str">
        <f>IFERROR(VLOOKUP(order[[#This Row],[Order ID]],return[#All],2,),"Not returned")</f>
        <v>Not returned</v>
      </c>
      <c r="AA982" t="str">
        <f>VLOOKUP(order[[#This Row],[Region]],user[#All],2,0)</f>
        <v>Sam</v>
      </c>
    </row>
    <row r="983" spans="1:27"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c r="Z983" t="str">
        <f>IFERROR(VLOOKUP(order[[#This Row],[Order ID]],return[#All],2,),"Not returned")</f>
        <v>Not returned</v>
      </c>
      <c r="AA983" t="str">
        <f>VLOOKUP(order[[#This Row],[Region]],user[#All],2,0)</f>
        <v>Sam</v>
      </c>
    </row>
    <row r="984" spans="1:27"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c r="Z984" t="str">
        <f>IFERROR(VLOOKUP(order[[#This Row],[Order ID]],return[#All],2,),"Not returned")</f>
        <v>Not returned</v>
      </c>
      <c r="AA984" t="str">
        <f>VLOOKUP(order[[#This Row],[Region]],user[#All],2,0)</f>
        <v>Sam</v>
      </c>
    </row>
    <row r="985" spans="1:27"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c r="Z985" t="str">
        <f>IFERROR(VLOOKUP(order[[#This Row],[Order ID]],return[#All],2,),"Not returned")</f>
        <v>Not returned</v>
      </c>
      <c r="AA985" t="str">
        <f>VLOOKUP(order[[#This Row],[Region]],user[#All],2,0)</f>
        <v>Chris</v>
      </c>
    </row>
    <row r="986" spans="1:27"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c r="Z986" t="str">
        <f>IFERROR(VLOOKUP(order[[#This Row],[Order ID]],return[#All],2,),"Not returned")</f>
        <v>Not returned</v>
      </c>
      <c r="AA986" t="str">
        <f>VLOOKUP(order[[#This Row],[Region]],user[#All],2,0)</f>
        <v>Chris</v>
      </c>
    </row>
    <row r="987" spans="1:27"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c r="Z987" t="str">
        <f>IFERROR(VLOOKUP(order[[#This Row],[Order ID]],return[#All],2,),"Not returned")</f>
        <v>Not returned</v>
      </c>
      <c r="AA987" t="str">
        <f>VLOOKUP(order[[#This Row],[Region]],user[#All],2,0)</f>
        <v>Chris</v>
      </c>
    </row>
    <row r="988" spans="1:27"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c r="Z988" t="str">
        <f>IFERROR(VLOOKUP(order[[#This Row],[Order ID]],return[#All],2,),"Not returned")</f>
        <v>Not returned</v>
      </c>
      <c r="AA988" t="str">
        <f>VLOOKUP(order[[#This Row],[Region]],user[#All],2,0)</f>
        <v>William</v>
      </c>
    </row>
    <row r="989" spans="1:27"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c r="Z989" t="str">
        <f>IFERROR(VLOOKUP(order[[#This Row],[Order ID]],return[#All],2,),"Not returned")</f>
        <v>Not returned</v>
      </c>
      <c r="AA989" t="str">
        <f>VLOOKUP(order[[#This Row],[Region]],user[#All],2,0)</f>
        <v>William</v>
      </c>
    </row>
    <row r="990" spans="1:27"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c r="Z990" t="str">
        <f>IFERROR(VLOOKUP(order[[#This Row],[Order ID]],return[#All],2,),"Not returned")</f>
        <v>Not returned</v>
      </c>
      <c r="AA990" t="str">
        <f>VLOOKUP(order[[#This Row],[Region]],user[#All],2,0)</f>
        <v>William</v>
      </c>
    </row>
    <row r="991" spans="1:27"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c r="Z991" t="str">
        <f>IFERROR(VLOOKUP(order[[#This Row],[Order ID]],return[#All],2,),"Not returned")</f>
        <v>Not returned</v>
      </c>
      <c r="AA991" t="str">
        <f>VLOOKUP(order[[#This Row],[Region]],user[#All],2,0)</f>
        <v>Sam</v>
      </c>
    </row>
    <row r="992" spans="1:27"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c r="Z992" t="str">
        <f>IFERROR(VLOOKUP(order[[#This Row],[Order ID]],return[#All],2,),"Not returned")</f>
        <v>Not returned</v>
      </c>
      <c r="AA992" t="str">
        <f>VLOOKUP(order[[#This Row],[Region]],user[#All],2,0)</f>
        <v>Sam</v>
      </c>
    </row>
    <row r="993" spans="1:27"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c r="Z993" t="str">
        <f>IFERROR(VLOOKUP(order[[#This Row],[Order ID]],return[#All],2,),"Not returned")</f>
        <v>Not returned</v>
      </c>
      <c r="AA993" t="str">
        <f>VLOOKUP(order[[#This Row],[Region]],user[#All],2,0)</f>
        <v>Sam</v>
      </c>
    </row>
    <row r="994" spans="1:27"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c r="Z994" t="str">
        <f>IFERROR(VLOOKUP(order[[#This Row],[Order ID]],return[#All],2,),"Not returned")</f>
        <v>Not returned</v>
      </c>
      <c r="AA994" t="str">
        <f>VLOOKUP(order[[#This Row],[Region]],user[#All],2,0)</f>
        <v>Chris</v>
      </c>
    </row>
    <row r="995" spans="1:27"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c r="Z995" t="str">
        <f>IFERROR(VLOOKUP(order[[#This Row],[Order ID]],return[#All],2,),"Not returned")</f>
        <v>Not returned</v>
      </c>
      <c r="AA995" t="str">
        <f>VLOOKUP(order[[#This Row],[Region]],user[#All],2,0)</f>
        <v>Sam</v>
      </c>
    </row>
    <row r="996" spans="1:27"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c r="Z996" t="str">
        <f>IFERROR(VLOOKUP(order[[#This Row],[Order ID]],return[#All],2,),"Not returned")</f>
        <v>Not returned</v>
      </c>
      <c r="AA996" t="str">
        <f>VLOOKUP(order[[#This Row],[Region]],user[#All],2,0)</f>
        <v>Chris</v>
      </c>
    </row>
    <row r="997" spans="1:27"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c r="Z997" t="str">
        <f>IFERROR(VLOOKUP(order[[#This Row],[Order ID]],return[#All],2,),"Not returned")</f>
        <v>Not returned</v>
      </c>
      <c r="AA997" t="str">
        <f>VLOOKUP(order[[#This Row],[Region]],user[#All],2,0)</f>
        <v>Chris</v>
      </c>
    </row>
    <row r="998" spans="1:27"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c r="Z998" t="str">
        <f>IFERROR(VLOOKUP(order[[#This Row],[Order ID]],return[#All],2,),"Not returned")</f>
        <v>Not returned</v>
      </c>
      <c r="AA998" t="str">
        <f>VLOOKUP(order[[#This Row],[Region]],user[#All],2,0)</f>
        <v>Chris</v>
      </c>
    </row>
    <row r="999" spans="1:27"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c r="Z999" t="str">
        <f>IFERROR(VLOOKUP(order[[#This Row],[Order ID]],return[#All],2,),"Not returned")</f>
        <v>Not returned</v>
      </c>
      <c r="AA999" t="str">
        <f>VLOOKUP(order[[#This Row],[Region]],user[#All],2,0)</f>
        <v>Chris</v>
      </c>
    </row>
    <row r="1000" spans="1:27"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c r="Z1000" t="str">
        <f>IFERROR(VLOOKUP(order[[#This Row],[Order ID]],return[#All],2,),"Not returned")</f>
        <v>Not returned</v>
      </c>
      <c r="AA1000" t="str">
        <f>VLOOKUP(order[[#This Row],[Region]],user[#All],2,0)</f>
        <v>Chris</v>
      </c>
    </row>
    <row r="1001" spans="1:27"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c r="Z1001" t="str">
        <f>IFERROR(VLOOKUP(order[[#This Row],[Order ID]],return[#All],2,),"Not returned")</f>
        <v>Not returned</v>
      </c>
      <c r="AA1001" t="str">
        <f>VLOOKUP(order[[#This Row],[Region]],user[#All],2,0)</f>
        <v>Chris</v>
      </c>
    </row>
    <row r="1002" spans="1:27"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c r="Z1002" t="str">
        <f>IFERROR(VLOOKUP(order[[#This Row],[Order ID]],return[#All],2,),"Not returned")</f>
        <v>Not returned</v>
      </c>
      <c r="AA1002" t="str">
        <f>VLOOKUP(order[[#This Row],[Region]],user[#All],2,0)</f>
        <v>Chris</v>
      </c>
    </row>
    <row r="1003" spans="1:27"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c r="Z1003" t="str">
        <f>IFERROR(VLOOKUP(order[[#This Row],[Order ID]],return[#All],2,),"Not returned")</f>
        <v>Not returned</v>
      </c>
      <c r="AA1003" t="str">
        <f>VLOOKUP(order[[#This Row],[Region]],user[#All],2,0)</f>
        <v>Chris</v>
      </c>
    </row>
    <row r="1004" spans="1:27"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c r="Z1004" t="str">
        <f>IFERROR(VLOOKUP(order[[#This Row],[Order ID]],return[#All],2,),"Not returned")</f>
        <v>Not returned</v>
      </c>
      <c r="AA1004" t="str">
        <f>VLOOKUP(order[[#This Row],[Region]],user[#All],2,0)</f>
        <v>William</v>
      </c>
    </row>
    <row r="1005" spans="1:27"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c r="Z1005" t="str">
        <f>IFERROR(VLOOKUP(order[[#This Row],[Order ID]],return[#All],2,),"Not returned")</f>
        <v>Not returned</v>
      </c>
      <c r="AA1005" t="str">
        <f>VLOOKUP(order[[#This Row],[Region]],user[#All],2,0)</f>
        <v>William</v>
      </c>
    </row>
    <row r="1006" spans="1:27"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c r="Z1006" t="str">
        <f>IFERROR(VLOOKUP(order[[#This Row],[Order ID]],return[#All],2,),"Not returned")</f>
        <v>Not returned</v>
      </c>
      <c r="AA1006" t="str">
        <f>VLOOKUP(order[[#This Row],[Region]],user[#All],2,0)</f>
        <v>William</v>
      </c>
    </row>
    <row r="1007" spans="1:27"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c r="Z1007" t="str">
        <f>IFERROR(VLOOKUP(order[[#This Row],[Order ID]],return[#All],2,),"Not returned")</f>
        <v>Not returned</v>
      </c>
      <c r="AA1007" t="str">
        <f>VLOOKUP(order[[#This Row],[Region]],user[#All],2,0)</f>
        <v>Sam</v>
      </c>
    </row>
    <row r="1008" spans="1:27"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c r="Z1008" t="str">
        <f>IFERROR(VLOOKUP(order[[#This Row],[Order ID]],return[#All],2,),"Not returned")</f>
        <v>Not returned</v>
      </c>
      <c r="AA1008" t="str">
        <f>VLOOKUP(order[[#This Row],[Region]],user[#All],2,0)</f>
        <v>Chris</v>
      </c>
    </row>
    <row r="1009" spans="1:27"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c r="Z1009" t="str">
        <f>IFERROR(VLOOKUP(order[[#This Row],[Order ID]],return[#All],2,),"Not returned")</f>
        <v>Not returned</v>
      </c>
      <c r="AA1009" t="str">
        <f>VLOOKUP(order[[#This Row],[Region]],user[#All],2,0)</f>
        <v>Sam</v>
      </c>
    </row>
    <row r="1010" spans="1:27"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c r="Z1010" t="str">
        <f>IFERROR(VLOOKUP(order[[#This Row],[Order ID]],return[#All],2,),"Not returned")</f>
        <v>Not returned</v>
      </c>
      <c r="AA1010" t="str">
        <f>VLOOKUP(order[[#This Row],[Region]],user[#All],2,0)</f>
        <v>Erin</v>
      </c>
    </row>
    <row r="1011" spans="1:27"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c r="Z1011" t="str">
        <f>IFERROR(VLOOKUP(order[[#This Row],[Order ID]],return[#All],2,),"Not returned")</f>
        <v>Not returned</v>
      </c>
      <c r="AA1011" t="str">
        <f>VLOOKUP(order[[#This Row],[Region]],user[#All],2,0)</f>
        <v>Sam</v>
      </c>
    </row>
    <row r="1012" spans="1:27"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c r="Z1012" t="str">
        <f>IFERROR(VLOOKUP(order[[#This Row],[Order ID]],return[#All],2,),"Not returned")</f>
        <v>Not returned</v>
      </c>
      <c r="AA1012" t="str">
        <f>VLOOKUP(order[[#This Row],[Region]],user[#All],2,0)</f>
        <v>Sam</v>
      </c>
    </row>
    <row r="1013" spans="1:27"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c r="Z1013" t="str">
        <f>IFERROR(VLOOKUP(order[[#This Row],[Order ID]],return[#All],2,),"Not returned")</f>
        <v>Not returned</v>
      </c>
      <c r="AA1013" t="str">
        <f>VLOOKUP(order[[#This Row],[Region]],user[#All],2,0)</f>
        <v>Sam</v>
      </c>
    </row>
    <row r="1014" spans="1:27"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c r="Z1014" t="str">
        <f>IFERROR(VLOOKUP(order[[#This Row],[Order ID]],return[#All],2,),"Not returned")</f>
        <v>Not returned</v>
      </c>
      <c r="AA1014" t="str">
        <f>VLOOKUP(order[[#This Row],[Region]],user[#All],2,0)</f>
        <v>Chris</v>
      </c>
    </row>
    <row r="1015" spans="1:27"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c r="Z1015" t="str">
        <f>IFERROR(VLOOKUP(order[[#This Row],[Order ID]],return[#All],2,),"Not returned")</f>
        <v>Not returned</v>
      </c>
      <c r="AA1015" t="str">
        <f>VLOOKUP(order[[#This Row],[Region]],user[#All],2,0)</f>
        <v>Chris</v>
      </c>
    </row>
    <row r="1016" spans="1:27"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c r="Z1016" t="str">
        <f>IFERROR(VLOOKUP(order[[#This Row],[Order ID]],return[#All],2,),"Not returned")</f>
        <v>Not returned</v>
      </c>
      <c r="AA1016" t="str">
        <f>VLOOKUP(order[[#This Row],[Region]],user[#All],2,0)</f>
        <v>Chris</v>
      </c>
    </row>
    <row r="1017" spans="1:27"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c r="Z1017" t="str">
        <f>IFERROR(VLOOKUP(order[[#This Row],[Order ID]],return[#All],2,),"Not returned")</f>
        <v>Not returned</v>
      </c>
      <c r="AA1017" t="str">
        <f>VLOOKUP(order[[#This Row],[Region]],user[#All],2,0)</f>
        <v>Erin</v>
      </c>
    </row>
    <row r="1018" spans="1:27"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c r="Z1018" t="str">
        <f>IFERROR(VLOOKUP(order[[#This Row],[Order ID]],return[#All],2,),"Not returned")</f>
        <v>Not returned</v>
      </c>
      <c r="AA1018" t="str">
        <f>VLOOKUP(order[[#This Row],[Region]],user[#All],2,0)</f>
        <v>Erin</v>
      </c>
    </row>
    <row r="1019" spans="1:27"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c r="Z1019" t="str">
        <f>IFERROR(VLOOKUP(order[[#This Row],[Order ID]],return[#All],2,),"Not returned")</f>
        <v>Not returned</v>
      </c>
      <c r="AA1019" t="str">
        <f>VLOOKUP(order[[#This Row],[Region]],user[#All],2,0)</f>
        <v>Erin</v>
      </c>
    </row>
    <row r="1020" spans="1:27"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c r="Z1020" t="str">
        <f>IFERROR(VLOOKUP(order[[#This Row],[Order ID]],return[#All],2,),"Not returned")</f>
        <v>Not returned</v>
      </c>
      <c r="AA1020" t="str">
        <f>VLOOKUP(order[[#This Row],[Region]],user[#All],2,0)</f>
        <v>Erin</v>
      </c>
    </row>
    <row r="1021" spans="1:27"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c r="Z1021" t="str">
        <f>IFERROR(VLOOKUP(order[[#This Row],[Order ID]],return[#All],2,),"Not returned")</f>
        <v>Not returned</v>
      </c>
      <c r="AA1021" t="str">
        <f>VLOOKUP(order[[#This Row],[Region]],user[#All],2,0)</f>
        <v>Erin</v>
      </c>
    </row>
    <row r="1022" spans="1:27"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c r="Z1022" t="str">
        <f>IFERROR(VLOOKUP(order[[#This Row],[Order ID]],return[#All],2,),"Not returned")</f>
        <v>Not returned</v>
      </c>
      <c r="AA1022" t="str">
        <f>VLOOKUP(order[[#This Row],[Region]],user[#All],2,0)</f>
        <v>Chris</v>
      </c>
    </row>
    <row r="1023" spans="1:27"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c r="Z1023" t="str">
        <f>IFERROR(VLOOKUP(order[[#This Row],[Order ID]],return[#All],2,),"Not returned")</f>
        <v>Not returned</v>
      </c>
      <c r="AA1023" t="str">
        <f>VLOOKUP(order[[#This Row],[Region]],user[#All],2,0)</f>
        <v>Chris</v>
      </c>
    </row>
    <row r="1024" spans="1:27"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c r="Z1024" t="str">
        <f>IFERROR(VLOOKUP(order[[#This Row],[Order ID]],return[#All],2,),"Not returned")</f>
        <v>Not returned</v>
      </c>
      <c r="AA1024" t="str">
        <f>VLOOKUP(order[[#This Row],[Region]],user[#All],2,0)</f>
        <v>Chris</v>
      </c>
    </row>
    <row r="1025" spans="1:27"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c r="Z1025" t="str">
        <f>IFERROR(VLOOKUP(order[[#This Row],[Order ID]],return[#All],2,),"Not returned")</f>
        <v>Not returned</v>
      </c>
      <c r="AA1025" t="str">
        <f>VLOOKUP(order[[#This Row],[Region]],user[#All],2,0)</f>
        <v>Chris</v>
      </c>
    </row>
    <row r="1026" spans="1:27"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c r="Z1026" t="str">
        <f>IFERROR(VLOOKUP(order[[#This Row],[Order ID]],return[#All],2,),"Not returned")</f>
        <v>Not returned</v>
      </c>
      <c r="AA1026" t="str">
        <f>VLOOKUP(order[[#This Row],[Region]],user[#All],2,0)</f>
        <v>Chris</v>
      </c>
    </row>
    <row r="1027" spans="1:27"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c r="Z1027" t="str">
        <f>IFERROR(VLOOKUP(order[[#This Row],[Order ID]],return[#All],2,),"Not returned")</f>
        <v>Not returned</v>
      </c>
      <c r="AA1027" t="str">
        <f>VLOOKUP(order[[#This Row],[Region]],user[#All],2,0)</f>
        <v>Chris</v>
      </c>
    </row>
    <row r="1028" spans="1:27"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c r="Z1028" t="str">
        <f>IFERROR(VLOOKUP(order[[#This Row],[Order ID]],return[#All],2,),"Not returned")</f>
        <v>Not returned</v>
      </c>
      <c r="AA1028" t="str">
        <f>VLOOKUP(order[[#This Row],[Region]],user[#All],2,0)</f>
        <v>Chris</v>
      </c>
    </row>
    <row r="1029" spans="1:27"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c r="Z1029" t="str">
        <f>IFERROR(VLOOKUP(order[[#This Row],[Order ID]],return[#All],2,),"Not returned")</f>
        <v>Not returned</v>
      </c>
      <c r="AA1029" t="str">
        <f>VLOOKUP(order[[#This Row],[Region]],user[#All],2,0)</f>
        <v>Chris</v>
      </c>
    </row>
    <row r="1030" spans="1:27"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c r="Z1030" t="str">
        <f>IFERROR(VLOOKUP(order[[#This Row],[Order ID]],return[#All],2,),"Not returned")</f>
        <v>Not returned</v>
      </c>
      <c r="AA1030" t="str">
        <f>VLOOKUP(order[[#This Row],[Region]],user[#All],2,0)</f>
        <v>Chris</v>
      </c>
    </row>
    <row r="1031" spans="1:27"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c r="Z1031" t="str">
        <f>IFERROR(VLOOKUP(order[[#This Row],[Order ID]],return[#All],2,),"Not returned")</f>
        <v>Not returned</v>
      </c>
      <c r="AA1031" t="str">
        <f>VLOOKUP(order[[#This Row],[Region]],user[#All],2,0)</f>
        <v>Chris</v>
      </c>
    </row>
    <row r="1032" spans="1:27"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c r="Z1032" t="str">
        <f>IFERROR(VLOOKUP(order[[#This Row],[Order ID]],return[#All],2,),"Not returned")</f>
        <v>Not returned</v>
      </c>
      <c r="AA1032" t="str">
        <f>VLOOKUP(order[[#This Row],[Region]],user[#All],2,0)</f>
        <v>Chris</v>
      </c>
    </row>
    <row r="1033" spans="1:27"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c r="Z1033" t="str">
        <f>IFERROR(VLOOKUP(order[[#This Row],[Order ID]],return[#All],2,),"Not returned")</f>
        <v>Not returned</v>
      </c>
      <c r="AA1033" t="str">
        <f>VLOOKUP(order[[#This Row],[Region]],user[#All],2,0)</f>
        <v>Chris</v>
      </c>
    </row>
    <row r="1034" spans="1:27"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c r="Z1034" t="str">
        <f>IFERROR(VLOOKUP(order[[#This Row],[Order ID]],return[#All],2,),"Not returned")</f>
        <v>Not returned</v>
      </c>
      <c r="AA1034" t="str">
        <f>VLOOKUP(order[[#This Row],[Region]],user[#All],2,0)</f>
        <v>William</v>
      </c>
    </row>
    <row r="1035" spans="1:27"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c r="Z1035" t="str">
        <f>IFERROR(VLOOKUP(order[[#This Row],[Order ID]],return[#All],2,),"Not returned")</f>
        <v>Not returned</v>
      </c>
      <c r="AA1035" t="str">
        <f>VLOOKUP(order[[#This Row],[Region]],user[#All],2,0)</f>
        <v>William</v>
      </c>
    </row>
    <row r="1036" spans="1:27"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c r="Z1036" t="str">
        <f>IFERROR(VLOOKUP(order[[#This Row],[Order ID]],return[#All],2,),"Not returned")</f>
        <v>Not returned</v>
      </c>
      <c r="AA1036" t="str">
        <f>VLOOKUP(order[[#This Row],[Region]],user[#All],2,0)</f>
        <v>Erin</v>
      </c>
    </row>
    <row r="1037" spans="1:27"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c r="Z1037" t="str">
        <f>IFERROR(VLOOKUP(order[[#This Row],[Order ID]],return[#All],2,),"Not returned")</f>
        <v>Not returned</v>
      </c>
      <c r="AA1037" t="str">
        <f>VLOOKUP(order[[#This Row],[Region]],user[#All],2,0)</f>
        <v>Sam</v>
      </c>
    </row>
    <row r="1038" spans="1:27"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c r="Z1038" t="str">
        <f>IFERROR(VLOOKUP(order[[#This Row],[Order ID]],return[#All],2,),"Not returned")</f>
        <v>Not returned</v>
      </c>
      <c r="AA1038" t="str">
        <f>VLOOKUP(order[[#This Row],[Region]],user[#All],2,0)</f>
        <v>Sam</v>
      </c>
    </row>
    <row r="1039" spans="1:27"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c r="Z1039" t="str">
        <f>IFERROR(VLOOKUP(order[[#This Row],[Order ID]],return[#All],2,),"Not returned")</f>
        <v>Not returned</v>
      </c>
      <c r="AA1039" t="str">
        <f>VLOOKUP(order[[#This Row],[Region]],user[#All],2,0)</f>
        <v>William</v>
      </c>
    </row>
    <row r="1040" spans="1:27"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c r="Z1040" t="str">
        <f>IFERROR(VLOOKUP(order[[#This Row],[Order ID]],return[#All],2,),"Not returned")</f>
        <v>Not returned</v>
      </c>
      <c r="AA1040" t="str">
        <f>VLOOKUP(order[[#This Row],[Region]],user[#All],2,0)</f>
        <v>Erin</v>
      </c>
    </row>
    <row r="1041" spans="1:27"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c r="Z1041" t="str">
        <f>IFERROR(VLOOKUP(order[[#This Row],[Order ID]],return[#All],2,),"Not returned")</f>
        <v>Not returned</v>
      </c>
      <c r="AA1041" t="str">
        <f>VLOOKUP(order[[#This Row],[Region]],user[#All],2,0)</f>
        <v>Erin</v>
      </c>
    </row>
    <row r="1042" spans="1:27"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c r="Z1042" t="str">
        <f>IFERROR(VLOOKUP(order[[#This Row],[Order ID]],return[#All],2,),"Not returned")</f>
        <v>Not returned</v>
      </c>
      <c r="AA1042" t="str">
        <f>VLOOKUP(order[[#This Row],[Region]],user[#All],2,0)</f>
        <v>William</v>
      </c>
    </row>
    <row r="1043" spans="1:27"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c r="Z1043" t="str">
        <f>IFERROR(VLOOKUP(order[[#This Row],[Order ID]],return[#All],2,),"Not returned")</f>
        <v>Not returned</v>
      </c>
      <c r="AA1043" t="str">
        <f>VLOOKUP(order[[#This Row],[Region]],user[#All],2,0)</f>
        <v>Sam</v>
      </c>
    </row>
    <row r="1044" spans="1:27"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c r="Z1044" t="str">
        <f>IFERROR(VLOOKUP(order[[#This Row],[Order ID]],return[#All],2,),"Not returned")</f>
        <v>Not returned</v>
      </c>
      <c r="AA1044" t="str">
        <f>VLOOKUP(order[[#This Row],[Region]],user[#All],2,0)</f>
        <v>Sam</v>
      </c>
    </row>
    <row r="1045" spans="1:27"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c r="Z1045" t="str">
        <f>IFERROR(VLOOKUP(order[[#This Row],[Order ID]],return[#All],2,),"Not returned")</f>
        <v>Not returned</v>
      </c>
      <c r="AA1045" t="str">
        <f>VLOOKUP(order[[#This Row],[Region]],user[#All],2,0)</f>
        <v>Sam</v>
      </c>
    </row>
    <row r="1046" spans="1:27"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c r="Z1046" t="str">
        <f>IFERROR(VLOOKUP(order[[#This Row],[Order ID]],return[#All],2,),"Not returned")</f>
        <v>Not returned</v>
      </c>
      <c r="AA1046" t="str">
        <f>VLOOKUP(order[[#This Row],[Region]],user[#All],2,0)</f>
        <v>Erin</v>
      </c>
    </row>
    <row r="1047" spans="1:27"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c r="Z1047" t="str">
        <f>IFERROR(VLOOKUP(order[[#This Row],[Order ID]],return[#All],2,),"Not returned")</f>
        <v>Not returned</v>
      </c>
      <c r="AA1047" t="str">
        <f>VLOOKUP(order[[#This Row],[Region]],user[#All],2,0)</f>
        <v>Erin</v>
      </c>
    </row>
    <row r="1048" spans="1:27"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c r="Z1048" t="str">
        <f>IFERROR(VLOOKUP(order[[#This Row],[Order ID]],return[#All],2,),"Not returned")</f>
        <v>Not returned</v>
      </c>
      <c r="AA1048" t="str">
        <f>VLOOKUP(order[[#This Row],[Region]],user[#All],2,0)</f>
        <v>Erin</v>
      </c>
    </row>
    <row r="1049" spans="1:27"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c r="Z1049" t="str">
        <f>IFERROR(VLOOKUP(order[[#This Row],[Order ID]],return[#All],2,),"Not returned")</f>
        <v>Not returned</v>
      </c>
      <c r="AA1049" t="str">
        <f>VLOOKUP(order[[#This Row],[Region]],user[#All],2,0)</f>
        <v>Erin</v>
      </c>
    </row>
    <row r="1050" spans="1:27"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c r="Z1050" t="str">
        <f>IFERROR(VLOOKUP(order[[#This Row],[Order ID]],return[#All],2,),"Not returned")</f>
        <v>Not returned</v>
      </c>
      <c r="AA1050" t="str">
        <f>VLOOKUP(order[[#This Row],[Region]],user[#All],2,0)</f>
        <v>Chris</v>
      </c>
    </row>
    <row r="1051" spans="1:27"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c r="Z1051" t="str">
        <f>IFERROR(VLOOKUP(order[[#This Row],[Order ID]],return[#All],2,),"Not returned")</f>
        <v>Not returned</v>
      </c>
      <c r="AA1051" t="str">
        <f>VLOOKUP(order[[#This Row],[Region]],user[#All],2,0)</f>
        <v>Chris</v>
      </c>
    </row>
    <row r="1052" spans="1:27"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c r="Z1052" t="str">
        <f>IFERROR(VLOOKUP(order[[#This Row],[Order ID]],return[#All],2,),"Not returned")</f>
        <v>Not returned</v>
      </c>
      <c r="AA1052" t="str">
        <f>VLOOKUP(order[[#This Row],[Region]],user[#All],2,0)</f>
        <v>Chris</v>
      </c>
    </row>
    <row r="1053" spans="1:27"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c r="Z1053" t="str">
        <f>IFERROR(VLOOKUP(order[[#This Row],[Order ID]],return[#All],2,),"Not returned")</f>
        <v>Not returned</v>
      </c>
      <c r="AA1053" t="str">
        <f>VLOOKUP(order[[#This Row],[Region]],user[#All],2,0)</f>
        <v>Chris</v>
      </c>
    </row>
    <row r="1054" spans="1:27"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c r="Z1054" t="str">
        <f>IFERROR(VLOOKUP(order[[#This Row],[Order ID]],return[#All],2,),"Not returned")</f>
        <v>Not returned</v>
      </c>
      <c r="AA1054" t="str">
        <f>VLOOKUP(order[[#This Row],[Region]],user[#All],2,0)</f>
        <v>Erin</v>
      </c>
    </row>
    <row r="1055" spans="1:27"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c r="Z1055" t="str">
        <f>IFERROR(VLOOKUP(order[[#This Row],[Order ID]],return[#All],2,),"Not returned")</f>
        <v>Not returned</v>
      </c>
      <c r="AA1055" t="str">
        <f>VLOOKUP(order[[#This Row],[Region]],user[#All],2,0)</f>
        <v>Erin</v>
      </c>
    </row>
    <row r="1056" spans="1:27"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c r="Z1056" t="str">
        <f>IFERROR(VLOOKUP(order[[#This Row],[Order ID]],return[#All],2,),"Not returned")</f>
        <v>Not returned</v>
      </c>
      <c r="AA1056" t="str">
        <f>VLOOKUP(order[[#This Row],[Region]],user[#All],2,0)</f>
        <v>Sam</v>
      </c>
    </row>
    <row r="1057" spans="1:27"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c r="Z1057" t="str">
        <f>IFERROR(VLOOKUP(order[[#This Row],[Order ID]],return[#All],2,),"Not returned")</f>
        <v>Not returned</v>
      </c>
      <c r="AA1057" t="str">
        <f>VLOOKUP(order[[#This Row],[Region]],user[#All],2,0)</f>
        <v>Sam</v>
      </c>
    </row>
    <row r="1058" spans="1:27"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c r="Z1058" t="str">
        <f>IFERROR(VLOOKUP(order[[#This Row],[Order ID]],return[#All],2,),"Not returned")</f>
        <v>Not returned</v>
      </c>
      <c r="AA1058" t="str">
        <f>VLOOKUP(order[[#This Row],[Region]],user[#All],2,0)</f>
        <v>Sam</v>
      </c>
    </row>
    <row r="1059" spans="1:27"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c r="Z1059" t="str">
        <f>IFERROR(VLOOKUP(order[[#This Row],[Order ID]],return[#All],2,),"Not returned")</f>
        <v>Not returned</v>
      </c>
      <c r="AA1059" t="str">
        <f>VLOOKUP(order[[#This Row],[Region]],user[#All],2,0)</f>
        <v>Sam</v>
      </c>
    </row>
    <row r="1060" spans="1:27"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c r="Z1060" t="str">
        <f>IFERROR(VLOOKUP(order[[#This Row],[Order ID]],return[#All],2,),"Not returned")</f>
        <v>Not returned</v>
      </c>
      <c r="AA1060" t="str">
        <f>VLOOKUP(order[[#This Row],[Region]],user[#All],2,0)</f>
        <v>Sam</v>
      </c>
    </row>
    <row r="1061" spans="1:27"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c r="Z1061" t="str">
        <f>IFERROR(VLOOKUP(order[[#This Row],[Order ID]],return[#All],2,),"Not returned")</f>
        <v>Not returned</v>
      </c>
      <c r="AA1061" t="str">
        <f>VLOOKUP(order[[#This Row],[Region]],user[#All],2,0)</f>
        <v>Sam</v>
      </c>
    </row>
    <row r="1062" spans="1:27"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c r="Z1062" t="str">
        <f>IFERROR(VLOOKUP(order[[#This Row],[Order ID]],return[#All],2,),"Not returned")</f>
        <v>Not returned</v>
      </c>
      <c r="AA1062" t="str">
        <f>VLOOKUP(order[[#This Row],[Region]],user[#All],2,0)</f>
        <v>Sam</v>
      </c>
    </row>
    <row r="1063" spans="1:27"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c r="Z1063" t="str">
        <f>IFERROR(VLOOKUP(order[[#This Row],[Order ID]],return[#All],2,),"Not returned")</f>
        <v>Not returned</v>
      </c>
      <c r="AA1063" t="str">
        <f>VLOOKUP(order[[#This Row],[Region]],user[#All],2,0)</f>
        <v>Sam</v>
      </c>
    </row>
    <row r="1064" spans="1:27"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c r="Z1064" t="str">
        <f>IFERROR(VLOOKUP(order[[#This Row],[Order ID]],return[#All],2,),"Not returned")</f>
        <v>Not returned</v>
      </c>
      <c r="AA1064" t="str">
        <f>VLOOKUP(order[[#This Row],[Region]],user[#All],2,0)</f>
        <v>Sam</v>
      </c>
    </row>
    <row r="1065" spans="1:27"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c r="Z1065" t="str">
        <f>IFERROR(VLOOKUP(order[[#This Row],[Order ID]],return[#All],2,),"Not returned")</f>
        <v>Not returned</v>
      </c>
      <c r="AA1065" t="str">
        <f>VLOOKUP(order[[#This Row],[Region]],user[#All],2,0)</f>
        <v>Chris</v>
      </c>
    </row>
    <row r="1066" spans="1:27"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c r="Z1066" t="str">
        <f>IFERROR(VLOOKUP(order[[#This Row],[Order ID]],return[#All],2,),"Not returned")</f>
        <v>Not returned</v>
      </c>
      <c r="AA1066" t="str">
        <f>VLOOKUP(order[[#This Row],[Region]],user[#All],2,0)</f>
        <v>Chris</v>
      </c>
    </row>
    <row r="1067" spans="1:27"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c r="Z1067" t="str">
        <f>IFERROR(VLOOKUP(order[[#This Row],[Order ID]],return[#All],2,),"Not returned")</f>
        <v>Not returned</v>
      </c>
      <c r="AA1067" t="str">
        <f>VLOOKUP(order[[#This Row],[Region]],user[#All],2,0)</f>
        <v>Chris</v>
      </c>
    </row>
    <row r="1068" spans="1:27"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c r="Z1068" t="str">
        <f>IFERROR(VLOOKUP(order[[#This Row],[Order ID]],return[#All],2,),"Not returned")</f>
        <v>Not returned</v>
      </c>
      <c r="AA1068" t="str">
        <f>VLOOKUP(order[[#This Row],[Region]],user[#All],2,0)</f>
        <v>Chris</v>
      </c>
    </row>
    <row r="1069" spans="1:27"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c r="Z1069" t="str">
        <f>IFERROR(VLOOKUP(order[[#This Row],[Order ID]],return[#All],2,),"Not returned")</f>
        <v>Not returned</v>
      </c>
      <c r="AA1069" t="str">
        <f>VLOOKUP(order[[#This Row],[Region]],user[#All],2,0)</f>
        <v>Chris</v>
      </c>
    </row>
    <row r="1070" spans="1:27"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c r="Z1070" t="str">
        <f>IFERROR(VLOOKUP(order[[#This Row],[Order ID]],return[#All],2,),"Not returned")</f>
        <v>Not returned</v>
      </c>
      <c r="AA1070" t="str">
        <f>VLOOKUP(order[[#This Row],[Region]],user[#All],2,0)</f>
        <v>Chris</v>
      </c>
    </row>
    <row r="1071" spans="1:27"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c r="Z1071" t="str">
        <f>IFERROR(VLOOKUP(order[[#This Row],[Order ID]],return[#All],2,),"Not returned")</f>
        <v>Not returned</v>
      </c>
      <c r="AA1071" t="str">
        <f>VLOOKUP(order[[#This Row],[Region]],user[#All],2,0)</f>
        <v>Chris</v>
      </c>
    </row>
    <row r="1072" spans="1:27"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c r="Z1072" t="str">
        <f>IFERROR(VLOOKUP(order[[#This Row],[Order ID]],return[#All],2,),"Not returned")</f>
        <v>Not returned</v>
      </c>
      <c r="AA1072" t="str">
        <f>VLOOKUP(order[[#This Row],[Region]],user[#All],2,0)</f>
        <v>William</v>
      </c>
    </row>
    <row r="1073" spans="1:27"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c r="Z1073" t="str">
        <f>IFERROR(VLOOKUP(order[[#This Row],[Order ID]],return[#All],2,),"Not returned")</f>
        <v>Not returned</v>
      </c>
      <c r="AA1073" t="str">
        <f>VLOOKUP(order[[#This Row],[Region]],user[#All],2,0)</f>
        <v>William</v>
      </c>
    </row>
    <row r="1074" spans="1:27"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c r="Z1074" t="str">
        <f>IFERROR(VLOOKUP(order[[#This Row],[Order ID]],return[#All],2,),"Not returned")</f>
        <v>Not returned</v>
      </c>
      <c r="AA1074" t="str">
        <f>VLOOKUP(order[[#This Row],[Region]],user[#All],2,0)</f>
        <v>William</v>
      </c>
    </row>
    <row r="1075" spans="1:27"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c r="Z1075" t="str">
        <f>IFERROR(VLOOKUP(order[[#This Row],[Order ID]],return[#All],2,),"Not returned")</f>
        <v>Not returned</v>
      </c>
      <c r="AA1075" t="str">
        <f>VLOOKUP(order[[#This Row],[Region]],user[#All],2,0)</f>
        <v>Erin</v>
      </c>
    </row>
    <row r="1076" spans="1:27"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c r="Z1076" t="str">
        <f>IFERROR(VLOOKUP(order[[#This Row],[Order ID]],return[#All],2,),"Not returned")</f>
        <v>Not returned</v>
      </c>
      <c r="AA1076" t="str">
        <f>VLOOKUP(order[[#This Row],[Region]],user[#All],2,0)</f>
        <v>Erin</v>
      </c>
    </row>
    <row r="1077" spans="1:27"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c r="Z1077" t="str">
        <f>IFERROR(VLOOKUP(order[[#This Row],[Order ID]],return[#All],2,),"Not returned")</f>
        <v>Not returned</v>
      </c>
      <c r="AA1077" t="str">
        <f>VLOOKUP(order[[#This Row],[Region]],user[#All],2,0)</f>
        <v>William</v>
      </c>
    </row>
    <row r="1078" spans="1:27"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c r="Z1078" t="str">
        <f>IFERROR(VLOOKUP(order[[#This Row],[Order ID]],return[#All],2,),"Not returned")</f>
        <v>Not returned</v>
      </c>
      <c r="AA1078" t="str">
        <f>VLOOKUP(order[[#This Row],[Region]],user[#All],2,0)</f>
        <v>William</v>
      </c>
    </row>
    <row r="1079" spans="1:27"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c r="Z1079" t="str">
        <f>IFERROR(VLOOKUP(order[[#This Row],[Order ID]],return[#All],2,),"Not returned")</f>
        <v>Not returned</v>
      </c>
      <c r="AA1079" t="str">
        <f>VLOOKUP(order[[#This Row],[Region]],user[#All],2,0)</f>
        <v>William</v>
      </c>
    </row>
    <row r="1080" spans="1:27"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c r="Z1080" t="str">
        <f>IFERROR(VLOOKUP(order[[#This Row],[Order ID]],return[#All],2,),"Not returned")</f>
        <v>Not returned</v>
      </c>
      <c r="AA1080" t="str">
        <f>VLOOKUP(order[[#This Row],[Region]],user[#All],2,0)</f>
        <v>Chris</v>
      </c>
    </row>
    <row r="1081" spans="1:27"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c r="Z1081" t="str">
        <f>IFERROR(VLOOKUP(order[[#This Row],[Order ID]],return[#All],2,),"Not returned")</f>
        <v>Not returned</v>
      </c>
      <c r="AA1081" t="str">
        <f>VLOOKUP(order[[#This Row],[Region]],user[#All],2,0)</f>
        <v>William</v>
      </c>
    </row>
    <row r="1082" spans="1:27"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c r="Z1082" t="str">
        <f>IFERROR(VLOOKUP(order[[#This Row],[Order ID]],return[#All],2,),"Not returned")</f>
        <v>Not returned</v>
      </c>
      <c r="AA1082" t="str">
        <f>VLOOKUP(order[[#This Row],[Region]],user[#All],2,0)</f>
        <v>Sam</v>
      </c>
    </row>
    <row r="1083" spans="1:27"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c r="Z1083" t="str">
        <f>IFERROR(VLOOKUP(order[[#This Row],[Order ID]],return[#All],2,),"Not returned")</f>
        <v>Not returned</v>
      </c>
      <c r="AA1083" t="str">
        <f>VLOOKUP(order[[#This Row],[Region]],user[#All],2,0)</f>
        <v>Sam</v>
      </c>
    </row>
    <row r="1084" spans="1:27"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c r="Z1084" t="str">
        <f>IFERROR(VLOOKUP(order[[#This Row],[Order ID]],return[#All],2,),"Not returned")</f>
        <v>Not returned</v>
      </c>
      <c r="AA1084" t="str">
        <f>VLOOKUP(order[[#This Row],[Region]],user[#All],2,0)</f>
        <v>Sam</v>
      </c>
    </row>
    <row r="1085" spans="1:27"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c r="Z1085" t="str">
        <f>IFERROR(VLOOKUP(order[[#This Row],[Order ID]],return[#All],2,),"Not returned")</f>
        <v>Not returned</v>
      </c>
      <c r="AA1085" t="str">
        <f>VLOOKUP(order[[#This Row],[Region]],user[#All],2,0)</f>
        <v>Sam</v>
      </c>
    </row>
    <row r="1086" spans="1:27"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c r="Z1086" t="str">
        <f>IFERROR(VLOOKUP(order[[#This Row],[Order ID]],return[#All],2,),"Not returned")</f>
        <v>Not returned</v>
      </c>
      <c r="AA1086" t="str">
        <f>VLOOKUP(order[[#This Row],[Region]],user[#All],2,0)</f>
        <v>Chris</v>
      </c>
    </row>
    <row r="1087" spans="1:27"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c r="Z1087" t="str">
        <f>IFERROR(VLOOKUP(order[[#This Row],[Order ID]],return[#All],2,),"Not returned")</f>
        <v>Not returned</v>
      </c>
      <c r="AA1087" t="str">
        <f>VLOOKUP(order[[#This Row],[Region]],user[#All],2,0)</f>
        <v>Chris</v>
      </c>
    </row>
    <row r="1088" spans="1:27"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c r="Z1088" t="str">
        <f>IFERROR(VLOOKUP(order[[#This Row],[Order ID]],return[#All],2,),"Not returned")</f>
        <v>Not returned</v>
      </c>
      <c r="AA1088" t="str">
        <f>VLOOKUP(order[[#This Row],[Region]],user[#All],2,0)</f>
        <v>Chris</v>
      </c>
    </row>
    <row r="1089" spans="1:27"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c r="Z1089" t="str">
        <f>IFERROR(VLOOKUP(order[[#This Row],[Order ID]],return[#All],2,),"Not returned")</f>
        <v>Not returned</v>
      </c>
      <c r="AA1089" t="str">
        <f>VLOOKUP(order[[#This Row],[Region]],user[#All],2,0)</f>
        <v>Sam</v>
      </c>
    </row>
    <row r="1090" spans="1:27"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c r="Z1090" t="str">
        <f>IFERROR(VLOOKUP(order[[#This Row],[Order ID]],return[#All],2,),"Not returned")</f>
        <v>Not returned</v>
      </c>
      <c r="AA1090" t="str">
        <f>VLOOKUP(order[[#This Row],[Region]],user[#All],2,0)</f>
        <v>Erin</v>
      </c>
    </row>
    <row r="1091" spans="1:27"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c r="Z1091" t="str">
        <f>IFERROR(VLOOKUP(order[[#This Row],[Order ID]],return[#All],2,),"Not returned")</f>
        <v>Not returned</v>
      </c>
      <c r="AA1091" t="str">
        <f>VLOOKUP(order[[#This Row],[Region]],user[#All],2,0)</f>
        <v>Erin</v>
      </c>
    </row>
    <row r="1092" spans="1:27"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c r="Z1092" t="str">
        <f>IFERROR(VLOOKUP(order[[#This Row],[Order ID]],return[#All],2,),"Not returned")</f>
        <v>Not returned</v>
      </c>
      <c r="AA1092" t="str">
        <f>VLOOKUP(order[[#This Row],[Region]],user[#All],2,0)</f>
        <v>Chris</v>
      </c>
    </row>
    <row r="1093" spans="1:27"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c r="Z1093" t="str">
        <f>IFERROR(VLOOKUP(order[[#This Row],[Order ID]],return[#All],2,),"Not returned")</f>
        <v>Not returned</v>
      </c>
      <c r="AA1093" t="str">
        <f>VLOOKUP(order[[#This Row],[Region]],user[#All],2,0)</f>
        <v>Chris</v>
      </c>
    </row>
    <row r="1094" spans="1:27"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c r="Z1094" t="str">
        <f>IFERROR(VLOOKUP(order[[#This Row],[Order ID]],return[#All],2,),"Not returned")</f>
        <v>Not returned</v>
      </c>
      <c r="AA1094" t="str">
        <f>VLOOKUP(order[[#This Row],[Region]],user[#All],2,0)</f>
        <v>Chris</v>
      </c>
    </row>
    <row r="1095" spans="1:27"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c r="Z1095" t="str">
        <f>IFERROR(VLOOKUP(order[[#This Row],[Order ID]],return[#All],2,),"Not returned")</f>
        <v>Not returned</v>
      </c>
      <c r="AA1095" t="str">
        <f>VLOOKUP(order[[#This Row],[Region]],user[#All],2,0)</f>
        <v>Chris</v>
      </c>
    </row>
    <row r="1096" spans="1:27"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c r="Z1096" t="str">
        <f>IFERROR(VLOOKUP(order[[#This Row],[Order ID]],return[#All],2,),"Not returned")</f>
        <v>Not returned</v>
      </c>
      <c r="AA1096" t="str">
        <f>VLOOKUP(order[[#This Row],[Region]],user[#All],2,0)</f>
        <v>Chris</v>
      </c>
    </row>
    <row r="1097" spans="1:27"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c r="Z1097" t="str">
        <f>IFERROR(VLOOKUP(order[[#This Row],[Order ID]],return[#All],2,),"Not returned")</f>
        <v>Not returned</v>
      </c>
      <c r="AA1097" t="str">
        <f>VLOOKUP(order[[#This Row],[Region]],user[#All],2,0)</f>
        <v>William</v>
      </c>
    </row>
    <row r="1098" spans="1:27"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c r="Z1098" t="str">
        <f>IFERROR(VLOOKUP(order[[#This Row],[Order ID]],return[#All],2,),"Not returned")</f>
        <v>Not returned</v>
      </c>
      <c r="AA1098" t="str">
        <f>VLOOKUP(order[[#This Row],[Region]],user[#All],2,0)</f>
        <v>Sam</v>
      </c>
    </row>
    <row r="1099" spans="1:27"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c r="Z1099" t="str">
        <f>IFERROR(VLOOKUP(order[[#This Row],[Order ID]],return[#All],2,),"Not returned")</f>
        <v>Not returned</v>
      </c>
      <c r="AA1099" t="str">
        <f>VLOOKUP(order[[#This Row],[Region]],user[#All],2,0)</f>
        <v>Chris</v>
      </c>
    </row>
    <row r="1100" spans="1:27"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c r="Z1100" t="str">
        <f>IFERROR(VLOOKUP(order[[#This Row],[Order ID]],return[#All],2,),"Not returned")</f>
        <v>Not returned</v>
      </c>
      <c r="AA1100" t="str">
        <f>VLOOKUP(order[[#This Row],[Region]],user[#All],2,0)</f>
        <v>Chris</v>
      </c>
    </row>
    <row r="1101" spans="1:27"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c r="Z1101" t="str">
        <f>IFERROR(VLOOKUP(order[[#This Row],[Order ID]],return[#All],2,),"Not returned")</f>
        <v>Not returned</v>
      </c>
      <c r="AA1101" t="str">
        <f>VLOOKUP(order[[#This Row],[Region]],user[#All],2,0)</f>
        <v>William</v>
      </c>
    </row>
    <row r="1102" spans="1:27"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c r="Z1102" t="str">
        <f>IFERROR(VLOOKUP(order[[#This Row],[Order ID]],return[#All],2,),"Not returned")</f>
        <v>Not returned</v>
      </c>
      <c r="AA1102" t="str">
        <f>VLOOKUP(order[[#This Row],[Region]],user[#All],2,0)</f>
        <v>William</v>
      </c>
    </row>
    <row r="1103" spans="1:27"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c r="Z1103" t="str">
        <f>IFERROR(VLOOKUP(order[[#This Row],[Order ID]],return[#All],2,),"Not returned")</f>
        <v>Not returned</v>
      </c>
      <c r="AA1103" t="str">
        <f>VLOOKUP(order[[#This Row],[Region]],user[#All],2,0)</f>
        <v>William</v>
      </c>
    </row>
    <row r="1104" spans="1:27"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c r="Z1104" t="str">
        <f>IFERROR(VLOOKUP(order[[#This Row],[Order ID]],return[#All],2,),"Not returned")</f>
        <v>Not returned</v>
      </c>
      <c r="AA1104" t="str">
        <f>VLOOKUP(order[[#This Row],[Region]],user[#All],2,0)</f>
        <v>William</v>
      </c>
    </row>
    <row r="1105" spans="1:27"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c r="Z1105" t="str">
        <f>IFERROR(VLOOKUP(order[[#This Row],[Order ID]],return[#All],2,),"Not returned")</f>
        <v>Not returned</v>
      </c>
      <c r="AA1105" t="str">
        <f>VLOOKUP(order[[#This Row],[Region]],user[#All],2,0)</f>
        <v>William</v>
      </c>
    </row>
    <row r="1106" spans="1:27"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c r="Z1106" t="str">
        <f>IFERROR(VLOOKUP(order[[#This Row],[Order ID]],return[#All],2,),"Not returned")</f>
        <v>Not returned</v>
      </c>
      <c r="AA1106" t="str">
        <f>VLOOKUP(order[[#This Row],[Region]],user[#All],2,0)</f>
        <v>William</v>
      </c>
    </row>
    <row r="1107" spans="1:27"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c r="Z1107" t="str">
        <f>IFERROR(VLOOKUP(order[[#This Row],[Order ID]],return[#All],2,),"Not returned")</f>
        <v>Not returned</v>
      </c>
      <c r="AA1107" t="str">
        <f>VLOOKUP(order[[#This Row],[Region]],user[#All],2,0)</f>
        <v>William</v>
      </c>
    </row>
    <row r="1108" spans="1:27"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c r="Z1108" t="str">
        <f>IFERROR(VLOOKUP(order[[#This Row],[Order ID]],return[#All],2,),"Not returned")</f>
        <v>Not returned</v>
      </c>
      <c r="AA1108" t="str">
        <f>VLOOKUP(order[[#This Row],[Region]],user[#All],2,0)</f>
        <v>Sam</v>
      </c>
    </row>
    <row r="1109" spans="1:27"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c r="Z1109" t="str">
        <f>IFERROR(VLOOKUP(order[[#This Row],[Order ID]],return[#All],2,),"Not returned")</f>
        <v>Not returned</v>
      </c>
      <c r="AA1109" t="str">
        <f>VLOOKUP(order[[#This Row],[Region]],user[#All],2,0)</f>
        <v>Sam</v>
      </c>
    </row>
    <row r="1110" spans="1:27"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c r="Z1110" t="str">
        <f>IFERROR(VLOOKUP(order[[#This Row],[Order ID]],return[#All],2,),"Not returned")</f>
        <v>Not returned</v>
      </c>
      <c r="AA1110" t="str">
        <f>VLOOKUP(order[[#This Row],[Region]],user[#All],2,0)</f>
        <v>Sam</v>
      </c>
    </row>
    <row r="1111" spans="1:27"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c r="Z1111" t="str">
        <f>IFERROR(VLOOKUP(order[[#This Row],[Order ID]],return[#All],2,),"Not returned")</f>
        <v>Not returned</v>
      </c>
      <c r="AA1111" t="str">
        <f>VLOOKUP(order[[#This Row],[Region]],user[#All],2,0)</f>
        <v>Erin</v>
      </c>
    </row>
    <row r="1112" spans="1:27"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c r="Z1112" t="str">
        <f>IFERROR(VLOOKUP(order[[#This Row],[Order ID]],return[#All],2,),"Not returned")</f>
        <v>Not returned</v>
      </c>
      <c r="AA1112" t="str">
        <f>VLOOKUP(order[[#This Row],[Region]],user[#All],2,0)</f>
        <v>William</v>
      </c>
    </row>
    <row r="1113" spans="1:27"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c r="Z1113" t="str">
        <f>IFERROR(VLOOKUP(order[[#This Row],[Order ID]],return[#All],2,),"Not returned")</f>
        <v>Not returned</v>
      </c>
      <c r="AA1113" t="str">
        <f>VLOOKUP(order[[#This Row],[Region]],user[#All],2,0)</f>
        <v>William</v>
      </c>
    </row>
    <row r="1114" spans="1:27"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c r="Z1114" t="str">
        <f>IFERROR(VLOOKUP(order[[#This Row],[Order ID]],return[#All],2,),"Not returned")</f>
        <v>Not returned</v>
      </c>
      <c r="AA1114" t="str">
        <f>VLOOKUP(order[[#This Row],[Region]],user[#All],2,0)</f>
        <v>William</v>
      </c>
    </row>
    <row r="1115" spans="1:27"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c r="Z1115" t="str">
        <f>IFERROR(VLOOKUP(order[[#This Row],[Order ID]],return[#All],2,),"Not returned")</f>
        <v>Not returned</v>
      </c>
      <c r="AA1115" t="str">
        <f>VLOOKUP(order[[#This Row],[Region]],user[#All],2,0)</f>
        <v>Chris</v>
      </c>
    </row>
    <row r="1116" spans="1:27"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c r="Z1116" t="str">
        <f>IFERROR(VLOOKUP(order[[#This Row],[Order ID]],return[#All],2,),"Not returned")</f>
        <v>Not returned</v>
      </c>
      <c r="AA1116" t="str">
        <f>VLOOKUP(order[[#This Row],[Region]],user[#All],2,0)</f>
        <v>Chris</v>
      </c>
    </row>
    <row r="1117" spans="1:27"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c r="Z1117" t="str">
        <f>IFERROR(VLOOKUP(order[[#This Row],[Order ID]],return[#All],2,),"Not returned")</f>
        <v>Not returned</v>
      </c>
      <c r="AA1117" t="str">
        <f>VLOOKUP(order[[#This Row],[Region]],user[#All],2,0)</f>
        <v>Chris</v>
      </c>
    </row>
    <row r="1118" spans="1:27"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c r="Z1118" t="str">
        <f>IFERROR(VLOOKUP(order[[#This Row],[Order ID]],return[#All],2,),"Not returned")</f>
        <v>Not returned</v>
      </c>
      <c r="AA1118" t="str">
        <f>VLOOKUP(order[[#This Row],[Region]],user[#All],2,0)</f>
        <v>Chris</v>
      </c>
    </row>
    <row r="1119" spans="1:27"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c r="Z1119" t="str">
        <f>IFERROR(VLOOKUP(order[[#This Row],[Order ID]],return[#All],2,),"Not returned")</f>
        <v>Not returned</v>
      </c>
      <c r="AA1119" t="str">
        <f>VLOOKUP(order[[#This Row],[Region]],user[#All],2,0)</f>
        <v>Erin</v>
      </c>
    </row>
    <row r="1120" spans="1:27"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c r="Z1120" t="str">
        <f>IFERROR(VLOOKUP(order[[#This Row],[Order ID]],return[#All],2,),"Not returned")</f>
        <v>Not returned</v>
      </c>
      <c r="AA1120" t="str">
        <f>VLOOKUP(order[[#This Row],[Region]],user[#All],2,0)</f>
        <v>Chris</v>
      </c>
    </row>
    <row r="1121" spans="1:27"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c r="Z1121" t="str">
        <f>IFERROR(VLOOKUP(order[[#This Row],[Order ID]],return[#All],2,),"Not returned")</f>
        <v>Not returned</v>
      </c>
      <c r="AA1121" t="str">
        <f>VLOOKUP(order[[#This Row],[Region]],user[#All],2,0)</f>
        <v>Chris</v>
      </c>
    </row>
    <row r="1122" spans="1:27"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c r="Z1122" t="str">
        <f>IFERROR(VLOOKUP(order[[#This Row],[Order ID]],return[#All],2,),"Not returned")</f>
        <v>Not returned</v>
      </c>
      <c r="AA1122" t="str">
        <f>VLOOKUP(order[[#This Row],[Region]],user[#All],2,0)</f>
        <v>Chris</v>
      </c>
    </row>
    <row r="1123" spans="1:27"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c r="Z1123" t="str">
        <f>IFERROR(VLOOKUP(order[[#This Row],[Order ID]],return[#All],2,),"Not returned")</f>
        <v>Not returned</v>
      </c>
      <c r="AA1123" t="str">
        <f>VLOOKUP(order[[#This Row],[Region]],user[#All],2,0)</f>
        <v>Sam</v>
      </c>
    </row>
    <row r="1124" spans="1:27"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c r="Z1124" t="str">
        <f>IFERROR(VLOOKUP(order[[#This Row],[Order ID]],return[#All],2,),"Not returned")</f>
        <v>Not returned</v>
      </c>
      <c r="AA1124" t="str">
        <f>VLOOKUP(order[[#This Row],[Region]],user[#All],2,0)</f>
        <v>William</v>
      </c>
    </row>
    <row r="1125" spans="1:27"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c r="Z1125" t="str">
        <f>IFERROR(VLOOKUP(order[[#This Row],[Order ID]],return[#All],2,),"Not returned")</f>
        <v>Not returned</v>
      </c>
      <c r="AA1125" t="str">
        <f>VLOOKUP(order[[#This Row],[Region]],user[#All],2,0)</f>
        <v>Erin</v>
      </c>
    </row>
    <row r="1126" spans="1:27"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c r="Z1126" t="str">
        <f>IFERROR(VLOOKUP(order[[#This Row],[Order ID]],return[#All],2,),"Not returned")</f>
        <v>Not returned</v>
      </c>
      <c r="AA1126" t="str">
        <f>VLOOKUP(order[[#This Row],[Region]],user[#All],2,0)</f>
        <v>Sam</v>
      </c>
    </row>
    <row r="1127" spans="1:27"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c r="Z1127" t="str">
        <f>IFERROR(VLOOKUP(order[[#This Row],[Order ID]],return[#All],2,),"Not returned")</f>
        <v>Not returned</v>
      </c>
      <c r="AA1127" t="str">
        <f>VLOOKUP(order[[#This Row],[Region]],user[#All],2,0)</f>
        <v>Chris</v>
      </c>
    </row>
    <row r="1128" spans="1:27"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c r="Z1128" t="str">
        <f>IFERROR(VLOOKUP(order[[#This Row],[Order ID]],return[#All],2,),"Not returned")</f>
        <v>Not returned</v>
      </c>
      <c r="AA1128" t="str">
        <f>VLOOKUP(order[[#This Row],[Region]],user[#All],2,0)</f>
        <v>Chris</v>
      </c>
    </row>
    <row r="1129" spans="1:27"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c r="Z1129" t="str">
        <f>IFERROR(VLOOKUP(order[[#This Row],[Order ID]],return[#All],2,),"Not returned")</f>
        <v>Not returned</v>
      </c>
      <c r="AA1129" t="str">
        <f>VLOOKUP(order[[#This Row],[Region]],user[#All],2,0)</f>
        <v>Chris</v>
      </c>
    </row>
    <row r="1130" spans="1:27"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c r="Z1130" t="str">
        <f>IFERROR(VLOOKUP(order[[#This Row],[Order ID]],return[#All],2,),"Not returned")</f>
        <v>Not returned</v>
      </c>
      <c r="AA1130" t="str">
        <f>VLOOKUP(order[[#This Row],[Region]],user[#All],2,0)</f>
        <v>Chris</v>
      </c>
    </row>
    <row r="1131" spans="1:27"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c r="Z1131" t="str">
        <f>IFERROR(VLOOKUP(order[[#This Row],[Order ID]],return[#All],2,),"Not returned")</f>
        <v>Not returned</v>
      </c>
      <c r="AA1131" t="str">
        <f>VLOOKUP(order[[#This Row],[Region]],user[#All],2,0)</f>
        <v>Sam</v>
      </c>
    </row>
    <row r="1132" spans="1:27"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c r="Z1132" t="str">
        <f>IFERROR(VLOOKUP(order[[#This Row],[Order ID]],return[#All],2,),"Not returned")</f>
        <v>Not returned</v>
      </c>
      <c r="AA1132" t="str">
        <f>VLOOKUP(order[[#This Row],[Region]],user[#All],2,0)</f>
        <v>Sam</v>
      </c>
    </row>
    <row r="1133" spans="1:27"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c r="Z1133" t="str">
        <f>IFERROR(VLOOKUP(order[[#This Row],[Order ID]],return[#All],2,),"Not returned")</f>
        <v>Not returned</v>
      </c>
      <c r="AA1133" t="str">
        <f>VLOOKUP(order[[#This Row],[Region]],user[#All],2,0)</f>
        <v>William</v>
      </c>
    </row>
    <row r="1134" spans="1:27"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c r="Z1134" t="str">
        <f>IFERROR(VLOOKUP(order[[#This Row],[Order ID]],return[#All],2,),"Not returned")</f>
        <v>Not returned</v>
      </c>
      <c r="AA1134" t="str">
        <f>VLOOKUP(order[[#This Row],[Region]],user[#All],2,0)</f>
        <v>William</v>
      </c>
    </row>
    <row r="1135" spans="1:27"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c r="Z1135" t="str">
        <f>IFERROR(VLOOKUP(order[[#This Row],[Order ID]],return[#All],2,),"Not returned")</f>
        <v>Not returned</v>
      </c>
      <c r="AA1135" t="str">
        <f>VLOOKUP(order[[#This Row],[Region]],user[#All],2,0)</f>
        <v>William</v>
      </c>
    </row>
    <row r="1136" spans="1:27"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c r="Z1136" t="str">
        <f>IFERROR(VLOOKUP(order[[#This Row],[Order ID]],return[#All],2,),"Not returned")</f>
        <v>Not returned</v>
      </c>
      <c r="AA1136" t="str">
        <f>VLOOKUP(order[[#This Row],[Region]],user[#All],2,0)</f>
        <v>Sam</v>
      </c>
    </row>
    <row r="1137" spans="1:27"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c r="Z1137" t="str">
        <f>IFERROR(VLOOKUP(order[[#This Row],[Order ID]],return[#All],2,),"Not returned")</f>
        <v>Not returned</v>
      </c>
      <c r="AA1137" t="str">
        <f>VLOOKUP(order[[#This Row],[Region]],user[#All],2,0)</f>
        <v>Sam</v>
      </c>
    </row>
    <row r="1138" spans="1:27"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c r="Z1138" t="str">
        <f>IFERROR(VLOOKUP(order[[#This Row],[Order ID]],return[#All],2,),"Not returned")</f>
        <v>Not returned</v>
      </c>
      <c r="AA1138" t="str">
        <f>VLOOKUP(order[[#This Row],[Region]],user[#All],2,0)</f>
        <v>Sam</v>
      </c>
    </row>
    <row r="1139" spans="1:27"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c r="Z1139" t="str">
        <f>IFERROR(VLOOKUP(order[[#This Row],[Order ID]],return[#All],2,),"Not returned")</f>
        <v>Not returned</v>
      </c>
      <c r="AA1139" t="str">
        <f>VLOOKUP(order[[#This Row],[Region]],user[#All],2,0)</f>
        <v>Sam</v>
      </c>
    </row>
    <row r="1140" spans="1:27"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c r="Z1140" t="str">
        <f>IFERROR(VLOOKUP(order[[#This Row],[Order ID]],return[#All],2,),"Not returned")</f>
        <v>Not returned</v>
      </c>
      <c r="AA1140" t="str">
        <f>VLOOKUP(order[[#This Row],[Region]],user[#All],2,0)</f>
        <v>Chris</v>
      </c>
    </row>
    <row r="1141" spans="1:27"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c r="Z1141" t="str">
        <f>IFERROR(VLOOKUP(order[[#This Row],[Order ID]],return[#All],2,),"Not returned")</f>
        <v>Not returned</v>
      </c>
      <c r="AA1141" t="str">
        <f>VLOOKUP(order[[#This Row],[Region]],user[#All],2,0)</f>
        <v>Sam</v>
      </c>
    </row>
    <row r="1142" spans="1:27"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c r="Z1142" t="str">
        <f>IFERROR(VLOOKUP(order[[#This Row],[Order ID]],return[#All],2,),"Not returned")</f>
        <v>Not returned</v>
      </c>
      <c r="AA1142" t="str">
        <f>VLOOKUP(order[[#This Row],[Region]],user[#All],2,0)</f>
        <v>Sam</v>
      </c>
    </row>
    <row r="1143" spans="1:27"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c r="Z1143" t="str">
        <f>IFERROR(VLOOKUP(order[[#This Row],[Order ID]],return[#All],2,),"Not returned")</f>
        <v>Not returned</v>
      </c>
      <c r="AA1143" t="str">
        <f>VLOOKUP(order[[#This Row],[Region]],user[#All],2,0)</f>
        <v>Sam</v>
      </c>
    </row>
    <row r="1144" spans="1:27"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c r="Z1144" t="str">
        <f>IFERROR(VLOOKUP(order[[#This Row],[Order ID]],return[#All],2,),"Not returned")</f>
        <v>Not returned</v>
      </c>
      <c r="AA1144" t="str">
        <f>VLOOKUP(order[[#This Row],[Region]],user[#All],2,0)</f>
        <v>Sam</v>
      </c>
    </row>
    <row r="1145" spans="1:27"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c r="Z1145" t="str">
        <f>IFERROR(VLOOKUP(order[[#This Row],[Order ID]],return[#All],2,),"Not returned")</f>
        <v>Not returned</v>
      </c>
      <c r="AA1145" t="str">
        <f>VLOOKUP(order[[#This Row],[Region]],user[#All],2,0)</f>
        <v>Sam</v>
      </c>
    </row>
    <row r="1146" spans="1:27"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c r="Z1146" t="str">
        <f>IFERROR(VLOOKUP(order[[#This Row],[Order ID]],return[#All],2,),"Not returned")</f>
        <v>Not returned</v>
      </c>
      <c r="AA1146" t="str">
        <f>VLOOKUP(order[[#This Row],[Region]],user[#All],2,0)</f>
        <v>Sam</v>
      </c>
    </row>
    <row r="1147" spans="1:27"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c r="Z1147" t="str">
        <f>IFERROR(VLOOKUP(order[[#This Row],[Order ID]],return[#All],2,),"Not returned")</f>
        <v>Not returned</v>
      </c>
      <c r="AA1147" t="str">
        <f>VLOOKUP(order[[#This Row],[Region]],user[#All],2,0)</f>
        <v>Sam</v>
      </c>
    </row>
    <row r="1148" spans="1:27"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c r="Z1148" t="str">
        <f>IFERROR(VLOOKUP(order[[#This Row],[Order ID]],return[#All],2,),"Not returned")</f>
        <v>Not returned</v>
      </c>
      <c r="AA1148" t="str">
        <f>VLOOKUP(order[[#This Row],[Region]],user[#All],2,0)</f>
        <v>Chris</v>
      </c>
    </row>
    <row r="1149" spans="1:27"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c r="Z1149" t="str">
        <f>IFERROR(VLOOKUP(order[[#This Row],[Order ID]],return[#All],2,),"Not returned")</f>
        <v>Not returned</v>
      </c>
      <c r="AA1149" t="str">
        <f>VLOOKUP(order[[#This Row],[Region]],user[#All],2,0)</f>
        <v>Chris</v>
      </c>
    </row>
    <row r="1150" spans="1:27"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c r="Z1150" t="str">
        <f>IFERROR(VLOOKUP(order[[#This Row],[Order ID]],return[#All],2,),"Not returned")</f>
        <v>Not returned</v>
      </c>
      <c r="AA1150" t="str">
        <f>VLOOKUP(order[[#This Row],[Region]],user[#All],2,0)</f>
        <v>Chris</v>
      </c>
    </row>
    <row r="1151" spans="1:27"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c r="Z1151" t="str">
        <f>IFERROR(VLOOKUP(order[[#This Row],[Order ID]],return[#All],2,),"Not returned")</f>
        <v>Not returned</v>
      </c>
      <c r="AA1151" t="str">
        <f>VLOOKUP(order[[#This Row],[Region]],user[#All],2,0)</f>
        <v>Chris</v>
      </c>
    </row>
    <row r="1152" spans="1:27"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c r="Z1152" t="str">
        <f>IFERROR(VLOOKUP(order[[#This Row],[Order ID]],return[#All],2,),"Not returned")</f>
        <v>Not returned</v>
      </c>
      <c r="AA1152" t="str">
        <f>VLOOKUP(order[[#This Row],[Region]],user[#All],2,0)</f>
        <v>Chris</v>
      </c>
    </row>
    <row r="1153" spans="1:27"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c r="Z1153" t="str">
        <f>IFERROR(VLOOKUP(order[[#This Row],[Order ID]],return[#All],2,),"Not returned")</f>
        <v>Not returned</v>
      </c>
      <c r="AA1153" t="str">
        <f>VLOOKUP(order[[#This Row],[Region]],user[#All],2,0)</f>
        <v>Chris</v>
      </c>
    </row>
    <row r="1154" spans="1:27"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c r="Z1154" t="str">
        <f>IFERROR(VLOOKUP(order[[#This Row],[Order ID]],return[#All],2,),"Not returned")</f>
        <v>Not returned</v>
      </c>
      <c r="AA1154" t="str">
        <f>VLOOKUP(order[[#This Row],[Region]],user[#All],2,0)</f>
        <v>Chris</v>
      </c>
    </row>
    <row r="1155" spans="1:27"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c r="Z1155" t="str">
        <f>IFERROR(VLOOKUP(order[[#This Row],[Order ID]],return[#All],2,),"Not returned")</f>
        <v>Not returned</v>
      </c>
      <c r="AA1155" t="str">
        <f>VLOOKUP(order[[#This Row],[Region]],user[#All],2,0)</f>
        <v>Chris</v>
      </c>
    </row>
    <row r="1156" spans="1:27"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c r="Z1156" t="str">
        <f>IFERROR(VLOOKUP(order[[#This Row],[Order ID]],return[#All],2,),"Not returned")</f>
        <v>Not returned</v>
      </c>
      <c r="AA1156" t="str">
        <f>VLOOKUP(order[[#This Row],[Region]],user[#All],2,0)</f>
        <v>Chris</v>
      </c>
    </row>
    <row r="1157" spans="1:27"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c r="Z1157" t="str">
        <f>IFERROR(VLOOKUP(order[[#This Row],[Order ID]],return[#All],2,),"Not returned")</f>
        <v>Not returned</v>
      </c>
      <c r="AA1157" t="str">
        <f>VLOOKUP(order[[#This Row],[Region]],user[#All],2,0)</f>
        <v>Erin</v>
      </c>
    </row>
    <row r="1158" spans="1:27"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c r="Z1158" t="str">
        <f>IFERROR(VLOOKUP(order[[#This Row],[Order ID]],return[#All],2,),"Not returned")</f>
        <v>Not returned</v>
      </c>
      <c r="AA1158" t="str">
        <f>VLOOKUP(order[[#This Row],[Region]],user[#All],2,0)</f>
        <v>Erin</v>
      </c>
    </row>
    <row r="1159" spans="1:27"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c r="Z1159" t="str">
        <f>IFERROR(VLOOKUP(order[[#This Row],[Order ID]],return[#All],2,),"Not returned")</f>
        <v>Not returned</v>
      </c>
      <c r="AA1159" t="str">
        <f>VLOOKUP(order[[#This Row],[Region]],user[#All],2,0)</f>
        <v>Erin</v>
      </c>
    </row>
    <row r="1160" spans="1:27"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c r="Z1160" t="str">
        <f>IFERROR(VLOOKUP(order[[#This Row],[Order ID]],return[#All],2,),"Not returned")</f>
        <v>Not returned</v>
      </c>
      <c r="AA1160" t="str">
        <f>VLOOKUP(order[[#This Row],[Region]],user[#All],2,0)</f>
        <v>Erin</v>
      </c>
    </row>
    <row r="1161" spans="1:27"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c r="Z1161" t="str">
        <f>IFERROR(VLOOKUP(order[[#This Row],[Order ID]],return[#All],2,),"Not returned")</f>
        <v>Not returned</v>
      </c>
      <c r="AA1161" t="str">
        <f>VLOOKUP(order[[#This Row],[Region]],user[#All],2,0)</f>
        <v>William</v>
      </c>
    </row>
    <row r="1162" spans="1:27"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c r="Z1162" t="str">
        <f>IFERROR(VLOOKUP(order[[#This Row],[Order ID]],return[#All],2,),"Not returned")</f>
        <v>Not returned</v>
      </c>
      <c r="AA1162" t="str">
        <f>VLOOKUP(order[[#This Row],[Region]],user[#All],2,0)</f>
        <v>Sam</v>
      </c>
    </row>
    <row r="1163" spans="1:27"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c r="Z1163" t="str">
        <f>IFERROR(VLOOKUP(order[[#This Row],[Order ID]],return[#All],2,),"Not returned")</f>
        <v>Not returned</v>
      </c>
      <c r="AA1163" t="str">
        <f>VLOOKUP(order[[#This Row],[Region]],user[#All],2,0)</f>
        <v>Sam</v>
      </c>
    </row>
    <row r="1164" spans="1:27"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c r="Z1164" t="str">
        <f>IFERROR(VLOOKUP(order[[#This Row],[Order ID]],return[#All],2,),"Not returned")</f>
        <v>Not returned</v>
      </c>
      <c r="AA1164" t="str">
        <f>VLOOKUP(order[[#This Row],[Region]],user[#All],2,0)</f>
        <v>Sam</v>
      </c>
    </row>
    <row r="1165" spans="1:27"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c r="Z1165" t="str">
        <f>IFERROR(VLOOKUP(order[[#This Row],[Order ID]],return[#All],2,),"Not returned")</f>
        <v>Not returned</v>
      </c>
      <c r="AA1165" t="str">
        <f>VLOOKUP(order[[#This Row],[Region]],user[#All],2,0)</f>
        <v>Chris</v>
      </c>
    </row>
    <row r="1166" spans="1:27"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c r="Z1166" t="str">
        <f>IFERROR(VLOOKUP(order[[#This Row],[Order ID]],return[#All],2,),"Not returned")</f>
        <v>Not returned</v>
      </c>
      <c r="AA1166" t="str">
        <f>VLOOKUP(order[[#This Row],[Region]],user[#All],2,0)</f>
        <v>Chris</v>
      </c>
    </row>
    <row r="1167" spans="1:27"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c r="Z1167" t="str">
        <f>IFERROR(VLOOKUP(order[[#This Row],[Order ID]],return[#All],2,),"Not returned")</f>
        <v>Not returned</v>
      </c>
      <c r="AA1167" t="str">
        <f>VLOOKUP(order[[#This Row],[Region]],user[#All],2,0)</f>
        <v>Chris</v>
      </c>
    </row>
    <row r="1168" spans="1:27"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c r="Z1168" t="str">
        <f>IFERROR(VLOOKUP(order[[#This Row],[Order ID]],return[#All],2,),"Not returned")</f>
        <v>Not returned</v>
      </c>
      <c r="AA1168" t="str">
        <f>VLOOKUP(order[[#This Row],[Region]],user[#All],2,0)</f>
        <v>Sam</v>
      </c>
    </row>
    <row r="1169" spans="1:27"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c r="Z1169" t="str">
        <f>IFERROR(VLOOKUP(order[[#This Row],[Order ID]],return[#All],2,),"Not returned")</f>
        <v>Not returned</v>
      </c>
      <c r="AA1169" t="str">
        <f>VLOOKUP(order[[#This Row],[Region]],user[#All],2,0)</f>
        <v>Sam</v>
      </c>
    </row>
    <row r="1170" spans="1:27"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c r="Z1170" t="str">
        <f>IFERROR(VLOOKUP(order[[#This Row],[Order ID]],return[#All],2,),"Not returned")</f>
        <v>Not returned</v>
      </c>
      <c r="AA1170" t="str">
        <f>VLOOKUP(order[[#This Row],[Region]],user[#All],2,0)</f>
        <v>Sam</v>
      </c>
    </row>
    <row r="1171" spans="1:27"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c r="Z1171" t="str">
        <f>IFERROR(VLOOKUP(order[[#This Row],[Order ID]],return[#All],2,),"Not returned")</f>
        <v>Not returned</v>
      </c>
      <c r="AA1171" t="str">
        <f>VLOOKUP(order[[#This Row],[Region]],user[#All],2,0)</f>
        <v>Sam</v>
      </c>
    </row>
    <row r="1172" spans="1:27"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c r="Z1172" t="str">
        <f>IFERROR(VLOOKUP(order[[#This Row],[Order ID]],return[#All],2,),"Not returned")</f>
        <v>Not returned</v>
      </c>
      <c r="AA1172" t="str">
        <f>VLOOKUP(order[[#This Row],[Region]],user[#All],2,0)</f>
        <v>Sam</v>
      </c>
    </row>
    <row r="1173" spans="1:27"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c r="Z1173" t="str">
        <f>IFERROR(VLOOKUP(order[[#This Row],[Order ID]],return[#All],2,),"Not returned")</f>
        <v>Not returned</v>
      </c>
      <c r="AA1173" t="str">
        <f>VLOOKUP(order[[#This Row],[Region]],user[#All],2,0)</f>
        <v>Chris</v>
      </c>
    </row>
    <row r="1174" spans="1:27"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c r="Z1174" t="str">
        <f>IFERROR(VLOOKUP(order[[#This Row],[Order ID]],return[#All],2,),"Not returned")</f>
        <v>Not returned</v>
      </c>
      <c r="AA1174" t="str">
        <f>VLOOKUP(order[[#This Row],[Region]],user[#All],2,0)</f>
        <v>Chris</v>
      </c>
    </row>
    <row r="1175" spans="1:27"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c r="Z1175" t="str">
        <f>IFERROR(VLOOKUP(order[[#This Row],[Order ID]],return[#All],2,),"Not returned")</f>
        <v>Not returned</v>
      </c>
      <c r="AA1175" t="str">
        <f>VLOOKUP(order[[#This Row],[Region]],user[#All],2,0)</f>
        <v>Sam</v>
      </c>
    </row>
    <row r="1176" spans="1:27"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c r="Z1176" t="str">
        <f>IFERROR(VLOOKUP(order[[#This Row],[Order ID]],return[#All],2,),"Not returned")</f>
        <v>Not returned</v>
      </c>
      <c r="AA1176" t="str">
        <f>VLOOKUP(order[[#This Row],[Region]],user[#All],2,0)</f>
        <v>Sam</v>
      </c>
    </row>
    <row r="1177" spans="1:27"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c r="Z1177" t="str">
        <f>IFERROR(VLOOKUP(order[[#This Row],[Order ID]],return[#All],2,),"Not returned")</f>
        <v>Not returned</v>
      </c>
      <c r="AA1177" t="str">
        <f>VLOOKUP(order[[#This Row],[Region]],user[#All],2,0)</f>
        <v>Sam</v>
      </c>
    </row>
    <row r="1178" spans="1:27"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c r="Z1178" t="str">
        <f>IFERROR(VLOOKUP(order[[#This Row],[Order ID]],return[#All],2,),"Not returned")</f>
        <v>Not returned</v>
      </c>
      <c r="AA1178" t="str">
        <f>VLOOKUP(order[[#This Row],[Region]],user[#All],2,0)</f>
        <v>Chris</v>
      </c>
    </row>
    <row r="1179" spans="1:27"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c r="Z1179" t="str">
        <f>IFERROR(VLOOKUP(order[[#This Row],[Order ID]],return[#All],2,),"Not returned")</f>
        <v>Not returned</v>
      </c>
      <c r="AA1179" t="str">
        <f>VLOOKUP(order[[#This Row],[Region]],user[#All],2,0)</f>
        <v>Chris</v>
      </c>
    </row>
    <row r="1180" spans="1:27"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c r="Z1180" t="str">
        <f>IFERROR(VLOOKUP(order[[#This Row],[Order ID]],return[#All],2,),"Not returned")</f>
        <v>Not returned</v>
      </c>
      <c r="AA1180" t="str">
        <f>VLOOKUP(order[[#This Row],[Region]],user[#All],2,0)</f>
        <v>Chris</v>
      </c>
    </row>
    <row r="1181" spans="1:27"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c r="Z1181" t="str">
        <f>IFERROR(VLOOKUP(order[[#This Row],[Order ID]],return[#All],2,),"Not returned")</f>
        <v>Not returned</v>
      </c>
      <c r="AA1181" t="str">
        <f>VLOOKUP(order[[#This Row],[Region]],user[#All],2,0)</f>
        <v>William</v>
      </c>
    </row>
    <row r="1182" spans="1:27"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c r="Z1182" t="str">
        <f>IFERROR(VLOOKUP(order[[#This Row],[Order ID]],return[#All],2,),"Not returned")</f>
        <v>Not returned</v>
      </c>
      <c r="AA1182" t="str">
        <f>VLOOKUP(order[[#This Row],[Region]],user[#All],2,0)</f>
        <v>Sam</v>
      </c>
    </row>
    <row r="1183" spans="1:27"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c r="Z1183" t="str">
        <f>IFERROR(VLOOKUP(order[[#This Row],[Order ID]],return[#All],2,),"Not returned")</f>
        <v>Not returned</v>
      </c>
      <c r="AA1183" t="str">
        <f>VLOOKUP(order[[#This Row],[Region]],user[#All],2,0)</f>
        <v>Chris</v>
      </c>
    </row>
    <row r="1184" spans="1:27"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c r="Z1184" t="str">
        <f>IFERROR(VLOOKUP(order[[#This Row],[Order ID]],return[#All],2,),"Not returned")</f>
        <v>Not returned</v>
      </c>
      <c r="AA1184" t="str">
        <f>VLOOKUP(order[[#This Row],[Region]],user[#All],2,0)</f>
        <v>William</v>
      </c>
    </row>
    <row r="1185" spans="1:27"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c r="Z1185" t="str">
        <f>IFERROR(VLOOKUP(order[[#This Row],[Order ID]],return[#All],2,),"Not returned")</f>
        <v>Not returned</v>
      </c>
      <c r="AA1185" t="str">
        <f>VLOOKUP(order[[#This Row],[Region]],user[#All],2,0)</f>
        <v>William</v>
      </c>
    </row>
    <row r="1186" spans="1:27"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c r="Z1186" t="str">
        <f>IFERROR(VLOOKUP(order[[#This Row],[Order ID]],return[#All],2,),"Not returned")</f>
        <v>Not returned</v>
      </c>
      <c r="AA1186" t="str">
        <f>VLOOKUP(order[[#This Row],[Region]],user[#All],2,0)</f>
        <v>William</v>
      </c>
    </row>
    <row r="1187" spans="1:27"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c r="Z1187" t="str">
        <f>IFERROR(VLOOKUP(order[[#This Row],[Order ID]],return[#All],2,),"Not returned")</f>
        <v>Not returned</v>
      </c>
      <c r="AA1187" t="str">
        <f>VLOOKUP(order[[#This Row],[Region]],user[#All],2,0)</f>
        <v>William</v>
      </c>
    </row>
    <row r="1188" spans="1:27"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c r="Z1188" t="str">
        <f>IFERROR(VLOOKUP(order[[#This Row],[Order ID]],return[#All],2,),"Not returned")</f>
        <v>Not returned</v>
      </c>
      <c r="AA1188" t="str">
        <f>VLOOKUP(order[[#This Row],[Region]],user[#All],2,0)</f>
        <v>Sam</v>
      </c>
    </row>
    <row r="1189" spans="1:27"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c r="Z1189" t="str">
        <f>IFERROR(VLOOKUP(order[[#This Row],[Order ID]],return[#All],2,),"Not returned")</f>
        <v>Not returned</v>
      </c>
      <c r="AA1189" t="str">
        <f>VLOOKUP(order[[#This Row],[Region]],user[#All],2,0)</f>
        <v>Sam</v>
      </c>
    </row>
    <row r="1190" spans="1:27"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c r="Z1190" t="str">
        <f>IFERROR(VLOOKUP(order[[#This Row],[Order ID]],return[#All],2,),"Not returned")</f>
        <v>Not returned</v>
      </c>
      <c r="AA1190" t="str">
        <f>VLOOKUP(order[[#This Row],[Region]],user[#All],2,0)</f>
        <v>Sam</v>
      </c>
    </row>
    <row r="1191" spans="1:27"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c r="Z1191" t="str">
        <f>IFERROR(VLOOKUP(order[[#This Row],[Order ID]],return[#All],2,),"Not returned")</f>
        <v>Not returned</v>
      </c>
      <c r="AA1191" t="str">
        <f>VLOOKUP(order[[#This Row],[Region]],user[#All],2,0)</f>
        <v>Chris</v>
      </c>
    </row>
    <row r="1192" spans="1:27"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c r="Z1192" t="str">
        <f>IFERROR(VLOOKUP(order[[#This Row],[Order ID]],return[#All],2,),"Not returned")</f>
        <v>Not returned</v>
      </c>
      <c r="AA1192" t="str">
        <f>VLOOKUP(order[[#This Row],[Region]],user[#All],2,0)</f>
        <v>Chris</v>
      </c>
    </row>
    <row r="1193" spans="1:27"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c r="Z1193" t="str">
        <f>IFERROR(VLOOKUP(order[[#This Row],[Order ID]],return[#All],2,),"Not returned")</f>
        <v>Not returned</v>
      </c>
      <c r="AA1193" t="str">
        <f>VLOOKUP(order[[#This Row],[Region]],user[#All],2,0)</f>
        <v>Chris</v>
      </c>
    </row>
    <row r="1194" spans="1:27"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c r="Z1194" t="str">
        <f>IFERROR(VLOOKUP(order[[#This Row],[Order ID]],return[#All],2,),"Not returned")</f>
        <v>Not returned</v>
      </c>
      <c r="AA1194" t="str">
        <f>VLOOKUP(order[[#This Row],[Region]],user[#All],2,0)</f>
        <v>Chris</v>
      </c>
    </row>
    <row r="1195" spans="1:27"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c r="Z1195" t="str">
        <f>IFERROR(VLOOKUP(order[[#This Row],[Order ID]],return[#All],2,),"Not returned")</f>
        <v>Not returned</v>
      </c>
      <c r="AA1195" t="str">
        <f>VLOOKUP(order[[#This Row],[Region]],user[#All],2,0)</f>
        <v>Chris</v>
      </c>
    </row>
    <row r="1196" spans="1:27"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c r="Z1196" t="str">
        <f>IFERROR(VLOOKUP(order[[#This Row],[Order ID]],return[#All],2,),"Not returned")</f>
        <v>Not returned</v>
      </c>
      <c r="AA1196" t="str">
        <f>VLOOKUP(order[[#This Row],[Region]],user[#All],2,0)</f>
        <v>Chris</v>
      </c>
    </row>
    <row r="1197" spans="1:27"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c r="Z1197" t="str">
        <f>IFERROR(VLOOKUP(order[[#This Row],[Order ID]],return[#All],2,),"Not returned")</f>
        <v>Not returned</v>
      </c>
      <c r="AA1197" t="str">
        <f>VLOOKUP(order[[#This Row],[Region]],user[#All],2,0)</f>
        <v>Chris</v>
      </c>
    </row>
    <row r="1198" spans="1:27"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c r="Z1198" t="str">
        <f>IFERROR(VLOOKUP(order[[#This Row],[Order ID]],return[#All],2,),"Not returned")</f>
        <v>Not returned</v>
      </c>
      <c r="AA1198" t="str">
        <f>VLOOKUP(order[[#This Row],[Region]],user[#All],2,0)</f>
        <v>Chris</v>
      </c>
    </row>
    <row r="1199" spans="1:27"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c r="Z1199" t="str">
        <f>IFERROR(VLOOKUP(order[[#This Row],[Order ID]],return[#All],2,),"Not returned")</f>
        <v>Not returned</v>
      </c>
      <c r="AA1199" t="str">
        <f>VLOOKUP(order[[#This Row],[Region]],user[#All],2,0)</f>
        <v>Erin</v>
      </c>
    </row>
    <row r="1200" spans="1:27"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c r="Z1200" t="str">
        <f>IFERROR(VLOOKUP(order[[#This Row],[Order ID]],return[#All],2,),"Not returned")</f>
        <v>Not returned</v>
      </c>
      <c r="AA1200" t="str">
        <f>VLOOKUP(order[[#This Row],[Region]],user[#All],2,0)</f>
        <v>Erin</v>
      </c>
    </row>
    <row r="1201" spans="1:27"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c r="Z1201" t="str">
        <f>IFERROR(VLOOKUP(order[[#This Row],[Order ID]],return[#All],2,),"Not returned")</f>
        <v>Not returned</v>
      </c>
      <c r="AA1201" t="str">
        <f>VLOOKUP(order[[#This Row],[Region]],user[#All],2,0)</f>
        <v>William</v>
      </c>
    </row>
    <row r="1202" spans="1:27"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c r="Z1202" t="str">
        <f>IFERROR(VLOOKUP(order[[#This Row],[Order ID]],return[#All],2,),"Not returned")</f>
        <v>Not returned</v>
      </c>
      <c r="AA1202" t="str">
        <f>VLOOKUP(order[[#This Row],[Region]],user[#All],2,0)</f>
        <v>William</v>
      </c>
    </row>
    <row r="1203" spans="1:27"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c r="Z1203" t="str">
        <f>IFERROR(VLOOKUP(order[[#This Row],[Order ID]],return[#All],2,),"Not returned")</f>
        <v>Not returned</v>
      </c>
      <c r="AA1203" t="str">
        <f>VLOOKUP(order[[#This Row],[Region]],user[#All],2,0)</f>
        <v>Erin</v>
      </c>
    </row>
    <row r="1204" spans="1:27"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c r="Z1204" t="str">
        <f>IFERROR(VLOOKUP(order[[#This Row],[Order ID]],return[#All],2,),"Not returned")</f>
        <v>Not returned</v>
      </c>
      <c r="AA1204" t="str">
        <f>VLOOKUP(order[[#This Row],[Region]],user[#All],2,0)</f>
        <v>Erin</v>
      </c>
    </row>
    <row r="1205" spans="1:27"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c r="Z1205" t="str">
        <f>IFERROR(VLOOKUP(order[[#This Row],[Order ID]],return[#All],2,),"Not returned")</f>
        <v>Not returned</v>
      </c>
      <c r="AA1205" t="str">
        <f>VLOOKUP(order[[#This Row],[Region]],user[#All],2,0)</f>
        <v>Sam</v>
      </c>
    </row>
    <row r="1206" spans="1:27"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c r="Z1206" t="str">
        <f>IFERROR(VLOOKUP(order[[#This Row],[Order ID]],return[#All],2,),"Not returned")</f>
        <v>Not returned</v>
      </c>
      <c r="AA1206" t="str">
        <f>VLOOKUP(order[[#This Row],[Region]],user[#All],2,0)</f>
        <v>Chris</v>
      </c>
    </row>
    <row r="1207" spans="1:27"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c r="Z1207" t="str">
        <f>IFERROR(VLOOKUP(order[[#This Row],[Order ID]],return[#All],2,),"Not returned")</f>
        <v>Returned</v>
      </c>
      <c r="AA1207" t="str">
        <f>VLOOKUP(order[[#This Row],[Region]],user[#All],2,0)</f>
        <v>Erin</v>
      </c>
    </row>
    <row r="1208" spans="1:27"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c r="Z1208" t="str">
        <f>IFERROR(VLOOKUP(order[[#This Row],[Order ID]],return[#All],2,),"Not returned")</f>
        <v>Not returned</v>
      </c>
      <c r="AA1208" t="str">
        <f>VLOOKUP(order[[#This Row],[Region]],user[#All],2,0)</f>
        <v>Chris</v>
      </c>
    </row>
    <row r="1209" spans="1:27"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c r="Z1209" t="str">
        <f>IFERROR(VLOOKUP(order[[#This Row],[Order ID]],return[#All],2,),"Not returned")</f>
        <v>Not returned</v>
      </c>
      <c r="AA1209" t="str">
        <f>VLOOKUP(order[[#This Row],[Region]],user[#All],2,0)</f>
        <v>Chris</v>
      </c>
    </row>
    <row r="1210" spans="1:27"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c r="Z1210" t="str">
        <f>IFERROR(VLOOKUP(order[[#This Row],[Order ID]],return[#All],2,),"Not returned")</f>
        <v>Not returned</v>
      </c>
      <c r="AA1210" t="str">
        <f>VLOOKUP(order[[#This Row],[Region]],user[#All],2,0)</f>
        <v>Sam</v>
      </c>
    </row>
    <row r="1211" spans="1:27"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c r="Z1211" t="str">
        <f>IFERROR(VLOOKUP(order[[#This Row],[Order ID]],return[#All],2,),"Not returned")</f>
        <v>Not returned</v>
      </c>
      <c r="AA1211" t="str">
        <f>VLOOKUP(order[[#This Row],[Region]],user[#All],2,0)</f>
        <v>Sam</v>
      </c>
    </row>
    <row r="1212" spans="1:27"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c r="Z1212" t="str">
        <f>IFERROR(VLOOKUP(order[[#This Row],[Order ID]],return[#All],2,),"Not returned")</f>
        <v>Not returned</v>
      </c>
      <c r="AA1212" t="str">
        <f>VLOOKUP(order[[#This Row],[Region]],user[#All],2,0)</f>
        <v>Erin</v>
      </c>
    </row>
    <row r="1213" spans="1:27"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c r="Z1213" t="str">
        <f>IFERROR(VLOOKUP(order[[#This Row],[Order ID]],return[#All],2,),"Not returned")</f>
        <v>Not returned</v>
      </c>
      <c r="AA1213" t="str">
        <f>VLOOKUP(order[[#This Row],[Region]],user[#All],2,0)</f>
        <v>Erin</v>
      </c>
    </row>
    <row r="1214" spans="1:27"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c r="Z1214" t="str">
        <f>IFERROR(VLOOKUP(order[[#This Row],[Order ID]],return[#All],2,),"Not returned")</f>
        <v>Not returned</v>
      </c>
      <c r="AA1214" t="str">
        <f>VLOOKUP(order[[#This Row],[Region]],user[#All],2,0)</f>
        <v>Erin</v>
      </c>
    </row>
    <row r="1215" spans="1:27"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c r="Z1215" t="str">
        <f>IFERROR(VLOOKUP(order[[#This Row],[Order ID]],return[#All],2,),"Not returned")</f>
        <v>Not returned</v>
      </c>
      <c r="AA1215" t="str">
        <f>VLOOKUP(order[[#This Row],[Region]],user[#All],2,0)</f>
        <v>Erin</v>
      </c>
    </row>
    <row r="1216" spans="1:27"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c r="Z1216" t="str">
        <f>IFERROR(VLOOKUP(order[[#This Row],[Order ID]],return[#All],2,),"Not returned")</f>
        <v>Not returned</v>
      </c>
      <c r="AA1216" t="str">
        <f>VLOOKUP(order[[#This Row],[Region]],user[#All],2,0)</f>
        <v>Erin</v>
      </c>
    </row>
    <row r="1217" spans="1:27"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c r="Z1217" t="str">
        <f>IFERROR(VLOOKUP(order[[#This Row],[Order ID]],return[#All],2,),"Not returned")</f>
        <v>Not returned</v>
      </c>
      <c r="AA1217" t="str">
        <f>VLOOKUP(order[[#This Row],[Region]],user[#All],2,0)</f>
        <v>Erin</v>
      </c>
    </row>
    <row r="1218" spans="1:27"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c r="Z1218" t="str">
        <f>IFERROR(VLOOKUP(order[[#This Row],[Order ID]],return[#All],2,),"Not returned")</f>
        <v>Not returned</v>
      </c>
      <c r="AA1218" t="str">
        <f>VLOOKUP(order[[#This Row],[Region]],user[#All],2,0)</f>
        <v>Erin</v>
      </c>
    </row>
    <row r="1219" spans="1:27"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c r="Z1219" t="str">
        <f>IFERROR(VLOOKUP(order[[#This Row],[Order ID]],return[#All],2,),"Not returned")</f>
        <v>Not returned</v>
      </c>
      <c r="AA1219" t="str">
        <f>VLOOKUP(order[[#This Row],[Region]],user[#All],2,0)</f>
        <v>Chris</v>
      </c>
    </row>
    <row r="1220" spans="1:27"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c r="Z1220" t="str">
        <f>IFERROR(VLOOKUP(order[[#This Row],[Order ID]],return[#All],2,),"Not returned")</f>
        <v>Not returned</v>
      </c>
      <c r="AA1220" t="str">
        <f>VLOOKUP(order[[#This Row],[Region]],user[#All],2,0)</f>
        <v>Chris</v>
      </c>
    </row>
    <row r="1221" spans="1:27"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c r="Z1221" t="str">
        <f>IFERROR(VLOOKUP(order[[#This Row],[Order ID]],return[#All],2,),"Not returned")</f>
        <v>Not returned</v>
      </c>
      <c r="AA1221" t="str">
        <f>VLOOKUP(order[[#This Row],[Region]],user[#All],2,0)</f>
        <v>Chris</v>
      </c>
    </row>
    <row r="1222" spans="1:27"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c r="Z1222" t="str">
        <f>IFERROR(VLOOKUP(order[[#This Row],[Order ID]],return[#All],2,),"Not returned")</f>
        <v>Not returned</v>
      </c>
      <c r="AA1222" t="str">
        <f>VLOOKUP(order[[#This Row],[Region]],user[#All],2,0)</f>
        <v>Chris</v>
      </c>
    </row>
    <row r="1223" spans="1:27"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c r="Z1223" t="str">
        <f>IFERROR(VLOOKUP(order[[#This Row],[Order ID]],return[#All],2,),"Not returned")</f>
        <v>Not returned</v>
      </c>
      <c r="AA1223" t="str">
        <f>VLOOKUP(order[[#This Row],[Region]],user[#All],2,0)</f>
        <v>Chris</v>
      </c>
    </row>
    <row r="1224" spans="1:27"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c r="Z1224" t="str">
        <f>IFERROR(VLOOKUP(order[[#This Row],[Order ID]],return[#All],2,),"Not returned")</f>
        <v>Not returned</v>
      </c>
      <c r="AA1224" t="str">
        <f>VLOOKUP(order[[#This Row],[Region]],user[#All],2,0)</f>
        <v>Chris</v>
      </c>
    </row>
    <row r="1225" spans="1:27"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c r="Z1225" t="str">
        <f>IFERROR(VLOOKUP(order[[#This Row],[Order ID]],return[#All],2,),"Not returned")</f>
        <v>Not returned</v>
      </c>
      <c r="AA1225" t="str">
        <f>VLOOKUP(order[[#This Row],[Region]],user[#All],2,0)</f>
        <v>Chris</v>
      </c>
    </row>
    <row r="1226" spans="1:27"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c r="Z1226" t="str">
        <f>IFERROR(VLOOKUP(order[[#This Row],[Order ID]],return[#All],2,),"Not returned")</f>
        <v>Not returned</v>
      </c>
      <c r="AA1226" t="str">
        <f>VLOOKUP(order[[#This Row],[Region]],user[#All],2,0)</f>
        <v>Chris</v>
      </c>
    </row>
    <row r="1227" spans="1:27"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c r="Z1227" t="str">
        <f>IFERROR(VLOOKUP(order[[#This Row],[Order ID]],return[#All],2,),"Not returned")</f>
        <v>Not returned</v>
      </c>
      <c r="AA1227" t="str">
        <f>VLOOKUP(order[[#This Row],[Region]],user[#All],2,0)</f>
        <v>Chris</v>
      </c>
    </row>
    <row r="1228" spans="1:27"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c r="Z1228" t="str">
        <f>IFERROR(VLOOKUP(order[[#This Row],[Order ID]],return[#All],2,),"Not returned")</f>
        <v>Not returned</v>
      </c>
      <c r="AA1228" t="str">
        <f>VLOOKUP(order[[#This Row],[Region]],user[#All],2,0)</f>
        <v>Chris</v>
      </c>
    </row>
    <row r="1229" spans="1:27"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c r="Z1229" t="str">
        <f>IFERROR(VLOOKUP(order[[#This Row],[Order ID]],return[#All],2,),"Not returned")</f>
        <v>Not returned</v>
      </c>
      <c r="AA1229" t="str">
        <f>VLOOKUP(order[[#This Row],[Region]],user[#All],2,0)</f>
        <v>Sam</v>
      </c>
    </row>
    <row r="1230" spans="1:27"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c r="Z1230" t="str">
        <f>IFERROR(VLOOKUP(order[[#This Row],[Order ID]],return[#All],2,),"Not returned")</f>
        <v>Not returned</v>
      </c>
      <c r="AA1230" t="str">
        <f>VLOOKUP(order[[#This Row],[Region]],user[#All],2,0)</f>
        <v>Erin</v>
      </c>
    </row>
    <row r="1231" spans="1:27"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c r="Z1231" t="str">
        <f>IFERROR(VLOOKUP(order[[#This Row],[Order ID]],return[#All],2,),"Not returned")</f>
        <v>Not returned</v>
      </c>
      <c r="AA1231" t="str">
        <f>VLOOKUP(order[[#This Row],[Region]],user[#All],2,0)</f>
        <v>Erin</v>
      </c>
    </row>
    <row r="1232" spans="1:27"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c r="Z1232" t="str">
        <f>IFERROR(VLOOKUP(order[[#This Row],[Order ID]],return[#All],2,),"Not returned")</f>
        <v>Not returned</v>
      </c>
      <c r="AA1232" t="str">
        <f>VLOOKUP(order[[#This Row],[Region]],user[#All],2,0)</f>
        <v>Erin</v>
      </c>
    </row>
    <row r="1233" spans="1:27"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c r="Z1233" t="str">
        <f>IFERROR(VLOOKUP(order[[#This Row],[Order ID]],return[#All],2,),"Not returned")</f>
        <v>Not returned</v>
      </c>
      <c r="AA1233" t="str">
        <f>VLOOKUP(order[[#This Row],[Region]],user[#All],2,0)</f>
        <v>Erin</v>
      </c>
    </row>
    <row r="1234" spans="1:27"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c r="Z1234" t="str">
        <f>IFERROR(VLOOKUP(order[[#This Row],[Order ID]],return[#All],2,),"Not returned")</f>
        <v>Not returned</v>
      </c>
      <c r="AA1234" t="str">
        <f>VLOOKUP(order[[#This Row],[Region]],user[#All],2,0)</f>
        <v>Erin</v>
      </c>
    </row>
    <row r="1235" spans="1:27"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c r="Z1235" t="str">
        <f>IFERROR(VLOOKUP(order[[#This Row],[Order ID]],return[#All],2,),"Not returned")</f>
        <v>Not returned</v>
      </c>
      <c r="AA1235" t="str">
        <f>VLOOKUP(order[[#This Row],[Region]],user[#All],2,0)</f>
        <v>Sam</v>
      </c>
    </row>
    <row r="1236" spans="1:27"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c r="Z1236" t="str">
        <f>IFERROR(VLOOKUP(order[[#This Row],[Order ID]],return[#All],2,),"Not returned")</f>
        <v>Not returned</v>
      </c>
      <c r="AA1236" t="str">
        <f>VLOOKUP(order[[#This Row],[Region]],user[#All],2,0)</f>
        <v>William</v>
      </c>
    </row>
    <row r="1237" spans="1:27"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c r="Z1237" t="str">
        <f>IFERROR(VLOOKUP(order[[#This Row],[Order ID]],return[#All],2,),"Not returned")</f>
        <v>Not returned</v>
      </c>
      <c r="AA1237" t="str">
        <f>VLOOKUP(order[[#This Row],[Region]],user[#All],2,0)</f>
        <v>Sam</v>
      </c>
    </row>
    <row r="1238" spans="1:27"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c r="Z1238" t="str">
        <f>IFERROR(VLOOKUP(order[[#This Row],[Order ID]],return[#All],2,),"Not returned")</f>
        <v>Not returned</v>
      </c>
      <c r="AA1238" t="str">
        <f>VLOOKUP(order[[#This Row],[Region]],user[#All],2,0)</f>
        <v>Erin</v>
      </c>
    </row>
    <row r="1239" spans="1:27"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c r="Z1239" t="str">
        <f>IFERROR(VLOOKUP(order[[#This Row],[Order ID]],return[#All],2,),"Not returned")</f>
        <v>Not returned</v>
      </c>
      <c r="AA1239" t="str">
        <f>VLOOKUP(order[[#This Row],[Region]],user[#All],2,0)</f>
        <v>Sam</v>
      </c>
    </row>
    <row r="1240" spans="1:27"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c r="Z1240" t="str">
        <f>IFERROR(VLOOKUP(order[[#This Row],[Order ID]],return[#All],2,),"Not returned")</f>
        <v>Not returned</v>
      </c>
      <c r="AA1240" t="str">
        <f>VLOOKUP(order[[#This Row],[Region]],user[#All],2,0)</f>
        <v>Sam</v>
      </c>
    </row>
    <row r="1241" spans="1:27"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c r="Z1241" t="str">
        <f>IFERROR(VLOOKUP(order[[#This Row],[Order ID]],return[#All],2,),"Not returned")</f>
        <v>Not returned</v>
      </c>
      <c r="AA1241" t="str">
        <f>VLOOKUP(order[[#This Row],[Region]],user[#All],2,0)</f>
        <v>Sam</v>
      </c>
    </row>
    <row r="1242" spans="1:27"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c r="Z1242" t="str">
        <f>IFERROR(VLOOKUP(order[[#This Row],[Order ID]],return[#All],2,),"Not returned")</f>
        <v>Not returned</v>
      </c>
      <c r="AA1242" t="str">
        <f>VLOOKUP(order[[#This Row],[Region]],user[#All],2,0)</f>
        <v>Sam</v>
      </c>
    </row>
    <row r="1243" spans="1:27"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c r="Z1243" t="str">
        <f>IFERROR(VLOOKUP(order[[#This Row],[Order ID]],return[#All],2,),"Not returned")</f>
        <v>Not returned</v>
      </c>
      <c r="AA1243" t="str">
        <f>VLOOKUP(order[[#This Row],[Region]],user[#All],2,0)</f>
        <v>Sam</v>
      </c>
    </row>
    <row r="1244" spans="1:27"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c r="Z1244" t="str">
        <f>IFERROR(VLOOKUP(order[[#This Row],[Order ID]],return[#All],2,),"Not returned")</f>
        <v>Not returned</v>
      </c>
      <c r="AA1244" t="str">
        <f>VLOOKUP(order[[#This Row],[Region]],user[#All],2,0)</f>
        <v>Sam</v>
      </c>
    </row>
    <row r="1245" spans="1:27"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c r="Z1245" t="str">
        <f>IFERROR(VLOOKUP(order[[#This Row],[Order ID]],return[#All],2,),"Not returned")</f>
        <v>Not returned</v>
      </c>
      <c r="AA1245" t="str">
        <f>VLOOKUP(order[[#This Row],[Region]],user[#All],2,0)</f>
        <v>Sam</v>
      </c>
    </row>
    <row r="1246" spans="1:27"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c r="Z1246" t="str">
        <f>IFERROR(VLOOKUP(order[[#This Row],[Order ID]],return[#All],2,),"Not returned")</f>
        <v>Not returned</v>
      </c>
      <c r="AA1246" t="str">
        <f>VLOOKUP(order[[#This Row],[Region]],user[#All],2,0)</f>
        <v>Sam</v>
      </c>
    </row>
    <row r="1247" spans="1:27"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c r="Z1247" t="str">
        <f>IFERROR(VLOOKUP(order[[#This Row],[Order ID]],return[#All],2,),"Not returned")</f>
        <v>Not returned</v>
      </c>
      <c r="AA1247" t="str">
        <f>VLOOKUP(order[[#This Row],[Region]],user[#All],2,0)</f>
        <v>Sam</v>
      </c>
    </row>
    <row r="1248" spans="1:27"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c r="Z1248" t="str">
        <f>IFERROR(VLOOKUP(order[[#This Row],[Order ID]],return[#All],2,),"Not returned")</f>
        <v>Not returned</v>
      </c>
      <c r="AA1248" t="str">
        <f>VLOOKUP(order[[#This Row],[Region]],user[#All],2,0)</f>
        <v>Sam</v>
      </c>
    </row>
    <row r="1249" spans="1:27"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c r="Z1249" t="str">
        <f>IFERROR(VLOOKUP(order[[#This Row],[Order ID]],return[#All],2,),"Not returned")</f>
        <v>Not returned</v>
      </c>
      <c r="AA1249" t="str">
        <f>VLOOKUP(order[[#This Row],[Region]],user[#All],2,0)</f>
        <v>Sam</v>
      </c>
    </row>
    <row r="1250" spans="1:27"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c r="Z1250" t="str">
        <f>IFERROR(VLOOKUP(order[[#This Row],[Order ID]],return[#All],2,),"Not returned")</f>
        <v>Not returned</v>
      </c>
      <c r="AA1250" t="str">
        <f>VLOOKUP(order[[#This Row],[Region]],user[#All],2,0)</f>
        <v>Sam</v>
      </c>
    </row>
    <row r="1251" spans="1:27"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c r="Z1251" t="str">
        <f>IFERROR(VLOOKUP(order[[#This Row],[Order ID]],return[#All],2,),"Not returned")</f>
        <v>Not returned</v>
      </c>
      <c r="AA1251" t="str">
        <f>VLOOKUP(order[[#This Row],[Region]],user[#All],2,0)</f>
        <v>Chris</v>
      </c>
    </row>
    <row r="1252" spans="1:27"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c r="Z1252" t="str">
        <f>IFERROR(VLOOKUP(order[[#This Row],[Order ID]],return[#All],2,),"Not returned")</f>
        <v>Not returned</v>
      </c>
      <c r="AA1252" t="str">
        <f>VLOOKUP(order[[#This Row],[Region]],user[#All],2,0)</f>
        <v>Chris</v>
      </c>
    </row>
    <row r="1253" spans="1:27"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c r="Z1253" t="str">
        <f>IFERROR(VLOOKUP(order[[#This Row],[Order ID]],return[#All],2,),"Not returned")</f>
        <v>Not returned</v>
      </c>
      <c r="AA1253" t="str">
        <f>VLOOKUP(order[[#This Row],[Region]],user[#All],2,0)</f>
        <v>Chris</v>
      </c>
    </row>
    <row r="1254" spans="1:27"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c r="Z1254" t="str">
        <f>IFERROR(VLOOKUP(order[[#This Row],[Order ID]],return[#All],2,),"Not returned")</f>
        <v>Not returned</v>
      </c>
      <c r="AA1254" t="str">
        <f>VLOOKUP(order[[#This Row],[Region]],user[#All],2,0)</f>
        <v>Chris</v>
      </c>
    </row>
    <row r="1255" spans="1:27"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c r="Z1255" t="str">
        <f>IFERROR(VLOOKUP(order[[#This Row],[Order ID]],return[#All],2,),"Not returned")</f>
        <v>Not returned</v>
      </c>
      <c r="AA1255" t="str">
        <f>VLOOKUP(order[[#This Row],[Region]],user[#All],2,0)</f>
        <v>Chris</v>
      </c>
    </row>
    <row r="1256" spans="1:27"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c r="Z1256" t="str">
        <f>IFERROR(VLOOKUP(order[[#This Row],[Order ID]],return[#All],2,),"Not returned")</f>
        <v>Not returned</v>
      </c>
      <c r="AA1256" t="str">
        <f>VLOOKUP(order[[#This Row],[Region]],user[#All],2,0)</f>
        <v>Sam</v>
      </c>
    </row>
    <row r="1257" spans="1:27"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c r="Z1257" t="str">
        <f>IFERROR(VLOOKUP(order[[#This Row],[Order ID]],return[#All],2,),"Not returned")</f>
        <v>Not returned</v>
      </c>
      <c r="AA1257" t="str">
        <f>VLOOKUP(order[[#This Row],[Region]],user[#All],2,0)</f>
        <v>Sam</v>
      </c>
    </row>
    <row r="1258" spans="1:27"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c r="Z1258" t="str">
        <f>IFERROR(VLOOKUP(order[[#This Row],[Order ID]],return[#All],2,),"Not returned")</f>
        <v>Not returned</v>
      </c>
      <c r="AA1258" t="str">
        <f>VLOOKUP(order[[#This Row],[Region]],user[#All],2,0)</f>
        <v>Sam</v>
      </c>
    </row>
    <row r="1259" spans="1:27"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c r="Z1259" t="str">
        <f>IFERROR(VLOOKUP(order[[#This Row],[Order ID]],return[#All],2,),"Not returned")</f>
        <v>Not returned</v>
      </c>
      <c r="AA1259" t="str">
        <f>VLOOKUP(order[[#This Row],[Region]],user[#All],2,0)</f>
        <v>Sam</v>
      </c>
    </row>
    <row r="1260" spans="1:27"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c r="Z1260" t="str">
        <f>IFERROR(VLOOKUP(order[[#This Row],[Order ID]],return[#All],2,),"Not returned")</f>
        <v>Not returned</v>
      </c>
      <c r="AA1260" t="str">
        <f>VLOOKUP(order[[#This Row],[Region]],user[#All],2,0)</f>
        <v>Chris</v>
      </c>
    </row>
    <row r="1261" spans="1:27"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c r="Z1261" t="str">
        <f>IFERROR(VLOOKUP(order[[#This Row],[Order ID]],return[#All],2,),"Not returned")</f>
        <v>Not returned</v>
      </c>
      <c r="AA1261" t="str">
        <f>VLOOKUP(order[[#This Row],[Region]],user[#All],2,0)</f>
        <v>Chris</v>
      </c>
    </row>
    <row r="1262" spans="1:27"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c r="Z1262" t="str">
        <f>IFERROR(VLOOKUP(order[[#This Row],[Order ID]],return[#All],2,),"Not returned")</f>
        <v>Not returned</v>
      </c>
      <c r="AA1262" t="str">
        <f>VLOOKUP(order[[#This Row],[Region]],user[#All],2,0)</f>
        <v>Chris</v>
      </c>
    </row>
    <row r="1263" spans="1:27"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c r="Z1263" t="str">
        <f>IFERROR(VLOOKUP(order[[#This Row],[Order ID]],return[#All],2,),"Not returned")</f>
        <v>Not returned</v>
      </c>
      <c r="AA1263" t="str">
        <f>VLOOKUP(order[[#This Row],[Region]],user[#All],2,0)</f>
        <v>Chris</v>
      </c>
    </row>
    <row r="1264" spans="1:27"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c r="Z1264" t="str">
        <f>IFERROR(VLOOKUP(order[[#This Row],[Order ID]],return[#All],2,),"Not returned")</f>
        <v>Not returned</v>
      </c>
      <c r="AA1264" t="str">
        <f>VLOOKUP(order[[#This Row],[Region]],user[#All],2,0)</f>
        <v>Erin</v>
      </c>
    </row>
    <row r="1265" spans="1:27"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c r="Z1265" t="str">
        <f>IFERROR(VLOOKUP(order[[#This Row],[Order ID]],return[#All],2,),"Not returned")</f>
        <v>Not returned</v>
      </c>
      <c r="AA1265" t="str">
        <f>VLOOKUP(order[[#This Row],[Region]],user[#All],2,0)</f>
        <v>Erin</v>
      </c>
    </row>
    <row r="1266" spans="1:27"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c r="Z1266" t="str">
        <f>IFERROR(VLOOKUP(order[[#This Row],[Order ID]],return[#All],2,),"Not returned")</f>
        <v>Not returned</v>
      </c>
      <c r="AA1266" t="str">
        <f>VLOOKUP(order[[#This Row],[Region]],user[#All],2,0)</f>
        <v>Chris</v>
      </c>
    </row>
    <row r="1267" spans="1:27"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c r="Z1267" t="str">
        <f>IFERROR(VLOOKUP(order[[#This Row],[Order ID]],return[#All],2,),"Not returned")</f>
        <v>Not returned</v>
      </c>
      <c r="AA1267" t="str">
        <f>VLOOKUP(order[[#This Row],[Region]],user[#All],2,0)</f>
        <v>Chris</v>
      </c>
    </row>
    <row r="1268" spans="1:27"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c r="Z1268" t="str">
        <f>IFERROR(VLOOKUP(order[[#This Row],[Order ID]],return[#All],2,),"Not returned")</f>
        <v>Not returned</v>
      </c>
      <c r="AA1268" t="str">
        <f>VLOOKUP(order[[#This Row],[Region]],user[#All],2,0)</f>
        <v>Chris</v>
      </c>
    </row>
    <row r="1269" spans="1:27"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c r="Z1269" t="str">
        <f>IFERROR(VLOOKUP(order[[#This Row],[Order ID]],return[#All],2,),"Not returned")</f>
        <v>Not returned</v>
      </c>
      <c r="AA1269" t="str">
        <f>VLOOKUP(order[[#This Row],[Region]],user[#All],2,0)</f>
        <v>Sam</v>
      </c>
    </row>
    <row r="1270" spans="1:27"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c r="Z1270" t="str">
        <f>IFERROR(VLOOKUP(order[[#This Row],[Order ID]],return[#All],2,),"Not returned")</f>
        <v>Not returned</v>
      </c>
      <c r="AA1270" t="str">
        <f>VLOOKUP(order[[#This Row],[Region]],user[#All],2,0)</f>
        <v>Sam</v>
      </c>
    </row>
    <row r="1271" spans="1:27"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c r="Z1271" t="str">
        <f>IFERROR(VLOOKUP(order[[#This Row],[Order ID]],return[#All],2,),"Not returned")</f>
        <v>Not returned</v>
      </c>
      <c r="AA1271" t="str">
        <f>VLOOKUP(order[[#This Row],[Region]],user[#All],2,0)</f>
        <v>Sam</v>
      </c>
    </row>
    <row r="1272" spans="1:27"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c r="Z1272" t="str">
        <f>IFERROR(VLOOKUP(order[[#This Row],[Order ID]],return[#All],2,),"Not returned")</f>
        <v>Not returned</v>
      </c>
      <c r="AA1272" t="str">
        <f>VLOOKUP(order[[#This Row],[Region]],user[#All],2,0)</f>
        <v>Sam</v>
      </c>
    </row>
    <row r="1273" spans="1:27"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c r="Z1273" t="str">
        <f>IFERROR(VLOOKUP(order[[#This Row],[Order ID]],return[#All],2,),"Not returned")</f>
        <v>Not returned</v>
      </c>
      <c r="AA1273" t="str">
        <f>VLOOKUP(order[[#This Row],[Region]],user[#All],2,0)</f>
        <v>Sam</v>
      </c>
    </row>
    <row r="1274" spans="1:27"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c r="Z1274" t="str">
        <f>IFERROR(VLOOKUP(order[[#This Row],[Order ID]],return[#All],2,),"Not returned")</f>
        <v>Not returned</v>
      </c>
      <c r="AA1274" t="str">
        <f>VLOOKUP(order[[#This Row],[Region]],user[#All],2,0)</f>
        <v>Sam</v>
      </c>
    </row>
    <row r="1275" spans="1:27"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c r="Z1275" t="str">
        <f>IFERROR(VLOOKUP(order[[#This Row],[Order ID]],return[#All],2,),"Not returned")</f>
        <v>Not returned</v>
      </c>
      <c r="AA1275" t="str">
        <f>VLOOKUP(order[[#This Row],[Region]],user[#All],2,0)</f>
        <v>Sam</v>
      </c>
    </row>
    <row r="1276" spans="1:27"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c r="Z1276" t="str">
        <f>IFERROR(VLOOKUP(order[[#This Row],[Order ID]],return[#All],2,),"Not returned")</f>
        <v>Not returned</v>
      </c>
      <c r="AA1276" t="str">
        <f>VLOOKUP(order[[#This Row],[Region]],user[#All],2,0)</f>
        <v>Sam</v>
      </c>
    </row>
    <row r="1277" spans="1:27"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c r="Z1277" t="str">
        <f>IFERROR(VLOOKUP(order[[#This Row],[Order ID]],return[#All],2,),"Not returned")</f>
        <v>Not returned</v>
      </c>
      <c r="AA1277" t="str">
        <f>VLOOKUP(order[[#This Row],[Region]],user[#All],2,0)</f>
        <v>Chris</v>
      </c>
    </row>
    <row r="1278" spans="1:27"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c r="Z1278" t="str">
        <f>IFERROR(VLOOKUP(order[[#This Row],[Order ID]],return[#All],2,),"Not returned")</f>
        <v>Not returned</v>
      </c>
      <c r="AA1278" t="str">
        <f>VLOOKUP(order[[#This Row],[Region]],user[#All],2,0)</f>
        <v>Chris</v>
      </c>
    </row>
    <row r="1279" spans="1:27"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c r="Z1279" t="str">
        <f>IFERROR(VLOOKUP(order[[#This Row],[Order ID]],return[#All],2,),"Not returned")</f>
        <v>Not returned</v>
      </c>
      <c r="AA1279" t="str">
        <f>VLOOKUP(order[[#This Row],[Region]],user[#All],2,0)</f>
        <v>Chris</v>
      </c>
    </row>
    <row r="1280" spans="1:27"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c r="Z1280" t="str">
        <f>IFERROR(VLOOKUP(order[[#This Row],[Order ID]],return[#All],2,),"Not returned")</f>
        <v>Not returned</v>
      </c>
      <c r="AA1280" t="str">
        <f>VLOOKUP(order[[#This Row],[Region]],user[#All],2,0)</f>
        <v>Chris</v>
      </c>
    </row>
    <row r="1281" spans="1:27"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c r="Z1281" t="str">
        <f>IFERROR(VLOOKUP(order[[#This Row],[Order ID]],return[#All],2,),"Not returned")</f>
        <v>Not returned</v>
      </c>
      <c r="AA1281" t="str">
        <f>VLOOKUP(order[[#This Row],[Region]],user[#All],2,0)</f>
        <v>Sam</v>
      </c>
    </row>
    <row r="1282" spans="1:27"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c r="Z1282" t="str">
        <f>IFERROR(VLOOKUP(order[[#This Row],[Order ID]],return[#All],2,),"Not returned")</f>
        <v>Not returned</v>
      </c>
      <c r="AA1282" t="str">
        <f>VLOOKUP(order[[#This Row],[Region]],user[#All],2,0)</f>
        <v>Sam</v>
      </c>
    </row>
    <row r="1283" spans="1:27"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c r="Z1283" t="str">
        <f>IFERROR(VLOOKUP(order[[#This Row],[Order ID]],return[#All],2,),"Not returned")</f>
        <v>Not returned</v>
      </c>
      <c r="AA1283" t="str">
        <f>VLOOKUP(order[[#This Row],[Region]],user[#All],2,0)</f>
        <v>Sam</v>
      </c>
    </row>
    <row r="1284" spans="1:27"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c r="Z1284" t="str">
        <f>IFERROR(VLOOKUP(order[[#This Row],[Order ID]],return[#All],2,),"Not returned")</f>
        <v>Not returned</v>
      </c>
      <c r="AA1284" t="str">
        <f>VLOOKUP(order[[#This Row],[Region]],user[#All],2,0)</f>
        <v>Erin</v>
      </c>
    </row>
    <row r="1285" spans="1:27"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c r="Z1285" t="str">
        <f>IFERROR(VLOOKUP(order[[#This Row],[Order ID]],return[#All],2,),"Not returned")</f>
        <v>Not returned</v>
      </c>
      <c r="AA1285" t="str">
        <f>VLOOKUP(order[[#This Row],[Region]],user[#All],2,0)</f>
        <v>Erin</v>
      </c>
    </row>
    <row r="1286" spans="1:27"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c r="Z1286" t="str">
        <f>IFERROR(VLOOKUP(order[[#This Row],[Order ID]],return[#All],2,),"Not returned")</f>
        <v>Not returned</v>
      </c>
      <c r="AA1286" t="str">
        <f>VLOOKUP(order[[#This Row],[Region]],user[#All],2,0)</f>
        <v>Chris</v>
      </c>
    </row>
    <row r="1287" spans="1:27"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c r="Z1287" t="str">
        <f>IFERROR(VLOOKUP(order[[#This Row],[Order ID]],return[#All],2,),"Not returned")</f>
        <v>Not returned</v>
      </c>
      <c r="AA1287" t="str">
        <f>VLOOKUP(order[[#This Row],[Region]],user[#All],2,0)</f>
        <v>Sam</v>
      </c>
    </row>
    <row r="1288" spans="1:27"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c r="Z1288" t="str">
        <f>IFERROR(VLOOKUP(order[[#This Row],[Order ID]],return[#All],2,),"Not returned")</f>
        <v>Not returned</v>
      </c>
      <c r="AA1288" t="str">
        <f>VLOOKUP(order[[#This Row],[Region]],user[#All],2,0)</f>
        <v>Sam</v>
      </c>
    </row>
    <row r="1289" spans="1:27"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c r="Z1289" t="str">
        <f>IFERROR(VLOOKUP(order[[#This Row],[Order ID]],return[#All],2,),"Not returned")</f>
        <v>Not returned</v>
      </c>
      <c r="AA1289" t="str">
        <f>VLOOKUP(order[[#This Row],[Region]],user[#All],2,0)</f>
        <v>William</v>
      </c>
    </row>
    <row r="1290" spans="1:27"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c r="Z1290" t="str">
        <f>IFERROR(VLOOKUP(order[[#This Row],[Order ID]],return[#All],2,),"Not returned")</f>
        <v>Not returned</v>
      </c>
      <c r="AA1290" t="str">
        <f>VLOOKUP(order[[#This Row],[Region]],user[#All],2,0)</f>
        <v>William</v>
      </c>
    </row>
    <row r="1291" spans="1:27"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c r="Z1291" t="str">
        <f>IFERROR(VLOOKUP(order[[#This Row],[Order ID]],return[#All],2,),"Not returned")</f>
        <v>Not returned</v>
      </c>
      <c r="AA1291" t="str">
        <f>VLOOKUP(order[[#This Row],[Region]],user[#All],2,0)</f>
        <v>William</v>
      </c>
    </row>
    <row r="1292" spans="1:27"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c r="Z1292" t="str">
        <f>IFERROR(VLOOKUP(order[[#This Row],[Order ID]],return[#All],2,),"Not returned")</f>
        <v>Not returned</v>
      </c>
      <c r="AA1292" t="str">
        <f>VLOOKUP(order[[#This Row],[Region]],user[#All],2,0)</f>
        <v>Chris</v>
      </c>
    </row>
    <row r="1293" spans="1:27"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c r="Z1293" t="str">
        <f>IFERROR(VLOOKUP(order[[#This Row],[Order ID]],return[#All],2,),"Not returned")</f>
        <v>Not returned</v>
      </c>
      <c r="AA1293" t="str">
        <f>VLOOKUP(order[[#This Row],[Region]],user[#All],2,0)</f>
        <v>Chris</v>
      </c>
    </row>
    <row r="1294" spans="1:27"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c r="Z1294" t="str">
        <f>IFERROR(VLOOKUP(order[[#This Row],[Order ID]],return[#All],2,),"Not returned")</f>
        <v>Not returned</v>
      </c>
      <c r="AA1294" t="str">
        <f>VLOOKUP(order[[#This Row],[Region]],user[#All],2,0)</f>
        <v>Chris</v>
      </c>
    </row>
    <row r="1295" spans="1:27"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c r="Z1295" t="str">
        <f>IFERROR(VLOOKUP(order[[#This Row],[Order ID]],return[#All],2,),"Not returned")</f>
        <v>Not returned</v>
      </c>
      <c r="AA1295" t="str">
        <f>VLOOKUP(order[[#This Row],[Region]],user[#All],2,0)</f>
        <v>Chris</v>
      </c>
    </row>
    <row r="1296" spans="1:27"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c r="Z1296" t="str">
        <f>IFERROR(VLOOKUP(order[[#This Row],[Order ID]],return[#All],2,),"Not returned")</f>
        <v>Not returned</v>
      </c>
      <c r="AA1296" t="str">
        <f>VLOOKUP(order[[#This Row],[Region]],user[#All],2,0)</f>
        <v>Chris</v>
      </c>
    </row>
    <row r="1297" spans="1:27"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c r="Z1297" t="str">
        <f>IFERROR(VLOOKUP(order[[#This Row],[Order ID]],return[#All],2,),"Not returned")</f>
        <v>Not returned</v>
      </c>
      <c r="AA1297" t="str">
        <f>VLOOKUP(order[[#This Row],[Region]],user[#All],2,0)</f>
        <v>Chris</v>
      </c>
    </row>
    <row r="1298" spans="1:27"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c r="Z1298" t="str">
        <f>IFERROR(VLOOKUP(order[[#This Row],[Order ID]],return[#All],2,),"Not returned")</f>
        <v>Not returned</v>
      </c>
      <c r="AA1298" t="str">
        <f>VLOOKUP(order[[#This Row],[Region]],user[#All],2,0)</f>
        <v>Erin</v>
      </c>
    </row>
    <row r="1299" spans="1:27"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c r="Z1299" t="str">
        <f>IFERROR(VLOOKUP(order[[#This Row],[Order ID]],return[#All],2,),"Not returned")</f>
        <v>Not returned</v>
      </c>
      <c r="AA1299" t="str">
        <f>VLOOKUP(order[[#This Row],[Region]],user[#All],2,0)</f>
        <v>Erin</v>
      </c>
    </row>
    <row r="1300" spans="1:27"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c r="Z1300" t="str">
        <f>IFERROR(VLOOKUP(order[[#This Row],[Order ID]],return[#All],2,),"Not returned")</f>
        <v>Not returned</v>
      </c>
      <c r="AA1300" t="str">
        <f>VLOOKUP(order[[#This Row],[Region]],user[#All],2,0)</f>
        <v>Chris</v>
      </c>
    </row>
    <row r="1301" spans="1:27"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c r="Z1301" t="str">
        <f>IFERROR(VLOOKUP(order[[#This Row],[Order ID]],return[#All],2,),"Not returned")</f>
        <v>Not returned</v>
      </c>
      <c r="AA1301" t="str">
        <f>VLOOKUP(order[[#This Row],[Region]],user[#All],2,0)</f>
        <v>Sam</v>
      </c>
    </row>
    <row r="1302" spans="1:27"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c r="Z1302" t="str">
        <f>IFERROR(VLOOKUP(order[[#This Row],[Order ID]],return[#All],2,),"Not returned")</f>
        <v>Not returned</v>
      </c>
      <c r="AA1302" t="str">
        <f>VLOOKUP(order[[#This Row],[Region]],user[#All],2,0)</f>
        <v>Sam</v>
      </c>
    </row>
    <row r="1303" spans="1:27"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c r="Z1303" t="str">
        <f>IFERROR(VLOOKUP(order[[#This Row],[Order ID]],return[#All],2,),"Not returned")</f>
        <v>Not returned</v>
      </c>
      <c r="AA1303" t="str">
        <f>VLOOKUP(order[[#This Row],[Region]],user[#All],2,0)</f>
        <v>Sam</v>
      </c>
    </row>
    <row r="1304" spans="1:27"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c r="Z1304" t="str">
        <f>IFERROR(VLOOKUP(order[[#This Row],[Order ID]],return[#All],2,),"Not returned")</f>
        <v>Not returned</v>
      </c>
      <c r="AA1304" t="str">
        <f>VLOOKUP(order[[#This Row],[Region]],user[#All],2,0)</f>
        <v>Sam</v>
      </c>
    </row>
    <row r="1305" spans="1:27"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c r="Z1305" t="str">
        <f>IFERROR(VLOOKUP(order[[#This Row],[Order ID]],return[#All],2,),"Not returned")</f>
        <v>Not returned</v>
      </c>
      <c r="AA1305" t="str">
        <f>VLOOKUP(order[[#This Row],[Region]],user[#All],2,0)</f>
        <v>Erin</v>
      </c>
    </row>
    <row r="1306" spans="1:27"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c r="Z1306" t="str">
        <f>IFERROR(VLOOKUP(order[[#This Row],[Order ID]],return[#All],2,),"Not returned")</f>
        <v>Not returned</v>
      </c>
      <c r="AA1306" t="str">
        <f>VLOOKUP(order[[#This Row],[Region]],user[#All],2,0)</f>
        <v>Erin</v>
      </c>
    </row>
    <row r="1307" spans="1:27"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c r="Z1307" t="str">
        <f>IFERROR(VLOOKUP(order[[#This Row],[Order ID]],return[#All],2,),"Not returned")</f>
        <v>Not returned</v>
      </c>
      <c r="AA1307" t="str">
        <f>VLOOKUP(order[[#This Row],[Region]],user[#All],2,0)</f>
        <v>Erin</v>
      </c>
    </row>
    <row r="1308" spans="1:27"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c r="Z1308" t="str">
        <f>IFERROR(VLOOKUP(order[[#This Row],[Order ID]],return[#All],2,),"Not returned")</f>
        <v>Not returned</v>
      </c>
      <c r="AA1308" t="str">
        <f>VLOOKUP(order[[#This Row],[Region]],user[#All],2,0)</f>
        <v>Erin</v>
      </c>
    </row>
    <row r="1309" spans="1:27"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c r="Z1309" t="str">
        <f>IFERROR(VLOOKUP(order[[#This Row],[Order ID]],return[#All],2,),"Not returned")</f>
        <v>Not returned</v>
      </c>
      <c r="AA1309" t="str">
        <f>VLOOKUP(order[[#This Row],[Region]],user[#All],2,0)</f>
        <v>Erin</v>
      </c>
    </row>
    <row r="1310" spans="1:27"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c r="Z1310" t="str">
        <f>IFERROR(VLOOKUP(order[[#This Row],[Order ID]],return[#All],2,),"Not returned")</f>
        <v>Not returned</v>
      </c>
      <c r="AA1310" t="str">
        <f>VLOOKUP(order[[#This Row],[Region]],user[#All],2,0)</f>
        <v>Erin</v>
      </c>
    </row>
    <row r="1311" spans="1:27"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c r="Z1311" t="str">
        <f>IFERROR(VLOOKUP(order[[#This Row],[Order ID]],return[#All],2,),"Not returned")</f>
        <v>Not returned</v>
      </c>
      <c r="AA1311" t="str">
        <f>VLOOKUP(order[[#This Row],[Region]],user[#All],2,0)</f>
        <v>William</v>
      </c>
    </row>
    <row r="1312" spans="1:27"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c r="Z1312" t="str">
        <f>IFERROR(VLOOKUP(order[[#This Row],[Order ID]],return[#All],2,),"Not returned")</f>
        <v>Not returned</v>
      </c>
      <c r="AA1312" t="str">
        <f>VLOOKUP(order[[#This Row],[Region]],user[#All],2,0)</f>
        <v>William</v>
      </c>
    </row>
    <row r="1313" spans="1:27"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c r="Z1313" t="str">
        <f>IFERROR(VLOOKUP(order[[#This Row],[Order ID]],return[#All],2,),"Not returned")</f>
        <v>Not returned</v>
      </c>
      <c r="AA1313" t="str">
        <f>VLOOKUP(order[[#This Row],[Region]],user[#All],2,0)</f>
        <v>William</v>
      </c>
    </row>
    <row r="1314" spans="1:27"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c r="Z1314" t="str">
        <f>IFERROR(VLOOKUP(order[[#This Row],[Order ID]],return[#All],2,),"Not returned")</f>
        <v>Not returned</v>
      </c>
      <c r="AA1314" t="str">
        <f>VLOOKUP(order[[#This Row],[Region]],user[#All],2,0)</f>
        <v>Sam</v>
      </c>
    </row>
    <row r="1315" spans="1:27"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c r="Z1315" t="str">
        <f>IFERROR(VLOOKUP(order[[#This Row],[Order ID]],return[#All],2,),"Not returned")</f>
        <v>Not returned</v>
      </c>
      <c r="AA1315" t="str">
        <f>VLOOKUP(order[[#This Row],[Region]],user[#All],2,0)</f>
        <v>Sam</v>
      </c>
    </row>
    <row r="1316" spans="1:27"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c r="Z1316" t="str">
        <f>IFERROR(VLOOKUP(order[[#This Row],[Order ID]],return[#All],2,),"Not returned")</f>
        <v>Not returned</v>
      </c>
      <c r="AA1316" t="str">
        <f>VLOOKUP(order[[#This Row],[Region]],user[#All],2,0)</f>
        <v>Sam</v>
      </c>
    </row>
    <row r="1317" spans="1:27"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c r="Z1317" t="str">
        <f>IFERROR(VLOOKUP(order[[#This Row],[Order ID]],return[#All],2,),"Not returned")</f>
        <v>Not returned</v>
      </c>
      <c r="AA1317" t="str">
        <f>VLOOKUP(order[[#This Row],[Region]],user[#All],2,0)</f>
        <v>Sam</v>
      </c>
    </row>
    <row r="1318" spans="1:27"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c r="Z1318" t="str">
        <f>IFERROR(VLOOKUP(order[[#This Row],[Order ID]],return[#All],2,),"Not returned")</f>
        <v>Not returned</v>
      </c>
      <c r="AA1318" t="str">
        <f>VLOOKUP(order[[#This Row],[Region]],user[#All],2,0)</f>
        <v>Erin</v>
      </c>
    </row>
    <row r="1319" spans="1:27"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c r="Z1319" t="str">
        <f>IFERROR(VLOOKUP(order[[#This Row],[Order ID]],return[#All],2,),"Not returned")</f>
        <v>Not returned</v>
      </c>
      <c r="AA1319" t="str">
        <f>VLOOKUP(order[[#This Row],[Region]],user[#All],2,0)</f>
        <v>Sam</v>
      </c>
    </row>
    <row r="1320" spans="1:27"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c r="Z1320" t="str">
        <f>IFERROR(VLOOKUP(order[[#This Row],[Order ID]],return[#All],2,),"Not returned")</f>
        <v>Not returned</v>
      </c>
      <c r="AA1320" t="str">
        <f>VLOOKUP(order[[#This Row],[Region]],user[#All],2,0)</f>
        <v>Chris</v>
      </c>
    </row>
    <row r="1321" spans="1:27"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c r="Z1321" t="str">
        <f>IFERROR(VLOOKUP(order[[#This Row],[Order ID]],return[#All],2,),"Not returned")</f>
        <v>Not returned</v>
      </c>
      <c r="AA1321" t="str">
        <f>VLOOKUP(order[[#This Row],[Region]],user[#All],2,0)</f>
        <v>William</v>
      </c>
    </row>
    <row r="1322" spans="1:27"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c r="Z1322" t="str">
        <f>IFERROR(VLOOKUP(order[[#This Row],[Order ID]],return[#All],2,),"Not returned")</f>
        <v>Not returned</v>
      </c>
      <c r="AA1322" t="str">
        <f>VLOOKUP(order[[#This Row],[Region]],user[#All],2,0)</f>
        <v>William</v>
      </c>
    </row>
    <row r="1323" spans="1:27"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c r="Z1323" t="str">
        <f>IFERROR(VLOOKUP(order[[#This Row],[Order ID]],return[#All],2,),"Not returned")</f>
        <v>Not returned</v>
      </c>
      <c r="AA1323" t="str">
        <f>VLOOKUP(order[[#This Row],[Region]],user[#All],2,0)</f>
        <v>Chris</v>
      </c>
    </row>
    <row r="1324" spans="1:27"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c r="Z1324" t="str">
        <f>IFERROR(VLOOKUP(order[[#This Row],[Order ID]],return[#All],2,),"Not returned")</f>
        <v>Not returned</v>
      </c>
      <c r="AA1324" t="str">
        <f>VLOOKUP(order[[#This Row],[Region]],user[#All],2,0)</f>
        <v>Chris</v>
      </c>
    </row>
    <row r="1325" spans="1:27"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c r="Z1325" t="str">
        <f>IFERROR(VLOOKUP(order[[#This Row],[Order ID]],return[#All],2,),"Not returned")</f>
        <v>Not returned</v>
      </c>
      <c r="AA1325" t="str">
        <f>VLOOKUP(order[[#This Row],[Region]],user[#All],2,0)</f>
        <v>Chris</v>
      </c>
    </row>
    <row r="1326" spans="1:27"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c r="Z1326" t="str">
        <f>IFERROR(VLOOKUP(order[[#This Row],[Order ID]],return[#All],2,),"Not returned")</f>
        <v>Not returned</v>
      </c>
      <c r="AA1326" t="str">
        <f>VLOOKUP(order[[#This Row],[Region]],user[#All],2,0)</f>
        <v>Erin</v>
      </c>
    </row>
    <row r="1327" spans="1:27"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c r="Z1327" t="str">
        <f>IFERROR(VLOOKUP(order[[#This Row],[Order ID]],return[#All],2,),"Not returned")</f>
        <v>Not returned</v>
      </c>
      <c r="AA1327" t="str">
        <f>VLOOKUP(order[[#This Row],[Region]],user[#All],2,0)</f>
        <v>Erin</v>
      </c>
    </row>
    <row r="1328" spans="1:27"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c r="Z1328" t="str">
        <f>IFERROR(VLOOKUP(order[[#This Row],[Order ID]],return[#All],2,),"Not returned")</f>
        <v>Not returned</v>
      </c>
      <c r="AA1328" t="str">
        <f>VLOOKUP(order[[#This Row],[Region]],user[#All],2,0)</f>
        <v>Erin</v>
      </c>
    </row>
    <row r="1329" spans="1:27"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c r="Z1329" t="str">
        <f>IFERROR(VLOOKUP(order[[#This Row],[Order ID]],return[#All],2,),"Not returned")</f>
        <v>Not returned</v>
      </c>
      <c r="AA1329" t="str">
        <f>VLOOKUP(order[[#This Row],[Region]],user[#All],2,0)</f>
        <v>William</v>
      </c>
    </row>
    <row r="1330" spans="1:27"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c r="Z1330" t="str">
        <f>IFERROR(VLOOKUP(order[[#This Row],[Order ID]],return[#All],2,),"Not returned")</f>
        <v>Not returned</v>
      </c>
      <c r="AA1330" t="str">
        <f>VLOOKUP(order[[#This Row],[Region]],user[#All],2,0)</f>
        <v>Erin</v>
      </c>
    </row>
    <row r="1331" spans="1:27"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c r="Z1331" t="str">
        <f>IFERROR(VLOOKUP(order[[#This Row],[Order ID]],return[#All],2,),"Not returned")</f>
        <v>Not returned</v>
      </c>
      <c r="AA1331" t="str">
        <f>VLOOKUP(order[[#This Row],[Region]],user[#All],2,0)</f>
        <v>Erin</v>
      </c>
    </row>
    <row r="1332" spans="1:27"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c r="Z1332" t="str">
        <f>IFERROR(VLOOKUP(order[[#This Row],[Order ID]],return[#All],2,),"Not returned")</f>
        <v>Not returned</v>
      </c>
      <c r="AA1332" t="str">
        <f>VLOOKUP(order[[#This Row],[Region]],user[#All],2,0)</f>
        <v>Erin</v>
      </c>
    </row>
    <row r="1333" spans="1:27"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c r="Z1333" t="str">
        <f>IFERROR(VLOOKUP(order[[#This Row],[Order ID]],return[#All],2,),"Not returned")</f>
        <v>Not returned</v>
      </c>
      <c r="AA1333" t="str">
        <f>VLOOKUP(order[[#This Row],[Region]],user[#All],2,0)</f>
        <v>Erin</v>
      </c>
    </row>
    <row r="1334" spans="1:27"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c r="Z1334" t="str">
        <f>IFERROR(VLOOKUP(order[[#This Row],[Order ID]],return[#All],2,),"Not returned")</f>
        <v>Not returned</v>
      </c>
      <c r="AA1334" t="str">
        <f>VLOOKUP(order[[#This Row],[Region]],user[#All],2,0)</f>
        <v>Sam</v>
      </c>
    </row>
    <row r="1335" spans="1:27"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c r="Z1335" t="str">
        <f>IFERROR(VLOOKUP(order[[#This Row],[Order ID]],return[#All],2,),"Not returned")</f>
        <v>Not returned</v>
      </c>
      <c r="AA1335" t="str">
        <f>VLOOKUP(order[[#This Row],[Region]],user[#All],2,0)</f>
        <v>Sam</v>
      </c>
    </row>
    <row r="1336" spans="1:27"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c r="Z1336" t="str">
        <f>IFERROR(VLOOKUP(order[[#This Row],[Order ID]],return[#All],2,),"Not returned")</f>
        <v>Not returned</v>
      </c>
      <c r="AA1336" t="str">
        <f>VLOOKUP(order[[#This Row],[Region]],user[#All],2,0)</f>
        <v>Sam</v>
      </c>
    </row>
    <row r="1337" spans="1:27"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c r="Z1337" t="str">
        <f>IFERROR(VLOOKUP(order[[#This Row],[Order ID]],return[#All],2,),"Not returned")</f>
        <v>Not returned</v>
      </c>
      <c r="AA1337" t="str">
        <f>VLOOKUP(order[[#This Row],[Region]],user[#All],2,0)</f>
        <v>Sam</v>
      </c>
    </row>
    <row r="1338" spans="1:27"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c r="Z1338" t="str">
        <f>IFERROR(VLOOKUP(order[[#This Row],[Order ID]],return[#All],2,),"Not returned")</f>
        <v>Not returned</v>
      </c>
      <c r="AA1338" t="str">
        <f>VLOOKUP(order[[#This Row],[Region]],user[#All],2,0)</f>
        <v>Sam</v>
      </c>
    </row>
    <row r="1339" spans="1:27"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c r="Z1339" t="str">
        <f>IFERROR(VLOOKUP(order[[#This Row],[Order ID]],return[#All],2,),"Not returned")</f>
        <v>Not returned</v>
      </c>
      <c r="AA1339" t="str">
        <f>VLOOKUP(order[[#This Row],[Region]],user[#All],2,0)</f>
        <v>Chris</v>
      </c>
    </row>
    <row r="1340" spans="1:27"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c r="Z1340" t="str">
        <f>IFERROR(VLOOKUP(order[[#This Row],[Order ID]],return[#All],2,),"Not returned")</f>
        <v>Not returned</v>
      </c>
      <c r="AA1340" t="str">
        <f>VLOOKUP(order[[#This Row],[Region]],user[#All],2,0)</f>
        <v>Sam</v>
      </c>
    </row>
    <row r="1341" spans="1:27"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c r="Z1341" t="str">
        <f>IFERROR(VLOOKUP(order[[#This Row],[Order ID]],return[#All],2,),"Not returned")</f>
        <v>Not returned</v>
      </c>
      <c r="AA1341" t="str">
        <f>VLOOKUP(order[[#This Row],[Region]],user[#All],2,0)</f>
        <v>Sam</v>
      </c>
    </row>
    <row r="1342" spans="1:27"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c r="Z1342" t="str">
        <f>IFERROR(VLOOKUP(order[[#This Row],[Order ID]],return[#All],2,),"Not returned")</f>
        <v>Not returned</v>
      </c>
      <c r="AA1342" t="str">
        <f>VLOOKUP(order[[#This Row],[Region]],user[#All],2,0)</f>
        <v>Sam</v>
      </c>
    </row>
    <row r="1343" spans="1:27"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c r="Z1343" t="str">
        <f>IFERROR(VLOOKUP(order[[#This Row],[Order ID]],return[#All],2,),"Not returned")</f>
        <v>Not returned</v>
      </c>
      <c r="AA1343" t="str">
        <f>VLOOKUP(order[[#This Row],[Region]],user[#All],2,0)</f>
        <v>Sam</v>
      </c>
    </row>
    <row r="1344" spans="1:27"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c r="Z1344" t="str">
        <f>IFERROR(VLOOKUP(order[[#This Row],[Order ID]],return[#All],2,),"Not returned")</f>
        <v>Not returned</v>
      </c>
      <c r="AA1344" t="str">
        <f>VLOOKUP(order[[#This Row],[Region]],user[#All],2,0)</f>
        <v>Sam</v>
      </c>
    </row>
    <row r="1345" spans="1:27"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c r="Z1345" t="str">
        <f>IFERROR(VLOOKUP(order[[#This Row],[Order ID]],return[#All],2,),"Not returned")</f>
        <v>Not returned</v>
      </c>
      <c r="AA1345" t="str">
        <f>VLOOKUP(order[[#This Row],[Region]],user[#All],2,0)</f>
        <v>Sam</v>
      </c>
    </row>
    <row r="1346" spans="1:27"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c r="Z1346" t="str">
        <f>IFERROR(VLOOKUP(order[[#This Row],[Order ID]],return[#All],2,),"Not returned")</f>
        <v>Not returned</v>
      </c>
      <c r="AA1346" t="str">
        <f>VLOOKUP(order[[#This Row],[Region]],user[#All],2,0)</f>
        <v>Sam</v>
      </c>
    </row>
    <row r="1347" spans="1:27"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c r="Z1347" t="str">
        <f>IFERROR(VLOOKUP(order[[#This Row],[Order ID]],return[#All],2,),"Not returned")</f>
        <v>Not returned</v>
      </c>
      <c r="AA1347" t="str">
        <f>VLOOKUP(order[[#This Row],[Region]],user[#All],2,0)</f>
        <v>Chris</v>
      </c>
    </row>
    <row r="1348" spans="1:27"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c r="Z1348" t="str">
        <f>IFERROR(VLOOKUP(order[[#This Row],[Order ID]],return[#All],2,),"Not returned")</f>
        <v>Not returned</v>
      </c>
      <c r="AA1348" t="str">
        <f>VLOOKUP(order[[#This Row],[Region]],user[#All],2,0)</f>
        <v>Chris</v>
      </c>
    </row>
    <row r="1349" spans="1:27"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c r="Z1349" t="str">
        <f>IFERROR(VLOOKUP(order[[#This Row],[Order ID]],return[#All],2,),"Not returned")</f>
        <v>Not returned</v>
      </c>
      <c r="AA1349" t="str">
        <f>VLOOKUP(order[[#This Row],[Region]],user[#All],2,0)</f>
        <v>Chris</v>
      </c>
    </row>
    <row r="1350" spans="1:27"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c r="Z1350" t="str">
        <f>IFERROR(VLOOKUP(order[[#This Row],[Order ID]],return[#All],2,),"Not returned")</f>
        <v>Not returned</v>
      </c>
      <c r="AA1350" t="str">
        <f>VLOOKUP(order[[#This Row],[Region]],user[#All],2,0)</f>
        <v>Chris</v>
      </c>
    </row>
    <row r="1351" spans="1:27"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c r="Z1351" t="str">
        <f>IFERROR(VLOOKUP(order[[#This Row],[Order ID]],return[#All],2,),"Not returned")</f>
        <v>Not returned</v>
      </c>
      <c r="AA1351" t="str">
        <f>VLOOKUP(order[[#This Row],[Region]],user[#All],2,0)</f>
        <v>Chris</v>
      </c>
    </row>
    <row r="1352" spans="1:27"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c r="Z1352" t="str">
        <f>IFERROR(VLOOKUP(order[[#This Row],[Order ID]],return[#All],2,),"Not returned")</f>
        <v>Not returned</v>
      </c>
      <c r="AA1352" t="str">
        <f>VLOOKUP(order[[#This Row],[Region]],user[#All],2,0)</f>
        <v>Chris</v>
      </c>
    </row>
    <row r="1353" spans="1:27"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c r="Z1353" t="str">
        <f>IFERROR(VLOOKUP(order[[#This Row],[Order ID]],return[#All],2,),"Not returned")</f>
        <v>Not returned</v>
      </c>
      <c r="AA1353" t="str">
        <f>VLOOKUP(order[[#This Row],[Region]],user[#All],2,0)</f>
        <v>Chris</v>
      </c>
    </row>
    <row r="1354" spans="1:27"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c r="Z1354" t="str">
        <f>IFERROR(VLOOKUP(order[[#This Row],[Order ID]],return[#All],2,),"Not returned")</f>
        <v>Not returned</v>
      </c>
      <c r="AA1354" t="str">
        <f>VLOOKUP(order[[#This Row],[Region]],user[#All],2,0)</f>
        <v>Chris</v>
      </c>
    </row>
    <row r="1355" spans="1:27"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c r="Z1355" t="str">
        <f>IFERROR(VLOOKUP(order[[#This Row],[Order ID]],return[#All],2,),"Not returned")</f>
        <v>Not returned</v>
      </c>
      <c r="AA1355" t="str">
        <f>VLOOKUP(order[[#This Row],[Region]],user[#All],2,0)</f>
        <v>Chris</v>
      </c>
    </row>
    <row r="1356" spans="1:27"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c r="Z1356" t="str">
        <f>IFERROR(VLOOKUP(order[[#This Row],[Order ID]],return[#All],2,),"Not returned")</f>
        <v>Not returned</v>
      </c>
      <c r="AA1356" t="str">
        <f>VLOOKUP(order[[#This Row],[Region]],user[#All],2,0)</f>
        <v>Chris</v>
      </c>
    </row>
    <row r="1357" spans="1:27"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c r="Z1357" t="str">
        <f>IFERROR(VLOOKUP(order[[#This Row],[Order ID]],return[#All],2,),"Not returned")</f>
        <v>Not returned</v>
      </c>
      <c r="AA1357" t="str">
        <f>VLOOKUP(order[[#This Row],[Region]],user[#All],2,0)</f>
        <v>William</v>
      </c>
    </row>
    <row r="1358" spans="1:27"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c r="Z1358" t="str">
        <f>IFERROR(VLOOKUP(order[[#This Row],[Order ID]],return[#All],2,),"Not returned")</f>
        <v>Not returned</v>
      </c>
      <c r="AA1358" t="str">
        <f>VLOOKUP(order[[#This Row],[Region]],user[#All],2,0)</f>
        <v>William</v>
      </c>
    </row>
    <row r="1359" spans="1:27"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c r="Z1359" t="str">
        <f>IFERROR(VLOOKUP(order[[#This Row],[Order ID]],return[#All],2,),"Not returned")</f>
        <v>Not returned</v>
      </c>
      <c r="AA1359" t="str">
        <f>VLOOKUP(order[[#This Row],[Region]],user[#All],2,0)</f>
        <v>Chris</v>
      </c>
    </row>
    <row r="1360" spans="1:27"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c r="Z1360" t="str">
        <f>IFERROR(VLOOKUP(order[[#This Row],[Order ID]],return[#All],2,),"Not returned")</f>
        <v>Not returned</v>
      </c>
      <c r="AA1360" t="str">
        <f>VLOOKUP(order[[#This Row],[Region]],user[#All],2,0)</f>
        <v>Chris</v>
      </c>
    </row>
    <row r="1361" spans="1:27"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c r="Z1361" t="str">
        <f>IFERROR(VLOOKUP(order[[#This Row],[Order ID]],return[#All],2,),"Not returned")</f>
        <v>Not returned</v>
      </c>
      <c r="AA1361" t="str">
        <f>VLOOKUP(order[[#This Row],[Region]],user[#All],2,0)</f>
        <v>Chris</v>
      </c>
    </row>
    <row r="1362" spans="1:27"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c r="Z1362" t="str">
        <f>IFERROR(VLOOKUP(order[[#This Row],[Order ID]],return[#All],2,),"Not returned")</f>
        <v>Not returned</v>
      </c>
      <c r="AA1362" t="str">
        <f>VLOOKUP(order[[#This Row],[Region]],user[#All],2,0)</f>
        <v>Chris</v>
      </c>
    </row>
    <row r="1363" spans="1:27"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c r="Z1363" t="str">
        <f>IFERROR(VLOOKUP(order[[#This Row],[Order ID]],return[#All],2,),"Not returned")</f>
        <v>Not returned</v>
      </c>
      <c r="AA1363" t="str">
        <f>VLOOKUP(order[[#This Row],[Region]],user[#All],2,0)</f>
        <v>Sam</v>
      </c>
    </row>
    <row r="1364" spans="1:27"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c r="Z1364" t="str">
        <f>IFERROR(VLOOKUP(order[[#This Row],[Order ID]],return[#All],2,),"Not returned")</f>
        <v>Not returned</v>
      </c>
      <c r="AA1364" t="str">
        <f>VLOOKUP(order[[#This Row],[Region]],user[#All],2,0)</f>
        <v>Sam</v>
      </c>
    </row>
    <row r="1365" spans="1:27"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c r="Z1365" t="str">
        <f>IFERROR(VLOOKUP(order[[#This Row],[Order ID]],return[#All],2,),"Not returned")</f>
        <v>Not returned</v>
      </c>
      <c r="AA1365" t="str">
        <f>VLOOKUP(order[[#This Row],[Region]],user[#All],2,0)</f>
        <v>Sam</v>
      </c>
    </row>
    <row r="1366" spans="1:27"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c r="Z1366" t="str">
        <f>IFERROR(VLOOKUP(order[[#This Row],[Order ID]],return[#All],2,),"Not returned")</f>
        <v>Not returned</v>
      </c>
      <c r="AA1366" t="str">
        <f>VLOOKUP(order[[#This Row],[Region]],user[#All],2,0)</f>
        <v>Sam</v>
      </c>
    </row>
    <row r="1367" spans="1:27"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c r="Z1367" t="str">
        <f>IFERROR(VLOOKUP(order[[#This Row],[Order ID]],return[#All],2,),"Not returned")</f>
        <v>Not returned</v>
      </c>
      <c r="AA1367" t="str">
        <f>VLOOKUP(order[[#This Row],[Region]],user[#All],2,0)</f>
        <v>Chris</v>
      </c>
    </row>
    <row r="1368" spans="1:27"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c r="Z1368" t="str">
        <f>IFERROR(VLOOKUP(order[[#This Row],[Order ID]],return[#All],2,),"Not returned")</f>
        <v>Not returned</v>
      </c>
      <c r="AA1368" t="str">
        <f>VLOOKUP(order[[#This Row],[Region]],user[#All],2,0)</f>
        <v>Chris</v>
      </c>
    </row>
    <row r="1369" spans="1:27"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c r="Z1369" t="str">
        <f>IFERROR(VLOOKUP(order[[#This Row],[Order ID]],return[#All],2,),"Not returned")</f>
        <v>Not returned</v>
      </c>
      <c r="AA1369" t="str">
        <f>VLOOKUP(order[[#This Row],[Region]],user[#All],2,0)</f>
        <v>Sam</v>
      </c>
    </row>
    <row r="1370" spans="1:27"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c r="Z1370" t="str">
        <f>IFERROR(VLOOKUP(order[[#This Row],[Order ID]],return[#All],2,),"Not returned")</f>
        <v>Not returned</v>
      </c>
      <c r="AA1370" t="str">
        <f>VLOOKUP(order[[#This Row],[Region]],user[#All],2,0)</f>
        <v>Sam</v>
      </c>
    </row>
    <row r="1371" spans="1:27"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c r="Z1371" t="str">
        <f>IFERROR(VLOOKUP(order[[#This Row],[Order ID]],return[#All],2,),"Not returned")</f>
        <v>Not returned</v>
      </c>
      <c r="AA1371" t="str">
        <f>VLOOKUP(order[[#This Row],[Region]],user[#All],2,0)</f>
        <v>Sam</v>
      </c>
    </row>
    <row r="1372" spans="1:27"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c r="Z1372" t="str">
        <f>IFERROR(VLOOKUP(order[[#This Row],[Order ID]],return[#All],2,),"Not returned")</f>
        <v>Not returned</v>
      </c>
      <c r="AA1372" t="str">
        <f>VLOOKUP(order[[#This Row],[Region]],user[#All],2,0)</f>
        <v>Chris</v>
      </c>
    </row>
    <row r="1373" spans="1:27"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c r="Z1373" t="str">
        <f>IFERROR(VLOOKUP(order[[#This Row],[Order ID]],return[#All],2,),"Not returned")</f>
        <v>Not returned</v>
      </c>
      <c r="AA1373" t="str">
        <f>VLOOKUP(order[[#This Row],[Region]],user[#All],2,0)</f>
        <v>Chris</v>
      </c>
    </row>
    <row r="1374" spans="1:27"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c r="Z1374" t="str">
        <f>IFERROR(VLOOKUP(order[[#This Row],[Order ID]],return[#All],2,),"Not returned")</f>
        <v>Not returned</v>
      </c>
      <c r="AA1374" t="str">
        <f>VLOOKUP(order[[#This Row],[Region]],user[#All],2,0)</f>
        <v>Chris</v>
      </c>
    </row>
    <row r="1375" spans="1:27"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c r="Z1375" t="str">
        <f>IFERROR(VLOOKUP(order[[#This Row],[Order ID]],return[#All],2,),"Not returned")</f>
        <v>Not returned</v>
      </c>
      <c r="AA1375" t="str">
        <f>VLOOKUP(order[[#This Row],[Region]],user[#All],2,0)</f>
        <v>Erin</v>
      </c>
    </row>
    <row r="1376" spans="1:27"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c r="Z1376" t="str">
        <f>IFERROR(VLOOKUP(order[[#This Row],[Order ID]],return[#All],2,),"Not returned")</f>
        <v>Not returned</v>
      </c>
      <c r="AA1376" t="str">
        <f>VLOOKUP(order[[#This Row],[Region]],user[#All],2,0)</f>
        <v>Erin</v>
      </c>
    </row>
    <row r="1377" spans="1:27"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c r="Z1377" t="str">
        <f>IFERROR(VLOOKUP(order[[#This Row],[Order ID]],return[#All],2,),"Not returned")</f>
        <v>Not returned</v>
      </c>
      <c r="AA1377" t="str">
        <f>VLOOKUP(order[[#This Row],[Region]],user[#All],2,0)</f>
        <v>Sam</v>
      </c>
    </row>
    <row r="1378" spans="1:27"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c r="Z1378" t="str">
        <f>IFERROR(VLOOKUP(order[[#This Row],[Order ID]],return[#All],2,),"Not returned")</f>
        <v>Not returned</v>
      </c>
      <c r="AA1378" t="str">
        <f>VLOOKUP(order[[#This Row],[Region]],user[#All],2,0)</f>
        <v>Sam</v>
      </c>
    </row>
    <row r="1379" spans="1:27"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c r="Z1379" t="str">
        <f>IFERROR(VLOOKUP(order[[#This Row],[Order ID]],return[#All],2,),"Not returned")</f>
        <v>Not returned</v>
      </c>
      <c r="AA1379" t="str">
        <f>VLOOKUP(order[[#This Row],[Region]],user[#All],2,0)</f>
        <v>Sam</v>
      </c>
    </row>
    <row r="1380" spans="1:27"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c r="Z1380" t="str">
        <f>IFERROR(VLOOKUP(order[[#This Row],[Order ID]],return[#All],2,),"Not returned")</f>
        <v>Not returned</v>
      </c>
      <c r="AA1380" t="str">
        <f>VLOOKUP(order[[#This Row],[Region]],user[#All],2,0)</f>
        <v>Sam</v>
      </c>
    </row>
    <row r="1381" spans="1:27"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c r="Z1381" t="str">
        <f>IFERROR(VLOOKUP(order[[#This Row],[Order ID]],return[#All],2,),"Not returned")</f>
        <v>Not returned</v>
      </c>
      <c r="AA1381" t="str">
        <f>VLOOKUP(order[[#This Row],[Region]],user[#All],2,0)</f>
        <v>Chris</v>
      </c>
    </row>
    <row r="1382" spans="1:27"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c r="Z1382" t="str">
        <f>IFERROR(VLOOKUP(order[[#This Row],[Order ID]],return[#All],2,),"Not returned")</f>
        <v>Not returned</v>
      </c>
      <c r="AA1382" t="str">
        <f>VLOOKUP(order[[#This Row],[Region]],user[#All],2,0)</f>
        <v>Chris</v>
      </c>
    </row>
    <row r="1383" spans="1:27"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c r="Z1383" t="str">
        <f>IFERROR(VLOOKUP(order[[#This Row],[Order ID]],return[#All],2,),"Not returned")</f>
        <v>Not returned</v>
      </c>
      <c r="AA1383" t="str">
        <f>VLOOKUP(order[[#This Row],[Region]],user[#All],2,0)</f>
        <v>Chris</v>
      </c>
    </row>
    <row r="1384" spans="1:27"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c r="Z1384" t="str">
        <f>IFERROR(VLOOKUP(order[[#This Row],[Order ID]],return[#All],2,),"Not returned")</f>
        <v>Not returned</v>
      </c>
      <c r="AA1384" t="str">
        <f>VLOOKUP(order[[#This Row],[Region]],user[#All],2,0)</f>
        <v>Sam</v>
      </c>
    </row>
    <row r="1385" spans="1:27"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c r="Z1385" t="str">
        <f>IFERROR(VLOOKUP(order[[#This Row],[Order ID]],return[#All],2,),"Not returned")</f>
        <v>Not returned</v>
      </c>
      <c r="AA1385" t="str">
        <f>VLOOKUP(order[[#This Row],[Region]],user[#All],2,0)</f>
        <v>Sam</v>
      </c>
    </row>
    <row r="1386" spans="1:27"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c r="Z1386" t="str">
        <f>IFERROR(VLOOKUP(order[[#This Row],[Order ID]],return[#All],2,),"Not returned")</f>
        <v>Not returned</v>
      </c>
      <c r="AA1386" t="str">
        <f>VLOOKUP(order[[#This Row],[Region]],user[#All],2,0)</f>
        <v>Chris</v>
      </c>
    </row>
    <row r="1387" spans="1:27"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c r="Z1387" t="str">
        <f>IFERROR(VLOOKUP(order[[#This Row],[Order ID]],return[#All],2,),"Not returned")</f>
        <v>Not returned</v>
      </c>
      <c r="AA1387" t="str">
        <f>VLOOKUP(order[[#This Row],[Region]],user[#All],2,0)</f>
        <v>Sam</v>
      </c>
    </row>
    <row r="1388" spans="1:27"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c r="Z1388" t="str">
        <f>IFERROR(VLOOKUP(order[[#This Row],[Order ID]],return[#All],2,),"Not returned")</f>
        <v>Not returned</v>
      </c>
      <c r="AA1388" t="str">
        <f>VLOOKUP(order[[#This Row],[Region]],user[#All],2,0)</f>
        <v>Sam</v>
      </c>
    </row>
    <row r="1389" spans="1:27"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c r="Z1389" t="str">
        <f>IFERROR(VLOOKUP(order[[#This Row],[Order ID]],return[#All],2,),"Not returned")</f>
        <v>Not returned</v>
      </c>
      <c r="AA1389" t="str">
        <f>VLOOKUP(order[[#This Row],[Region]],user[#All],2,0)</f>
        <v>Sam</v>
      </c>
    </row>
    <row r="1390" spans="1:27"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c r="Z1390" t="str">
        <f>IFERROR(VLOOKUP(order[[#This Row],[Order ID]],return[#All],2,),"Not returned")</f>
        <v>Not returned</v>
      </c>
      <c r="AA1390" t="str">
        <f>VLOOKUP(order[[#This Row],[Region]],user[#All],2,0)</f>
        <v>Sam</v>
      </c>
    </row>
    <row r="1391" spans="1:27"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c r="Z1391" t="str">
        <f>IFERROR(VLOOKUP(order[[#This Row],[Order ID]],return[#All],2,),"Not returned")</f>
        <v>Not returned</v>
      </c>
      <c r="AA1391" t="str">
        <f>VLOOKUP(order[[#This Row],[Region]],user[#All],2,0)</f>
        <v>Sam</v>
      </c>
    </row>
    <row r="1392" spans="1:27"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c r="Z1392" t="str">
        <f>IFERROR(VLOOKUP(order[[#This Row],[Order ID]],return[#All],2,),"Not returned")</f>
        <v>Not returned</v>
      </c>
      <c r="AA1392" t="str">
        <f>VLOOKUP(order[[#This Row],[Region]],user[#All],2,0)</f>
        <v>Sam</v>
      </c>
    </row>
    <row r="1393" spans="1:27"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c r="Z1393" t="str">
        <f>IFERROR(VLOOKUP(order[[#This Row],[Order ID]],return[#All],2,),"Not returned")</f>
        <v>Not returned</v>
      </c>
      <c r="AA1393" t="str">
        <f>VLOOKUP(order[[#This Row],[Region]],user[#All],2,0)</f>
        <v>Sam</v>
      </c>
    </row>
    <row r="1394" spans="1:27"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c r="Z1394" t="str">
        <f>IFERROR(VLOOKUP(order[[#This Row],[Order ID]],return[#All],2,),"Not returned")</f>
        <v>Not returned</v>
      </c>
      <c r="AA1394" t="str">
        <f>VLOOKUP(order[[#This Row],[Region]],user[#All],2,0)</f>
        <v>Sam</v>
      </c>
    </row>
    <row r="1395" spans="1:27"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c r="Z1395" t="str">
        <f>IFERROR(VLOOKUP(order[[#This Row],[Order ID]],return[#All],2,),"Not returned")</f>
        <v>Not returned</v>
      </c>
      <c r="AA1395" t="str">
        <f>VLOOKUP(order[[#This Row],[Region]],user[#All],2,0)</f>
        <v>Sam</v>
      </c>
    </row>
    <row r="1396" spans="1:27"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c r="Z1396" t="str">
        <f>IFERROR(VLOOKUP(order[[#This Row],[Order ID]],return[#All],2,),"Not returned")</f>
        <v>Not returned</v>
      </c>
      <c r="AA1396" t="str">
        <f>VLOOKUP(order[[#This Row],[Region]],user[#All],2,0)</f>
        <v>Sam</v>
      </c>
    </row>
    <row r="1397" spans="1:27"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c r="Z1397" t="str">
        <f>IFERROR(VLOOKUP(order[[#This Row],[Order ID]],return[#All],2,),"Not returned")</f>
        <v>Not returned</v>
      </c>
      <c r="AA1397" t="str">
        <f>VLOOKUP(order[[#This Row],[Region]],user[#All],2,0)</f>
        <v>Sam</v>
      </c>
    </row>
    <row r="1398" spans="1:27"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c r="Z1398" t="str">
        <f>IFERROR(VLOOKUP(order[[#This Row],[Order ID]],return[#All],2,),"Not returned")</f>
        <v>Not returned</v>
      </c>
      <c r="AA1398" t="str">
        <f>VLOOKUP(order[[#This Row],[Region]],user[#All],2,0)</f>
        <v>William</v>
      </c>
    </row>
    <row r="1399" spans="1:27"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c r="Z1399" t="str">
        <f>IFERROR(VLOOKUP(order[[#This Row],[Order ID]],return[#All],2,),"Not returned")</f>
        <v>Not returned</v>
      </c>
      <c r="AA1399" t="str">
        <f>VLOOKUP(order[[#This Row],[Region]],user[#All],2,0)</f>
        <v>William</v>
      </c>
    </row>
    <row r="1400" spans="1:27"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c r="Z1400" t="str">
        <f>IFERROR(VLOOKUP(order[[#This Row],[Order ID]],return[#All],2,),"Not returned")</f>
        <v>Not returned</v>
      </c>
      <c r="AA1400" t="str">
        <f>VLOOKUP(order[[#This Row],[Region]],user[#All],2,0)</f>
        <v>William</v>
      </c>
    </row>
    <row r="1401" spans="1:27"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c r="Z1401" t="str">
        <f>IFERROR(VLOOKUP(order[[#This Row],[Order ID]],return[#All],2,),"Not returned")</f>
        <v>Not returned</v>
      </c>
      <c r="AA1401" t="str">
        <f>VLOOKUP(order[[#This Row],[Region]],user[#All],2,0)</f>
        <v>William</v>
      </c>
    </row>
    <row r="1402" spans="1:27"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c r="Z1402" t="str">
        <f>IFERROR(VLOOKUP(order[[#This Row],[Order ID]],return[#All],2,),"Not returned")</f>
        <v>Not returned</v>
      </c>
      <c r="AA1402" t="str">
        <f>VLOOKUP(order[[#This Row],[Region]],user[#All],2,0)</f>
        <v>William</v>
      </c>
    </row>
    <row r="1403" spans="1:27"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c r="Z1403" t="str">
        <f>IFERROR(VLOOKUP(order[[#This Row],[Order ID]],return[#All],2,),"Not returned")</f>
        <v>Not returned</v>
      </c>
      <c r="AA1403" t="str">
        <f>VLOOKUP(order[[#This Row],[Region]],user[#All],2,0)</f>
        <v>William</v>
      </c>
    </row>
    <row r="1404" spans="1:27"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c r="Z1404" t="str">
        <f>IFERROR(VLOOKUP(order[[#This Row],[Order ID]],return[#All],2,),"Not returned")</f>
        <v>Not returned</v>
      </c>
      <c r="AA1404" t="str">
        <f>VLOOKUP(order[[#This Row],[Region]],user[#All],2,0)</f>
        <v>William</v>
      </c>
    </row>
    <row r="1405" spans="1:27"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c r="Z1405" t="str">
        <f>IFERROR(VLOOKUP(order[[#This Row],[Order ID]],return[#All],2,),"Not returned")</f>
        <v>Not returned</v>
      </c>
      <c r="AA1405" t="str">
        <f>VLOOKUP(order[[#This Row],[Region]],user[#All],2,0)</f>
        <v>William</v>
      </c>
    </row>
    <row r="1406" spans="1:27"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c r="Z1406" t="str">
        <f>IFERROR(VLOOKUP(order[[#This Row],[Order ID]],return[#All],2,),"Not returned")</f>
        <v>Not returned</v>
      </c>
      <c r="AA1406" t="str">
        <f>VLOOKUP(order[[#This Row],[Region]],user[#All],2,0)</f>
        <v>William</v>
      </c>
    </row>
    <row r="1407" spans="1:27"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c r="Z1407" t="str">
        <f>IFERROR(VLOOKUP(order[[#This Row],[Order ID]],return[#All],2,),"Not returned")</f>
        <v>Not returned</v>
      </c>
      <c r="AA1407" t="str">
        <f>VLOOKUP(order[[#This Row],[Region]],user[#All],2,0)</f>
        <v>William</v>
      </c>
    </row>
    <row r="1408" spans="1:27"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c r="Z1408" t="str">
        <f>IFERROR(VLOOKUP(order[[#This Row],[Order ID]],return[#All],2,),"Not returned")</f>
        <v>Not returned</v>
      </c>
      <c r="AA1408" t="str">
        <f>VLOOKUP(order[[#This Row],[Region]],user[#All],2,0)</f>
        <v>William</v>
      </c>
    </row>
    <row r="1409" spans="1:27"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c r="Z1409" t="str">
        <f>IFERROR(VLOOKUP(order[[#This Row],[Order ID]],return[#All],2,),"Not returned")</f>
        <v>Not returned</v>
      </c>
      <c r="AA1409" t="str">
        <f>VLOOKUP(order[[#This Row],[Region]],user[#All],2,0)</f>
        <v>William</v>
      </c>
    </row>
    <row r="1410" spans="1:27"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c r="Z1410" t="str">
        <f>IFERROR(VLOOKUP(order[[#This Row],[Order ID]],return[#All],2,),"Not returned")</f>
        <v>Not returned</v>
      </c>
      <c r="AA1410" t="str">
        <f>VLOOKUP(order[[#This Row],[Region]],user[#All],2,0)</f>
        <v>William</v>
      </c>
    </row>
    <row r="1411" spans="1:27"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c r="Z1411" t="str">
        <f>IFERROR(VLOOKUP(order[[#This Row],[Order ID]],return[#All],2,),"Not returned")</f>
        <v>Not returned</v>
      </c>
      <c r="AA1411" t="str">
        <f>VLOOKUP(order[[#This Row],[Region]],user[#All],2,0)</f>
        <v>William</v>
      </c>
    </row>
    <row r="1412" spans="1:27"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c r="Z1412" t="str">
        <f>IFERROR(VLOOKUP(order[[#This Row],[Order ID]],return[#All],2,),"Not returned")</f>
        <v>Not returned</v>
      </c>
      <c r="AA1412" t="str">
        <f>VLOOKUP(order[[#This Row],[Region]],user[#All],2,0)</f>
        <v>William</v>
      </c>
    </row>
    <row r="1413" spans="1:27"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c r="Z1413" t="str">
        <f>IFERROR(VLOOKUP(order[[#This Row],[Order ID]],return[#All],2,),"Not returned")</f>
        <v>Not returned</v>
      </c>
      <c r="AA1413" t="str">
        <f>VLOOKUP(order[[#This Row],[Region]],user[#All],2,0)</f>
        <v>William</v>
      </c>
    </row>
    <row r="1414" spans="1:27"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c r="Z1414" t="str">
        <f>IFERROR(VLOOKUP(order[[#This Row],[Order ID]],return[#All],2,),"Not returned")</f>
        <v>Not returned</v>
      </c>
      <c r="AA1414" t="str">
        <f>VLOOKUP(order[[#This Row],[Region]],user[#All],2,0)</f>
        <v>William</v>
      </c>
    </row>
    <row r="1415" spans="1:27"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c r="Z1415" t="str">
        <f>IFERROR(VLOOKUP(order[[#This Row],[Order ID]],return[#All],2,),"Not returned")</f>
        <v>Not returned</v>
      </c>
      <c r="AA1415" t="str">
        <f>VLOOKUP(order[[#This Row],[Region]],user[#All],2,0)</f>
        <v>Chris</v>
      </c>
    </row>
    <row r="1416" spans="1:27"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c r="Z1416" t="str">
        <f>IFERROR(VLOOKUP(order[[#This Row],[Order ID]],return[#All],2,),"Not returned")</f>
        <v>Not returned</v>
      </c>
      <c r="AA1416" t="str">
        <f>VLOOKUP(order[[#This Row],[Region]],user[#All],2,0)</f>
        <v>Chris</v>
      </c>
    </row>
    <row r="1417" spans="1:27"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c r="Z1417" t="str">
        <f>IFERROR(VLOOKUP(order[[#This Row],[Order ID]],return[#All],2,),"Not returned")</f>
        <v>Not returned</v>
      </c>
      <c r="AA1417" t="str">
        <f>VLOOKUP(order[[#This Row],[Region]],user[#All],2,0)</f>
        <v>Chris</v>
      </c>
    </row>
    <row r="1418" spans="1:27"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c r="Z1418" t="str">
        <f>IFERROR(VLOOKUP(order[[#This Row],[Order ID]],return[#All],2,),"Not returned")</f>
        <v>Not returned</v>
      </c>
      <c r="AA1418" t="str">
        <f>VLOOKUP(order[[#This Row],[Region]],user[#All],2,0)</f>
        <v>Chris</v>
      </c>
    </row>
    <row r="1419" spans="1:27"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c r="Z1419" t="str">
        <f>IFERROR(VLOOKUP(order[[#This Row],[Order ID]],return[#All],2,),"Not returned")</f>
        <v>Not returned</v>
      </c>
      <c r="AA1419" t="str">
        <f>VLOOKUP(order[[#This Row],[Region]],user[#All],2,0)</f>
        <v>Erin</v>
      </c>
    </row>
    <row r="1420" spans="1:27"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c r="Z1420" t="str">
        <f>IFERROR(VLOOKUP(order[[#This Row],[Order ID]],return[#All],2,),"Not returned")</f>
        <v>Not returned</v>
      </c>
      <c r="AA1420" t="str">
        <f>VLOOKUP(order[[#This Row],[Region]],user[#All],2,0)</f>
        <v>Erin</v>
      </c>
    </row>
    <row r="1421" spans="1:27"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c r="Z1421" t="str">
        <f>IFERROR(VLOOKUP(order[[#This Row],[Order ID]],return[#All],2,),"Not returned")</f>
        <v>Not returned</v>
      </c>
      <c r="AA1421" t="str">
        <f>VLOOKUP(order[[#This Row],[Region]],user[#All],2,0)</f>
        <v>Erin</v>
      </c>
    </row>
    <row r="1422" spans="1:27"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c r="Z1422" t="str">
        <f>IFERROR(VLOOKUP(order[[#This Row],[Order ID]],return[#All],2,),"Not returned")</f>
        <v>Not returned</v>
      </c>
      <c r="AA1422" t="str">
        <f>VLOOKUP(order[[#This Row],[Region]],user[#All],2,0)</f>
        <v>Erin</v>
      </c>
    </row>
    <row r="1423" spans="1:27"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c r="Z1423" t="str">
        <f>IFERROR(VLOOKUP(order[[#This Row],[Order ID]],return[#All],2,),"Not returned")</f>
        <v>Not returned</v>
      </c>
      <c r="AA1423" t="str">
        <f>VLOOKUP(order[[#This Row],[Region]],user[#All],2,0)</f>
        <v>Erin</v>
      </c>
    </row>
    <row r="1424" spans="1:27"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c r="Z1424" t="str">
        <f>IFERROR(VLOOKUP(order[[#This Row],[Order ID]],return[#All],2,),"Not returned")</f>
        <v>Not returned</v>
      </c>
      <c r="AA1424" t="str">
        <f>VLOOKUP(order[[#This Row],[Region]],user[#All],2,0)</f>
        <v>Erin</v>
      </c>
    </row>
    <row r="1425" spans="1:27"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c r="Z1425" t="str">
        <f>IFERROR(VLOOKUP(order[[#This Row],[Order ID]],return[#All],2,),"Not returned")</f>
        <v>Not returned</v>
      </c>
      <c r="AA1425" t="str">
        <f>VLOOKUP(order[[#This Row],[Region]],user[#All],2,0)</f>
        <v>Erin</v>
      </c>
    </row>
    <row r="1426" spans="1:27"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c r="Z1426" t="str">
        <f>IFERROR(VLOOKUP(order[[#This Row],[Order ID]],return[#All],2,),"Not returned")</f>
        <v>Not returned</v>
      </c>
      <c r="AA1426" t="str">
        <f>VLOOKUP(order[[#This Row],[Region]],user[#All],2,0)</f>
        <v>Chris</v>
      </c>
    </row>
    <row r="1427" spans="1:27"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c r="Z1427" t="str">
        <f>IFERROR(VLOOKUP(order[[#This Row],[Order ID]],return[#All],2,),"Not returned")</f>
        <v>Not returned</v>
      </c>
      <c r="AA1427" t="str">
        <f>VLOOKUP(order[[#This Row],[Region]],user[#All],2,0)</f>
        <v>Erin</v>
      </c>
    </row>
    <row r="1428" spans="1:27"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c r="Z1428" t="str">
        <f>IFERROR(VLOOKUP(order[[#This Row],[Order ID]],return[#All],2,),"Not returned")</f>
        <v>Not returned</v>
      </c>
      <c r="AA1428" t="str">
        <f>VLOOKUP(order[[#This Row],[Region]],user[#All],2,0)</f>
        <v>Sam</v>
      </c>
    </row>
    <row r="1429" spans="1:27"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c r="Z1429" t="str">
        <f>IFERROR(VLOOKUP(order[[#This Row],[Order ID]],return[#All],2,),"Not returned")</f>
        <v>Not returned</v>
      </c>
      <c r="AA1429" t="str">
        <f>VLOOKUP(order[[#This Row],[Region]],user[#All],2,0)</f>
        <v>Sam</v>
      </c>
    </row>
    <row r="1430" spans="1:27"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c r="Z1430" t="str">
        <f>IFERROR(VLOOKUP(order[[#This Row],[Order ID]],return[#All],2,),"Not returned")</f>
        <v>Not returned</v>
      </c>
      <c r="AA1430" t="str">
        <f>VLOOKUP(order[[#This Row],[Region]],user[#All],2,0)</f>
        <v>William</v>
      </c>
    </row>
    <row r="1431" spans="1:27"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c r="Z1431" t="str">
        <f>IFERROR(VLOOKUP(order[[#This Row],[Order ID]],return[#All],2,),"Not returned")</f>
        <v>Not returned</v>
      </c>
      <c r="AA1431" t="str">
        <f>VLOOKUP(order[[#This Row],[Region]],user[#All],2,0)</f>
        <v>William</v>
      </c>
    </row>
    <row r="1432" spans="1:27"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c r="Z1432" t="str">
        <f>IFERROR(VLOOKUP(order[[#This Row],[Order ID]],return[#All],2,),"Not returned")</f>
        <v>Not returned</v>
      </c>
      <c r="AA1432" t="str">
        <f>VLOOKUP(order[[#This Row],[Region]],user[#All],2,0)</f>
        <v>Erin</v>
      </c>
    </row>
    <row r="1433" spans="1:27"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c r="Z1433" t="str">
        <f>IFERROR(VLOOKUP(order[[#This Row],[Order ID]],return[#All],2,),"Not returned")</f>
        <v>Not returned</v>
      </c>
      <c r="AA1433" t="str">
        <f>VLOOKUP(order[[#This Row],[Region]],user[#All],2,0)</f>
        <v>Sam</v>
      </c>
    </row>
    <row r="1434" spans="1:27"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c r="Z1434" t="str">
        <f>IFERROR(VLOOKUP(order[[#This Row],[Order ID]],return[#All],2,),"Not returned")</f>
        <v>Not returned</v>
      </c>
      <c r="AA1434" t="str">
        <f>VLOOKUP(order[[#This Row],[Region]],user[#All],2,0)</f>
        <v>Sam</v>
      </c>
    </row>
    <row r="1435" spans="1:27"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c r="Z1435" t="str">
        <f>IFERROR(VLOOKUP(order[[#This Row],[Order ID]],return[#All],2,),"Not returned")</f>
        <v>Not returned</v>
      </c>
      <c r="AA1435" t="str">
        <f>VLOOKUP(order[[#This Row],[Region]],user[#All],2,0)</f>
        <v>Sam</v>
      </c>
    </row>
    <row r="1436" spans="1:27"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c r="Z1436" t="str">
        <f>IFERROR(VLOOKUP(order[[#This Row],[Order ID]],return[#All],2,),"Not returned")</f>
        <v>Not returned</v>
      </c>
      <c r="AA1436" t="str">
        <f>VLOOKUP(order[[#This Row],[Region]],user[#All],2,0)</f>
        <v>Sam</v>
      </c>
    </row>
    <row r="1437" spans="1:27"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c r="Z1437" t="str">
        <f>IFERROR(VLOOKUP(order[[#This Row],[Order ID]],return[#All],2,),"Not returned")</f>
        <v>Not returned</v>
      </c>
      <c r="AA1437" t="str">
        <f>VLOOKUP(order[[#This Row],[Region]],user[#All],2,0)</f>
        <v>Sam</v>
      </c>
    </row>
    <row r="1438" spans="1:27"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c r="Z1438" t="str">
        <f>IFERROR(VLOOKUP(order[[#This Row],[Order ID]],return[#All],2,),"Not returned")</f>
        <v>Not returned</v>
      </c>
      <c r="AA1438" t="str">
        <f>VLOOKUP(order[[#This Row],[Region]],user[#All],2,0)</f>
        <v>Sam</v>
      </c>
    </row>
    <row r="1439" spans="1:27"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c r="Z1439" t="str">
        <f>IFERROR(VLOOKUP(order[[#This Row],[Order ID]],return[#All],2,),"Not returned")</f>
        <v>Not returned</v>
      </c>
      <c r="AA1439" t="str">
        <f>VLOOKUP(order[[#This Row],[Region]],user[#All],2,0)</f>
        <v>William</v>
      </c>
    </row>
    <row r="1440" spans="1:27"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c r="Z1440" t="str">
        <f>IFERROR(VLOOKUP(order[[#This Row],[Order ID]],return[#All],2,),"Not returned")</f>
        <v>Not returned</v>
      </c>
      <c r="AA1440" t="str">
        <f>VLOOKUP(order[[#This Row],[Region]],user[#All],2,0)</f>
        <v>William</v>
      </c>
    </row>
    <row r="1441" spans="1:27"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c r="Z1441" t="str">
        <f>IFERROR(VLOOKUP(order[[#This Row],[Order ID]],return[#All],2,),"Not returned")</f>
        <v>Not returned</v>
      </c>
      <c r="AA1441" t="str">
        <f>VLOOKUP(order[[#This Row],[Region]],user[#All],2,0)</f>
        <v>William</v>
      </c>
    </row>
    <row r="1442" spans="1:27"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c r="Z1442" t="str">
        <f>IFERROR(VLOOKUP(order[[#This Row],[Order ID]],return[#All],2,),"Not returned")</f>
        <v>Not returned</v>
      </c>
      <c r="AA1442" t="str">
        <f>VLOOKUP(order[[#This Row],[Region]],user[#All],2,0)</f>
        <v>William</v>
      </c>
    </row>
    <row r="1443" spans="1:27"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c r="Z1443" t="str">
        <f>IFERROR(VLOOKUP(order[[#This Row],[Order ID]],return[#All],2,),"Not returned")</f>
        <v>Not returned</v>
      </c>
      <c r="AA1443" t="str">
        <f>VLOOKUP(order[[#This Row],[Region]],user[#All],2,0)</f>
        <v>William</v>
      </c>
    </row>
    <row r="1444" spans="1:27"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c r="Z1444" t="str">
        <f>IFERROR(VLOOKUP(order[[#This Row],[Order ID]],return[#All],2,),"Not returned")</f>
        <v>Not returned</v>
      </c>
      <c r="AA1444" t="str">
        <f>VLOOKUP(order[[#This Row],[Region]],user[#All],2,0)</f>
        <v>Erin</v>
      </c>
    </row>
    <row r="1445" spans="1:27"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c r="Z1445" t="str">
        <f>IFERROR(VLOOKUP(order[[#This Row],[Order ID]],return[#All],2,),"Not returned")</f>
        <v>Not returned</v>
      </c>
      <c r="AA1445" t="str">
        <f>VLOOKUP(order[[#This Row],[Region]],user[#All],2,0)</f>
        <v>Erin</v>
      </c>
    </row>
    <row r="1446" spans="1:27"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c r="Z1446" t="str">
        <f>IFERROR(VLOOKUP(order[[#This Row],[Order ID]],return[#All],2,),"Not returned")</f>
        <v>Not returned</v>
      </c>
      <c r="AA1446" t="str">
        <f>VLOOKUP(order[[#This Row],[Region]],user[#All],2,0)</f>
        <v>Erin</v>
      </c>
    </row>
    <row r="1447" spans="1:27"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c r="Z1447" t="str">
        <f>IFERROR(VLOOKUP(order[[#This Row],[Order ID]],return[#All],2,),"Not returned")</f>
        <v>Not returned</v>
      </c>
      <c r="AA1447" t="str">
        <f>VLOOKUP(order[[#This Row],[Region]],user[#All],2,0)</f>
        <v>Erin</v>
      </c>
    </row>
    <row r="1448" spans="1:27"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c r="Z1448" t="str">
        <f>IFERROR(VLOOKUP(order[[#This Row],[Order ID]],return[#All],2,),"Not returned")</f>
        <v>Not returned</v>
      </c>
      <c r="AA1448" t="str">
        <f>VLOOKUP(order[[#This Row],[Region]],user[#All],2,0)</f>
        <v>Erin</v>
      </c>
    </row>
    <row r="1449" spans="1:27"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c r="Z1449" t="str">
        <f>IFERROR(VLOOKUP(order[[#This Row],[Order ID]],return[#All],2,),"Not returned")</f>
        <v>Not returned</v>
      </c>
      <c r="AA1449" t="str">
        <f>VLOOKUP(order[[#This Row],[Region]],user[#All],2,0)</f>
        <v>Chris</v>
      </c>
    </row>
    <row r="1450" spans="1:27"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c r="Z1450" t="str">
        <f>IFERROR(VLOOKUP(order[[#This Row],[Order ID]],return[#All],2,),"Not returned")</f>
        <v>Not returned</v>
      </c>
      <c r="AA1450" t="str">
        <f>VLOOKUP(order[[#This Row],[Region]],user[#All],2,0)</f>
        <v>Chris</v>
      </c>
    </row>
    <row r="1451" spans="1:27"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c r="Z1451" t="str">
        <f>IFERROR(VLOOKUP(order[[#This Row],[Order ID]],return[#All],2,),"Not returned")</f>
        <v>Not returned</v>
      </c>
      <c r="AA1451" t="str">
        <f>VLOOKUP(order[[#This Row],[Region]],user[#All],2,0)</f>
        <v>Chris</v>
      </c>
    </row>
    <row r="1452" spans="1:27"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c r="Z1452" t="str">
        <f>IFERROR(VLOOKUP(order[[#This Row],[Order ID]],return[#All],2,),"Not returned")</f>
        <v>Not returned</v>
      </c>
      <c r="AA1452" t="str">
        <f>VLOOKUP(order[[#This Row],[Region]],user[#All],2,0)</f>
        <v>Chris</v>
      </c>
    </row>
    <row r="1453" spans="1:27"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c r="Z1453" t="str">
        <f>IFERROR(VLOOKUP(order[[#This Row],[Order ID]],return[#All],2,),"Not returned")</f>
        <v>Not returned</v>
      </c>
      <c r="AA1453" t="str">
        <f>VLOOKUP(order[[#This Row],[Region]],user[#All],2,0)</f>
        <v>Erin</v>
      </c>
    </row>
    <row r="1454" spans="1:27"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c r="Z1454" t="str">
        <f>IFERROR(VLOOKUP(order[[#This Row],[Order ID]],return[#All],2,),"Not returned")</f>
        <v>Not returned</v>
      </c>
      <c r="AA1454" t="str">
        <f>VLOOKUP(order[[#This Row],[Region]],user[#All],2,0)</f>
        <v>Erin</v>
      </c>
    </row>
    <row r="1455" spans="1:27"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c r="Z1455" t="str">
        <f>IFERROR(VLOOKUP(order[[#This Row],[Order ID]],return[#All],2,),"Not returned")</f>
        <v>Not returned</v>
      </c>
      <c r="AA1455" t="str">
        <f>VLOOKUP(order[[#This Row],[Region]],user[#All],2,0)</f>
        <v>Erin</v>
      </c>
    </row>
    <row r="1456" spans="1:27"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c r="Z1456" t="str">
        <f>IFERROR(VLOOKUP(order[[#This Row],[Order ID]],return[#All],2,),"Not returned")</f>
        <v>Not returned</v>
      </c>
      <c r="AA1456" t="str">
        <f>VLOOKUP(order[[#This Row],[Region]],user[#All],2,0)</f>
        <v>Chris</v>
      </c>
    </row>
    <row r="1457" spans="1:27"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c r="Z1457" t="str">
        <f>IFERROR(VLOOKUP(order[[#This Row],[Order ID]],return[#All],2,),"Not returned")</f>
        <v>Not returned</v>
      </c>
      <c r="AA1457" t="str">
        <f>VLOOKUP(order[[#This Row],[Region]],user[#All],2,0)</f>
        <v>William</v>
      </c>
    </row>
    <row r="1458" spans="1:27"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c r="Z1458" t="str">
        <f>IFERROR(VLOOKUP(order[[#This Row],[Order ID]],return[#All],2,),"Not returned")</f>
        <v>Not returned</v>
      </c>
      <c r="AA1458" t="str">
        <f>VLOOKUP(order[[#This Row],[Region]],user[#All],2,0)</f>
        <v>William</v>
      </c>
    </row>
    <row r="1459" spans="1:27"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c r="Z1459" t="str">
        <f>IFERROR(VLOOKUP(order[[#This Row],[Order ID]],return[#All],2,),"Not returned")</f>
        <v>Not returned</v>
      </c>
      <c r="AA1459" t="str">
        <f>VLOOKUP(order[[#This Row],[Region]],user[#All],2,0)</f>
        <v>William</v>
      </c>
    </row>
    <row r="1460" spans="1:27"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c r="Z1460" t="str">
        <f>IFERROR(VLOOKUP(order[[#This Row],[Order ID]],return[#All],2,),"Not returned")</f>
        <v>Not returned</v>
      </c>
      <c r="AA1460" t="str">
        <f>VLOOKUP(order[[#This Row],[Region]],user[#All],2,0)</f>
        <v>William</v>
      </c>
    </row>
    <row r="1461" spans="1:27"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c r="Z1461" t="str">
        <f>IFERROR(VLOOKUP(order[[#This Row],[Order ID]],return[#All],2,),"Not returned")</f>
        <v>Not returned</v>
      </c>
      <c r="AA1461" t="str">
        <f>VLOOKUP(order[[#This Row],[Region]],user[#All],2,0)</f>
        <v>Erin</v>
      </c>
    </row>
    <row r="1462" spans="1:27"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c r="Z1462" t="str">
        <f>IFERROR(VLOOKUP(order[[#This Row],[Order ID]],return[#All],2,),"Not returned")</f>
        <v>Not returned</v>
      </c>
      <c r="AA1462" t="str">
        <f>VLOOKUP(order[[#This Row],[Region]],user[#All],2,0)</f>
        <v>Erin</v>
      </c>
    </row>
    <row r="1463" spans="1:27"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c r="Z1463" t="str">
        <f>IFERROR(VLOOKUP(order[[#This Row],[Order ID]],return[#All],2,),"Not returned")</f>
        <v>Not returned</v>
      </c>
      <c r="AA1463" t="str">
        <f>VLOOKUP(order[[#This Row],[Region]],user[#All],2,0)</f>
        <v>Sam</v>
      </c>
    </row>
    <row r="1464" spans="1:27"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c r="Z1464" t="str">
        <f>IFERROR(VLOOKUP(order[[#This Row],[Order ID]],return[#All],2,),"Not returned")</f>
        <v>Not returned</v>
      </c>
      <c r="AA1464" t="str">
        <f>VLOOKUP(order[[#This Row],[Region]],user[#All],2,0)</f>
        <v>Sam</v>
      </c>
    </row>
    <row r="1465" spans="1:27"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c r="Z1465" t="str">
        <f>IFERROR(VLOOKUP(order[[#This Row],[Order ID]],return[#All],2,),"Not returned")</f>
        <v>Not returned</v>
      </c>
      <c r="AA1465" t="str">
        <f>VLOOKUP(order[[#This Row],[Region]],user[#All],2,0)</f>
        <v>Sam</v>
      </c>
    </row>
    <row r="1466" spans="1:27"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c r="Z1466" t="str">
        <f>IFERROR(VLOOKUP(order[[#This Row],[Order ID]],return[#All],2,),"Not returned")</f>
        <v>Not returned</v>
      </c>
      <c r="AA1466" t="str">
        <f>VLOOKUP(order[[#This Row],[Region]],user[#All],2,0)</f>
        <v>Sam</v>
      </c>
    </row>
    <row r="1467" spans="1:27"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c r="Z1467" t="str">
        <f>IFERROR(VLOOKUP(order[[#This Row],[Order ID]],return[#All],2,),"Not returned")</f>
        <v>Not returned</v>
      </c>
      <c r="AA1467" t="str">
        <f>VLOOKUP(order[[#This Row],[Region]],user[#All],2,0)</f>
        <v>Sam</v>
      </c>
    </row>
    <row r="1468" spans="1:27"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c r="Z1468" t="str">
        <f>IFERROR(VLOOKUP(order[[#This Row],[Order ID]],return[#All],2,),"Not returned")</f>
        <v>Not returned</v>
      </c>
      <c r="AA1468" t="str">
        <f>VLOOKUP(order[[#This Row],[Region]],user[#All],2,0)</f>
        <v>Chris</v>
      </c>
    </row>
    <row r="1469" spans="1:27"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c r="Z1469" t="str">
        <f>IFERROR(VLOOKUP(order[[#This Row],[Order ID]],return[#All],2,),"Not returned")</f>
        <v>Not returned</v>
      </c>
      <c r="AA1469" t="str">
        <f>VLOOKUP(order[[#This Row],[Region]],user[#All],2,0)</f>
        <v>Chris</v>
      </c>
    </row>
    <row r="1470" spans="1:27"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c r="Z1470" t="str">
        <f>IFERROR(VLOOKUP(order[[#This Row],[Order ID]],return[#All],2,),"Not returned")</f>
        <v>Not returned</v>
      </c>
      <c r="AA1470" t="str">
        <f>VLOOKUP(order[[#This Row],[Region]],user[#All],2,0)</f>
        <v>Chris</v>
      </c>
    </row>
    <row r="1471" spans="1:27"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c r="Z1471" t="str">
        <f>IFERROR(VLOOKUP(order[[#This Row],[Order ID]],return[#All],2,),"Not returned")</f>
        <v>Not returned</v>
      </c>
      <c r="AA1471" t="str">
        <f>VLOOKUP(order[[#This Row],[Region]],user[#All],2,0)</f>
        <v>Chris</v>
      </c>
    </row>
    <row r="1472" spans="1:27"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c r="Z1472" t="str">
        <f>IFERROR(VLOOKUP(order[[#This Row],[Order ID]],return[#All],2,),"Not returned")</f>
        <v>Not returned</v>
      </c>
      <c r="AA1472" t="str">
        <f>VLOOKUP(order[[#This Row],[Region]],user[#All],2,0)</f>
        <v>Chris</v>
      </c>
    </row>
    <row r="1473" spans="1:27"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c r="Z1473" t="str">
        <f>IFERROR(VLOOKUP(order[[#This Row],[Order ID]],return[#All],2,),"Not returned")</f>
        <v>Not returned</v>
      </c>
      <c r="AA1473" t="str">
        <f>VLOOKUP(order[[#This Row],[Region]],user[#All],2,0)</f>
        <v>Sam</v>
      </c>
    </row>
    <row r="1474" spans="1:27"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c r="Z1474" t="str">
        <f>IFERROR(VLOOKUP(order[[#This Row],[Order ID]],return[#All],2,),"Not returned")</f>
        <v>Not returned</v>
      </c>
      <c r="AA1474" t="str">
        <f>VLOOKUP(order[[#This Row],[Region]],user[#All],2,0)</f>
        <v>Sam</v>
      </c>
    </row>
    <row r="1475" spans="1:27"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c r="Z1475" t="str">
        <f>IFERROR(VLOOKUP(order[[#This Row],[Order ID]],return[#All],2,),"Not returned")</f>
        <v>Not returned</v>
      </c>
      <c r="AA1475" t="str">
        <f>VLOOKUP(order[[#This Row],[Region]],user[#All],2,0)</f>
        <v>Erin</v>
      </c>
    </row>
    <row r="1476" spans="1:27"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c r="Z1476" t="str">
        <f>IFERROR(VLOOKUP(order[[#This Row],[Order ID]],return[#All],2,),"Not returned")</f>
        <v>Not returned</v>
      </c>
      <c r="AA1476" t="str">
        <f>VLOOKUP(order[[#This Row],[Region]],user[#All],2,0)</f>
        <v>Erin</v>
      </c>
    </row>
    <row r="1477" spans="1:27"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c r="Z1477" t="str">
        <f>IFERROR(VLOOKUP(order[[#This Row],[Order ID]],return[#All],2,),"Not returned")</f>
        <v>Not returned</v>
      </c>
      <c r="AA1477" t="str">
        <f>VLOOKUP(order[[#This Row],[Region]],user[#All],2,0)</f>
        <v>Erin</v>
      </c>
    </row>
    <row r="1478" spans="1:27"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c r="Z1478" t="str">
        <f>IFERROR(VLOOKUP(order[[#This Row],[Order ID]],return[#All],2,),"Not returned")</f>
        <v>Not returned</v>
      </c>
      <c r="AA1478" t="str">
        <f>VLOOKUP(order[[#This Row],[Region]],user[#All],2,0)</f>
        <v>William</v>
      </c>
    </row>
    <row r="1479" spans="1:27"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c r="Z1479" t="str">
        <f>IFERROR(VLOOKUP(order[[#This Row],[Order ID]],return[#All],2,),"Not returned")</f>
        <v>Not returned</v>
      </c>
      <c r="AA1479" t="str">
        <f>VLOOKUP(order[[#This Row],[Region]],user[#All],2,0)</f>
        <v>Erin</v>
      </c>
    </row>
    <row r="1480" spans="1:27"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c r="Z1480" t="str">
        <f>IFERROR(VLOOKUP(order[[#This Row],[Order ID]],return[#All],2,),"Not returned")</f>
        <v>Not returned</v>
      </c>
      <c r="AA1480" t="str">
        <f>VLOOKUP(order[[#This Row],[Region]],user[#All],2,0)</f>
        <v>Chris</v>
      </c>
    </row>
    <row r="1481" spans="1:27"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c r="Z1481" t="str">
        <f>IFERROR(VLOOKUP(order[[#This Row],[Order ID]],return[#All],2,),"Not returned")</f>
        <v>Not returned</v>
      </c>
      <c r="AA1481" t="str">
        <f>VLOOKUP(order[[#This Row],[Region]],user[#All],2,0)</f>
        <v>Chris</v>
      </c>
    </row>
    <row r="1482" spans="1:27"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c r="Z1482" t="str">
        <f>IFERROR(VLOOKUP(order[[#This Row],[Order ID]],return[#All],2,),"Not returned")</f>
        <v>Not returned</v>
      </c>
      <c r="AA1482" t="str">
        <f>VLOOKUP(order[[#This Row],[Region]],user[#All],2,0)</f>
        <v>Erin</v>
      </c>
    </row>
    <row r="1483" spans="1:27"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c r="Z1483" t="str">
        <f>IFERROR(VLOOKUP(order[[#This Row],[Order ID]],return[#All],2,),"Not returned")</f>
        <v>Not returned</v>
      </c>
      <c r="AA1483" t="str">
        <f>VLOOKUP(order[[#This Row],[Region]],user[#All],2,0)</f>
        <v>Erin</v>
      </c>
    </row>
    <row r="1484" spans="1:27"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c r="Z1484" t="str">
        <f>IFERROR(VLOOKUP(order[[#This Row],[Order ID]],return[#All],2,),"Not returned")</f>
        <v>Not returned</v>
      </c>
      <c r="AA1484" t="str">
        <f>VLOOKUP(order[[#This Row],[Region]],user[#All],2,0)</f>
        <v>Erin</v>
      </c>
    </row>
    <row r="1485" spans="1:27"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c r="Z1485" t="str">
        <f>IFERROR(VLOOKUP(order[[#This Row],[Order ID]],return[#All],2,),"Not returned")</f>
        <v>Not returned</v>
      </c>
      <c r="AA1485" t="str">
        <f>VLOOKUP(order[[#This Row],[Region]],user[#All],2,0)</f>
        <v>Erin</v>
      </c>
    </row>
    <row r="1486" spans="1:27"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c r="Z1486" t="str">
        <f>IFERROR(VLOOKUP(order[[#This Row],[Order ID]],return[#All],2,),"Not returned")</f>
        <v>Not returned</v>
      </c>
      <c r="AA1486" t="str">
        <f>VLOOKUP(order[[#This Row],[Region]],user[#All],2,0)</f>
        <v>Erin</v>
      </c>
    </row>
    <row r="1487" spans="1:27"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c r="Z1487" t="str">
        <f>IFERROR(VLOOKUP(order[[#This Row],[Order ID]],return[#All],2,),"Not returned")</f>
        <v>Not returned</v>
      </c>
      <c r="AA1487" t="str">
        <f>VLOOKUP(order[[#This Row],[Region]],user[#All],2,0)</f>
        <v>Erin</v>
      </c>
    </row>
    <row r="1488" spans="1:27"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c r="Z1488" t="str">
        <f>IFERROR(VLOOKUP(order[[#This Row],[Order ID]],return[#All],2,),"Not returned")</f>
        <v>Not returned</v>
      </c>
      <c r="AA1488" t="str">
        <f>VLOOKUP(order[[#This Row],[Region]],user[#All],2,0)</f>
        <v>Chris</v>
      </c>
    </row>
    <row r="1489" spans="1:27"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c r="Z1489" t="str">
        <f>IFERROR(VLOOKUP(order[[#This Row],[Order ID]],return[#All],2,),"Not returned")</f>
        <v>Not returned</v>
      </c>
      <c r="AA1489" t="str">
        <f>VLOOKUP(order[[#This Row],[Region]],user[#All],2,0)</f>
        <v>Chris</v>
      </c>
    </row>
    <row r="1490" spans="1:27"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c r="Z1490" t="str">
        <f>IFERROR(VLOOKUP(order[[#This Row],[Order ID]],return[#All],2,),"Not returned")</f>
        <v>Not returned</v>
      </c>
      <c r="AA1490" t="str">
        <f>VLOOKUP(order[[#This Row],[Region]],user[#All],2,0)</f>
        <v>Sam</v>
      </c>
    </row>
    <row r="1491" spans="1:27"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c r="Z1491" t="str">
        <f>IFERROR(VLOOKUP(order[[#This Row],[Order ID]],return[#All],2,),"Not returned")</f>
        <v>Not returned</v>
      </c>
      <c r="AA1491" t="str">
        <f>VLOOKUP(order[[#This Row],[Region]],user[#All],2,0)</f>
        <v>Sam</v>
      </c>
    </row>
    <row r="1492" spans="1:27"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c r="Z1492" t="str">
        <f>IFERROR(VLOOKUP(order[[#This Row],[Order ID]],return[#All],2,),"Not returned")</f>
        <v>Not returned</v>
      </c>
      <c r="AA1492" t="str">
        <f>VLOOKUP(order[[#This Row],[Region]],user[#All],2,0)</f>
        <v>William</v>
      </c>
    </row>
    <row r="1493" spans="1:27"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c r="Z1493" t="str">
        <f>IFERROR(VLOOKUP(order[[#This Row],[Order ID]],return[#All],2,),"Not returned")</f>
        <v>Not returned</v>
      </c>
      <c r="AA1493" t="str">
        <f>VLOOKUP(order[[#This Row],[Region]],user[#All],2,0)</f>
        <v>Chris</v>
      </c>
    </row>
    <row r="1494" spans="1:27"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c r="Z1494" t="str">
        <f>IFERROR(VLOOKUP(order[[#This Row],[Order ID]],return[#All],2,),"Not returned")</f>
        <v>Not returned</v>
      </c>
      <c r="AA1494" t="str">
        <f>VLOOKUP(order[[#This Row],[Region]],user[#All],2,0)</f>
        <v>Chris</v>
      </c>
    </row>
    <row r="1495" spans="1:27"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c r="Z1495" t="str">
        <f>IFERROR(VLOOKUP(order[[#This Row],[Order ID]],return[#All],2,),"Not returned")</f>
        <v>Not returned</v>
      </c>
      <c r="AA1495" t="str">
        <f>VLOOKUP(order[[#This Row],[Region]],user[#All],2,0)</f>
        <v>Chris</v>
      </c>
    </row>
    <row r="1496" spans="1:27"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c r="Z1496" t="str">
        <f>IFERROR(VLOOKUP(order[[#This Row],[Order ID]],return[#All],2,),"Not returned")</f>
        <v>Not returned</v>
      </c>
      <c r="AA1496" t="str">
        <f>VLOOKUP(order[[#This Row],[Region]],user[#All],2,0)</f>
        <v>Chris</v>
      </c>
    </row>
    <row r="1497" spans="1:27"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c r="Z1497" t="str">
        <f>IFERROR(VLOOKUP(order[[#This Row],[Order ID]],return[#All],2,),"Not returned")</f>
        <v>Not returned</v>
      </c>
      <c r="AA1497" t="str">
        <f>VLOOKUP(order[[#This Row],[Region]],user[#All],2,0)</f>
        <v>Chris</v>
      </c>
    </row>
    <row r="1498" spans="1:27"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c r="Z1498" t="str">
        <f>IFERROR(VLOOKUP(order[[#This Row],[Order ID]],return[#All],2,),"Not returned")</f>
        <v>Not returned</v>
      </c>
      <c r="AA1498" t="str">
        <f>VLOOKUP(order[[#This Row],[Region]],user[#All],2,0)</f>
        <v>William</v>
      </c>
    </row>
    <row r="1499" spans="1:27"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c r="Z1499" t="str">
        <f>IFERROR(VLOOKUP(order[[#This Row],[Order ID]],return[#All],2,),"Not returned")</f>
        <v>Not returned</v>
      </c>
      <c r="AA1499" t="str">
        <f>VLOOKUP(order[[#This Row],[Region]],user[#All],2,0)</f>
        <v>William</v>
      </c>
    </row>
    <row r="1500" spans="1:27"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c r="Z1500" t="str">
        <f>IFERROR(VLOOKUP(order[[#This Row],[Order ID]],return[#All],2,),"Not returned")</f>
        <v>Not returned</v>
      </c>
      <c r="AA1500" t="str">
        <f>VLOOKUP(order[[#This Row],[Region]],user[#All],2,0)</f>
        <v>William</v>
      </c>
    </row>
    <row r="1501" spans="1:27"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c r="Z1501" t="str">
        <f>IFERROR(VLOOKUP(order[[#This Row],[Order ID]],return[#All],2,),"Not returned")</f>
        <v>Not returned</v>
      </c>
      <c r="AA1501" t="str">
        <f>VLOOKUP(order[[#This Row],[Region]],user[#All],2,0)</f>
        <v>William</v>
      </c>
    </row>
    <row r="1502" spans="1:27"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c r="Z1502" t="str">
        <f>IFERROR(VLOOKUP(order[[#This Row],[Order ID]],return[#All],2,),"Not returned")</f>
        <v>Not returned</v>
      </c>
      <c r="AA1502" t="str">
        <f>VLOOKUP(order[[#This Row],[Region]],user[#All],2,0)</f>
        <v>Erin</v>
      </c>
    </row>
    <row r="1503" spans="1:27"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c r="Z1503" t="str">
        <f>IFERROR(VLOOKUP(order[[#This Row],[Order ID]],return[#All],2,),"Not returned")</f>
        <v>Not returned</v>
      </c>
      <c r="AA1503" t="str">
        <f>VLOOKUP(order[[#This Row],[Region]],user[#All],2,0)</f>
        <v>Erin</v>
      </c>
    </row>
    <row r="1504" spans="1:27"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c r="Z1504" t="str">
        <f>IFERROR(VLOOKUP(order[[#This Row],[Order ID]],return[#All],2,),"Not returned")</f>
        <v>Not returned</v>
      </c>
      <c r="AA1504" t="str">
        <f>VLOOKUP(order[[#This Row],[Region]],user[#All],2,0)</f>
        <v>William</v>
      </c>
    </row>
    <row r="1505" spans="1:27"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c r="Z1505" t="str">
        <f>IFERROR(VLOOKUP(order[[#This Row],[Order ID]],return[#All],2,),"Not returned")</f>
        <v>Not returned</v>
      </c>
      <c r="AA1505" t="str">
        <f>VLOOKUP(order[[#This Row],[Region]],user[#All],2,0)</f>
        <v>Chris</v>
      </c>
    </row>
    <row r="1506" spans="1:27"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c r="Z1506" t="str">
        <f>IFERROR(VLOOKUP(order[[#This Row],[Order ID]],return[#All],2,),"Not returned")</f>
        <v>Not returned</v>
      </c>
      <c r="AA1506" t="str">
        <f>VLOOKUP(order[[#This Row],[Region]],user[#All],2,0)</f>
        <v>Chris</v>
      </c>
    </row>
    <row r="1507" spans="1:27"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c r="Z1507" t="str">
        <f>IFERROR(VLOOKUP(order[[#This Row],[Order ID]],return[#All],2,),"Not returned")</f>
        <v>Not returned</v>
      </c>
      <c r="AA1507" t="str">
        <f>VLOOKUP(order[[#This Row],[Region]],user[#All],2,0)</f>
        <v>Sam</v>
      </c>
    </row>
    <row r="1508" spans="1:27"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c r="Z1508" t="str">
        <f>IFERROR(VLOOKUP(order[[#This Row],[Order ID]],return[#All],2,),"Not returned")</f>
        <v>Not returned</v>
      </c>
      <c r="AA1508" t="str">
        <f>VLOOKUP(order[[#This Row],[Region]],user[#All],2,0)</f>
        <v>Sam</v>
      </c>
    </row>
    <row r="1509" spans="1:27"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c r="Z1509" t="str">
        <f>IFERROR(VLOOKUP(order[[#This Row],[Order ID]],return[#All],2,),"Not returned")</f>
        <v>Not returned</v>
      </c>
      <c r="AA1509" t="str">
        <f>VLOOKUP(order[[#This Row],[Region]],user[#All],2,0)</f>
        <v>Erin</v>
      </c>
    </row>
    <row r="1510" spans="1:27"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c r="Z1510" t="str">
        <f>IFERROR(VLOOKUP(order[[#This Row],[Order ID]],return[#All],2,),"Not returned")</f>
        <v>Not returned</v>
      </c>
      <c r="AA1510" t="str">
        <f>VLOOKUP(order[[#This Row],[Region]],user[#All],2,0)</f>
        <v>Erin</v>
      </c>
    </row>
    <row r="1511" spans="1:27"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c r="Z1511" t="str">
        <f>IFERROR(VLOOKUP(order[[#This Row],[Order ID]],return[#All],2,),"Not returned")</f>
        <v>Not returned</v>
      </c>
      <c r="AA1511" t="str">
        <f>VLOOKUP(order[[#This Row],[Region]],user[#All],2,0)</f>
        <v>Erin</v>
      </c>
    </row>
    <row r="1512" spans="1:27"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c r="Z1512" t="str">
        <f>IFERROR(VLOOKUP(order[[#This Row],[Order ID]],return[#All],2,),"Not returned")</f>
        <v>Not returned</v>
      </c>
      <c r="AA1512" t="str">
        <f>VLOOKUP(order[[#This Row],[Region]],user[#All],2,0)</f>
        <v>Chris</v>
      </c>
    </row>
    <row r="1513" spans="1:27"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c r="Z1513" t="str">
        <f>IFERROR(VLOOKUP(order[[#This Row],[Order ID]],return[#All],2,),"Not returned")</f>
        <v>Not returned</v>
      </c>
      <c r="AA1513" t="str">
        <f>VLOOKUP(order[[#This Row],[Region]],user[#All],2,0)</f>
        <v>Chris</v>
      </c>
    </row>
    <row r="1514" spans="1:27"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c r="Z1514" t="str">
        <f>IFERROR(VLOOKUP(order[[#This Row],[Order ID]],return[#All],2,),"Not returned")</f>
        <v>Not returned</v>
      </c>
      <c r="AA1514" t="str">
        <f>VLOOKUP(order[[#This Row],[Region]],user[#All],2,0)</f>
        <v>Chris</v>
      </c>
    </row>
    <row r="1515" spans="1:27"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c r="Z1515" t="str">
        <f>IFERROR(VLOOKUP(order[[#This Row],[Order ID]],return[#All],2,),"Not returned")</f>
        <v>Returned</v>
      </c>
      <c r="AA1515" t="str">
        <f>VLOOKUP(order[[#This Row],[Region]],user[#All],2,0)</f>
        <v>William</v>
      </c>
    </row>
    <row r="1516" spans="1:27"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c r="Z1516" t="str">
        <f>IFERROR(VLOOKUP(order[[#This Row],[Order ID]],return[#All],2,),"Not returned")</f>
        <v>Returned</v>
      </c>
      <c r="AA1516" t="str">
        <f>VLOOKUP(order[[#This Row],[Region]],user[#All],2,0)</f>
        <v>William</v>
      </c>
    </row>
    <row r="1517" spans="1:27"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c r="Z1517" t="str">
        <f>IFERROR(VLOOKUP(order[[#This Row],[Order ID]],return[#All],2,),"Not returned")</f>
        <v>Not returned</v>
      </c>
      <c r="AA1517" t="str">
        <f>VLOOKUP(order[[#This Row],[Region]],user[#All],2,0)</f>
        <v>Sam</v>
      </c>
    </row>
    <row r="1518" spans="1:27"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c r="Z1518" t="str">
        <f>IFERROR(VLOOKUP(order[[#This Row],[Order ID]],return[#All],2,),"Not returned")</f>
        <v>Not returned</v>
      </c>
      <c r="AA1518" t="str">
        <f>VLOOKUP(order[[#This Row],[Region]],user[#All],2,0)</f>
        <v>Sam</v>
      </c>
    </row>
    <row r="1519" spans="1:27"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c r="Z1519" t="str">
        <f>IFERROR(VLOOKUP(order[[#This Row],[Order ID]],return[#All],2,),"Not returned")</f>
        <v>Not returned</v>
      </c>
      <c r="AA1519" t="str">
        <f>VLOOKUP(order[[#This Row],[Region]],user[#All],2,0)</f>
        <v>Sam</v>
      </c>
    </row>
    <row r="1520" spans="1:27"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c r="Z1520" t="str">
        <f>IFERROR(VLOOKUP(order[[#This Row],[Order ID]],return[#All],2,),"Not returned")</f>
        <v>Not returned</v>
      </c>
      <c r="AA1520" t="str">
        <f>VLOOKUP(order[[#This Row],[Region]],user[#All],2,0)</f>
        <v>Sam</v>
      </c>
    </row>
    <row r="1521" spans="1:27"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c r="Z1521" t="str">
        <f>IFERROR(VLOOKUP(order[[#This Row],[Order ID]],return[#All],2,),"Not returned")</f>
        <v>Not returned</v>
      </c>
      <c r="AA1521" t="str">
        <f>VLOOKUP(order[[#This Row],[Region]],user[#All],2,0)</f>
        <v>Sam</v>
      </c>
    </row>
    <row r="1522" spans="1:27"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c r="Z1522" t="str">
        <f>IFERROR(VLOOKUP(order[[#This Row],[Order ID]],return[#All],2,),"Not returned")</f>
        <v>Not returned</v>
      </c>
      <c r="AA1522" t="str">
        <f>VLOOKUP(order[[#This Row],[Region]],user[#All],2,0)</f>
        <v>Sam</v>
      </c>
    </row>
    <row r="1523" spans="1:27"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c r="Z1523" t="str">
        <f>IFERROR(VLOOKUP(order[[#This Row],[Order ID]],return[#All],2,),"Not returned")</f>
        <v>Not returned</v>
      </c>
      <c r="AA1523" t="str">
        <f>VLOOKUP(order[[#This Row],[Region]],user[#All],2,0)</f>
        <v>Sam</v>
      </c>
    </row>
    <row r="1524" spans="1:27"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c r="Z1524" t="str">
        <f>IFERROR(VLOOKUP(order[[#This Row],[Order ID]],return[#All],2,),"Not returned")</f>
        <v>Not returned</v>
      </c>
      <c r="AA1524" t="str">
        <f>VLOOKUP(order[[#This Row],[Region]],user[#All],2,0)</f>
        <v>Sam</v>
      </c>
    </row>
    <row r="1525" spans="1:27"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c r="Z1525" t="str">
        <f>IFERROR(VLOOKUP(order[[#This Row],[Order ID]],return[#All],2,),"Not returned")</f>
        <v>Not returned</v>
      </c>
      <c r="AA1525" t="str">
        <f>VLOOKUP(order[[#This Row],[Region]],user[#All],2,0)</f>
        <v>Erin</v>
      </c>
    </row>
    <row r="1526" spans="1:27"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c r="Z1526" t="str">
        <f>IFERROR(VLOOKUP(order[[#This Row],[Order ID]],return[#All],2,),"Not returned")</f>
        <v>Not returned</v>
      </c>
      <c r="AA1526" t="str">
        <f>VLOOKUP(order[[#This Row],[Region]],user[#All],2,0)</f>
        <v>Erin</v>
      </c>
    </row>
    <row r="1527" spans="1:27"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c r="Z1527" t="str">
        <f>IFERROR(VLOOKUP(order[[#This Row],[Order ID]],return[#All],2,),"Not returned")</f>
        <v>Not returned</v>
      </c>
      <c r="AA1527" t="str">
        <f>VLOOKUP(order[[#This Row],[Region]],user[#All],2,0)</f>
        <v>Erin</v>
      </c>
    </row>
    <row r="1528" spans="1:27"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c r="Z1528" t="str">
        <f>IFERROR(VLOOKUP(order[[#This Row],[Order ID]],return[#All],2,),"Not returned")</f>
        <v>Not returned</v>
      </c>
      <c r="AA1528" t="str">
        <f>VLOOKUP(order[[#This Row],[Region]],user[#All],2,0)</f>
        <v>Sam</v>
      </c>
    </row>
    <row r="1529" spans="1:27"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c r="Z1529" t="str">
        <f>IFERROR(VLOOKUP(order[[#This Row],[Order ID]],return[#All],2,),"Not returned")</f>
        <v>Not returned</v>
      </c>
      <c r="AA1529" t="str">
        <f>VLOOKUP(order[[#This Row],[Region]],user[#All],2,0)</f>
        <v>Sam</v>
      </c>
    </row>
    <row r="1530" spans="1:27"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c r="Z1530" t="str">
        <f>IFERROR(VLOOKUP(order[[#This Row],[Order ID]],return[#All],2,),"Not returned")</f>
        <v>Not returned</v>
      </c>
      <c r="AA1530" t="str">
        <f>VLOOKUP(order[[#This Row],[Region]],user[#All],2,0)</f>
        <v>Sam</v>
      </c>
    </row>
    <row r="1531" spans="1:27"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c r="Z1531" t="str">
        <f>IFERROR(VLOOKUP(order[[#This Row],[Order ID]],return[#All],2,),"Not returned")</f>
        <v>Not returned</v>
      </c>
      <c r="AA1531" t="str">
        <f>VLOOKUP(order[[#This Row],[Region]],user[#All],2,0)</f>
        <v>William</v>
      </c>
    </row>
    <row r="1532" spans="1:27"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c r="Z1532" t="str">
        <f>IFERROR(VLOOKUP(order[[#This Row],[Order ID]],return[#All],2,),"Not returned")</f>
        <v>Not returned</v>
      </c>
      <c r="AA1532" t="str">
        <f>VLOOKUP(order[[#This Row],[Region]],user[#All],2,0)</f>
        <v>William</v>
      </c>
    </row>
    <row r="1533" spans="1:27"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c r="Z1533" t="str">
        <f>IFERROR(VLOOKUP(order[[#This Row],[Order ID]],return[#All],2,),"Not returned")</f>
        <v>Not returned</v>
      </c>
      <c r="AA1533" t="str">
        <f>VLOOKUP(order[[#This Row],[Region]],user[#All],2,0)</f>
        <v>Sam</v>
      </c>
    </row>
    <row r="1534" spans="1:27"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c r="Z1534" t="str">
        <f>IFERROR(VLOOKUP(order[[#This Row],[Order ID]],return[#All],2,),"Not returned")</f>
        <v>Not returned</v>
      </c>
      <c r="AA1534" t="str">
        <f>VLOOKUP(order[[#This Row],[Region]],user[#All],2,0)</f>
        <v>Sam</v>
      </c>
    </row>
    <row r="1535" spans="1:27"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c r="Z1535" t="str">
        <f>IFERROR(VLOOKUP(order[[#This Row],[Order ID]],return[#All],2,),"Not returned")</f>
        <v>Not returned</v>
      </c>
      <c r="AA1535" t="str">
        <f>VLOOKUP(order[[#This Row],[Region]],user[#All],2,0)</f>
        <v>Erin</v>
      </c>
    </row>
    <row r="1536" spans="1:27"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c r="Z1536" t="str">
        <f>IFERROR(VLOOKUP(order[[#This Row],[Order ID]],return[#All],2,),"Not returned")</f>
        <v>Not returned</v>
      </c>
      <c r="AA1536" t="str">
        <f>VLOOKUP(order[[#This Row],[Region]],user[#All],2,0)</f>
        <v>Erin</v>
      </c>
    </row>
    <row r="1537" spans="1:27"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c r="Z1537" t="str">
        <f>IFERROR(VLOOKUP(order[[#This Row],[Order ID]],return[#All],2,),"Not returned")</f>
        <v>Not returned</v>
      </c>
      <c r="AA1537" t="str">
        <f>VLOOKUP(order[[#This Row],[Region]],user[#All],2,0)</f>
        <v>Chris</v>
      </c>
    </row>
    <row r="1538" spans="1:27"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c r="Z1538" t="str">
        <f>IFERROR(VLOOKUP(order[[#This Row],[Order ID]],return[#All],2,),"Not returned")</f>
        <v>Not returned</v>
      </c>
      <c r="AA1538" t="str">
        <f>VLOOKUP(order[[#This Row],[Region]],user[#All],2,0)</f>
        <v>Chris</v>
      </c>
    </row>
    <row r="1539" spans="1:27"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c r="Z1539" t="str">
        <f>IFERROR(VLOOKUP(order[[#This Row],[Order ID]],return[#All],2,),"Not returned")</f>
        <v>Not returned</v>
      </c>
      <c r="AA1539" t="str">
        <f>VLOOKUP(order[[#This Row],[Region]],user[#All],2,0)</f>
        <v>Chris</v>
      </c>
    </row>
    <row r="1540" spans="1:27"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c r="Z1540" t="str">
        <f>IFERROR(VLOOKUP(order[[#This Row],[Order ID]],return[#All],2,),"Not returned")</f>
        <v>Not returned</v>
      </c>
      <c r="AA1540" t="str">
        <f>VLOOKUP(order[[#This Row],[Region]],user[#All],2,0)</f>
        <v>Chris</v>
      </c>
    </row>
    <row r="1541" spans="1:27"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c r="Z1541" t="str">
        <f>IFERROR(VLOOKUP(order[[#This Row],[Order ID]],return[#All],2,),"Not returned")</f>
        <v>Not returned</v>
      </c>
      <c r="AA1541" t="str">
        <f>VLOOKUP(order[[#This Row],[Region]],user[#All],2,0)</f>
        <v>Sam</v>
      </c>
    </row>
    <row r="1542" spans="1:27"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c r="Z1542" t="str">
        <f>IFERROR(VLOOKUP(order[[#This Row],[Order ID]],return[#All],2,),"Not returned")</f>
        <v>Not returned</v>
      </c>
      <c r="AA1542" t="str">
        <f>VLOOKUP(order[[#This Row],[Region]],user[#All],2,0)</f>
        <v>Sam</v>
      </c>
    </row>
    <row r="1543" spans="1:27"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c r="Z1543" t="str">
        <f>IFERROR(VLOOKUP(order[[#This Row],[Order ID]],return[#All],2,),"Not returned")</f>
        <v>Not returned</v>
      </c>
      <c r="AA1543" t="str">
        <f>VLOOKUP(order[[#This Row],[Region]],user[#All],2,0)</f>
        <v>Sam</v>
      </c>
    </row>
    <row r="1544" spans="1:27"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c r="Z1544" t="str">
        <f>IFERROR(VLOOKUP(order[[#This Row],[Order ID]],return[#All],2,),"Not returned")</f>
        <v>Not returned</v>
      </c>
      <c r="AA1544" t="str">
        <f>VLOOKUP(order[[#This Row],[Region]],user[#All],2,0)</f>
        <v>Sam</v>
      </c>
    </row>
    <row r="1545" spans="1:27"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c r="Z1545" t="str">
        <f>IFERROR(VLOOKUP(order[[#This Row],[Order ID]],return[#All],2,),"Not returned")</f>
        <v>Not returned</v>
      </c>
      <c r="AA1545" t="str">
        <f>VLOOKUP(order[[#This Row],[Region]],user[#All],2,0)</f>
        <v>William</v>
      </c>
    </row>
    <row r="1546" spans="1:27"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c r="Z1546" t="str">
        <f>IFERROR(VLOOKUP(order[[#This Row],[Order ID]],return[#All],2,),"Not returned")</f>
        <v>Not returned</v>
      </c>
      <c r="AA1546" t="str">
        <f>VLOOKUP(order[[#This Row],[Region]],user[#All],2,0)</f>
        <v>Erin</v>
      </c>
    </row>
    <row r="1547" spans="1:27"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c r="Z1547" t="str">
        <f>IFERROR(VLOOKUP(order[[#This Row],[Order ID]],return[#All],2,),"Not returned")</f>
        <v>Not returned</v>
      </c>
      <c r="AA1547" t="str">
        <f>VLOOKUP(order[[#This Row],[Region]],user[#All],2,0)</f>
        <v>Erin</v>
      </c>
    </row>
    <row r="1548" spans="1:27"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c r="Z1548" t="str">
        <f>IFERROR(VLOOKUP(order[[#This Row],[Order ID]],return[#All],2,),"Not returned")</f>
        <v>Not returned</v>
      </c>
      <c r="AA1548" t="str">
        <f>VLOOKUP(order[[#This Row],[Region]],user[#All],2,0)</f>
        <v>Erin</v>
      </c>
    </row>
    <row r="1549" spans="1:27"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c r="Z1549" t="str">
        <f>IFERROR(VLOOKUP(order[[#This Row],[Order ID]],return[#All],2,),"Not returned")</f>
        <v>Not returned</v>
      </c>
      <c r="AA1549" t="str">
        <f>VLOOKUP(order[[#This Row],[Region]],user[#All],2,0)</f>
        <v>William</v>
      </c>
    </row>
    <row r="1550" spans="1:27"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c r="Z1550" t="str">
        <f>IFERROR(VLOOKUP(order[[#This Row],[Order ID]],return[#All],2,),"Not returned")</f>
        <v>Not returned</v>
      </c>
      <c r="AA1550" t="str">
        <f>VLOOKUP(order[[#This Row],[Region]],user[#All],2,0)</f>
        <v>William</v>
      </c>
    </row>
    <row r="1551" spans="1:27"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c r="Z1551" t="str">
        <f>IFERROR(VLOOKUP(order[[#This Row],[Order ID]],return[#All],2,),"Not returned")</f>
        <v>Not returned</v>
      </c>
      <c r="AA1551" t="str">
        <f>VLOOKUP(order[[#This Row],[Region]],user[#All],2,0)</f>
        <v>Erin</v>
      </c>
    </row>
    <row r="1552" spans="1:27"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c r="Z1552" t="str">
        <f>IFERROR(VLOOKUP(order[[#This Row],[Order ID]],return[#All],2,),"Not returned")</f>
        <v>Not returned</v>
      </c>
      <c r="AA1552" t="str">
        <f>VLOOKUP(order[[#This Row],[Region]],user[#All],2,0)</f>
        <v>Erin</v>
      </c>
    </row>
    <row r="1553" spans="1:27"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c r="Z1553" t="str">
        <f>IFERROR(VLOOKUP(order[[#This Row],[Order ID]],return[#All],2,),"Not returned")</f>
        <v>Not returned</v>
      </c>
      <c r="AA1553" t="str">
        <f>VLOOKUP(order[[#This Row],[Region]],user[#All],2,0)</f>
        <v>Sam</v>
      </c>
    </row>
    <row r="1554" spans="1:27"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c r="Z1554" t="str">
        <f>IFERROR(VLOOKUP(order[[#This Row],[Order ID]],return[#All],2,),"Not returned")</f>
        <v>Not returned</v>
      </c>
      <c r="AA1554" t="str">
        <f>VLOOKUP(order[[#This Row],[Region]],user[#All],2,0)</f>
        <v>Erin</v>
      </c>
    </row>
    <row r="1555" spans="1:27"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c r="Z1555" t="str">
        <f>IFERROR(VLOOKUP(order[[#This Row],[Order ID]],return[#All],2,),"Not returned")</f>
        <v>Not returned</v>
      </c>
      <c r="AA1555" t="str">
        <f>VLOOKUP(order[[#This Row],[Region]],user[#All],2,0)</f>
        <v>Erin</v>
      </c>
    </row>
    <row r="1556" spans="1:27"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c r="Z1556" t="str">
        <f>IFERROR(VLOOKUP(order[[#This Row],[Order ID]],return[#All],2,),"Not returned")</f>
        <v>Not returned</v>
      </c>
      <c r="AA1556" t="str">
        <f>VLOOKUP(order[[#This Row],[Region]],user[#All],2,0)</f>
        <v>Erin</v>
      </c>
    </row>
    <row r="1557" spans="1:27"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c r="Z1557" t="str">
        <f>IFERROR(VLOOKUP(order[[#This Row],[Order ID]],return[#All],2,),"Not returned")</f>
        <v>Not returned</v>
      </c>
      <c r="AA1557" t="str">
        <f>VLOOKUP(order[[#This Row],[Region]],user[#All],2,0)</f>
        <v>Sam</v>
      </c>
    </row>
    <row r="1558" spans="1:27"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c r="Z1558" t="str">
        <f>IFERROR(VLOOKUP(order[[#This Row],[Order ID]],return[#All],2,),"Not returned")</f>
        <v>Not returned</v>
      </c>
      <c r="AA1558" t="str">
        <f>VLOOKUP(order[[#This Row],[Region]],user[#All],2,0)</f>
        <v>Sam</v>
      </c>
    </row>
    <row r="1559" spans="1:27"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c r="Z1559" t="str">
        <f>IFERROR(VLOOKUP(order[[#This Row],[Order ID]],return[#All],2,),"Not returned")</f>
        <v>Not returned</v>
      </c>
      <c r="AA1559" t="str">
        <f>VLOOKUP(order[[#This Row],[Region]],user[#All],2,0)</f>
        <v>William</v>
      </c>
    </row>
    <row r="1560" spans="1:27"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c r="Z1560" t="str">
        <f>IFERROR(VLOOKUP(order[[#This Row],[Order ID]],return[#All],2,),"Not returned")</f>
        <v>Not returned</v>
      </c>
      <c r="AA1560" t="str">
        <f>VLOOKUP(order[[#This Row],[Region]],user[#All],2,0)</f>
        <v>Chris</v>
      </c>
    </row>
    <row r="1561" spans="1:27"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c r="Z1561" t="str">
        <f>IFERROR(VLOOKUP(order[[#This Row],[Order ID]],return[#All],2,),"Not returned")</f>
        <v>Not returned</v>
      </c>
      <c r="AA1561" t="str">
        <f>VLOOKUP(order[[#This Row],[Region]],user[#All],2,0)</f>
        <v>Erin</v>
      </c>
    </row>
    <row r="1562" spans="1:27"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c r="Z1562" t="str">
        <f>IFERROR(VLOOKUP(order[[#This Row],[Order ID]],return[#All],2,),"Not returned")</f>
        <v>Not returned</v>
      </c>
      <c r="AA1562" t="str">
        <f>VLOOKUP(order[[#This Row],[Region]],user[#All],2,0)</f>
        <v>Erin</v>
      </c>
    </row>
    <row r="1563" spans="1:27"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c r="Z1563" t="str">
        <f>IFERROR(VLOOKUP(order[[#This Row],[Order ID]],return[#All],2,),"Not returned")</f>
        <v>Not returned</v>
      </c>
      <c r="AA1563" t="str">
        <f>VLOOKUP(order[[#This Row],[Region]],user[#All],2,0)</f>
        <v>Sam</v>
      </c>
    </row>
    <row r="1564" spans="1:27"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c r="Z1564" t="str">
        <f>IFERROR(VLOOKUP(order[[#This Row],[Order ID]],return[#All],2,),"Not returned")</f>
        <v>Not returned</v>
      </c>
      <c r="AA1564" t="str">
        <f>VLOOKUP(order[[#This Row],[Region]],user[#All],2,0)</f>
        <v>Sam</v>
      </c>
    </row>
    <row r="1565" spans="1:27"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c r="Z1565" t="str">
        <f>IFERROR(VLOOKUP(order[[#This Row],[Order ID]],return[#All],2,),"Not returned")</f>
        <v>Not returned</v>
      </c>
      <c r="AA1565" t="str">
        <f>VLOOKUP(order[[#This Row],[Region]],user[#All],2,0)</f>
        <v>Sam</v>
      </c>
    </row>
    <row r="1566" spans="1:27"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c r="Z1566" t="str">
        <f>IFERROR(VLOOKUP(order[[#This Row],[Order ID]],return[#All],2,),"Not returned")</f>
        <v>Not returned</v>
      </c>
      <c r="AA1566" t="str">
        <f>VLOOKUP(order[[#This Row],[Region]],user[#All],2,0)</f>
        <v>William</v>
      </c>
    </row>
    <row r="1567" spans="1:27"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c r="Z1567" t="str">
        <f>IFERROR(VLOOKUP(order[[#This Row],[Order ID]],return[#All],2,),"Not returned")</f>
        <v>Not returned</v>
      </c>
      <c r="AA1567" t="str">
        <f>VLOOKUP(order[[#This Row],[Region]],user[#All],2,0)</f>
        <v>William</v>
      </c>
    </row>
    <row r="1568" spans="1:27"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c r="Z1568" t="str">
        <f>IFERROR(VLOOKUP(order[[#This Row],[Order ID]],return[#All],2,),"Not returned")</f>
        <v>Not returned</v>
      </c>
      <c r="AA1568" t="str">
        <f>VLOOKUP(order[[#This Row],[Region]],user[#All],2,0)</f>
        <v>William</v>
      </c>
    </row>
    <row r="1569" spans="1:27"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c r="Z1569" t="str">
        <f>IFERROR(VLOOKUP(order[[#This Row],[Order ID]],return[#All],2,),"Not returned")</f>
        <v>Not returned</v>
      </c>
      <c r="AA1569" t="str">
        <f>VLOOKUP(order[[#This Row],[Region]],user[#All],2,0)</f>
        <v>Sam</v>
      </c>
    </row>
    <row r="1570" spans="1:27"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c r="Z1570" t="str">
        <f>IFERROR(VLOOKUP(order[[#This Row],[Order ID]],return[#All],2,),"Not returned")</f>
        <v>Not returned</v>
      </c>
      <c r="AA1570" t="str">
        <f>VLOOKUP(order[[#This Row],[Region]],user[#All],2,0)</f>
        <v>Chris</v>
      </c>
    </row>
    <row r="1571" spans="1:27"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c r="Z1571" t="str">
        <f>IFERROR(VLOOKUP(order[[#This Row],[Order ID]],return[#All],2,),"Not returned")</f>
        <v>Not returned</v>
      </c>
      <c r="AA1571" t="str">
        <f>VLOOKUP(order[[#This Row],[Region]],user[#All],2,0)</f>
        <v>Chris</v>
      </c>
    </row>
    <row r="1572" spans="1:27"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c r="Z1572" t="str">
        <f>IFERROR(VLOOKUP(order[[#This Row],[Order ID]],return[#All],2,),"Not returned")</f>
        <v>Not returned</v>
      </c>
      <c r="AA1572" t="str">
        <f>VLOOKUP(order[[#This Row],[Region]],user[#All],2,0)</f>
        <v>Chris</v>
      </c>
    </row>
    <row r="1573" spans="1:27"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c r="Z1573" t="str">
        <f>IFERROR(VLOOKUP(order[[#This Row],[Order ID]],return[#All],2,),"Not returned")</f>
        <v>Not returned</v>
      </c>
      <c r="AA1573" t="str">
        <f>VLOOKUP(order[[#This Row],[Region]],user[#All],2,0)</f>
        <v>Chris</v>
      </c>
    </row>
    <row r="1574" spans="1:27"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c r="Z1574" t="str">
        <f>IFERROR(VLOOKUP(order[[#This Row],[Order ID]],return[#All],2,),"Not returned")</f>
        <v>Not returned</v>
      </c>
      <c r="AA1574" t="str">
        <f>VLOOKUP(order[[#This Row],[Region]],user[#All],2,0)</f>
        <v>Chris</v>
      </c>
    </row>
    <row r="1575" spans="1:27"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c r="Z1575" t="str">
        <f>IFERROR(VLOOKUP(order[[#This Row],[Order ID]],return[#All],2,),"Not returned")</f>
        <v>Not returned</v>
      </c>
      <c r="AA1575" t="str">
        <f>VLOOKUP(order[[#This Row],[Region]],user[#All],2,0)</f>
        <v>Chris</v>
      </c>
    </row>
    <row r="1576" spans="1:27"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c r="Z1576" t="str">
        <f>IFERROR(VLOOKUP(order[[#This Row],[Order ID]],return[#All],2,),"Not returned")</f>
        <v>Not returned</v>
      </c>
      <c r="AA1576" t="str">
        <f>VLOOKUP(order[[#This Row],[Region]],user[#All],2,0)</f>
        <v>Chris</v>
      </c>
    </row>
    <row r="1577" spans="1:27"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c r="Z1577" t="str">
        <f>IFERROR(VLOOKUP(order[[#This Row],[Order ID]],return[#All],2,),"Not returned")</f>
        <v>Not returned</v>
      </c>
      <c r="AA1577" t="str">
        <f>VLOOKUP(order[[#This Row],[Region]],user[#All],2,0)</f>
        <v>Erin</v>
      </c>
    </row>
    <row r="1578" spans="1:27"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c r="Z1578" t="str">
        <f>IFERROR(VLOOKUP(order[[#This Row],[Order ID]],return[#All],2,),"Not returned")</f>
        <v>Not returned</v>
      </c>
      <c r="AA1578" t="str">
        <f>VLOOKUP(order[[#This Row],[Region]],user[#All],2,0)</f>
        <v>Erin</v>
      </c>
    </row>
    <row r="1579" spans="1:27"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c r="Z1579" t="str">
        <f>IFERROR(VLOOKUP(order[[#This Row],[Order ID]],return[#All],2,),"Not returned")</f>
        <v>Not returned</v>
      </c>
      <c r="AA1579" t="str">
        <f>VLOOKUP(order[[#This Row],[Region]],user[#All],2,0)</f>
        <v>William</v>
      </c>
    </row>
    <row r="1580" spans="1:27"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c r="Z1580" t="str">
        <f>IFERROR(VLOOKUP(order[[#This Row],[Order ID]],return[#All],2,),"Not returned")</f>
        <v>Not returned</v>
      </c>
      <c r="AA1580" t="str">
        <f>VLOOKUP(order[[#This Row],[Region]],user[#All],2,0)</f>
        <v>William</v>
      </c>
    </row>
    <row r="1581" spans="1:27"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c r="Z1581" t="str">
        <f>IFERROR(VLOOKUP(order[[#This Row],[Order ID]],return[#All],2,),"Not returned")</f>
        <v>Not returned</v>
      </c>
      <c r="AA1581" t="str">
        <f>VLOOKUP(order[[#This Row],[Region]],user[#All],2,0)</f>
        <v>William</v>
      </c>
    </row>
    <row r="1582" spans="1:27"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c r="Z1582" t="str">
        <f>IFERROR(VLOOKUP(order[[#This Row],[Order ID]],return[#All],2,),"Not returned")</f>
        <v>Not returned</v>
      </c>
      <c r="AA1582" t="str">
        <f>VLOOKUP(order[[#This Row],[Region]],user[#All],2,0)</f>
        <v>Sam</v>
      </c>
    </row>
    <row r="1583" spans="1:27"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c r="Z1583" t="str">
        <f>IFERROR(VLOOKUP(order[[#This Row],[Order ID]],return[#All],2,),"Not returned")</f>
        <v>Not returned</v>
      </c>
      <c r="AA1583" t="str">
        <f>VLOOKUP(order[[#This Row],[Region]],user[#All],2,0)</f>
        <v>Erin</v>
      </c>
    </row>
    <row r="1584" spans="1:27"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c r="Z1584" t="str">
        <f>IFERROR(VLOOKUP(order[[#This Row],[Order ID]],return[#All],2,),"Not returned")</f>
        <v>Not returned</v>
      </c>
      <c r="AA1584" t="str">
        <f>VLOOKUP(order[[#This Row],[Region]],user[#All],2,0)</f>
        <v>Erin</v>
      </c>
    </row>
    <row r="1585" spans="1:27"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c r="Z1585" t="str">
        <f>IFERROR(VLOOKUP(order[[#This Row],[Order ID]],return[#All],2,),"Not returned")</f>
        <v>Not returned</v>
      </c>
      <c r="AA1585" t="str">
        <f>VLOOKUP(order[[#This Row],[Region]],user[#All],2,0)</f>
        <v>Chris</v>
      </c>
    </row>
    <row r="1586" spans="1:27"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c r="Z1586" t="str">
        <f>IFERROR(VLOOKUP(order[[#This Row],[Order ID]],return[#All],2,),"Not returned")</f>
        <v>Not returned</v>
      </c>
      <c r="AA1586" t="str">
        <f>VLOOKUP(order[[#This Row],[Region]],user[#All],2,0)</f>
        <v>Chris</v>
      </c>
    </row>
    <row r="1587" spans="1:27"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c r="Z1587" t="str">
        <f>IFERROR(VLOOKUP(order[[#This Row],[Order ID]],return[#All],2,),"Not returned")</f>
        <v>Not returned</v>
      </c>
      <c r="AA1587" t="str">
        <f>VLOOKUP(order[[#This Row],[Region]],user[#All],2,0)</f>
        <v>William</v>
      </c>
    </row>
    <row r="1588" spans="1:27"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c r="Z1588" t="str">
        <f>IFERROR(VLOOKUP(order[[#This Row],[Order ID]],return[#All],2,),"Not returned")</f>
        <v>Not returned</v>
      </c>
      <c r="AA1588" t="str">
        <f>VLOOKUP(order[[#This Row],[Region]],user[#All],2,0)</f>
        <v>William</v>
      </c>
    </row>
    <row r="1589" spans="1:27"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c r="Z1589" t="str">
        <f>IFERROR(VLOOKUP(order[[#This Row],[Order ID]],return[#All],2,),"Not returned")</f>
        <v>Not returned</v>
      </c>
      <c r="AA1589" t="str">
        <f>VLOOKUP(order[[#This Row],[Region]],user[#All],2,0)</f>
        <v>William</v>
      </c>
    </row>
    <row r="1590" spans="1:27"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c r="Z1590" t="str">
        <f>IFERROR(VLOOKUP(order[[#This Row],[Order ID]],return[#All],2,),"Not returned")</f>
        <v>Not returned</v>
      </c>
      <c r="AA1590" t="str">
        <f>VLOOKUP(order[[#This Row],[Region]],user[#All],2,0)</f>
        <v>William</v>
      </c>
    </row>
    <row r="1591" spans="1:27"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c r="Z1591" t="str">
        <f>IFERROR(VLOOKUP(order[[#This Row],[Order ID]],return[#All],2,),"Not returned")</f>
        <v>Not returned</v>
      </c>
      <c r="AA1591" t="str">
        <f>VLOOKUP(order[[#This Row],[Region]],user[#All],2,0)</f>
        <v>William</v>
      </c>
    </row>
    <row r="1592" spans="1:27"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c r="Z1592" t="str">
        <f>IFERROR(VLOOKUP(order[[#This Row],[Order ID]],return[#All],2,),"Not returned")</f>
        <v>Not returned</v>
      </c>
      <c r="AA1592" t="str">
        <f>VLOOKUP(order[[#This Row],[Region]],user[#All],2,0)</f>
        <v>Chris</v>
      </c>
    </row>
    <row r="1593" spans="1:27"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c r="Z1593" t="str">
        <f>IFERROR(VLOOKUP(order[[#This Row],[Order ID]],return[#All],2,),"Not returned")</f>
        <v>Not returned</v>
      </c>
      <c r="AA1593" t="str">
        <f>VLOOKUP(order[[#This Row],[Region]],user[#All],2,0)</f>
        <v>Chris</v>
      </c>
    </row>
    <row r="1594" spans="1:27"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c r="Z1594" t="str">
        <f>IFERROR(VLOOKUP(order[[#This Row],[Order ID]],return[#All],2,),"Not returned")</f>
        <v>Not returned</v>
      </c>
      <c r="AA1594" t="str">
        <f>VLOOKUP(order[[#This Row],[Region]],user[#All],2,0)</f>
        <v>Chris</v>
      </c>
    </row>
    <row r="1595" spans="1:27"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c r="Z1595" t="str">
        <f>IFERROR(VLOOKUP(order[[#This Row],[Order ID]],return[#All],2,),"Not returned")</f>
        <v>Not returned</v>
      </c>
      <c r="AA1595" t="str">
        <f>VLOOKUP(order[[#This Row],[Region]],user[#All],2,0)</f>
        <v>Chris</v>
      </c>
    </row>
    <row r="1596" spans="1:27"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c r="Z1596" t="str">
        <f>IFERROR(VLOOKUP(order[[#This Row],[Order ID]],return[#All],2,),"Not returned")</f>
        <v>Not returned</v>
      </c>
      <c r="AA1596" t="str">
        <f>VLOOKUP(order[[#This Row],[Region]],user[#All],2,0)</f>
        <v>Sam</v>
      </c>
    </row>
    <row r="1597" spans="1:27"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c r="Z1597" t="str">
        <f>IFERROR(VLOOKUP(order[[#This Row],[Order ID]],return[#All],2,),"Not returned")</f>
        <v>Not returned</v>
      </c>
      <c r="AA1597" t="str">
        <f>VLOOKUP(order[[#This Row],[Region]],user[#All],2,0)</f>
        <v>Sam</v>
      </c>
    </row>
    <row r="1598" spans="1:27"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c r="Z1598" t="str">
        <f>IFERROR(VLOOKUP(order[[#This Row],[Order ID]],return[#All],2,),"Not returned")</f>
        <v>Not returned</v>
      </c>
      <c r="AA1598" t="str">
        <f>VLOOKUP(order[[#This Row],[Region]],user[#All],2,0)</f>
        <v>Sam</v>
      </c>
    </row>
    <row r="1599" spans="1:27"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c r="Z1599" t="str">
        <f>IFERROR(VLOOKUP(order[[#This Row],[Order ID]],return[#All],2,),"Not returned")</f>
        <v>Not returned</v>
      </c>
      <c r="AA1599" t="str">
        <f>VLOOKUP(order[[#This Row],[Region]],user[#All],2,0)</f>
        <v>Sam</v>
      </c>
    </row>
    <row r="1600" spans="1:27"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c r="Z1600" t="str">
        <f>IFERROR(VLOOKUP(order[[#This Row],[Order ID]],return[#All],2,),"Not returned")</f>
        <v>Not returned</v>
      </c>
      <c r="AA1600" t="str">
        <f>VLOOKUP(order[[#This Row],[Region]],user[#All],2,0)</f>
        <v>Sam</v>
      </c>
    </row>
    <row r="1601" spans="1:27"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c r="Z1601" t="str">
        <f>IFERROR(VLOOKUP(order[[#This Row],[Order ID]],return[#All],2,),"Not returned")</f>
        <v>Not returned</v>
      </c>
      <c r="AA1601" t="str">
        <f>VLOOKUP(order[[#This Row],[Region]],user[#All],2,0)</f>
        <v>Sam</v>
      </c>
    </row>
    <row r="1602" spans="1:27"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c r="Z1602" t="str">
        <f>IFERROR(VLOOKUP(order[[#This Row],[Order ID]],return[#All],2,),"Not returned")</f>
        <v>Not returned</v>
      </c>
      <c r="AA1602" t="str">
        <f>VLOOKUP(order[[#This Row],[Region]],user[#All],2,0)</f>
        <v>Sam</v>
      </c>
    </row>
    <row r="1603" spans="1:27"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c r="Z1603" t="str">
        <f>IFERROR(VLOOKUP(order[[#This Row],[Order ID]],return[#All],2,),"Not returned")</f>
        <v>Not returned</v>
      </c>
      <c r="AA1603" t="str">
        <f>VLOOKUP(order[[#This Row],[Region]],user[#All],2,0)</f>
        <v>Sam</v>
      </c>
    </row>
    <row r="1604" spans="1:27"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c r="Z1604" t="str">
        <f>IFERROR(VLOOKUP(order[[#This Row],[Order ID]],return[#All],2,),"Not returned")</f>
        <v>Not returned</v>
      </c>
      <c r="AA1604" t="str">
        <f>VLOOKUP(order[[#This Row],[Region]],user[#All],2,0)</f>
        <v>Chris</v>
      </c>
    </row>
    <row r="1605" spans="1:27"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c r="Z1605" t="str">
        <f>IFERROR(VLOOKUP(order[[#This Row],[Order ID]],return[#All],2,),"Not returned")</f>
        <v>Not returned</v>
      </c>
      <c r="AA1605" t="str">
        <f>VLOOKUP(order[[#This Row],[Region]],user[#All],2,0)</f>
        <v>William</v>
      </c>
    </row>
    <row r="1606" spans="1:27"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c r="Z1606" t="str">
        <f>IFERROR(VLOOKUP(order[[#This Row],[Order ID]],return[#All],2,),"Not returned")</f>
        <v>Not returned</v>
      </c>
      <c r="AA1606" t="str">
        <f>VLOOKUP(order[[#This Row],[Region]],user[#All],2,0)</f>
        <v>William</v>
      </c>
    </row>
    <row r="1607" spans="1:27"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c r="Z1607" t="str">
        <f>IFERROR(VLOOKUP(order[[#This Row],[Order ID]],return[#All],2,),"Not returned")</f>
        <v>Not returned</v>
      </c>
      <c r="AA1607" t="str">
        <f>VLOOKUP(order[[#This Row],[Region]],user[#All],2,0)</f>
        <v>William</v>
      </c>
    </row>
    <row r="1608" spans="1:27"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c r="Z1608" t="str">
        <f>IFERROR(VLOOKUP(order[[#This Row],[Order ID]],return[#All],2,),"Not returned")</f>
        <v>Not returned</v>
      </c>
      <c r="AA1608" t="str">
        <f>VLOOKUP(order[[#This Row],[Region]],user[#All],2,0)</f>
        <v>Sam</v>
      </c>
    </row>
    <row r="1609" spans="1:27"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c r="Z1609" t="str">
        <f>IFERROR(VLOOKUP(order[[#This Row],[Order ID]],return[#All],2,),"Not returned")</f>
        <v>Not returned</v>
      </c>
      <c r="AA1609" t="str">
        <f>VLOOKUP(order[[#This Row],[Region]],user[#All],2,0)</f>
        <v>Sam</v>
      </c>
    </row>
    <row r="1610" spans="1:27"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c r="Z1610" t="str">
        <f>IFERROR(VLOOKUP(order[[#This Row],[Order ID]],return[#All],2,),"Not returned")</f>
        <v>Not returned</v>
      </c>
      <c r="AA1610" t="str">
        <f>VLOOKUP(order[[#This Row],[Region]],user[#All],2,0)</f>
        <v>Sam</v>
      </c>
    </row>
    <row r="1611" spans="1:27"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c r="Z1611" t="str">
        <f>IFERROR(VLOOKUP(order[[#This Row],[Order ID]],return[#All],2,),"Not returned")</f>
        <v>Not returned</v>
      </c>
      <c r="AA1611" t="str">
        <f>VLOOKUP(order[[#This Row],[Region]],user[#All],2,0)</f>
        <v>Sam</v>
      </c>
    </row>
    <row r="1612" spans="1:27"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c r="Z1612" t="str">
        <f>IFERROR(VLOOKUP(order[[#This Row],[Order ID]],return[#All],2,),"Not returned")</f>
        <v>Not returned</v>
      </c>
      <c r="AA1612" t="str">
        <f>VLOOKUP(order[[#This Row],[Region]],user[#All],2,0)</f>
        <v>Sam</v>
      </c>
    </row>
    <row r="1613" spans="1:27"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c r="Z1613" t="str">
        <f>IFERROR(VLOOKUP(order[[#This Row],[Order ID]],return[#All],2,),"Not returned")</f>
        <v>Not returned</v>
      </c>
      <c r="AA1613" t="str">
        <f>VLOOKUP(order[[#This Row],[Region]],user[#All],2,0)</f>
        <v>Chris</v>
      </c>
    </row>
    <row r="1614" spans="1:27"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c r="Z1614" t="str">
        <f>IFERROR(VLOOKUP(order[[#This Row],[Order ID]],return[#All],2,),"Not returned")</f>
        <v>Not returned</v>
      </c>
      <c r="AA1614" t="str">
        <f>VLOOKUP(order[[#This Row],[Region]],user[#All],2,0)</f>
        <v>Chris</v>
      </c>
    </row>
    <row r="1615" spans="1:27"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c r="Z1615" t="str">
        <f>IFERROR(VLOOKUP(order[[#This Row],[Order ID]],return[#All],2,),"Not returned")</f>
        <v>Not returned</v>
      </c>
      <c r="AA1615" t="str">
        <f>VLOOKUP(order[[#This Row],[Region]],user[#All],2,0)</f>
        <v>Chris</v>
      </c>
    </row>
    <row r="1616" spans="1:27"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c r="Z1616" t="str">
        <f>IFERROR(VLOOKUP(order[[#This Row],[Order ID]],return[#All],2,),"Not returned")</f>
        <v>Not returned</v>
      </c>
      <c r="AA1616" t="str">
        <f>VLOOKUP(order[[#This Row],[Region]],user[#All],2,0)</f>
        <v>Chris</v>
      </c>
    </row>
    <row r="1617" spans="1:27"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c r="Z1617" t="str">
        <f>IFERROR(VLOOKUP(order[[#This Row],[Order ID]],return[#All],2,),"Not returned")</f>
        <v>Not returned</v>
      </c>
      <c r="AA1617" t="str">
        <f>VLOOKUP(order[[#This Row],[Region]],user[#All],2,0)</f>
        <v>Erin</v>
      </c>
    </row>
    <row r="1618" spans="1:27"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c r="Z1618" t="str">
        <f>IFERROR(VLOOKUP(order[[#This Row],[Order ID]],return[#All],2,),"Not returned")</f>
        <v>Not returned</v>
      </c>
      <c r="AA1618" t="str">
        <f>VLOOKUP(order[[#This Row],[Region]],user[#All],2,0)</f>
        <v>William</v>
      </c>
    </row>
    <row r="1619" spans="1:27"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c r="Z1619" t="str">
        <f>IFERROR(VLOOKUP(order[[#This Row],[Order ID]],return[#All],2,),"Not returned")</f>
        <v>Not returned</v>
      </c>
      <c r="AA1619" t="str">
        <f>VLOOKUP(order[[#This Row],[Region]],user[#All],2,0)</f>
        <v>William</v>
      </c>
    </row>
    <row r="1620" spans="1:27"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c r="Z1620" t="str">
        <f>IFERROR(VLOOKUP(order[[#This Row],[Order ID]],return[#All],2,),"Not returned")</f>
        <v>Not returned</v>
      </c>
      <c r="AA1620" t="str">
        <f>VLOOKUP(order[[#This Row],[Region]],user[#All],2,0)</f>
        <v>William</v>
      </c>
    </row>
    <row r="1621" spans="1:27"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c r="Z1621" t="str">
        <f>IFERROR(VLOOKUP(order[[#This Row],[Order ID]],return[#All],2,),"Not returned")</f>
        <v>Not returned</v>
      </c>
      <c r="AA1621" t="str">
        <f>VLOOKUP(order[[#This Row],[Region]],user[#All],2,0)</f>
        <v>Sam</v>
      </c>
    </row>
    <row r="1622" spans="1:27"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c r="Z1622" t="str">
        <f>IFERROR(VLOOKUP(order[[#This Row],[Order ID]],return[#All],2,),"Not returned")</f>
        <v>Not returned</v>
      </c>
      <c r="AA1622" t="str">
        <f>VLOOKUP(order[[#This Row],[Region]],user[#All],2,0)</f>
        <v>Sam</v>
      </c>
    </row>
    <row r="1623" spans="1:27"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c r="Z1623" t="str">
        <f>IFERROR(VLOOKUP(order[[#This Row],[Order ID]],return[#All],2,),"Not returned")</f>
        <v>Not returned</v>
      </c>
      <c r="AA1623" t="str">
        <f>VLOOKUP(order[[#This Row],[Region]],user[#All],2,0)</f>
        <v>Chris</v>
      </c>
    </row>
    <row r="1624" spans="1:27"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c r="Z1624" t="str">
        <f>IFERROR(VLOOKUP(order[[#This Row],[Order ID]],return[#All],2,),"Not returned")</f>
        <v>Not returned</v>
      </c>
      <c r="AA1624" t="str">
        <f>VLOOKUP(order[[#This Row],[Region]],user[#All],2,0)</f>
        <v>Chris</v>
      </c>
    </row>
    <row r="1625" spans="1:27"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c r="Z1625" t="str">
        <f>IFERROR(VLOOKUP(order[[#This Row],[Order ID]],return[#All],2,),"Not returned")</f>
        <v>Not returned</v>
      </c>
      <c r="AA1625" t="str">
        <f>VLOOKUP(order[[#This Row],[Region]],user[#All],2,0)</f>
        <v>Chris</v>
      </c>
    </row>
    <row r="1626" spans="1:27"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c r="Z1626" t="str">
        <f>IFERROR(VLOOKUP(order[[#This Row],[Order ID]],return[#All],2,),"Not returned")</f>
        <v>Not returned</v>
      </c>
      <c r="AA1626" t="str">
        <f>VLOOKUP(order[[#This Row],[Region]],user[#All],2,0)</f>
        <v>Erin</v>
      </c>
    </row>
    <row r="1627" spans="1:27"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c r="Z1627" t="str">
        <f>IFERROR(VLOOKUP(order[[#This Row],[Order ID]],return[#All],2,),"Not returned")</f>
        <v>Not returned</v>
      </c>
      <c r="AA1627" t="str">
        <f>VLOOKUP(order[[#This Row],[Region]],user[#All],2,0)</f>
        <v>William</v>
      </c>
    </row>
    <row r="1628" spans="1:27"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c r="Z1628" t="str">
        <f>IFERROR(VLOOKUP(order[[#This Row],[Order ID]],return[#All],2,),"Not returned")</f>
        <v>Not returned</v>
      </c>
      <c r="AA1628" t="str">
        <f>VLOOKUP(order[[#This Row],[Region]],user[#All],2,0)</f>
        <v>Sam</v>
      </c>
    </row>
    <row r="1629" spans="1:27"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c r="Z1629" t="str">
        <f>IFERROR(VLOOKUP(order[[#This Row],[Order ID]],return[#All],2,),"Not returned")</f>
        <v>Not returned</v>
      </c>
      <c r="AA1629" t="str">
        <f>VLOOKUP(order[[#This Row],[Region]],user[#All],2,0)</f>
        <v>Sam</v>
      </c>
    </row>
    <row r="1630" spans="1:27"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c r="Z1630" t="str">
        <f>IFERROR(VLOOKUP(order[[#This Row],[Order ID]],return[#All],2,),"Not returned")</f>
        <v>Not returned</v>
      </c>
      <c r="AA1630" t="str">
        <f>VLOOKUP(order[[#This Row],[Region]],user[#All],2,0)</f>
        <v>Sam</v>
      </c>
    </row>
    <row r="1631" spans="1:27"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c r="Z1631" t="str">
        <f>IFERROR(VLOOKUP(order[[#This Row],[Order ID]],return[#All],2,),"Not returned")</f>
        <v>Not returned</v>
      </c>
      <c r="AA1631" t="str">
        <f>VLOOKUP(order[[#This Row],[Region]],user[#All],2,0)</f>
        <v>Sam</v>
      </c>
    </row>
    <row r="1632" spans="1:27"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c r="Z1632" t="str">
        <f>IFERROR(VLOOKUP(order[[#This Row],[Order ID]],return[#All],2,),"Not returned")</f>
        <v>Not returned</v>
      </c>
      <c r="AA1632" t="str">
        <f>VLOOKUP(order[[#This Row],[Region]],user[#All],2,0)</f>
        <v>Sam</v>
      </c>
    </row>
    <row r="1633" spans="1:27"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c r="Z1633" t="str">
        <f>IFERROR(VLOOKUP(order[[#This Row],[Order ID]],return[#All],2,),"Not returned")</f>
        <v>Not returned</v>
      </c>
      <c r="AA1633" t="str">
        <f>VLOOKUP(order[[#This Row],[Region]],user[#All],2,0)</f>
        <v>Sam</v>
      </c>
    </row>
    <row r="1634" spans="1:27"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c r="Z1634" t="str">
        <f>IFERROR(VLOOKUP(order[[#This Row],[Order ID]],return[#All],2,),"Not returned")</f>
        <v>Not returned</v>
      </c>
      <c r="AA1634" t="str">
        <f>VLOOKUP(order[[#This Row],[Region]],user[#All],2,0)</f>
        <v>Sam</v>
      </c>
    </row>
    <row r="1635" spans="1:27"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c r="Z1635" t="str">
        <f>IFERROR(VLOOKUP(order[[#This Row],[Order ID]],return[#All],2,),"Not returned")</f>
        <v>Not returned</v>
      </c>
      <c r="AA1635" t="str">
        <f>VLOOKUP(order[[#This Row],[Region]],user[#All],2,0)</f>
        <v>Sam</v>
      </c>
    </row>
    <row r="1636" spans="1:27"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c r="Z1636" t="str">
        <f>IFERROR(VLOOKUP(order[[#This Row],[Order ID]],return[#All],2,),"Not returned")</f>
        <v>Not returned</v>
      </c>
      <c r="AA1636" t="str">
        <f>VLOOKUP(order[[#This Row],[Region]],user[#All],2,0)</f>
        <v>Sam</v>
      </c>
    </row>
    <row r="1637" spans="1:27"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c r="Z1637" t="str">
        <f>IFERROR(VLOOKUP(order[[#This Row],[Order ID]],return[#All],2,),"Not returned")</f>
        <v>Not returned</v>
      </c>
      <c r="AA1637" t="str">
        <f>VLOOKUP(order[[#This Row],[Region]],user[#All],2,0)</f>
        <v>Sam</v>
      </c>
    </row>
    <row r="1638" spans="1:27"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c r="Z1638" t="str">
        <f>IFERROR(VLOOKUP(order[[#This Row],[Order ID]],return[#All],2,),"Not returned")</f>
        <v>Not returned</v>
      </c>
      <c r="AA1638" t="str">
        <f>VLOOKUP(order[[#This Row],[Region]],user[#All],2,0)</f>
        <v>Erin</v>
      </c>
    </row>
    <row r="1639" spans="1:27"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c r="Z1639" t="str">
        <f>IFERROR(VLOOKUP(order[[#This Row],[Order ID]],return[#All],2,),"Not returned")</f>
        <v>Not returned</v>
      </c>
      <c r="AA1639" t="str">
        <f>VLOOKUP(order[[#This Row],[Region]],user[#All],2,0)</f>
        <v>Erin</v>
      </c>
    </row>
    <row r="1640" spans="1:27"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c r="Z1640" t="str">
        <f>IFERROR(VLOOKUP(order[[#This Row],[Order ID]],return[#All],2,),"Not returned")</f>
        <v>Not returned</v>
      </c>
      <c r="AA1640" t="str">
        <f>VLOOKUP(order[[#This Row],[Region]],user[#All],2,0)</f>
        <v>Erin</v>
      </c>
    </row>
    <row r="1641" spans="1:27"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c r="Z1641" t="str">
        <f>IFERROR(VLOOKUP(order[[#This Row],[Order ID]],return[#All],2,),"Not returned")</f>
        <v>Not returned</v>
      </c>
      <c r="AA1641" t="str">
        <f>VLOOKUP(order[[#This Row],[Region]],user[#All],2,0)</f>
        <v>Erin</v>
      </c>
    </row>
    <row r="1642" spans="1:27"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c r="Z1642" t="str">
        <f>IFERROR(VLOOKUP(order[[#This Row],[Order ID]],return[#All],2,),"Not returned")</f>
        <v>Not returned</v>
      </c>
      <c r="AA1642" t="str">
        <f>VLOOKUP(order[[#This Row],[Region]],user[#All],2,0)</f>
        <v>Erin</v>
      </c>
    </row>
    <row r="1643" spans="1:27"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c r="Z1643" t="str">
        <f>IFERROR(VLOOKUP(order[[#This Row],[Order ID]],return[#All],2,),"Not returned")</f>
        <v>Not returned</v>
      </c>
      <c r="AA1643" t="str">
        <f>VLOOKUP(order[[#This Row],[Region]],user[#All],2,0)</f>
        <v>Erin</v>
      </c>
    </row>
    <row r="1644" spans="1:27"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c r="Z1644" t="str">
        <f>IFERROR(VLOOKUP(order[[#This Row],[Order ID]],return[#All],2,),"Not returned")</f>
        <v>Not returned</v>
      </c>
      <c r="AA1644" t="str">
        <f>VLOOKUP(order[[#This Row],[Region]],user[#All],2,0)</f>
        <v>Erin</v>
      </c>
    </row>
    <row r="1645" spans="1:27"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c r="Z1645" t="str">
        <f>IFERROR(VLOOKUP(order[[#This Row],[Order ID]],return[#All],2,),"Not returned")</f>
        <v>Not returned</v>
      </c>
      <c r="AA1645" t="str">
        <f>VLOOKUP(order[[#This Row],[Region]],user[#All],2,0)</f>
        <v>Chris</v>
      </c>
    </row>
    <row r="1646" spans="1:27"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c r="Z1646" t="str">
        <f>IFERROR(VLOOKUP(order[[#This Row],[Order ID]],return[#All],2,),"Not returned")</f>
        <v>Not returned</v>
      </c>
      <c r="AA1646" t="str">
        <f>VLOOKUP(order[[#This Row],[Region]],user[#All],2,0)</f>
        <v>Chris</v>
      </c>
    </row>
    <row r="1647" spans="1:27"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c r="Z1647" t="str">
        <f>IFERROR(VLOOKUP(order[[#This Row],[Order ID]],return[#All],2,),"Not returned")</f>
        <v>Not returned</v>
      </c>
      <c r="AA1647" t="str">
        <f>VLOOKUP(order[[#This Row],[Region]],user[#All],2,0)</f>
        <v>Chris</v>
      </c>
    </row>
    <row r="1648" spans="1:27"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c r="Z1648" t="str">
        <f>IFERROR(VLOOKUP(order[[#This Row],[Order ID]],return[#All],2,),"Not returned")</f>
        <v>Not returned</v>
      </c>
      <c r="AA1648" t="str">
        <f>VLOOKUP(order[[#This Row],[Region]],user[#All],2,0)</f>
        <v>Chris</v>
      </c>
    </row>
    <row r="1649" spans="1:27"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c r="Z1649" t="str">
        <f>IFERROR(VLOOKUP(order[[#This Row],[Order ID]],return[#All],2,),"Not returned")</f>
        <v>Not returned</v>
      </c>
      <c r="AA1649" t="str">
        <f>VLOOKUP(order[[#This Row],[Region]],user[#All],2,0)</f>
        <v>Chris</v>
      </c>
    </row>
    <row r="1650" spans="1:27"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c r="Z1650" t="str">
        <f>IFERROR(VLOOKUP(order[[#This Row],[Order ID]],return[#All],2,),"Not returned")</f>
        <v>Not returned</v>
      </c>
      <c r="AA1650" t="str">
        <f>VLOOKUP(order[[#This Row],[Region]],user[#All],2,0)</f>
        <v>Chris</v>
      </c>
    </row>
    <row r="1651" spans="1:27"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c r="Z1651" t="str">
        <f>IFERROR(VLOOKUP(order[[#This Row],[Order ID]],return[#All],2,),"Not returned")</f>
        <v>Not returned</v>
      </c>
      <c r="AA1651" t="str">
        <f>VLOOKUP(order[[#This Row],[Region]],user[#All],2,0)</f>
        <v>Erin</v>
      </c>
    </row>
    <row r="1652" spans="1:27"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c r="Z1652" t="str">
        <f>IFERROR(VLOOKUP(order[[#This Row],[Order ID]],return[#All],2,),"Not returned")</f>
        <v>Not returned</v>
      </c>
      <c r="AA1652" t="str">
        <f>VLOOKUP(order[[#This Row],[Region]],user[#All],2,0)</f>
        <v>Erin</v>
      </c>
    </row>
    <row r="1653" spans="1:27"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c r="Z1653" t="str">
        <f>IFERROR(VLOOKUP(order[[#This Row],[Order ID]],return[#All],2,),"Not returned")</f>
        <v>Not returned</v>
      </c>
      <c r="AA1653" t="str">
        <f>VLOOKUP(order[[#This Row],[Region]],user[#All],2,0)</f>
        <v>Erin</v>
      </c>
    </row>
    <row r="1654" spans="1:27"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c r="Z1654" t="str">
        <f>IFERROR(VLOOKUP(order[[#This Row],[Order ID]],return[#All],2,),"Not returned")</f>
        <v>Not returned</v>
      </c>
      <c r="AA1654" t="str">
        <f>VLOOKUP(order[[#This Row],[Region]],user[#All],2,0)</f>
        <v>Erin</v>
      </c>
    </row>
    <row r="1655" spans="1:27"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c r="Z1655" t="str">
        <f>IFERROR(VLOOKUP(order[[#This Row],[Order ID]],return[#All],2,),"Not returned")</f>
        <v>Not returned</v>
      </c>
      <c r="AA1655" t="str">
        <f>VLOOKUP(order[[#This Row],[Region]],user[#All],2,0)</f>
        <v>Erin</v>
      </c>
    </row>
    <row r="1656" spans="1:27"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c r="Z1656" t="str">
        <f>IFERROR(VLOOKUP(order[[#This Row],[Order ID]],return[#All],2,),"Not returned")</f>
        <v>Not returned</v>
      </c>
      <c r="AA1656" t="str">
        <f>VLOOKUP(order[[#This Row],[Region]],user[#All],2,0)</f>
        <v>Chris</v>
      </c>
    </row>
    <row r="1657" spans="1:27"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c r="Z1657" t="str">
        <f>IFERROR(VLOOKUP(order[[#This Row],[Order ID]],return[#All],2,),"Not returned")</f>
        <v>Not returned</v>
      </c>
      <c r="AA1657" t="str">
        <f>VLOOKUP(order[[#This Row],[Region]],user[#All],2,0)</f>
        <v>Chris</v>
      </c>
    </row>
    <row r="1658" spans="1:27"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c r="Z1658" t="str">
        <f>IFERROR(VLOOKUP(order[[#This Row],[Order ID]],return[#All],2,),"Not returned")</f>
        <v>Not returned</v>
      </c>
      <c r="AA1658" t="str">
        <f>VLOOKUP(order[[#This Row],[Region]],user[#All],2,0)</f>
        <v>Chris</v>
      </c>
    </row>
    <row r="1659" spans="1:27"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c r="Z1659" t="str">
        <f>IFERROR(VLOOKUP(order[[#This Row],[Order ID]],return[#All],2,),"Not returned")</f>
        <v>Not returned</v>
      </c>
      <c r="AA1659" t="str">
        <f>VLOOKUP(order[[#This Row],[Region]],user[#All],2,0)</f>
        <v>Erin</v>
      </c>
    </row>
    <row r="1660" spans="1:27"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c r="Z1660" t="str">
        <f>IFERROR(VLOOKUP(order[[#This Row],[Order ID]],return[#All],2,),"Not returned")</f>
        <v>Not returned</v>
      </c>
      <c r="AA1660" t="str">
        <f>VLOOKUP(order[[#This Row],[Region]],user[#All],2,0)</f>
        <v>Erin</v>
      </c>
    </row>
    <row r="1661" spans="1:27"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c r="Z1661" t="str">
        <f>IFERROR(VLOOKUP(order[[#This Row],[Order ID]],return[#All],2,),"Not returned")</f>
        <v>Not returned</v>
      </c>
      <c r="AA1661" t="str">
        <f>VLOOKUP(order[[#This Row],[Region]],user[#All],2,0)</f>
        <v>Erin</v>
      </c>
    </row>
    <row r="1662" spans="1:27"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c r="Z1662" t="str">
        <f>IFERROR(VLOOKUP(order[[#This Row],[Order ID]],return[#All],2,),"Not returned")</f>
        <v>Not returned</v>
      </c>
      <c r="AA1662" t="str">
        <f>VLOOKUP(order[[#This Row],[Region]],user[#All],2,0)</f>
        <v>Sam</v>
      </c>
    </row>
    <row r="1663" spans="1:27"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c r="Z1663" t="str">
        <f>IFERROR(VLOOKUP(order[[#This Row],[Order ID]],return[#All],2,),"Not returned")</f>
        <v>Not returned</v>
      </c>
      <c r="AA1663" t="str">
        <f>VLOOKUP(order[[#This Row],[Region]],user[#All],2,0)</f>
        <v>Sam</v>
      </c>
    </row>
    <row r="1664" spans="1:27"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c r="Z1664" t="str">
        <f>IFERROR(VLOOKUP(order[[#This Row],[Order ID]],return[#All],2,),"Not returned")</f>
        <v>Not returned</v>
      </c>
      <c r="AA1664" t="str">
        <f>VLOOKUP(order[[#This Row],[Region]],user[#All],2,0)</f>
        <v>William</v>
      </c>
    </row>
    <row r="1665" spans="1:27"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c r="Z1665" t="str">
        <f>IFERROR(VLOOKUP(order[[#This Row],[Order ID]],return[#All],2,),"Not returned")</f>
        <v>Not returned</v>
      </c>
      <c r="AA1665" t="str">
        <f>VLOOKUP(order[[#This Row],[Region]],user[#All],2,0)</f>
        <v>Erin</v>
      </c>
    </row>
    <row r="1666" spans="1:27"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c r="Z1666" t="str">
        <f>IFERROR(VLOOKUP(order[[#This Row],[Order ID]],return[#All],2,),"Not returned")</f>
        <v>Not returned</v>
      </c>
      <c r="AA1666" t="str">
        <f>VLOOKUP(order[[#This Row],[Region]],user[#All],2,0)</f>
        <v>Erin</v>
      </c>
    </row>
    <row r="1667" spans="1:27"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c r="Z1667" t="str">
        <f>IFERROR(VLOOKUP(order[[#This Row],[Order ID]],return[#All],2,),"Not returned")</f>
        <v>Not returned</v>
      </c>
      <c r="AA1667" t="str">
        <f>VLOOKUP(order[[#This Row],[Region]],user[#All],2,0)</f>
        <v>Erin</v>
      </c>
    </row>
    <row r="1668" spans="1:27"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c r="Z1668" t="str">
        <f>IFERROR(VLOOKUP(order[[#This Row],[Order ID]],return[#All],2,),"Not returned")</f>
        <v>Not returned</v>
      </c>
      <c r="AA1668" t="str">
        <f>VLOOKUP(order[[#This Row],[Region]],user[#All],2,0)</f>
        <v>Erin</v>
      </c>
    </row>
    <row r="1669" spans="1:27"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c r="Z1669" t="str">
        <f>IFERROR(VLOOKUP(order[[#This Row],[Order ID]],return[#All],2,),"Not returned")</f>
        <v>Not returned</v>
      </c>
      <c r="AA1669" t="str">
        <f>VLOOKUP(order[[#This Row],[Region]],user[#All],2,0)</f>
        <v>Chris</v>
      </c>
    </row>
    <row r="1670" spans="1:27"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c r="Z1670" t="str">
        <f>IFERROR(VLOOKUP(order[[#This Row],[Order ID]],return[#All],2,),"Not returned")</f>
        <v>Not returned</v>
      </c>
      <c r="AA1670" t="str">
        <f>VLOOKUP(order[[#This Row],[Region]],user[#All],2,0)</f>
        <v>Erin</v>
      </c>
    </row>
    <row r="1671" spans="1:27"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c r="Z1671" t="str">
        <f>IFERROR(VLOOKUP(order[[#This Row],[Order ID]],return[#All],2,),"Not returned")</f>
        <v>Not returned</v>
      </c>
      <c r="AA1671" t="str">
        <f>VLOOKUP(order[[#This Row],[Region]],user[#All],2,0)</f>
        <v>Chris</v>
      </c>
    </row>
    <row r="1672" spans="1:27"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c r="Z1672" t="str">
        <f>IFERROR(VLOOKUP(order[[#This Row],[Order ID]],return[#All],2,),"Not returned")</f>
        <v>Not returned</v>
      </c>
      <c r="AA1672" t="str">
        <f>VLOOKUP(order[[#This Row],[Region]],user[#All],2,0)</f>
        <v>Chris</v>
      </c>
    </row>
    <row r="1673" spans="1:27"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c r="Z1673" t="str">
        <f>IFERROR(VLOOKUP(order[[#This Row],[Order ID]],return[#All],2,),"Not returned")</f>
        <v>Not returned</v>
      </c>
      <c r="AA1673" t="str">
        <f>VLOOKUP(order[[#This Row],[Region]],user[#All],2,0)</f>
        <v>Erin</v>
      </c>
    </row>
    <row r="1674" spans="1:27"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c r="Z1674" t="str">
        <f>IFERROR(VLOOKUP(order[[#This Row],[Order ID]],return[#All],2,),"Not returned")</f>
        <v>Not returned</v>
      </c>
      <c r="AA1674" t="str">
        <f>VLOOKUP(order[[#This Row],[Region]],user[#All],2,0)</f>
        <v>Chris</v>
      </c>
    </row>
    <row r="1675" spans="1:27"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c r="Z1675" t="str">
        <f>IFERROR(VLOOKUP(order[[#This Row],[Order ID]],return[#All],2,),"Not returned")</f>
        <v>Not returned</v>
      </c>
      <c r="AA1675" t="str">
        <f>VLOOKUP(order[[#This Row],[Region]],user[#All],2,0)</f>
        <v>Chris</v>
      </c>
    </row>
    <row r="1676" spans="1:27"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c r="Z1676" t="str">
        <f>IFERROR(VLOOKUP(order[[#This Row],[Order ID]],return[#All],2,),"Not returned")</f>
        <v>Not returned</v>
      </c>
      <c r="AA1676" t="str">
        <f>VLOOKUP(order[[#This Row],[Region]],user[#All],2,0)</f>
        <v>Chris</v>
      </c>
    </row>
    <row r="1677" spans="1:27"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c r="Z1677" t="str">
        <f>IFERROR(VLOOKUP(order[[#This Row],[Order ID]],return[#All],2,),"Not returned")</f>
        <v>Not returned</v>
      </c>
      <c r="AA1677" t="str">
        <f>VLOOKUP(order[[#This Row],[Region]],user[#All],2,0)</f>
        <v>Sam</v>
      </c>
    </row>
    <row r="1678" spans="1:27"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c r="Z1678" t="str">
        <f>IFERROR(VLOOKUP(order[[#This Row],[Order ID]],return[#All],2,),"Not returned")</f>
        <v>Not returned</v>
      </c>
      <c r="AA1678" t="str">
        <f>VLOOKUP(order[[#This Row],[Region]],user[#All],2,0)</f>
        <v>William</v>
      </c>
    </row>
    <row r="1679" spans="1:27"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c r="Z1679" t="str">
        <f>IFERROR(VLOOKUP(order[[#This Row],[Order ID]],return[#All],2,),"Not returned")</f>
        <v>Not returned</v>
      </c>
      <c r="AA1679" t="str">
        <f>VLOOKUP(order[[#This Row],[Region]],user[#All],2,0)</f>
        <v>Erin</v>
      </c>
    </row>
    <row r="1680" spans="1:27"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c r="Z1680" t="str">
        <f>IFERROR(VLOOKUP(order[[#This Row],[Order ID]],return[#All],2,),"Not returned")</f>
        <v>Not returned</v>
      </c>
      <c r="AA1680" t="str">
        <f>VLOOKUP(order[[#This Row],[Region]],user[#All],2,0)</f>
        <v>Erin</v>
      </c>
    </row>
    <row r="1681" spans="1:27"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c r="Z1681" t="str">
        <f>IFERROR(VLOOKUP(order[[#This Row],[Order ID]],return[#All],2,),"Not returned")</f>
        <v>Not returned</v>
      </c>
      <c r="AA1681" t="str">
        <f>VLOOKUP(order[[#This Row],[Region]],user[#All],2,0)</f>
        <v>Sam</v>
      </c>
    </row>
    <row r="1682" spans="1:27"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c r="Z1682" t="str">
        <f>IFERROR(VLOOKUP(order[[#This Row],[Order ID]],return[#All],2,),"Not returned")</f>
        <v>Not returned</v>
      </c>
      <c r="AA1682" t="str">
        <f>VLOOKUP(order[[#This Row],[Region]],user[#All],2,0)</f>
        <v>Sam</v>
      </c>
    </row>
    <row r="1683" spans="1:27"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c r="Z1683" t="str">
        <f>IFERROR(VLOOKUP(order[[#This Row],[Order ID]],return[#All],2,),"Not returned")</f>
        <v>Not returned</v>
      </c>
      <c r="AA1683" t="str">
        <f>VLOOKUP(order[[#This Row],[Region]],user[#All],2,0)</f>
        <v>Sam</v>
      </c>
    </row>
    <row r="1684" spans="1:27"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c r="Z1684" t="str">
        <f>IFERROR(VLOOKUP(order[[#This Row],[Order ID]],return[#All],2,),"Not returned")</f>
        <v>Not returned</v>
      </c>
      <c r="AA1684" t="str">
        <f>VLOOKUP(order[[#This Row],[Region]],user[#All],2,0)</f>
        <v>Chris</v>
      </c>
    </row>
    <row r="1685" spans="1:27"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c r="Z1685" t="str">
        <f>IFERROR(VLOOKUP(order[[#This Row],[Order ID]],return[#All],2,),"Not returned")</f>
        <v>Not returned</v>
      </c>
      <c r="AA1685" t="str">
        <f>VLOOKUP(order[[#This Row],[Region]],user[#All],2,0)</f>
        <v>Chris</v>
      </c>
    </row>
    <row r="1686" spans="1:27"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c r="Z1686" t="str">
        <f>IFERROR(VLOOKUP(order[[#This Row],[Order ID]],return[#All],2,),"Not returned")</f>
        <v>Not returned</v>
      </c>
      <c r="AA1686" t="str">
        <f>VLOOKUP(order[[#This Row],[Region]],user[#All],2,0)</f>
        <v>Chris</v>
      </c>
    </row>
    <row r="1687" spans="1:27"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c r="Z1687" t="str">
        <f>IFERROR(VLOOKUP(order[[#This Row],[Order ID]],return[#All],2,),"Not returned")</f>
        <v>Not returned</v>
      </c>
      <c r="AA1687" t="str">
        <f>VLOOKUP(order[[#This Row],[Region]],user[#All],2,0)</f>
        <v>Chris</v>
      </c>
    </row>
    <row r="1688" spans="1:27"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c r="Z1688" t="str">
        <f>IFERROR(VLOOKUP(order[[#This Row],[Order ID]],return[#All],2,),"Not returned")</f>
        <v>Not returned</v>
      </c>
      <c r="AA1688" t="str">
        <f>VLOOKUP(order[[#This Row],[Region]],user[#All],2,0)</f>
        <v>Chris</v>
      </c>
    </row>
    <row r="1689" spans="1:27"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c r="Z1689" t="str">
        <f>IFERROR(VLOOKUP(order[[#This Row],[Order ID]],return[#All],2,),"Not returned")</f>
        <v>Not returned</v>
      </c>
      <c r="AA1689" t="str">
        <f>VLOOKUP(order[[#This Row],[Region]],user[#All],2,0)</f>
        <v>Chris</v>
      </c>
    </row>
    <row r="1690" spans="1:27"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c r="Z1690" t="str">
        <f>IFERROR(VLOOKUP(order[[#This Row],[Order ID]],return[#All],2,),"Not returned")</f>
        <v>Not returned</v>
      </c>
      <c r="AA1690" t="str">
        <f>VLOOKUP(order[[#This Row],[Region]],user[#All],2,0)</f>
        <v>Chris</v>
      </c>
    </row>
    <row r="1691" spans="1:27"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c r="Z1691" t="str">
        <f>IFERROR(VLOOKUP(order[[#This Row],[Order ID]],return[#All],2,),"Not returned")</f>
        <v>Not returned</v>
      </c>
      <c r="AA1691" t="str">
        <f>VLOOKUP(order[[#This Row],[Region]],user[#All],2,0)</f>
        <v>Chris</v>
      </c>
    </row>
    <row r="1692" spans="1:27"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c r="Z1692" t="str">
        <f>IFERROR(VLOOKUP(order[[#This Row],[Order ID]],return[#All],2,),"Not returned")</f>
        <v>Not returned</v>
      </c>
      <c r="AA1692" t="str">
        <f>VLOOKUP(order[[#This Row],[Region]],user[#All],2,0)</f>
        <v>Erin</v>
      </c>
    </row>
    <row r="1693" spans="1:27"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c r="Z1693" t="str">
        <f>IFERROR(VLOOKUP(order[[#This Row],[Order ID]],return[#All],2,),"Not returned")</f>
        <v>Not returned</v>
      </c>
      <c r="AA1693" t="str">
        <f>VLOOKUP(order[[#This Row],[Region]],user[#All],2,0)</f>
        <v>Erin</v>
      </c>
    </row>
    <row r="1694" spans="1:27"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c r="Z1694" t="str">
        <f>IFERROR(VLOOKUP(order[[#This Row],[Order ID]],return[#All],2,),"Not returned")</f>
        <v>Not returned</v>
      </c>
      <c r="AA1694" t="str">
        <f>VLOOKUP(order[[#This Row],[Region]],user[#All],2,0)</f>
        <v>Erin</v>
      </c>
    </row>
    <row r="1695" spans="1:27"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c r="Z1695" t="str">
        <f>IFERROR(VLOOKUP(order[[#This Row],[Order ID]],return[#All],2,),"Not returned")</f>
        <v>Not returned</v>
      </c>
      <c r="AA1695" t="str">
        <f>VLOOKUP(order[[#This Row],[Region]],user[#All],2,0)</f>
        <v>Erin</v>
      </c>
    </row>
    <row r="1696" spans="1:27"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c r="Z1696" t="str">
        <f>IFERROR(VLOOKUP(order[[#This Row],[Order ID]],return[#All],2,),"Not returned")</f>
        <v>Not returned</v>
      </c>
      <c r="AA1696" t="str">
        <f>VLOOKUP(order[[#This Row],[Region]],user[#All],2,0)</f>
        <v>Chris</v>
      </c>
    </row>
    <row r="1697" spans="1:27"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c r="Z1697" t="str">
        <f>IFERROR(VLOOKUP(order[[#This Row],[Order ID]],return[#All],2,),"Not returned")</f>
        <v>Not returned</v>
      </c>
      <c r="AA1697" t="str">
        <f>VLOOKUP(order[[#This Row],[Region]],user[#All],2,0)</f>
        <v>Chris</v>
      </c>
    </row>
    <row r="1698" spans="1:27"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c r="Z1698" t="str">
        <f>IFERROR(VLOOKUP(order[[#This Row],[Order ID]],return[#All],2,),"Not returned")</f>
        <v>Not returned</v>
      </c>
      <c r="AA1698" t="str">
        <f>VLOOKUP(order[[#This Row],[Region]],user[#All],2,0)</f>
        <v>Chris</v>
      </c>
    </row>
    <row r="1699" spans="1:27"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c r="Z1699" t="str">
        <f>IFERROR(VLOOKUP(order[[#This Row],[Order ID]],return[#All],2,),"Not returned")</f>
        <v>Not returned</v>
      </c>
      <c r="AA1699" t="str">
        <f>VLOOKUP(order[[#This Row],[Region]],user[#All],2,0)</f>
        <v>Chris</v>
      </c>
    </row>
    <row r="1700" spans="1:27"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c r="Z1700" t="str">
        <f>IFERROR(VLOOKUP(order[[#This Row],[Order ID]],return[#All],2,),"Not returned")</f>
        <v>Not returned</v>
      </c>
      <c r="AA1700" t="str">
        <f>VLOOKUP(order[[#This Row],[Region]],user[#All],2,0)</f>
        <v>Chris</v>
      </c>
    </row>
    <row r="1701" spans="1:27"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c r="Z1701" t="str">
        <f>IFERROR(VLOOKUP(order[[#This Row],[Order ID]],return[#All],2,),"Not returned")</f>
        <v>Not returned</v>
      </c>
      <c r="AA1701" t="str">
        <f>VLOOKUP(order[[#This Row],[Region]],user[#All],2,0)</f>
        <v>Chris</v>
      </c>
    </row>
    <row r="1702" spans="1:27"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c r="Z1702" t="str">
        <f>IFERROR(VLOOKUP(order[[#This Row],[Order ID]],return[#All],2,),"Not returned")</f>
        <v>Not returned</v>
      </c>
      <c r="AA1702" t="str">
        <f>VLOOKUP(order[[#This Row],[Region]],user[#All],2,0)</f>
        <v>Chris</v>
      </c>
    </row>
    <row r="1703" spans="1:27"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c r="Z1703" t="str">
        <f>IFERROR(VLOOKUP(order[[#This Row],[Order ID]],return[#All],2,),"Not returned")</f>
        <v>Not returned</v>
      </c>
      <c r="AA1703" t="str">
        <f>VLOOKUP(order[[#This Row],[Region]],user[#All],2,0)</f>
        <v>William</v>
      </c>
    </row>
    <row r="1704" spans="1:27"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c r="Z1704" t="str">
        <f>IFERROR(VLOOKUP(order[[#This Row],[Order ID]],return[#All],2,),"Not returned")</f>
        <v>Not returned</v>
      </c>
      <c r="AA1704" t="str">
        <f>VLOOKUP(order[[#This Row],[Region]],user[#All],2,0)</f>
        <v>William</v>
      </c>
    </row>
    <row r="1705" spans="1:27"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c r="Z1705" t="str">
        <f>IFERROR(VLOOKUP(order[[#This Row],[Order ID]],return[#All],2,),"Not returned")</f>
        <v>Not returned</v>
      </c>
      <c r="AA1705" t="str">
        <f>VLOOKUP(order[[#This Row],[Region]],user[#All],2,0)</f>
        <v>William</v>
      </c>
    </row>
    <row r="1706" spans="1:27"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c r="Z1706" t="str">
        <f>IFERROR(VLOOKUP(order[[#This Row],[Order ID]],return[#All],2,),"Not returned")</f>
        <v>Not returned</v>
      </c>
      <c r="AA1706" t="str">
        <f>VLOOKUP(order[[#This Row],[Region]],user[#All],2,0)</f>
        <v>William</v>
      </c>
    </row>
    <row r="1707" spans="1:27"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c r="Z1707" t="str">
        <f>IFERROR(VLOOKUP(order[[#This Row],[Order ID]],return[#All],2,),"Not returned")</f>
        <v>Not returned</v>
      </c>
      <c r="AA1707" t="str">
        <f>VLOOKUP(order[[#This Row],[Region]],user[#All],2,0)</f>
        <v>William</v>
      </c>
    </row>
    <row r="1708" spans="1:27"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c r="Z1708" t="str">
        <f>IFERROR(VLOOKUP(order[[#This Row],[Order ID]],return[#All],2,),"Not returned")</f>
        <v>Not returned</v>
      </c>
      <c r="AA1708" t="str">
        <f>VLOOKUP(order[[#This Row],[Region]],user[#All],2,0)</f>
        <v>William</v>
      </c>
    </row>
    <row r="1709" spans="1:27"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c r="Z1709" t="str">
        <f>IFERROR(VLOOKUP(order[[#This Row],[Order ID]],return[#All],2,),"Not returned")</f>
        <v>Not returned</v>
      </c>
      <c r="AA1709" t="str">
        <f>VLOOKUP(order[[#This Row],[Region]],user[#All],2,0)</f>
        <v>Chris</v>
      </c>
    </row>
    <row r="1710" spans="1:27"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c r="Z1710" t="str">
        <f>IFERROR(VLOOKUP(order[[#This Row],[Order ID]],return[#All],2,),"Not returned")</f>
        <v>Not returned</v>
      </c>
      <c r="AA1710" t="str">
        <f>VLOOKUP(order[[#This Row],[Region]],user[#All],2,0)</f>
        <v>Chris</v>
      </c>
    </row>
    <row r="1711" spans="1:27"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c r="Z1711" t="str">
        <f>IFERROR(VLOOKUP(order[[#This Row],[Order ID]],return[#All],2,),"Not returned")</f>
        <v>Not returned</v>
      </c>
      <c r="AA1711" t="str">
        <f>VLOOKUP(order[[#This Row],[Region]],user[#All],2,0)</f>
        <v>Erin</v>
      </c>
    </row>
    <row r="1712" spans="1:27"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c r="Z1712" t="str">
        <f>IFERROR(VLOOKUP(order[[#This Row],[Order ID]],return[#All],2,),"Not returned")</f>
        <v>Not returned</v>
      </c>
      <c r="AA1712" t="str">
        <f>VLOOKUP(order[[#This Row],[Region]],user[#All],2,0)</f>
        <v>Erin</v>
      </c>
    </row>
    <row r="1713" spans="1:27"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c r="Z1713" t="str">
        <f>IFERROR(VLOOKUP(order[[#This Row],[Order ID]],return[#All],2,),"Not returned")</f>
        <v>Not returned</v>
      </c>
      <c r="AA1713" t="str">
        <f>VLOOKUP(order[[#This Row],[Region]],user[#All],2,0)</f>
        <v>Erin</v>
      </c>
    </row>
    <row r="1714" spans="1:27"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c r="Z1714" t="str">
        <f>IFERROR(VLOOKUP(order[[#This Row],[Order ID]],return[#All],2,),"Not returned")</f>
        <v>Not returned</v>
      </c>
      <c r="AA1714" t="str">
        <f>VLOOKUP(order[[#This Row],[Region]],user[#All],2,0)</f>
        <v>Erin</v>
      </c>
    </row>
    <row r="1715" spans="1:27"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c r="Z1715" t="str">
        <f>IFERROR(VLOOKUP(order[[#This Row],[Order ID]],return[#All],2,),"Not returned")</f>
        <v>Not returned</v>
      </c>
      <c r="AA1715" t="str">
        <f>VLOOKUP(order[[#This Row],[Region]],user[#All],2,0)</f>
        <v>Erin</v>
      </c>
    </row>
    <row r="1716" spans="1:27"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c r="Z1716" t="str">
        <f>IFERROR(VLOOKUP(order[[#This Row],[Order ID]],return[#All],2,),"Not returned")</f>
        <v>Not returned</v>
      </c>
      <c r="AA1716" t="str">
        <f>VLOOKUP(order[[#This Row],[Region]],user[#All],2,0)</f>
        <v>Erin</v>
      </c>
    </row>
    <row r="1717" spans="1:27"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c r="Z1717" t="str">
        <f>IFERROR(VLOOKUP(order[[#This Row],[Order ID]],return[#All],2,),"Not returned")</f>
        <v>Not returned</v>
      </c>
      <c r="AA1717" t="str">
        <f>VLOOKUP(order[[#This Row],[Region]],user[#All],2,0)</f>
        <v>Erin</v>
      </c>
    </row>
    <row r="1718" spans="1:27"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c r="Z1718" t="str">
        <f>IFERROR(VLOOKUP(order[[#This Row],[Order ID]],return[#All],2,),"Not returned")</f>
        <v>Not returned</v>
      </c>
      <c r="AA1718" t="str">
        <f>VLOOKUP(order[[#This Row],[Region]],user[#All],2,0)</f>
        <v>William</v>
      </c>
    </row>
    <row r="1719" spans="1:27"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c r="Z1719" t="str">
        <f>IFERROR(VLOOKUP(order[[#This Row],[Order ID]],return[#All],2,),"Not returned")</f>
        <v>Not returned</v>
      </c>
      <c r="AA1719" t="str">
        <f>VLOOKUP(order[[#This Row],[Region]],user[#All],2,0)</f>
        <v>William</v>
      </c>
    </row>
    <row r="1720" spans="1:27"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c r="Z1720" t="str">
        <f>IFERROR(VLOOKUP(order[[#This Row],[Order ID]],return[#All],2,),"Not returned")</f>
        <v>Not returned</v>
      </c>
      <c r="AA1720" t="str">
        <f>VLOOKUP(order[[#This Row],[Region]],user[#All],2,0)</f>
        <v>Chris</v>
      </c>
    </row>
    <row r="1721" spans="1:27"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c r="Z1721" t="str">
        <f>IFERROR(VLOOKUP(order[[#This Row],[Order ID]],return[#All],2,),"Not returned")</f>
        <v>Not returned</v>
      </c>
      <c r="AA1721" t="str">
        <f>VLOOKUP(order[[#This Row],[Region]],user[#All],2,0)</f>
        <v>Chris</v>
      </c>
    </row>
    <row r="1722" spans="1:27"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c r="Z1722" t="str">
        <f>IFERROR(VLOOKUP(order[[#This Row],[Order ID]],return[#All],2,),"Not returned")</f>
        <v>Not returned</v>
      </c>
      <c r="AA1722" t="str">
        <f>VLOOKUP(order[[#This Row],[Region]],user[#All],2,0)</f>
        <v>Chris</v>
      </c>
    </row>
    <row r="1723" spans="1:27"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c r="Z1723" t="str">
        <f>IFERROR(VLOOKUP(order[[#This Row],[Order ID]],return[#All],2,),"Not returned")</f>
        <v>Not returned</v>
      </c>
      <c r="AA1723" t="str">
        <f>VLOOKUP(order[[#This Row],[Region]],user[#All],2,0)</f>
        <v>Chris</v>
      </c>
    </row>
    <row r="1724" spans="1:27"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c r="Z1724" t="str">
        <f>IFERROR(VLOOKUP(order[[#This Row],[Order ID]],return[#All],2,),"Not returned")</f>
        <v>Not returned</v>
      </c>
      <c r="AA1724" t="str">
        <f>VLOOKUP(order[[#This Row],[Region]],user[#All],2,0)</f>
        <v>Chris</v>
      </c>
    </row>
    <row r="1725" spans="1:27"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c r="Z1725" t="str">
        <f>IFERROR(VLOOKUP(order[[#This Row],[Order ID]],return[#All],2,),"Not returned")</f>
        <v>Not returned</v>
      </c>
      <c r="AA1725" t="str">
        <f>VLOOKUP(order[[#This Row],[Region]],user[#All],2,0)</f>
        <v>Chris</v>
      </c>
    </row>
    <row r="1726" spans="1:27"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c r="Z1726" t="str">
        <f>IFERROR(VLOOKUP(order[[#This Row],[Order ID]],return[#All],2,),"Not returned")</f>
        <v>Not returned</v>
      </c>
      <c r="AA1726" t="str">
        <f>VLOOKUP(order[[#This Row],[Region]],user[#All],2,0)</f>
        <v>Chris</v>
      </c>
    </row>
    <row r="1727" spans="1:27"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c r="Z1727" t="str">
        <f>IFERROR(VLOOKUP(order[[#This Row],[Order ID]],return[#All],2,),"Not returned")</f>
        <v>Not returned</v>
      </c>
      <c r="AA1727" t="str">
        <f>VLOOKUP(order[[#This Row],[Region]],user[#All],2,0)</f>
        <v>Chris</v>
      </c>
    </row>
    <row r="1728" spans="1:27"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c r="Z1728" t="str">
        <f>IFERROR(VLOOKUP(order[[#This Row],[Order ID]],return[#All],2,),"Not returned")</f>
        <v>Not returned</v>
      </c>
      <c r="AA1728" t="str">
        <f>VLOOKUP(order[[#This Row],[Region]],user[#All],2,0)</f>
        <v>Chris</v>
      </c>
    </row>
    <row r="1729" spans="1:27"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c r="Z1729" t="str">
        <f>IFERROR(VLOOKUP(order[[#This Row],[Order ID]],return[#All],2,),"Not returned")</f>
        <v>Not returned</v>
      </c>
      <c r="AA1729" t="str">
        <f>VLOOKUP(order[[#This Row],[Region]],user[#All],2,0)</f>
        <v>Chris</v>
      </c>
    </row>
    <row r="1730" spans="1:27"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c r="Z1730" t="str">
        <f>IFERROR(VLOOKUP(order[[#This Row],[Order ID]],return[#All],2,),"Not returned")</f>
        <v>Not returned</v>
      </c>
      <c r="AA1730" t="str">
        <f>VLOOKUP(order[[#This Row],[Region]],user[#All],2,0)</f>
        <v>Chris</v>
      </c>
    </row>
    <row r="1731" spans="1:27"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c r="Z1731" t="str">
        <f>IFERROR(VLOOKUP(order[[#This Row],[Order ID]],return[#All],2,),"Not returned")</f>
        <v>Not returned</v>
      </c>
      <c r="AA1731" t="str">
        <f>VLOOKUP(order[[#This Row],[Region]],user[#All],2,0)</f>
        <v>William</v>
      </c>
    </row>
    <row r="1732" spans="1:27"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c r="Z1732" t="str">
        <f>IFERROR(VLOOKUP(order[[#This Row],[Order ID]],return[#All],2,),"Not returned")</f>
        <v>Not returned</v>
      </c>
      <c r="AA1732" t="str">
        <f>VLOOKUP(order[[#This Row],[Region]],user[#All],2,0)</f>
        <v>Sam</v>
      </c>
    </row>
    <row r="1733" spans="1:27"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c r="Z1733" t="str">
        <f>IFERROR(VLOOKUP(order[[#This Row],[Order ID]],return[#All],2,),"Not returned")</f>
        <v>Not returned</v>
      </c>
      <c r="AA1733" t="str">
        <f>VLOOKUP(order[[#This Row],[Region]],user[#All],2,0)</f>
        <v>William</v>
      </c>
    </row>
    <row r="1734" spans="1:27"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c r="Z1734" t="str">
        <f>IFERROR(VLOOKUP(order[[#This Row],[Order ID]],return[#All],2,),"Not returned")</f>
        <v>Not returned</v>
      </c>
      <c r="AA1734" t="str">
        <f>VLOOKUP(order[[#This Row],[Region]],user[#All],2,0)</f>
        <v>William</v>
      </c>
    </row>
    <row r="1735" spans="1:27"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c r="Z1735" t="str">
        <f>IFERROR(VLOOKUP(order[[#This Row],[Order ID]],return[#All],2,),"Not returned")</f>
        <v>Not returned</v>
      </c>
      <c r="AA1735" t="str">
        <f>VLOOKUP(order[[#This Row],[Region]],user[#All],2,0)</f>
        <v>William</v>
      </c>
    </row>
    <row r="1736" spans="1:27"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c r="Z1736" t="str">
        <f>IFERROR(VLOOKUP(order[[#This Row],[Order ID]],return[#All],2,),"Not returned")</f>
        <v>Not returned</v>
      </c>
      <c r="AA1736" t="str">
        <f>VLOOKUP(order[[#This Row],[Region]],user[#All],2,0)</f>
        <v>William</v>
      </c>
    </row>
    <row r="1737" spans="1:27"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c r="Z1737" t="str">
        <f>IFERROR(VLOOKUP(order[[#This Row],[Order ID]],return[#All],2,),"Not returned")</f>
        <v>Not returned</v>
      </c>
      <c r="AA1737" t="str">
        <f>VLOOKUP(order[[#This Row],[Region]],user[#All],2,0)</f>
        <v>Erin</v>
      </c>
    </row>
    <row r="1738" spans="1:27"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c r="Z1738" t="str">
        <f>IFERROR(VLOOKUP(order[[#This Row],[Order ID]],return[#All],2,),"Not returned")</f>
        <v>Not returned</v>
      </c>
      <c r="AA1738" t="str">
        <f>VLOOKUP(order[[#This Row],[Region]],user[#All],2,0)</f>
        <v>Chris</v>
      </c>
    </row>
    <row r="1739" spans="1:27"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c r="Z1739" t="str">
        <f>IFERROR(VLOOKUP(order[[#This Row],[Order ID]],return[#All],2,),"Not returned")</f>
        <v>Not returned</v>
      </c>
      <c r="AA1739" t="str">
        <f>VLOOKUP(order[[#This Row],[Region]],user[#All],2,0)</f>
        <v>Chris</v>
      </c>
    </row>
    <row r="1740" spans="1:27"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c r="Z1740" t="str">
        <f>IFERROR(VLOOKUP(order[[#This Row],[Order ID]],return[#All],2,),"Not returned")</f>
        <v>Not returned</v>
      </c>
      <c r="AA1740" t="str">
        <f>VLOOKUP(order[[#This Row],[Region]],user[#All],2,0)</f>
        <v>Chris</v>
      </c>
    </row>
    <row r="1741" spans="1:27"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c r="Z1741" t="str">
        <f>IFERROR(VLOOKUP(order[[#This Row],[Order ID]],return[#All],2,),"Not returned")</f>
        <v>Not returned</v>
      </c>
      <c r="AA1741" t="str">
        <f>VLOOKUP(order[[#This Row],[Region]],user[#All],2,0)</f>
        <v>William</v>
      </c>
    </row>
    <row r="1742" spans="1:27"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c r="Z1742" t="str">
        <f>IFERROR(VLOOKUP(order[[#This Row],[Order ID]],return[#All],2,),"Not returned")</f>
        <v>Not returned</v>
      </c>
      <c r="AA1742" t="str">
        <f>VLOOKUP(order[[#This Row],[Region]],user[#All],2,0)</f>
        <v>Erin</v>
      </c>
    </row>
    <row r="1743" spans="1:27"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c r="Z1743" t="str">
        <f>IFERROR(VLOOKUP(order[[#This Row],[Order ID]],return[#All],2,),"Not returned")</f>
        <v>Not returned</v>
      </c>
      <c r="AA1743" t="str">
        <f>VLOOKUP(order[[#This Row],[Region]],user[#All],2,0)</f>
        <v>Erin</v>
      </c>
    </row>
    <row r="1744" spans="1:27"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c r="Z1744" t="str">
        <f>IFERROR(VLOOKUP(order[[#This Row],[Order ID]],return[#All],2,),"Not returned")</f>
        <v>Not returned</v>
      </c>
      <c r="AA1744" t="str">
        <f>VLOOKUP(order[[#This Row],[Region]],user[#All],2,0)</f>
        <v>Erin</v>
      </c>
    </row>
    <row r="1745" spans="1:27"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c r="Z1745" t="str">
        <f>IFERROR(VLOOKUP(order[[#This Row],[Order ID]],return[#All],2,),"Not returned")</f>
        <v>Not returned</v>
      </c>
      <c r="AA1745" t="str">
        <f>VLOOKUP(order[[#This Row],[Region]],user[#All],2,0)</f>
        <v>Erin</v>
      </c>
    </row>
    <row r="1746" spans="1:27"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c r="Z1746" t="str">
        <f>IFERROR(VLOOKUP(order[[#This Row],[Order ID]],return[#All],2,),"Not returned")</f>
        <v>Not returned</v>
      </c>
      <c r="AA1746" t="str">
        <f>VLOOKUP(order[[#This Row],[Region]],user[#All],2,0)</f>
        <v>Erin</v>
      </c>
    </row>
    <row r="1747" spans="1:27"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c r="Z1747" t="str">
        <f>IFERROR(VLOOKUP(order[[#This Row],[Order ID]],return[#All],2,),"Not returned")</f>
        <v>Not returned</v>
      </c>
      <c r="AA1747" t="str">
        <f>VLOOKUP(order[[#This Row],[Region]],user[#All],2,0)</f>
        <v>Erin</v>
      </c>
    </row>
    <row r="1748" spans="1:27"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c r="Z1748" t="str">
        <f>IFERROR(VLOOKUP(order[[#This Row],[Order ID]],return[#All],2,),"Not returned")</f>
        <v>Not returned</v>
      </c>
      <c r="AA1748" t="str">
        <f>VLOOKUP(order[[#This Row],[Region]],user[#All],2,0)</f>
        <v>Erin</v>
      </c>
    </row>
    <row r="1749" spans="1:27"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c r="Z1749" t="str">
        <f>IFERROR(VLOOKUP(order[[#This Row],[Order ID]],return[#All],2,),"Not returned")</f>
        <v>Not returned</v>
      </c>
      <c r="AA1749" t="str">
        <f>VLOOKUP(order[[#This Row],[Region]],user[#All],2,0)</f>
        <v>Erin</v>
      </c>
    </row>
    <row r="1750" spans="1:27"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c r="Z1750" t="str">
        <f>IFERROR(VLOOKUP(order[[#This Row],[Order ID]],return[#All],2,),"Not returned")</f>
        <v>Not returned</v>
      </c>
      <c r="AA1750" t="str">
        <f>VLOOKUP(order[[#This Row],[Region]],user[#All],2,0)</f>
        <v>Erin</v>
      </c>
    </row>
    <row r="1751" spans="1:27"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c r="Z1751" t="str">
        <f>IFERROR(VLOOKUP(order[[#This Row],[Order ID]],return[#All],2,),"Not returned")</f>
        <v>Not returned</v>
      </c>
      <c r="AA1751" t="str">
        <f>VLOOKUP(order[[#This Row],[Region]],user[#All],2,0)</f>
        <v>Erin</v>
      </c>
    </row>
    <row r="1752" spans="1:27"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c r="Z1752" t="str">
        <f>IFERROR(VLOOKUP(order[[#This Row],[Order ID]],return[#All],2,),"Not returned")</f>
        <v>Not returned</v>
      </c>
      <c r="AA1752" t="str">
        <f>VLOOKUP(order[[#This Row],[Region]],user[#All],2,0)</f>
        <v>Erin</v>
      </c>
    </row>
    <row r="1753" spans="1:27"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c r="Z1753" t="str">
        <f>IFERROR(VLOOKUP(order[[#This Row],[Order ID]],return[#All],2,),"Not returned")</f>
        <v>Not returned</v>
      </c>
      <c r="AA1753" t="str">
        <f>VLOOKUP(order[[#This Row],[Region]],user[#All],2,0)</f>
        <v>William</v>
      </c>
    </row>
    <row r="1754" spans="1:27"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c r="Z1754" t="str">
        <f>IFERROR(VLOOKUP(order[[#This Row],[Order ID]],return[#All],2,),"Not returned")</f>
        <v>Not returned</v>
      </c>
      <c r="AA1754" t="str">
        <f>VLOOKUP(order[[#This Row],[Region]],user[#All],2,0)</f>
        <v>William</v>
      </c>
    </row>
    <row r="1755" spans="1:27"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c r="Z1755" t="str">
        <f>IFERROR(VLOOKUP(order[[#This Row],[Order ID]],return[#All],2,),"Not returned")</f>
        <v>Not returned</v>
      </c>
      <c r="AA1755" t="str">
        <f>VLOOKUP(order[[#This Row],[Region]],user[#All],2,0)</f>
        <v>William</v>
      </c>
    </row>
    <row r="1756" spans="1:27"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c r="Z1756" t="str">
        <f>IFERROR(VLOOKUP(order[[#This Row],[Order ID]],return[#All],2,),"Not returned")</f>
        <v>Not returned</v>
      </c>
      <c r="AA1756" t="str">
        <f>VLOOKUP(order[[#This Row],[Region]],user[#All],2,0)</f>
        <v>Sam</v>
      </c>
    </row>
    <row r="1757" spans="1:27"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c r="Z1757" t="str">
        <f>IFERROR(VLOOKUP(order[[#This Row],[Order ID]],return[#All],2,),"Not returned")</f>
        <v>Not returned</v>
      </c>
      <c r="AA1757" t="str">
        <f>VLOOKUP(order[[#This Row],[Region]],user[#All],2,0)</f>
        <v>Chris</v>
      </c>
    </row>
    <row r="1758" spans="1:27"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c r="Z1758" t="str">
        <f>IFERROR(VLOOKUP(order[[#This Row],[Order ID]],return[#All],2,),"Not returned")</f>
        <v>Not returned</v>
      </c>
      <c r="AA1758" t="str">
        <f>VLOOKUP(order[[#This Row],[Region]],user[#All],2,0)</f>
        <v>Erin</v>
      </c>
    </row>
    <row r="1759" spans="1:27"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c r="Z1759" t="str">
        <f>IFERROR(VLOOKUP(order[[#This Row],[Order ID]],return[#All],2,),"Not returned")</f>
        <v>Not returned</v>
      </c>
      <c r="AA1759" t="str">
        <f>VLOOKUP(order[[#This Row],[Region]],user[#All],2,0)</f>
        <v>Erin</v>
      </c>
    </row>
    <row r="1760" spans="1:27"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c r="Z1760" t="str">
        <f>IFERROR(VLOOKUP(order[[#This Row],[Order ID]],return[#All],2,),"Not returned")</f>
        <v>Not returned</v>
      </c>
      <c r="AA1760" t="str">
        <f>VLOOKUP(order[[#This Row],[Region]],user[#All],2,0)</f>
        <v>Erin</v>
      </c>
    </row>
    <row r="1761" spans="1:27"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c r="Z1761" t="str">
        <f>IFERROR(VLOOKUP(order[[#This Row],[Order ID]],return[#All],2,),"Not returned")</f>
        <v>Not returned</v>
      </c>
      <c r="AA1761" t="str">
        <f>VLOOKUP(order[[#This Row],[Region]],user[#All],2,0)</f>
        <v>Erin</v>
      </c>
    </row>
    <row r="1762" spans="1:27"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c r="Z1762" t="str">
        <f>IFERROR(VLOOKUP(order[[#This Row],[Order ID]],return[#All],2,),"Not returned")</f>
        <v>Not returned</v>
      </c>
      <c r="AA1762" t="str">
        <f>VLOOKUP(order[[#This Row],[Region]],user[#All],2,0)</f>
        <v>Erin</v>
      </c>
    </row>
    <row r="1763" spans="1:27"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c r="Z1763" t="str">
        <f>IFERROR(VLOOKUP(order[[#This Row],[Order ID]],return[#All],2,),"Not returned")</f>
        <v>Not returned</v>
      </c>
      <c r="AA1763" t="str">
        <f>VLOOKUP(order[[#This Row],[Region]],user[#All],2,0)</f>
        <v>Erin</v>
      </c>
    </row>
    <row r="1764" spans="1:27"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c r="Z1764" t="str">
        <f>IFERROR(VLOOKUP(order[[#This Row],[Order ID]],return[#All],2,),"Not returned")</f>
        <v>Not returned</v>
      </c>
      <c r="AA1764" t="str">
        <f>VLOOKUP(order[[#This Row],[Region]],user[#All],2,0)</f>
        <v>Erin</v>
      </c>
    </row>
    <row r="1765" spans="1:27"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c r="Z1765" t="str">
        <f>IFERROR(VLOOKUP(order[[#This Row],[Order ID]],return[#All],2,),"Not returned")</f>
        <v>Not returned</v>
      </c>
      <c r="AA1765" t="str">
        <f>VLOOKUP(order[[#This Row],[Region]],user[#All],2,0)</f>
        <v>Erin</v>
      </c>
    </row>
    <row r="1766" spans="1:27"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c r="Z1766" t="str">
        <f>IFERROR(VLOOKUP(order[[#This Row],[Order ID]],return[#All],2,),"Not returned")</f>
        <v>Not returned</v>
      </c>
      <c r="AA1766" t="str">
        <f>VLOOKUP(order[[#This Row],[Region]],user[#All],2,0)</f>
        <v>Sam</v>
      </c>
    </row>
    <row r="1767" spans="1:27"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c r="Z1767" t="str">
        <f>IFERROR(VLOOKUP(order[[#This Row],[Order ID]],return[#All],2,),"Not returned")</f>
        <v>Not returned</v>
      </c>
      <c r="AA1767" t="str">
        <f>VLOOKUP(order[[#This Row],[Region]],user[#All],2,0)</f>
        <v>Sam</v>
      </c>
    </row>
    <row r="1768" spans="1:27"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c r="Z1768" t="str">
        <f>IFERROR(VLOOKUP(order[[#This Row],[Order ID]],return[#All],2,),"Not returned")</f>
        <v>Not returned</v>
      </c>
      <c r="AA1768" t="str">
        <f>VLOOKUP(order[[#This Row],[Region]],user[#All],2,0)</f>
        <v>Sam</v>
      </c>
    </row>
    <row r="1769" spans="1:27"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c r="Z1769" t="str">
        <f>IFERROR(VLOOKUP(order[[#This Row],[Order ID]],return[#All],2,),"Not returned")</f>
        <v>Not returned</v>
      </c>
      <c r="AA1769" t="str">
        <f>VLOOKUP(order[[#This Row],[Region]],user[#All],2,0)</f>
        <v>Sam</v>
      </c>
    </row>
    <row r="1770" spans="1:27"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c r="Z1770" t="str">
        <f>IFERROR(VLOOKUP(order[[#This Row],[Order ID]],return[#All],2,),"Not returned")</f>
        <v>Not returned</v>
      </c>
      <c r="AA1770" t="str">
        <f>VLOOKUP(order[[#This Row],[Region]],user[#All],2,0)</f>
        <v>Chris</v>
      </c>
    </row>
    <row r="1771" spans="1:27"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c r="Z1771" t="str">
        <f>IFERROR(VLOOKUP(order[[#This Row],[Order ID]],return[#All],2,),"Not returned")</f>
        <v>Not returned</v>
      </c>
      <c r="AA1771" t="str">
        <f>VLOOKUP(order[[#This Row],[Region]],user[#All],2,0)</f>
        <v>Chris</v>
      </c>
    </row>
    <row r="1772" spans="1:27"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c r="Z1772" t="str">
        <f>IFERROR(VLOOKUP(order[[#This Row],[Order ID]],return[#All],2,),"Not returned")</f>
        <v>Not returned</v>
      </c>
      <c r="AA1772" t="str">
        <f>VLOOKUP(order[[#This Row],[Region]],user[#All],2,0)</f>
        <v>Chris</v>
      </c>
    </row>
    <row r="1773" spans="1:27"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c r="Z1773" t="str">
        <f>IFERROR(VLOOKUP(order[[#This Row],[Order ID]],return[#All],2,),"Not returned")</f>
        <v>Not returned</v>
      </c>
      <c r="AA1773" t="str">
        <f>VLOOKUP(order[[#This Row],[Region]],user[#All],2,0)</f>
        <v>Sam</v>
      </c>
    </row>
    <row r="1774" spans="1:27"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c r="Z1774" t="str">
        <f>IFERROR(VLOOKUP(order[[#This Row],[Order ID]],return[#All],2,),"Not returned")</f>
        <v>Not returned</v>
      </c>
      <c r="AA1774" t="str">
        <f>VLOOKUP(order[[#This Row],[Region]],user[#All],2,0)</f>
        <v>Sam</v>
      </c>
    </row>
    <row r="1775" spans="1:27"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c r="Z1775" t="str">
        <f>IFERROR(VLOOKUP(order[[#This Row],[Order ID]],return[#All],2,),"Not returned")</f>
        <v>Not returned</v>
      </c>
      <c r="AA1775" t="str">
        <f>VLOOKUP(order[[#This Row],[Region]],user[#All],2,0)</f>
        <v>Sam</v>
      </c>
    </row>
    <row r="1776" spans="1:27"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c r="Z1776" t="str">
        <f>IFERROR(VLOOKUP(order[[#This Row],[Order ID]],return[#All],2,),"Not returned")</f>
        <v>Not returned</v>
      </c>
      <c r="AA1776" t="str">
        <f>VLOOKUP(order[[#This Row],[Region]],user[#All],2,0)</f>
        <v>Sam</v>
      </c>
    </row>
    <row r="1777" spans="1:27"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c r="Z1777" t="str">
        <f>IFERROR(VLOOKUP(order[[#This Row],[Order ID]],return[#All],2,),"Not returned")</f>
        <v>Not returned</v>
      </c>
      <c r="AA1777" t="str">
        <f>VLOOKUP(order[[#This Row],[Region]],user[#All],2,0)</f>
        <v>Sam</v>
      </c>
    </row>
    <row r="1778" spans="1:27"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c r="Z1778" t="str">
        <f>IFERROR(VLOOKUP(order[[#This Row],[Order ID]],return[#All],2,),"Not returned")</f>
        <v>Not returned</v>
      </c>
      <c r="AA1778" t="str">
        <f>VLOOKUP(order[[#This Row],[Region]],user[#All],2,0)</f>
        <v>Chris</v>
      </c>
    </row>
    <row r="1779" spans="1:27"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c r="Z1779" t="str">
        <f>IFERROR(VLOOKUP(order[[#This Row],[Order ID]],return[#All],2,),"Not returned")</f>
        <v>Not returned</v>
      </c>
      <c r="AA1779" t="str">
        <f>VLOOKUP(order[[#This Row],[Region]],user[#All],2,0)</f>
        <v>Chris</v>
      </c>
    </row>
    <row r="1780" spans="1:27"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c r="Z1780" t="str">
        <f>IFERROR(VLOOKUP(order[[#This Row],[Order ID]],return[#All],2,),"Not returned")</f>
        <v>Not returned</v>
      </c>
      <c r="AA1780" t="str">
        <f>VLOOKUP(order[[#This Row],[Region]],user[#All],2,0)</f>
        <v>Chris</v>
      </c>
    </row>
    <row r="1781" spans="1:27"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c r="Z1781" t="str">
        <f>IFERROR(VLOOKUP(order[[#This Row],[Order ID]],return[#All],2,),"Not returned")</f>
        <v>Not returned</v>
      </c>
      <c r="AA1781" t="str">
        <f>VLOOKUP(order[[#This Row],[Region]],user[#All],2,0)</f>
        <v>Sam</v>
      </c>
    </row>
    <row r="1782" spans="1:27"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c r="Z1782" t="str">
        <f>IFERROR(VLOOKUP(order[[#This Row],[Order ID]],return[#All],2,),"Not returned")</f>
        <v>Not returned</v>
      </c>
      <c r="AA1782" t="str">
        <f>VLOOKUP(order[[#This Row],[Region]],user[#All],2,0)</f>
        <v>Chris</v>
      </c>
    </row>
    <row r="1783" spans="1:27"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c r="Z1783" t="str">
        <f>IFERROR(VLOOKUP(order[[#This Row],[Order ID]],return[#All],2,),"Not returned")</f>
        <v>Not returned</v>
      </c>
      <c r="AA1783" t="str">
        <f>VLOOKUP(order[[#This Row],[Region]],user[#All],2,0)</f>
        <v>Chris</v>
      </c>
    </row>
    <row r="1784" spans="1:27"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c r="Z1784" t="str">
        <f>IFERROR(VLOOKUP(order[[#This Row],[Order ID]],return[#All],2,),"Not returned")</f>
        <v>Not returned</v>
      </c>
      <c r="AA1784" t="str">
        <f>VLOOKUP(order[[#This Row],[Region]],user[#All],2,0)</f>
        <v>Chris</v>
      </c>
    </row>
    <row r="1785" spans="1:27"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c r="Z1785" t="str">
        <f>IFERROR(VLOOKUP(order[[#This Row],[Order ID]],return[#All],2,),"Not returned")</f>
        <v>Not returned</v>
      </c>
      <c r="AA1785" t="str">
        <f>VLOOKUP(order[[#This Row],[Region]],user[#All],2,0)</f>
        <v>Chris</v>
      </c>
    </row>
    <row r="1786" spans="1:27"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c r="Z1786" t="str">
        <f>IFERROR(VLOOKUP(order[[#This Row],[Order ID]],return[#All],2,),"Not returned")</f>
        <v>Not returned</v>
      </c>
      <c r="AA1786" t="str">
        <f>VLOOKUP(order[[#This Row],[Region]],user[#All],2,0)</f>
        <v>Chris</v>
      </c>
    </row>
    <row r="1787" spans="1:27"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c r="Z1787" t="str">
        <f>IFERROR(VLOOKUP(order[[#This Row],[Order ID]],return[#All],2,),"Not returned")</f>
        <v>Not returned</v>
      </c>
      <c r="AA1787" t="str">
        <f>VLOOKUP(order[[#This Row],[Region]],user[#All],2,0)</f>
        <v>Chris</v>
      </c>
    </row>
    <row r="1788" spans="1:27"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c r="Z1788" t="str">
        <f>IFERROR(VLOOKUP(order[[#This Row],[Order ID]],return[#All],2,),"Not returned")</f>
        <v>Not returned</v>
      </c>
      <c r="AA1788" t="str">
        <f>VLOOKUP(order[[#This Row],[Region]],user[#All],2,0)</f>
        <v>Chris</v>
      </c>
    </row>
    <row r="1789" spans="1:27"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c r="Z1789" t="str">
        <f>IFERROR(VLOOKUP(order[[#This Row],[Order ID]],return[#All],2,),"Not returned")</f>
        <v>Not returned</v>
      </c>
      <c r="AA1789" t="str">
        <f>VLOOKUP(order[[#This Row],[Region]],user[#All],2,0)</f>
        <v>Chris</v>
      </c>
    </row>
    <row r="1790" spans="1:27"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c r="Z1790" t="str">
        <f>IFERROR(VLOOKUP(order[[#This Row],[Order ID]],return[#All],2,),"Not returned")</f>
        <v>Not returned</v>
      </c>
      <c r="AA1790" t="str">
        <f>VLOOKUP(order[[#This Row],[Region]],user[#All],2,0)</f>
        <v>Erin</v>
      </c>
    </row>
    <row r="1791" spans="1:27"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c r="Z1791" t="str">
        <f>IFERROR(VLOOKUP(order[[#This Row],[Order ID]],return[#All],2,),"Not returned")</f>
        <v>Not returned</v>
      </c>
      <c r="AA1791" t="str">
        <f>VLOOKUP(order[[#This Row],[Region]],user[#All],2,0)</f>
        <v>Erin</v>
      </c>
    </row>
    <row r="1792" spans="1:27"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c r="Z1792" t="str">
        <f>IFERROR(VLOOKUP(order[[#This Row],[Order ID]],return[#All],2,),"Not returned")</f>
        <v>Not returned</v>
      </c>
      <c r="AA1792" t="str">
        <f>VLOOKUP(order[[#This Row],[Region]],user[#All],2,0)</f>
        <v>Erin</v>
      </c>
    </row>
    <row r="1793" spans="1:27"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c r="Z1793" t="str">
        <f>IFERROR(VLOOKUP(order[[#This Row],[Order ID]],return[#All],2,),"Not returned")</f>
        <v>Not returned</v>
      </c>
      <c r="AA1793" t="str">
        <f>VLOOKUP(order[[#This Row],[Region]],user[#All],2,0)</f>
        <v>Erin</v>
      </c>
    </row>
    <row r="1794" spans="1:27"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c r="Z1794" t="str">
        <f>IFERROR(VLOOKUP(order[[#This Row],[Order ID]],return[#All],2,),"Not returned")</f>
        <v>Not returned</v>
      </c>
      <c r="AA1794" t="str">
        <f>VLOOKUP(order[[#This Row],[Region]],user[#All],2,0)</f>
        <v>Chris</v>
      </c>
    </row>
    <row r="1795" spans="1:27"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c r="Z1795" t="str">
        <f>IFERROR(VLOOKUP(order[[#This Row],[Order ID]],return[#All],2,),"Not returned")</f>
        <v>Not returned</v>
      </c>
      <c r="AA1795" t="str">
        <f>VLOOKUP(order[[#This Row],[Region]],user[#All],2,0)</f>
        <v>Chris</v>
      </c>
    </row>
    <row r="1796" spans="1:27"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c r="Z1796" t="str">
        <f>IFERROR(VLOOKUP(order[[#This Row],[Order ID]],return[#All],2,),"Not returned")</f>
        <v>Not returned</v>
      </c>
      <c r="AA1796" t="str">
        <f>VLOOKUP(order[[#This Row],[Region]],user[#All],2,0)</f>
        <v>Chris</v>
      </c>
    </row>
    <row r="1797" spans="1:27"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c r="Z1797" t="str">
        <f>IFERROR(VLOOKUP(order[[#This Row],[Order ID]],return[#All],2,),"Not returned")</f>
        <v>Not returned</v>
      </c>
      <c r="AA1797" t="str">
        <f>VLOOKUP(order[[#This Row],[Region]],user[#All],2,0)</f>
        <v>Chris</v>
      </c>
    </row>
    <row r="1798" spans="1:27"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c r="Z1798" t="str">
        <f>IFERROR(VLOOKUP(order[[#This Row],[Order ID]],return[#All],2,),"Not returned")</f>
        <v>Not returned</v>
      </c>
      <c r="AA1798" t="str">
        <f>VLOOKUP(order[[#This Row],[Region]],user[#All],2,0)</f>
        <v>Chris</v>
      </c>
    </row>
    <row r="1799" spans="1:27"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c r="Z1799" t="str">
        <f>IFERROR(VLOOKUP(order[[#This Row],[Order ID]],return[#All],2,),"Not returned")</f>
        <v>Not returned</v>
      </c>
      <c r="AA1799" t="str">
        <f>VLOOKUP(order[[#This Row],[Region]],user[#All],2,0)</f>
        <v>William</v>
      </c>
    </row>
    <row r="1800" spans="1:27"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c r="Z1800" t="str">
        <f>IFERROR(VLOOKUP(order[[#This Row],[Order ID]],return[#All],2,),"Not returned")</f>
        <v>Not returned</v>
      </c>
      <c r="AA1800" t="str">
        <f>VLOOKUP(order[[#This Row],[Region]],user[#All],2,0)</f>
        <v>William</v>
      </c>
    </row>
    <row r="1801" spans="1:27"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c r="Z1801" t="str">
        <f>IFERROR(VLOOKUP(order[[#This Row],[Order ID]],return[#All],2,),"Not returned")</f>
        <v>Not returned</v>
      </c>
      <c r="AA1801" t="str">
        <f>VLOOKUP(order[[#This Row],[Region]],user[#All],2,0)</f>
        <v>William</v>
      </c>
    </row>
    <row r="1802" spans="1:27"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c r="Z1802" t="str">
        <f>IFERROR(VLOOKUP(order[[#This Row],[Order ID]],return[#All],2,),"Not returned")</f>
        <v>Not returned</v>
      </c>
      <c r="AA1802" t="str">
        <f>VLOOKUP(order[[#This Row],[Region]],user[#All],2,0)</f>
        <v>William</v>
      </c>
    </row>
    <row r="1803" spans="1:27"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c r="Z1803" t="str">
        <f>IFERROR(VLOOKUP(order[[#This Row],[Order ID]],return[#All],2,),"Not returned")</f>
        <v>Not returned</v>
      </c>
      <c r="AA1803" t="str">
        <f>VLOOKUP(order[[#This Row],[Region]],user[#All],2,0)</f>
        <v>William</v>
      </c>
    </row>
    <row r="1804" spans="1:27"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c r="Z1804" t="str">
        <f>IFERROR(VLOOKUP(order[[#This Row],[Order ID]],return[#All],2,),"Not returned")</f>
        <v>Not returned</v>
      </c>
      <c r="AA1804" t="str">
        <f>VLOOKUP(order[[#This Row],[Region]],user[#All],2,0)</f>
        <v>William</v>
      </c>
    </row>
    <row r="1805" spans="1:27"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c r="Z1805" t="str">
        <f>IFERROR(VLOOKUP(order[[#This Row],[Order ID]],return[#All],2,),"Not returned")</f>
        <v>Not returned</v>
      </c>
      <c r="AA1805" t="str">
        <f>VLOOKUP(order[[#This Row],[Region]],user[#All],2,0)</f>
        <v>William</v>
      </c>
    </row>
    <row r="1806" spans="1:27"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c r="Z1806" t="str">
        <f>IFERROR(VLOOKUP(order[[#This Row],[Order ID]],return[#All],2,),"Not returned")</f>
        <v>Not returned</v>
      </c>
      <c r="AA1806" t="str">
        <f>VLOOKUP(order[[#This Row],[Region]],user[#All],2,0)</f>
        <v>William</v>
      </c>
    </row>
    <row r="1807" spans="1:27"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c r="Z1807" t="str">
        <f>IFERROR(VLOOKUP(order[[#This Row],[Order ID]],return[#All],2,),"Not returned")</f>
        <v>Not returned</v>
      </c>
      <c r="AA1807" t="str">
        <f>VLOOKUP(order[[#This Row],[Region]],user[#All],2,0)</f>
        <v>William</v>
      </c>
    </row>
    <row r="1808" spans="1:27"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c r="Z1808" t="str">
        <f>IFERROR(VLOOKUP(order[[#This Row],[Order ID]],return[#All],2,),"Not returned")</f>
        <v>Not returned</v>
      </c>
      <c r="AA1808" t="str">
        <f>VLOOKUP(order[[#This Row],[Region]],user[#All],2,0)</f>
        <v>Sam</v>
      </c>
    </row>
    <row r="1809" spans="1:27"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c r="Z1809" t="str">
        <f>IFERROR(VLOOKUP(order[[#This Row],[Order ID]],return[#All],2,),"Not returned")</f>
        <v>Not returned</v>
      </c>
      <c r="AA1809" t="str">
        <f>VLOOKUP(order[[#This Row],[Region]],user[#All],2,0)</f>
        <v>Sam</v>
      </c>
    </row>
    <row r="1810" spans="1:27"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c r="Z1810" t="str">
        <f>IFERROR(VLOOKUP(order[[#This Row],[Order ID]],return[#All],2,),"Not returned")</f>
        <v>Not returned</v>
      </c>
      <c r="AA1810" t="str">
        <f>VLOOKUP(order[[#This Row],[Region]],user[#All],2,0)</f>
        <v>Sam</v>
      </c>
    </row>
    <row r="1811" spans="1:27"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c r="Z1811" t="str">
        <f>IFERROR(VLOOKUP(order[[#This Row],[Order ID]],return[#All],2,),"Not returned")</f>
        <v>Not returned</v>
      </c>
      <c r="AA1811" t="str">
        <f>VLOOKUP(order[[#This Row],[Region]],user[#All],2,0)</f>
        <v>Sam</v>
      </c>
    </row>
    <row r="1812" spans="1:27"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c r="Z1812" t="str">
        <f>IFERROR(VLOOKUP(order[[#This Row],[Order ID]],return[#All],2,),"Not returned")</f>
        <v>Not returned</v>
      </c>
      <c r="AA1812" t="str">
        <f>VLOOKUP(order[[#This Row],[Region]],user[#All],2,0)</f>
        <v>Sam</v>
      </c>
    </row>
    <row r="1813" spans="1:27"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c r="Z1813" t="str">
        <f>IFERROR(VLOOKUP(order[[#This Row],[Order ID]],return[#All],2,),"Not returned")</f>
        <v>Not returned</v>
      </c>
      <c r="AA1813" t="str">
        <f>VLOOKUP(order[[#This Row],[Region]],user[#All],2,0)</f>
        <v>Sam</v>
      </c>
    </row>
    <row r="1814" spans="1:27"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c r="Z1814" t="str">
        <f>IFERROR(VLOOKUP(order[[#This Row],[Order ID]],return[#All],2,),"Not returned")</f>
        <v>Not returned</v>
      </c>
      <c r="AA1814" t="str">
        <f>VLOOKUP(order[[#This Row],[Region]],user[#All],2,0)</f>
        <v>Sam</v>
      </c>
    </row>
    <row r="1815" spans="1:27"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c r="Z1815" t="str">
        <f>IFERROR(VLOOKUP(order[[#This Row],[Order ID]],return[#All],2,),"Not returned")</f>
        <v>Not returned</v>
      </c>
      <c r="AA1815" t="str">
        <f>VLOOKUP(order[[#This Row],[Region]],user[#All],2,0)</f>
        <v>Sam</v>
      </c>
    </row>
    <row r="1816" spans="1:27"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c r="Z1816" t="str">
        <f>IFERROR(VLOOKUP(order[[#This Row],[Order ID]],return[#All],2,),"Not returned")</f>
        <v>Not returned</v>
      </c>
      <c r="AA1816" t="str">
        <f>VLOOKUP(order[[#This Row],[Region]],user[#All],2,0)</f>
        <v>Sam</v>
      </c>
    </row>
    <row r="1817" spans="1:27"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c r="Z1817" t="str">
        <f>IFERROR(VLOOKUP(order[[#This Row],[Order ID]],return[#All],2,),"Not returned")</f>
        <v>Not returned</v>
      </c>
      <c r="AA1817" t="str">
        <f>VLOOKUP(order[[#This Row],[Region]],user[#All],2,0)</f>
        <v>Sam</v>
      </c>
    </row>
    <row r="1818" spans="1:27"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c r="Z1818" t="str">
        <f>IFERROR(VLOOKUP(order[[#This Row],[Order ID]],return[#All],2,),"Not returned")</f>
        <v>Not returned</v>
      </c>
      <c r="AA1818" t="str">
        <f>VLOOKUP(order[[#This Row],[Region]],user[#All],2,0)</f>
        <v>Sam</v>
      </c>
    </row>
    <row r="1819" spans="1:27"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c r="Z1819" t="str">
        <f>IFERROR(VLOOKUP(order[[#This Row],[Order ID]],return[#All],2,),"Not returned")</f>
        <v>Not returned</v>
      </c>
      <c r="AA1819" t="str">
        <f>VLOOKUP(order[[#This Row],[Region]],user[#All],2,0)</f>
        <v>Sam</v>
      </c>
    </row>
    <row r="1820" spans="1:27"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c r="Z1820" t="str">
        <f>IFERROR(VLOOKUP(order[[#This Row],[Order ID]],return[#All],2,),"Not returned")</f>
        <v>Not returned</v>
      </c>
      <c r="AA1820" t="str">
        <f>VLOOKUP(order[[#This Row],[Region]],user[#All],2,0)</f>
        <v>Sam</v>
      </c>
    </row>
    <row r="1821" spans="1:27"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c r="Z1821" t="str">
        <f>IFERROR(VLOOKUP(order[[#This Row],[Order ID]],return[#All],2,),"Not returned")</f>
        <v>Not returned</v>
      </c>
      <c r="AA1821" t="str">
        <f>VLOOKUP(order[[#This Row],[Region]],user[#All],2,0)</f>
        <v>Sam</v>
      </c>
    </row>
    <row r="1822" spans="1:27"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c r="Z1822" t="str">
        <f>IFERROR(VLOOKUP(order[[#This Row],[Order ID]],return[#All],2,),"Not returned")</f>
        <v>Not returned</v>
      </c>
      <c r="AA1822" t="str">
        <f>VLOOKUP(order[[#This Row],[Region]],user[#All],2,0)</f>
        <v>Sam</v>
      </c>
    </row>
    <row r="1823" spans="1:27"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c r="Z1823" t="str">
        <f>IFERROR(VLOOKUP(order[[#This Row],[Order ID]],return[#All],2,),"Not returned")</f>
        <v>Not returned</v>
      </c>
      <c r="AA1823" t="str">
        <f>VLOOKUP(order[[#This Row],[Region]],user[#All],2,0)</f>
        <v>Sam</v>
      </c>
    </row>
    <row r="1824" spans="1:27"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c r="Z1824" t="str">
        <f>IFERROR(VLOOKUP(order[[#This Row],[Order ID]],return[#All],2,),"Not returned")</f>
        <v>Not returned</v>
      </c>
      <c r="AA1824" t="str">
        <f>VLOOKUP(order[[#This Row],[Region]],user[#All],2,0)</f>
        <v>Sam</v>
      </c>
    </row>
    <row r="1825" spans="1:27"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c r="Z1825" t="str">
        <f>IFERROR(VLOOKUP(order[[#This Row],[Order ID]],return[#All],2,),"Not returned")</f>
        <v>Not returned</v>
      </c>
      <c r="AA1825" t="str">
        <f>VLOOKUP(order[[#This Row],[Region]],user[#All],2,0)</f>
        <v>Chris</v>
      </c>
    </row>
    <row r="1826" spans="1:27"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c r="Z1826" t="str">
        <f>IFERROR(VLOOKUP(order[[#This Row],[Order ID]],return[#All],2,),"Not returned")</f>
        <v>Not returned</v>
      </c>
      <c r="AA1826" t="str">
        <f>VLOOKUP(order[[#This Row],[Region]],user[#All],2,0)</f>
        <v>Sam</v>
      </c>
    </row>
    <row r="1827" spans="1:27"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c r="Z1827" t="str">
        <f>IFERROR(VLOOKUP(order[[#This Row],[Order ID]],return[#All],2,),"Not returned")</f>
        <v>Not returned</v>
      </c>
      <c r="AA1827" t="str">
        <f>VLOOKUP(order[[#This Row],[Region]],user[#All],2,0)</f>
        <v>Chris</v>
      </c>
    </row>
    <row r="1828" spans="1:27"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c r="Z1828" t="str">
        <f>IFERROR(VLOOKUP(order[[#This Row],[Order ID]],return[#All],2,),"Not returned")</f>
        <v>Not returned</v>
      </c>
      <c r="AA1828" t="str">
        <f>VLOOKUP(order[[#This Row],[Region]],user[#All],2,0)</f>
        <v>Chris</v>
      </c>
    </row>
    <row r="1829" spans="1:27"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c r="Z1829" t="str">
        <f>IFERROR(VLOOKUP(order[[#This Row],[Order ID]],return[#All],2,),"Not returned")</f>
        <v>Not returned</v>
      </c>
      <c r="AA1829" t="str">
        <f>VLOOKUP(order[[#This Row],[Region]],user[#All],2,0)</f>
        <v>Sam</v>
      </c>
    </row>
    <row r="1830" spans="1:27"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c r="Z1830" t="str">
        <f>IFERROR(VLOOKUP(order[[#This Row],[Order ID]],return[#All],2,),"Not returned")</f>
        <v>Not returned</v>
      </c>
      <c r="AA1830" t="str">
        <f>VLOOKUP(order[[#This Row],[Region]],user[#All],2,0)</f>
        <v>Sam</v>
      </c>
    </row>
    <row r="1831" spans="1:27"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c r="Z1831" t="str">
        <f>IFERROR(VLOOKUP(order[[#This Row],[Order ID]],return[#All],2,),"Not returned")</f>
        <v>Not returned</v>
      </c>
      <c r="AA1831" t="str">
        <f>VLOOKUP(order[[#This Row],[Region]],user[#All],2,0)</f>
        <v>William</v>
      </c>
    </row>
    <row r="1832" spans="1:27"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c r="Z1832" t="str">
        <f>IFERROR(VLOOKUP(order[[#This Row],[Order ID]],return[#All],2,),"Not returned")</f>
        <v>Not returned</v>
      </c>
      <c r="AA1832" t="str">
        <f>VLOOKUP(order[[#This Row],[Region]],user[#All],2,0)</f>
        <v>Chris</v>
      </c>
    </row>
    <row r="1833" spans="1:27"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c r="Z1833" t="str">
        <f>IFERROR(VLOOKUP(order[[#This Row],[Order ID]],return[#All],2,),"Not returned")</f>
        <v>Not returned</v>
      </c>
      <c r="AA1833" t="str">
        <f>VLOOKUP(order[[#This Row],[Region]],user[#All],2,0)</f>
        <v>William</v>
      </c>
    </row>
    <row r="1834" spans="1:27"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c r="Z1834" t="str">
        <f>IFERROR(VLOOKUP(order[[#This Row],[Order ID]],return[#All],2,),"Not returned")</f>
        <v>Not returned</v>
      </c>
      <c r="AA1834" t="str">
        <f>VLOOKUP(order[[#This Row],[Region]],user[#All],2,0)</f>
        <v>William</v>
      </c>
    </row>
    <row r="1835" spans="1:27"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c r="Z1835" t="str">
        <f>IFERROR(VLOOKUP(order[[#This Row],[Order ID]],return[#All],2,),"Not returned")</f>
        <v>Not returned</v>
      </c>
      <c r="AA1835" t="str">
        <f>VLOOKUP(order[[#This Row],[Region]],user[#All],2,0)</f>
        <v>William</v>
      </c>
    </row>
    <row r="1836" spans="1:27"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c r="Z1836" t="str">
        <f>IFERROR(VLOOKUP(order[[#This Row],[Order ID]],return[#All],2,),"Not returned")</f>
        <v>Not returned</v>
      </c>
      <c r="AA1836" t="str">
        <f>VLOOKUP(order[[#This Row],[Region]],user[#All],2,0)</f>
        <v>William</v>
      </c>
    </row>
    <row r="1837" spans="1:27"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c r="Z1837" t="str">
        <f>IFERROR(VLOOKUP(order[[#This Row],[Order ID]],return[#All],2,),"Not returned")</f>
        <v>Not returned</v>
      </c>
      <c r="AA1837" t="str">
        <f>VLOOKUP(order[[#This Row],[Region]],user[#All],2,0)</f>
        <v>William</v>
      </c>
    </row>
    <row r="1838" spans="1:27"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c r="Z1838" t="str">
        <f>IFERROR(VLOOKUP(order[[#This Row],[Order ID]],return[#All],2,),"Not returned")</f>
        <v>Not returned</v>
      </c>
      <c r="AA1838" t="str">
        <f>VLOOKUP(order[[#This Row],[Region]],user[#All],2,0)</f>
        <v>Chris</v>
      </c>
    </row>
    <row r="1839" spans="1:27"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c r="Z1839" t="str">
        <f>IFERROR(VLOOKUP(order[[#This Row],[Order ID]],return[#All],2,),"Not returned")</f>
        <v>Not returned</v>
      </c>
      <c r="AA1839" t="str">
        <f>VLOOKUP(order[[#This Row],[Region]],user[#All],2,0)</f>
        <v>Chris</v>
      </c>
    </row>
    <row r="1840" spans="1:27"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c r="Z1840" t="str">
        <f>IFERROR(VLOOKUP(order[[#This Row],[Order ID]],return[#All],2,),"Not returned")</f>
        <v>Not returned</v>
      </c>
      <c r="AA1840" t="str">
        <f>VLOOKUP(order[[#This Row],[Region]],user[#All],2,0)</f>
        <v>Sam</v>
      </c>
    </row>
    <row r="1841" spans="1:27"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c r="Z1841" t="str">
        <f>IFERROR(VLOOKUP(order[[#This Row],[Order ID]],return[#All],2,),"Not returned")</f>
        <v>Not returned</v>
      </c>
      <c r="AA1841" t="str">
        <f>VLOOKUP(order[[#This Row],[Region]],user[#All],2,0)</f>
        <v>Sam</v>
      </c>
    </row>
    <row r="1842" spans="1:27"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c r="Z1842" t="str">
        <f>IFERROR(VLOOKUP(order[[#This Row],[Order ID]],return[#All],2,),"Not returned")</f>
        <v>Not returned</v>
      </c>
      <c r="AA1842" t="str">
        <f>VLOOKUP(order[[#This Row],[Region]],user[#All],2,0)</f>
        <v>Sam</v>
      </c>
    </row>
    <row r="1843" spans="1:27"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c r="Z1843" t="str">
        <f>IFERROR(VLOOKUP(order[[#This Row],[Order ID]],return[#All],2,),"Not returned")</f>
        <v>Not returned</v>
      </c>
      <c r="AA1843" t="str">
        <f>VLOOKUP(order[[#This Row],[Region]],user[#All],2,0)</f>
        <v>Sam</v>
      </c>
    </row>
    <row r="1844" spans="1:27"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c r="Z1844" t="str">
        <f>IFERROR(VLOOKUP(order[[#This Row],[Order ID]],return[#All],2,),"Not returned")</f>
        <v>Not returned</v>
      </c>
      <c r="AA1844" t="str">
        <f>VLOOKUP(order[[#This Row],[Region]],user[#All],2,0)</f>
        <v>Sam</v>
      </c>
    </row>
    <row r="1845" spans="1:27"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c r="Z1845" t="str">
        <f>IFERROR(VLOOKUP(order[[#This Row],[Order ID]],return[#All],2,),"Not returned")</f>
        <v>Not returned</v>
      </c>
      <c r="AA1845" t="str">
        <f>VLOOKUP(order[[#This Row],[Region]],user[#All],2,0)</f>
        <v>Sam</v>
      </c>
    </row>
    <row r="1846" spans="1:27"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c r="Z1846" t="str">
        <f>IFERROR(VLOOKUP(order[[#This Row],[Order ID]],return[#All],2,),"Not returned")</f>
        <v>Not returned</v>
      </c>
      <c r="AA1846" t="str">
        <f>VLOOKUP(order[[#This Row],[Region]],user[#All],2,0)</f>
        <v>Sam</v>
      </c>
    </row>
    <row r="1847" spans="1:27"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c r="Z1847" t="str">
        <f>IFERROR(VLOOKUP(order[[#This Row],[Order ID]],return[#All],2,),"Not returned")</f>
        <v>Not returned</v>
      </c>
      <c r="AA1847" t="str">
        <f>VLOOKUP(order[[#This Row],[Region]],user[#All],2,0)</f>
        <v>Sam</v>
      </c>
    </row>
    <row r="1848" spans="1:27"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c r="Z1848" t="str">
        <f>IFERROR(VLOOKUP(order[[#This Row],[Order ID]],return[#All],2,),"Not returned")</f>
        <v>Not returned</v>
      </c>
      <c r="AA1848" t="str">
        <f>VLOOKUP(order[[#This Row],[Region]],user[#All],2,0)</f>
        <v>Sam</v>
      </c>
    </row>
    <row r="1849" spans="1:27"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c r="Z1849" t="str">
        <f>IFERROR(VLOOKUP(order[[#This Row],[Order ID]],return[#All],2,),"Not returned")</f>
        <v>Not returned</v>
      </c>
      <c r="AA1849" t="str">
        <f>VLOOKUP(order[[#This Row],[Region]],user[#All],2,0)</f>
        <v>Chris</v>
      </c>
    </row>
    <row r="1850" spans="1:27"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c r="Z1850" t="str">
        <f>IFERROR(VLOOKUP(order[[#This Row],[Order ID]],return[#All],2,),"Not returned")</f>
        <v>Not returned</v>
      </c>
      <c r="AA1850" t="str">
        <f>VLOOKUP(order[[#This Row],[Region]],user[#All],2,0)</f>
        <v>Chris</v>
      </c>
    </row>
    <row r="1851" spans="1:27"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c r="Z1851" t="str">
        <f>IFERROR(VLOOKUP(order[[#This Row],[Order ID]],return[#All],2,),"Not returned")</f>
        <v>Not returned</v>
      </c>
      <c r="AA1851" t="str">
        <f>VLOOKUP(order[[#This Row],[Region]],user[#All],2,0)</f>
        <v>Chris</v>
      </c>
    </row>
    <row r="1852" spans="1:27"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c r="Z1852" t="str">
        <f>IFERROR(VLOOKUP(order[[#This Row],[Order ID]],return[#All],2,),"Not returned")</f>
        <v>Not returned</v>
      </c>
      <c r="AA1852" t="str">
        <f>VLOOKUP(order[[#This Row],[Region]],user[#All],2,0)</f>
        <v>Chris</v>
      </c>
    </row>
    <row r="1853" spans="1:27"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c r="Z1853" t="str">
        <f>IFERROR(VLOOKUP(order[[#This Row],[Order ID]],return[#All],2,),"Not returned")</f>
        <v>Not returned</v>
      </c>
      <c r="AA1853" t="str">
        <f>VLOOKUP(order[[#This Row],[Region]],user[#All],2,0)</f>
        <v>William</v>
      </c>
    </row>
    <row r="1854" spans="1:27"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c r="Z1854" t="str">
        <f>IFERROR(VLOOKUP(order[[#This Row],[Order ID]],return[#All],2,),"Not returned")</f>
        <v>Not returned</v>
      </c>
      <c r="AA1854" t="str">
        <f>VLOOKUP(order[[#This Row],[Region]],user[#All],2,0)</f>
        <v>Erin</v>
      </c>
    </row>
    <row r="1855" spans="1:27"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c r="Z1855" t="str">
        <f>IFERROR(VLOOKUP(order[[#This Row],[Order ID]],return[#All],2,),"Not returned")</f>
        <v>Not returned</v>
      </c>
      <c r="AA1855" t="str">
        <f>VLOOKUP(order[[#This Row],[Region]],user[#All],2,0)</f>
        <v>Erin</v>
      </c>
    </row>
    <row r="1856" spans="1:27"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c r="Z1856" t="str">
        <f>IFERROR(VLOOKUP(order[[#This Row],[Order ID]],return[#All],2,),"Not returned")</f>
        <v>Not returned</v>
      </c>
      <c r="AA1856" t="str">
        <f>VLOOKUP(order[[#This Row],[Region]],user[#All],2,0)</f>
        <v>Sam</v>
      </c>
    </row>
    <row r="1857" spans="1:27"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c r="Z1857" t="str">
        <f>IFERROR(VLOOKUP(order[[#This Row],[Order ID]],return[#All],2,),"Not returned")</f>
        <v>Not returned</v>
      </c>
      <c r="AA1857" t="str">
        <f>VLOOKUP(order[[#This Row],[Region]],user[#All],2,0)</f>
        <v>Erin</v>
      </c>
    </row>
    <row r="1858" spans="1:27"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c r="Z1858" t="str">
        <f>IFERROR(VLOOKUP(order[[#This Row],[Order ID]],return[#All],2,),"Not returned")</f>
        <v>Not returned</v>
      </c>
      <c r="AA1858" t="str">
        <f>VLOOKUP(order[[#This Row],[Region]],user[#All],2,0)</f>
        <v>Erin</v>
      </c>
    </row>
    <row r="1859" spans="1:27"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c r="Z1859" t="str">
        <f>IFERROR(VLOOKUP(order[[#This Row],[Order ID]],return[#All],2,),"Not returned")</f>
        <v>Not returned</v>
      </c>
      <c r="AA1859" t="str">
        <f>VLOOKUP(order[[#This Row],[Region]],user[#All],2,0)</f>
        <v>Erin</v>
      </c>
    </row>
    <row r="1860" spans="1:27"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c r="Z1860" t="str">
        <f>IFERROR(VLOOKUP(order[[#This Row],[Order ID]],return[#All],2,),"Not returned")</f>
        <v>Not returned</v>
      </c>
      <c r="AA1860" t="str">
        <f>VLOOKUP(order[[#This Row],[Region]],user[#All],2,0)</f>
        <v>Erin</v>
      </c>
    </row>
    <row r="1861" spans="1:27"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c r="Z1861" t="str">
        <f>IFERROR(VLOOKUP(order[[#This Row],[Order ID]],return[#All],2,),"Not returned")</f>
        <v>Not returned</v>
      </c>
      <c r="AA1861" t="str">
        <f>VLOOKUP(order[[#This Row],[Region]],user[#All],2,0)</f>
        <v>Sam</v>
      </c>
    </row>
    <row r="1862" spans="1:27"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c r="Z1862" t="str">
        <f>IFERROR(VLOOKUP(order[[#This Row],[Order ID]],return[#All],2,),"Not returned")</f>
        <v>Not returned</v>
      </c>
      <c r="AA1862" t="str">
        <f>VLOOKUP(order[[#This Row],[Region]],user[#All],2,0)</f>
        <v>William</v>
      </c>
    </row>
    <row r="1863" spans="1:27"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c r="Z1863" t="str">
        <f>IFERROR(VLOOKUP(order[[#This Row],[Order ID]],return[#All],2,),"Not returned")</f>
        <v>Not returned</v>
      </c>
      <c r="AA1863" t="str">
        <f>VLOOKUP(order[[#This Row],[Region]],user[#All],2,0)</f>
        <v>William</v>
      </c>
    </row>
    <row r="1864" spans="1:27"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c r="Z1864" t="str">
        <f>IFERROR(VLOOKUP(order[[#This Row],[Order ID]],return[#All],2,),"Not returned")</f>
        <v>Not returned</v>
      </c>
      <c r="AA1864" t="str">
        <f>VLOOKUP(order[[#This Row],[Region]],user[#All],2,0)</f>
        <v>William</v>
      </c>
    </row>
    <row r="1865" spans="1:27"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c r="Z1865" t="str">
        <f>IFERROR(VLOOKUP(order[[#This Row],[Order ID]],return[#All],2,),"Not returned")</f>
        <v>Not returned</v>
      </c>
      <c r="AA1865" t="str">
        <f>VLOOKUP(order[[#This Row],[Region]],user[#All],2,0)</f>
        <v>Chris</v>
      </c>
    </row>
    <row r="1866" spans="1:27"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c r="Z1866" t="str">
        <f>IFERROR(VLOOKUP(order[[#This Row],[Order ID]],return[#All],2,),"Not returned")</f>
        <v>Not returned</v>
      </c>
      <c r="AA1866" t="str">
        <f>VLOOKUP(order[[#This Row],[Region]],user[#All],2,0)</f>
        <v>William</v>
      </c>
    </row>
    <row r="1867" spans="1:27"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c r="Z1867" t="str">
        <f>IFERROR(VLOOKUP(order[[#This Row],[Order ID]],return[#All],2,),"Not returned")</f>
        <v>Not returned</v>
      </c>
      <c r="AA1867" t="str">
        <f>VLOOKUP(order[[#This Row],[Region]],user[#All],2,0)</f>
        <v>Erin</v>
      </c>
    </row>
    <row r="1868" spans="1:27"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c r="Z1868" t="str">
        <f>IFERROR(VLOOKUP(order[[#This Row],[Order ID]],return[#All],2,),"Not returned")</f>
        <v>Not returned</v>
      </c>
      <c r="AA1868" t="str">
        <f>VLOOKUP(order[[#This Row],[Region]],user[#All],2,0)</f>
        <v>Erin</v>
      </c>
    </row>
    <row r="1869" spans="1:27"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c r="Z1869" t="str">
        <f>IFERROR(VLOOKUP(order[[#This Row],[Order ID]],return[#All],2,),"Not returned")</f>
        <v>Not returned</v>
      </c>
      <c r="AA1869" t="str">
        <f>VLOOKUP(order[[#This Row],[Region]],user[#All],2,0)</f>
        <v>William</v>
      </c>
    </row>
    <row r="1870" spans="1:27"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c r="Z1870" t="str">
        <f>IFERROR(VLOOKUP(order[[#This Row],[Order ID]],return[#All],2,),"Not returned")</f>
        <v>Not returned</v>
      </c>
      <c r="AA1870" t="str">
        <f>VLOOKUP(order[[#This Row],[Region]],user[#All],2,0)</f>
        <v>William</v>
      </c>
    </row>
    <row r="1871" spans="1:27"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c r="Z1871" t="str">
        <f>IFERROR(VLOOKUP(order[[#This Row],[Order ID]],return[#All],2,),"Not returned")</f>
        <v>Not returned</v>
      </c>
      <c r="AA1871" t="str">
        <f>VLOOKUP(order[[#This Row],[Region]],user[#All],2,0)</f>
        <v>William</v>
      </c>
    </row>
    <row r="1872" spans="1:27"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c r="Z1872" t="str">
        <f>IFERROR(VLOOKUP(order[[#This Row],[Order ID]],return[#All],2,),"Not returned")</f>
        <v>Not returned</v>
      </c>
      <c r="AA1872" t="str">
        <f>VLOOKUP(order[[#This Row],[Region]],user[#All],2,0)</f>
        <v>Sam</v>
      </c>
    </row>
    <row r="1873" spans="1:27"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c r="Z1873" t="str">
        <f>IFERROR(VLOOKUP(order[[#This Row],[Order ID]],return[#All],2,),"Not returned")</f>
        <v>Not returned</v>
      </c>
      <c r="AA1873" t="str">
        <f>VLOOKUP(order[[#This Row],[Region]],user[#All],2,0)</f>
        <v>Sam</v>
      </c>
    </row>
    <row r="1874" spans="1:27"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c r="Z1874" t="str">
        <f>IFERROR(VLOOKUP(order[[#This Row],[Order ID]],return[#All],2,),"Not returned")</f>
        <v>Not returned</v>
      </c>
      <c r="AA1874" t="str">
        <f>VLOOKUP(order[[#This Row],[Region]],user[#All],2,0)</f>
        <v>Sam</v>
      </c>
    </row>
    <row r="1875" spans="1:27"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c r="Z1875" t="str">
        <f>IFERROR(VLOOKUP(order[[#This Row],[Order ID]],return[#All],2,),"Not returned")</f>
        <v>Not returned</v>
      </c>
      <c r="AA1875" t="str">
        <f>VLOOKUP(order[[#This Row],[Region]],user[#All],2,0)</f>
        <v>Sam</v>
      </c>
    </row>
    <row r="1876" spans="1:27"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c r="Z1876" t="str">
        <f>IFERROR(VLOOKUP(order[[#This Row],[Order ID]],return[#All],2,),"Not returned")</f>
        <v>Not returned</v>
      </c>
      <c r="AA1876" t="str">
        <f>VLOOKUP(order[[#This Row],[Region]],user[#All],2,0)</f>
        <v>Sam</v>
      </c>
    </row>
    <row r="1877" spans="1:27"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c r="Z1877" t="str">
        <f>IFERROR(VLOOKUP(order[[#This Row],[Order ID]],return[#All],2,),"Not returned")</f>
        <v>Not returned</v>
      </c>
      <c r="AA1877" t="str">
        <f>VLOOKUP(order[[#This Row],[Region]],user[#All],2,0)</f>
        <v>Sam</v>
      </c>
    </row>
    <row r="1878" spans="1:27"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c r="Z1878" t="str">
        <f>IFERROR(VLOOKUP(order[[#This Row],[Order ID]],return[#All],2,),"Not returned")</f>
        <v>Not returned</v>
      </c>
      <c r="AA1878" t="str">
        <f>VLOOKUP(order[[#This Row],[Region]],user[#All],2,0)</f>
        <v>Sam</v>
      </c>
    </row>
    <row r="1879" spans="1:27"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c r="Z1879" t="str">
        <f>IFERROR(VLOOKUP(order[[#This Row],[Order ID]],return[#All],2,),"Not returned")</f>
        <v>Not returned</v>
      </c>
      <c r="AA1879" t="str">
        <f>VLOOKUP(order[[#This Row],[Region]],user[#All],2,0)</f>
        <v>Sam</v>
      </c>
    </row>
    <row r="1880" spans="1:27"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c r="Z1880" t="str">
        <f>IFERROR(VLOOKUP(order[[#This Row],[Order ID]],return[#All],2,),"Not returned")</f>
        <v>Not returned</v>
      </c>
      <c r="AA1880" t="str">
        <f>VLOOKUP(order[[#This Row],[Region]],user[#All],2,0)</f>
        <v>Sam</v>
      </c>
    </row>
    <row r="1881" spans="1:27"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c r="Z1881" t="str">
        <f>IFERROR(VLOOKUP(order[[#This Row],[Order ID]],return[#All],2,),"Not returned")</f>
        <v>Not returned</v>
      </c>
      <c r="AA1881" t="str">
        <f>VLOOKUP(order[[#This Row],[Region]],user[#All],2,0)</f>
        <v>William</v>
      </c>
    </row>
    <row r="1882" spans="1:27"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c r="Z1882" t="str">
        <f>IFERROR(VLOOKUP(order[[#This Row],[Order ID]],return[#All],2,),"Not returned")</f>
        <v>Not returned</v>
      </c>
      <c r="AA1882" t="str">
        <f>VLOOKUP(order[[#This Row],[Region]],user[#All],2,0)</f>
        <v>Sam</v>
      </c>
    </row>
    <row r="1883" spans="1:27"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c r="Z1883" t="str">
        <f>IFERROR(VLOOKUP(order[[#This Row],[Order ID]],return[#All],2,),"Not returned")</f>
        <v>Not returned</v>
      </c>
      <c r="AA1883" t="str">
        <f>VLOOKUP(order[[#This Row],[Region]],user[#All],2,0)</f>
        <v>Erin</v>
      </c>
    </row>
    <row r="1884" spans="1:27"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c r="Z1884" t="str">
        <f>IFERROR(VLOOKUP(order[[#This Row],[Order ID]],return[#All],2,),"Not returned")</f>
        <v>Not returned</v>
      </c>
      <c r="AA1884" t="str">
        <f>VLOOKUP(order[[#This Row],[Region]],user[#All],2,0)</f>
        <v>Erin</v>
      </c>
    </row>
    <row r="1885" spans="1:27"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c r="Z1885" t="str">
        <f>IFERROR(VLOOKUP(order[[#This Row],[Order ID]],return[#All],2,),"Not returned")</f>
        <v>Not returned</v>
      </c>
      <c r="AA1885" t="str">
        <f>VLOOKUP(order[[#This Row],[Region]],user[#All],2,0)</f>
        <v>Erin</v>
      </c>
    </row>
    <row r="1886" spans="1:27"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c r="Z1886" t="str">
        <f>IFERROR(VLOOKUP(order[[#This Row],[Order ID]],return[#All],2,),"Not returned")</f>
        <v>Not returned</v>
      </c>
      <c r="AA1886" t="str">
        <f>VLOOKUP(order[[#This Row],[Region]],user[#All],2,0)</f>
        <v>Erin</v>
      </c>
    </row>
    <row r="1887" spans="1:27"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c r="Z1887" t="str">
        <f>IFERROR(VLOOKUP(order[[#This Row],[Order ID]],return[#All],2,),"Not returned")</f>
        <v>Not returned</v>
      </c>
      <c r="AA1887" t="str">
        <f>VLOOKUP(order[[#This Row],[Region]],user[#All],2,0)</f>
        <v>Erin</v>
      </c>
    </row>
    <row r="1888" spans="1:27"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c r="Z1888" t="str">
        <f>IFERROR(VLOOKUP(order[[#This Row],[Order ID]],return[#All],2,),"Not returned")</f>
        <v>Not returned</v>
      </c>
      <c r="AA1888" t="str">
        <f>VLOOKUP(order[[#This Row],[Region]],user[#All],2,0)</f>
        <v>Erin</v>
      </c>
    </row>
    <row r="1889" spans="1:27"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c r="Z1889" t="str">
        <f>IFERROR(VLOOKUP(order[[#This Row],[Order ID]],return[#All],2,),"Not returned")</f>
        <v>Not returned</v>
      </c>
      <c r="AA1889" t="str">
        <f>VLOOKUP(order[[#This Row],[Region]],user[#All],2,0)</f>
        <v>Sam</v>
      </c>
    </row>
    <row r="1890" spans="1:27"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c r="Z1890" t="str">
        <f>IFERROR(VLOOKUP(order[[#This Row],[Order ID]],return[#All],2,),"Not returned")</f>
        <v>Not returned</v>
      </c>
      <c r="AA1890" t="str">
        <f>VLOOKUP(order[[#This Row],[Region]],user[#All],2,0)</f>
        <v>Sam</v>
      </c>
    </row>
    <row r="1891" spans="1:27"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c r="Z1891" t="str">
        <f>IFERROR(VLOOKUP(order[[#This Row],[Order ID]],return[#All],2,),"Not returned")</f>
        <v>Not returned</v>
      </c>
      <c r="AA1891" t="str">
        <f>VLOOKUP(order[[#This Row],[Region]],user[#All],2,0)</f>
        <v>Sam</v>
      </c>
    </row>
    <row r="1892" spans="1:27"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c r="Z1892" t="str">
        <f>IFERROR(VLOOKUP(order[[#This Row],[Order ID]],return[#All],2,),"Not returned")</f>
        <v>Not returned</v>
      </c>
      <c r="AA1892" t="str">
        <f>VLOOKUP(order[[#This Row],[Region]],user[#All],2,0)</f>
        <v>William</v>
      </c>
    </row>
    <row r="1893" spans="1:27"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c r="Z1893" t="str">
        <f>IFERROR(VLOOKUP(order[[#This Row],[Order ID]],return[#All],2,),"Not returned")</f>
        <v>Not returned</v>
      </c>
      <c r="AA1893" t="str">
        <f>VLOOKUP(order[[#This Row],[Region]],user[#All],2,0)</f>
        <v>William</v>
      </c>
    </row>
    <row r="1894" spans="1:27"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c r="Z1894" t="str">
        <f>IFERROR(VLOOKUP(order[[#This Row],[Order ID]],return[#All],2,),"Not returned")</f>
        <v>Not returned</v>
      </c>
      <c r="AA1894" t="str">
        <f>VLOOKUP(order[[#This Row],[Region]],user[#All],2,0)</f>
        <v>William</v>
      </c>
    </row>
    <row r="1895" spans="1:27"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c r="Z1895" t="str">
        <f>IFERROR(VLOOKUP(order[[#This Row],[Order ID]],return[#All],2,),"Not returned")</f>
        <v>Not returned</v>
      </c>
      <c r="AA1895" t="str">
        <f>VLOOKUP(order[[#This Row],[Region]],user[#All],2,0)</f>
        <v>Chris</v>
      </c>
    </row>
    <row r="1896" spans="1:27"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c r="Z1896" t="str">
        <f>IFERROR(VLOOKUP(order[[#This Row],[Order ID]],return[#All],2,),"Not returned")</f>
        <v>Not returned</v>
      </c>
      <c r="AA1896" t="str">
        <f>VLOOKUP(order[[#This Row],[Region]],user[#All],2,0)</f>
        <v>Chris</v>
      </c>
    </row>
    <row r="1897" spans="1:27"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c r="Z1897" t="str">
        <f>IFERROR(VLOOKUP(order[[#This Row],[Order ID]],return[#All],2,),"Not returned")</f>
        <v>Not returned</v>
      </c>
      <c r="AA1897" t="str">
        <f>VLOOKUP(order[[#This Row],[Region]],user[#All],2,0)</f>
        <v>Sam</v>
      </c>
    </row>
    <row r="1898" spans="1:27"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c r="Z1898" t="str">
        <f>IFERROR(VLOOKUP(order[[#This Row],[Order ID]],return[#All],2,),"Not returned")</f>
        <v>Not returned</v>
      </c>
      <c r="AA1898" t="str">
        <f>VLOOKUP(order[[#This Row],[Region]],user[#All],2,0)</f>
        <v>Sam</v>
      </c>
    </row>
    <row r="1899" spans="1:27"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c r="Z1899" t="str">
        <f>IFERROR(VLOOKUP(order[[#This Row],[Order ID]],return[#All],2,),"Not returned")</f>
        <v>Not returned</v>
      </c>
      <c r="AA1899" t="str">
        <f>VLOOKUP(order[[#This Row],[Region]],user[#All],2,0)</f>
        <v>Sam</v>
      </c>
    </row>
    <row r="1900" spans="1:27"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c r="Z1900" t="str">
        <f>IFERROR(VLOOKUP(order[[#This Row],[Order ID]],return[#All],2,),"Not returned")</f>
        <v>Not returned</v>
      </c>
      <c r="AA1900" t="str">
        <f>VLOOKUP(order[[#This Row],[Region]],user[#All],2,0)</f>
        <v>Sam</v>
      </c>
    </row>
    <row r="1901" spans="1:27"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c r="Z1901" t="str">
        <f>IFERROR(VLOOKUP(order[[#This Row],[Order ID]],return[#All],2,),"Not returned")</f>
        <v>Not returned</v>
      </c>
      <c r="AA1901" t="str">
        <f>VLOOKUP(order[[#This Row],[Region]],user[#All],2,0)</f>
        <v>Sam</v>
      </c>
    </row>
    <row r="1902" spans="1:27"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c r="Z1902" t="str">
        <f>IFERROR(VLOOKUP(order[[#This Row],[Order ID]],return[#All],2,),"Not returned")</f>
        <v>Not returned</v>
      </c>
      <c r="AA1902" t="str">
        <f>VLOOKUP(order[[#This Row],[Region]],user[#All],2,0)</f>
        <v>William</v>
      </c>
    </row>
    <row r="1903" spans="1:27"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c r="Z1903" t="str">
        <f>IFERROR(VLOOKUP(order[[#This Row],[Order ID]],return[#All],2,),"Not returned")</f>
        <v>Not returned</v>
      </c>
      <c r="AA1903" t="str">
        <f>VLOOKUP(order[[#This Row],[Region]],user[#All],2,0)</f>
        <v>Erin</v>
      </c>
    </row>
    <row r="1904" spans="1:27"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c r="Z1904" t="str">
        <f>IFERROR(VLOOKUP(order[[#This Row],[Order ID]],return[#All],2,),"Not returned")</f>
        <v>Not returned</v>
      </c>
      <c r="AA1904" t="str">
        <f>VLOOKUP(order[[#This Row],[Region]],user[#All],2,0)</f>
        <v>Chris</v>
      </c>
    </row>
    <row r="1905" spans="1:27"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c r="Z1905" t="str">
        <f>IFERROR(VLOOKUP(order[[#This Row],[Order ID]],return[#All],2,),"Not returned")</f>
        <v>Not returned</v>
      </c>
      <c r="AA1905" t="str">
        <f>VLOOKUP(order[[#This Row],[Region]],user[#All],2,0)</f>
        <v>Sam</v>
      </c>
    </row>
    <row r="1906" spans="1:27"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c r="Z1906" t="str">
        <f>IFERROR(VLOOKUP(order[[#This Row],[Order ID]],return[#All],2,),"Not returned")</f>
        <v>Not returned</v>
      </c>
      <c r="AA1906" t="str">
        <f>VLOOKUP(order[[#This Row],[Region]],user[#All],2,0)</f>
        <v>Sam</v>
      </c>
    </row>
    <row r="1907" spans="1:27"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c r="Z1907" t="str">
        <f>IFERROR(VLOOKUP(order[[#This Row],[Order ID]],return[#All],2,),"Not returned")</f>
        <v>Not returned</v>
      </c>
      <c r="AA1907" t="str">
        <f>VLOOKUP(order[[#This Row],[Region]],user[#All],2,0)</f>
        <v>Sam</v>
      </c>
    </row>
    <row r="1908" spans="1:27"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c r="Z1908" t="str">
        <f>IFERROR(VLOOKUP(order[[#This Row],[Order ID]],return[#All],2,),"Not returned")</f>
        <v>Not returned</v>
      </c>
      <c r="AA1908" t="str">
        <f>VLOOKUP(order[[#This Row],[Region]],user[#All],2,0)</f>
        <v>William</v>
      </c>
    </row>
    <row r="1909" spans="1:27"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c r="Z1909" t="str">
        <f>IFERROR(VLOOKUP(order[[#This Row],[Order ID]],return[#All],2,),"Not returned")</f>
        <v>Not returned</v>
      </c>
      <c r="AA1909" t="str">
        <f>VLOOKUP(order[[#This Row],[Region]],user[#All],2,0)</f>
        <v>William</v>
      </c>
    </row>
    <row r="1910" spans="1:27"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c r="Z1910" t="str">
        <f>IFERROR(VLOOKUP(order[[#This Row],[Order ID]],return[#All],2,),"Not returned")</f>
        <v>Not returned</v>
      </c>
      <c r="AA1910" t="str">
        <f>VLOOKUP(order[[#This Row],[Region]],user[#All],2,0)</f>
        <v>William</v>
      </c>
    </row>
    <row r="1911" spans="1:27"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c r="Z1911" t="str">
        <f>IFERROR(VLOOKUP(order[[#This Row],[Order ID]],return[#All],2,),"Not returned")</f>
        <v>Not returned</v>
      </c>
      <c r="AA1911" t="str">
        <f>VLOOKUP(order[[#This Row],[Region]],user[#All],2,0)</f>
        <v>William</v>
      </c>
    </row>
    <row r="1912" spans="1:27"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c r="Z1912" t="str">
        <f>IFERROR(VLOOKUP(order[[#This Row],[Order ID]],return[#All],2,),"Not returned")</f>
        <v>Not returned</v>
      </c>
      <c r="AA1912" t="str">
        <f>VLOOKUP(order[[#This Row],[Region]],user[#All],2,0)</f>
        <v>William</v>
      </c>
    </row>
    <row r="1913" spans="1:27"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c r="Z1913" t="str">
        <f>IFERROR(VLOOKUP(order[[#This Row],[Order ID]],return[#All],2,),"Not returned")</f>
        <v>Not returned</v>
      </c>
      <c r="AA1913" t="str">
        <f>VLOOKUP(order[[#This Row],[Region]],user[#All],2,0)</f>
        <v>William</v>
      </c>
    </row>
    <row r="1914" spans="1:27"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c r="Z1914" t="str">
        <f>IFERROR(VLOOKUP(order[[#This Row],[Order ID]],return[#All],2,),"Not returned")</f>
        <v>Not returned</v>
      </c>
      <c r="AA1914" t="str">
        <f>VLOOKUP(order[[#This Row],[Region]],user[#All],2,0)</f>
        <v>William</v>
      </c>
    </row>
    <row r="1915" spans="1:27"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c r="Z1915" t="str">
        <f>IFERROR(VLOOKUP(order[[#This Row],[Order ID]],return[#All],2,),"Not returned")</f>
        <v>Not returned</v>
      </c>
      <c r="AA1915" t="str">
        <f>VLOOKUP(order[[#This Row],[Region]],user[#All],2,0)</f>
        <v>William</v>
      </c>
    </row>
    <row r="1916" spans="1:27"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c r="Z1916" t="str">
        <f>IFERROR(VLOOKUP(order[[#This Row],[Order ID]],return[#All],2,),"Not returned")</f>
        <v>Not returned</v>
      </c>
      <c r="AA1916" t="str">
        <f>VLOOKUP(order[[#This Row],[Region]],user[#All],2,0)</f>
        <v>William</v>
      </c>
    </row>
    <row r="1917" spans="1:27"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c r="Z1917" t="str">
        <f>IFERROR(VLOOKUP(order[[#This Row],[Order ID]],return[#All],2,),"Not returned")</f>
        <v>Not returned</v>
      </c>
      <c r="AA1917" t="str">
        <f>VLOOKUP(order[[#This Row],[Region]],user[#All],2,0)</f>
        <v>William</v>
      </c>
    </row>
    <row r="1918" spans="1:27"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c r="Z1918" t="str">
        <f>IFERROR(VLOOKUP(order[[#This Row],[Order ID]],return[#All],2,),"Not returned")</f>
        <v>Not returned</v>
      </c>
      <c r="AA1918" t="str">
        <f>VLOOKUP(order[[#This Row],[Region]],user[#All],2,0)</f>
        <v>William</v>
      </c>
    </row>
    <row r="1919" spans="1:27"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c r="Z1919" t="str">
        <f>IFERROR(VLOOKUP(order[[#This Row],[Order ID]],return[#All],2,),"Not returned")</f>
        <v>Not returned</v>
      </c>
      <c r="AA1919" t="str">
        <f>VLOOKUP(order[[#This Row],[Region]],user[#All],2,0)</f>
        <v>William</v>
      </c>
    </row>
    <row r="1920" spans="1:27"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c r="Z1920" t="str">
        <f>IFERROR(VLOOKUP(order[[#This Row],[Order ID]],return[#All],2,),"Not returned")</f>
        <v>Not returned</v>
      </c>
      <c r="AA1920" t="str">
        <f>VLOOKUP(order[[#This Row],[Region]],user[#All],2,0)</f>
        <v>Chris</v>
      </c>
    </row>
    <row r="1921" spans="1:27"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c r="Z1921" t="str">
        <f>IFERROR(VLOOKUP(order[[#This Row],[Order ID]],return[#All],2,),"Not returned")</f>
        <v>Not returned</v>
      </c>
      <c r="AA1921" t="str">
        <f>VLOOKUP(order[[#This Row],[Region]],user[#All],2,0)</f>
        <v>Chris</v>
      </c>
    </row>
    <row r="1922" spans="1:27"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c r="Z1922" t="str">
        <f>IFERROR(VLOOKUP(order[[#This Row],[Order ID]],return[#All],2,),"Not returned")</f>
        <v>Not returned</v>
      </c>
      <c r="AA1922" t="str">
        <f>VLOOKUP(order[[#This Row],[Region]],user[#All],2,0)</f>
        <v>Chris</v>
      </c>
    </row>
    <row r="1923" spans="1:27"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c r="Z1923" t="str">
        <f>IFERROR(VLOOKUP(order[[#This Row],[Order ID]],return[#All],2,),"Not returned")</f>
        <v>Not returned</v>
      </c>
      <c r="AA1923" t="str">
        <f>VLOOKUP(order[[#This Row],[Region]],user[#All],2,0)</f>
        <v>Chris</v>
      </c>
    </row>
    <row r="1924" spans="1:27"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c r="Z1924" t="str">
        <f>IFERROR(VLOOKUP(order[[#This Row],[Order ID]],return[#All],2,),"Not returned")</f>
        <v>Not returned</v>
      </c>
      <c r="AA1924" t="str">
        <f>VLOOKUP(order[[#This Row],[Region]],user[#All],2,0)</f>
        <v>Chris</v>
      </c>
    </row>
    <row r="1925" spans="1:27"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c r="Z1925" t="str">
        <f>IFERROR(VLOOKUP(order[[#This Row],[Order ID]],return[#All],2,),"Not returned")</f>
        <v>Not returned</v>
      </c>
      <c r="AA1925" t="str">
        <f>VLOOKUP(order[[#This Row],[Region]],user[#All],2,0)</f>
        <v>Erin</v>
      </c>
    </row>
    <row r="1926" spans="1:27"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c r="Z1926" t="str">
        <f>IFERROR(VLOOKUP(order[[#This Row],[Order ID]],return[#All],2,),"Not returned")</f>
        <v>Not returned</v>
      </c>
      <c r="AA1926" t="str">
        <f>VLOOKUP(order[[#This Row],[Region]],user[#All],2,0)</f>
        <v>Erin</v>
      </c>
    </row>
    <row r="1927" spans="1:27"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c r="Z1927" t="str">
        <f>IFERROR(VLOOKUP(order[[#This Row],[Order ID]],return[#All],2,),"Not returned")</f>
        <v>Not returned</v>
      </c>
      <c r="AA1927" t="str">
        <f>VLOOKUP(order[[#This Row],[Region]],user[#All],2,0)</f>
        <v>Erin</v>
      </c>
    </row>
    <row r="1928" spans="1:27"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c r="Z1928" t="str">
        <f>IFERROR(VLOOKUP(order[[#This Row],[Order ID]],return[#All],2,),"Not returned")</f>
        <v>Not returned</v>
      </c>
      <c r="AA1928" t="str">
        <f>VLOOKUP(order[[#This Row],[Region]],user[#All],2,0)</f>
        <v>Erin</v>
      </c>
    </row>
    <row r="1929" spans="1:27"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c r="Z1929" t="str">
        <f>IFERROR(VLOOKUP(order[[#This Row],[Order ID]],return[#All],2,),"Not returned")</f>
        <v>Not returned</v>
      </c>
      <c r="AA1929" t="str">
        <f>VLOOKUP(order[[#This Row],[Region]],user[#All],2,0)</f>
        <v>Erin</v>
      </c>
    </row>
    <row r="1930" spans="1:27"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c r="Z1930" t="str">
        <f>IFERROR(VLOOKUP(order[[#This Row],[Order ID]],return[#All],2,),"Not returned")</f>
        <v>Not returned</v>
      </c>
      <c r="AA1930" t="str">
        <f>VLOOKUP(order[[#This Row],[Region]],user[#All],2,0)</f>
        <v>Erin</v>
      </c>
    </row>
    <row r="1931" spans="1:27"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c r="Z1931" t="str">
        <f>IFERROR(VLOOKUP(order[[#This Row],[Order ID]],return[#All],2,),"Not returned")</f>
        <v>Not returned</v>
      </c>
      <c r="AA1931" t="str">
        <f>VLOOKUP(order[[#This Row],[Region]],user[#All],2,0)</f>
        <v>Erin</v>
      </c>
    </row>
    <row r="1932" spans="1:27"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c r="Z1932" t="str">
        <f>IFERROR(VLOOKUP(order[[#This Row],[Order ID]],return[#All],2,),"Not returned")</f>
        <v>Not returned</v>
      </c>
      <c r="AA1932" t="str">
        <f>VLOOKUP(order[[#This Row],[Region]],user[#All],2,0)</f>
        <v>Erin</v>
      </c>
    </row>
    <row r="1933" spans="1:27"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c r="Z1933" t="str">
        <f>IFERROR(VLOOKUP(order[[#This Row],[Order ID]],return[#All],2,),"Not returned")</f>
        <v>Not returned</v>
      </c>
      <c r="AA1933" t="str">
        <f>VLOOKUP(order[[#This Row],[Region]],user[#All],2,0)</f>
        <v>Erin</v>
      </c>
    </row>
    <row r="1934" spans="1:27"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c r="Z1934" t="str">
        <f>IFERROR(VLOOKUP(order[[#This Row],[Order ID]],return[#All],2,),"Not returned")</f>
        <v>Not returned</v>
      </c>
      <c r="AA1934" t="str">
        <f>VLOOKUP(order[[#This Row],[Region]],user[#All],2,0)</f>
        <v>Sam</v>
      </c>
    </row>
    <row r="1935" spans="1:27"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c r="Z1935" t="str">
        <f>IFERROR(VLOOKUP(order[[#This Row],[Order ID]],return[#All],2,),"Not returned")</f>
        <v>Not returned</v>
      </c>
      <c r="AA1935" t="str">
        <f>VLOOKUP(order[[#This Row],[Region]],user[#All],2,0)</f>
        <v>Sam</v>
      </c>
    </row>
    <row r="1936" spans="1:27"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c r="Z1936" t="str">
        <f>IFERROR(VLOOKUP(order[[#This Row],[Order ID]],return[#All],2,),"Not returned")</f>
        <v>Not returned</v>
      </c>
      <c r="AA1936" t="str">
        <f>VLOOKUP(order[[#This Row],[Region]],user[#All],2,0)</f>
        <v>Sam</v>
      </c>
    </row>
    <row r="1937" spans="1:27"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c r="Z1937" t="str">
        <f>IFERROR(VLOOKUP(order[[#This Row],[Order ID]],return[#All],2,),"Not returned")</f>
        <v>Not returned</v>
      </c>
      <c r="AA1937" t="str">
        <f>VLOOKUP(order[[#This Row],[Region]],user[#All],2,0)</f>
        <v>Sam</v>
      </c>
    </row>
    <row r="1938" spans="1:27"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c r="Z1938" t="str">
        <f>IFERROR(VLOOKUP(order[[#This Row],[Order ID]],return[#All],2,),"Not returned")</f>
        <v>Not returned</v>
      </c>
      <c r="AA1938" t="str">
        <f>VLOOKUP(order[[#This Row],[Region]],user[#All],2,0)</f>
        <v>Sam</v>
      </c>
    </row>
    <row r="1939" spans="1:27"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c r="Z1939" t="str">
        <f>IFERROR(VLOOKUP(order[[#This Row],[Order ID]],return[#All],2,),"Not returned")</f>
        <v>Not returned</v>
      </c>
      <c r="AA1939" t="str">
        <f>VLOOKUP(order[[#This Row],[Region]],user[#All],2,0)</f>
        <v>Sam</v>
      </c>
    </row>
    <row r="1940" spans="1:27"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c r="Z1940" t="str">
        <f>IFERROR(VLOOKUP(order[[#This Row],[Order ID]],return[#All],2,),"Not returned")</f>
        <v>Not returned</v>
      </c>
      <c r="AA1940" t="str">
        <f>VLOOKUP(order[[#This Row],[Region]],user[#All],2,0)</f>
        <v>Sam</v>
      </c>
    </row>
    <row r="1941" spans="1:27"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c r="Z1941" t="str">
        <f>IFERROR(VLOOKUP(order[[#This Row],[Order ID]],return[#All],2,),"Not returned")</f>
        <v>Not returned</v>
      </c>
      <c r="AA1941" t="str">
        <f>VLOOKUP(order[[#This Row],[Region]],user[#All],2,0)</f>
        <v>Erin</v>
      </c>
    </row>
    <row r="1942" spans="1:27"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c r="Z1942" t="str">
        <f>IFERROR(VLOOKUP(order[[#This Row],[Order ID]],return[#All],2,),"Not returned")</f>
        <v>Not returned</v>
      </c>
      <c r="AA1942" t="str">
        <f>VLOOKUP(order[[#This Row],[Region]],user[#All],2,0)</f>
        <v>Erin</v>
      </c>
    </row>
    <row r="1943" spans="1:27"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c r="Z1943" t="str">
        <f>IFERROR(VLOOKUP(order[[#This Row],[Order ID]],return[#All],2,),"Not returned")</f>
        <v>Not returned</v>
      </c>
      <c r="AA1943" t="str">
        <f>VLOOKUP(order[[#This Row],[Region]],user[#All],2,0)</f>
        <v>Erin</v>
      </c>
    </row>
    <row r="1944" spans="1:27"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c r="Z1944" t="str">
        <f>IFERROR(VLOOKUP(order[[#This Row],[Order ID]],return[#All],2,),"Not returned")</f>
        <v>Not returned</v>
      </c>
      <c r="AA1944" t="str">
        <f>VLOOKUP(order[[#This Row],[Region]],user[#All],2,0)</f>
        <v>Erin</v>
      </c>
    </row>
    <row r="1945" spans="1:27"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c r="Z1945" t="str">
        <f>IFERROR(VLOOKUP(order[[#This Row],[Order ID]],return[#All],2,),"Not returned")</f>
        <v>Not returned</v>
      </c>
      <c r="AA1945" t="str">
        <f>VLOOKUP(order[[#This Row],[Region]],user[#All],2,0)</f>
        <v>William</v>
      </c>
    </row>
    <row r="1946" spans="1:27"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c r="Z1946" t="str">
        <f>IFERROR(VLOOKUP(order[[#This Row],[Order ID]],return[#All],2,),"Not returned")</f>
        <v>Not returned</v>
      </c>
      <c r="AA1946" t="str">
        <f>VLOOKUP(order[[#This Row],[Region]],user[#All],2,0)</f>
        <v>William</v>
      </c>
    </row>
    <row r="1947" spans="1:27"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c r="Z1947" t="str">
        <f>IFERROR(VLOOKUP(order[[#This Row],[Order ID]],return[#All],2,),"Not returned")</f>
        <v>Not returned</v>
      </c>
      <c r="AA1947" t="str">
        <f>VLOOKUP(order[[#This Row],[Region]],user[#All],2,0)</f>
        <v>William</v>
      </c>
    </row>
    <row r="1948" spans="1:27"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c r="Z1948" t="str">
        <f>IFERROR(VLOOKUP(order[[#This Row],[Order ID]],return[#All],2,),"Not returned")</f>
        <v>Not returned</v>
      </c>
      <c r="AA1948" t="str">
        <f>VLOOKUP(order[[#This Row],[Region]],user[#All],2,0)</f>
        <v>Chris</v>
      </c>
    </row>
    <row r="1949" spans="1:27"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c r="Z1949" t="str">
        <f>IFERROR(VLOOKUP(order[[#This Row],[Order ID]],return[#All],2,),"Not returned")</f>
        <v>Not returned</v>
      </c>
      <c r="AA1949" t="str">
        <f>VLOOKUP(order[[#This Row],[Region]],user[#All],2,0)</f>
        <v>Chris</v>
      </c>
    </row>
    <row r="1950" spans="1:27"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c r="Z1950" t="str">
        <f>IFERROR(VLOOKUP(order[[#This Row],[Order ID]],return[#All],2,),"Not returned")</f>
        <v>Not returned</v>
      </c>
      <c r="AA1950" t="str">
        <f>VLOOKUP(order[[#This Row],[Region]],user[#All],2,0)</f>
        <v>Chris</v>
      </c>
    </row>
    <row r="1951" spans="1:27"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c r="Z1951" t="str">
        <f>IFERROR(VLOOKUP(order[[#This Row],[Order ID]],return[#All],2,),"Not returned")</f>
        <v>Not returned</v>
      </c>
      <c r="AA1951" t="str">
        <f>VLOOKUP(order[[#This Row],[Region]],user[#All],2,0)</f>
        <v>Chris</v>
      </c>
    </row>
    <row r="1952" spans="1:27"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c r="Z1952" t="str">
        <f>IFERROR(VLOOKUP(order[[#This Row],[Order ID]],return[#All],2,),"Not returned")</f>
        <v>Not returned</v>
      </c>
      <c r="AA1952" t="str">
        <f>VLOOKUP(order[[#This Row],[Region]],user[#All],2,0)</f>
        <v>Erin</v>
      </c>
    </row>
    <row r="1953" spans="1:27"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c r="Z1953" t="str">
        <f>IFERROR(VLOOKUP(order[[#This Row],[Order ID]],return[#All],2,),"Not returned")</f>
        <v>Not returned</v>
      </c>
      <c r="AA1953" t="str">
        <f>VLOOKUP(order[[#This Row],[Region]],user[#All],2,0)</f>
        <v>William</v>
      </c>
    </row>
  </sheetData>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F1617" sqref="F1617"/>
    </sheetView>
  </sheetViews>
  <sheetFormatPr defaultRowHeight="12.6" x14ac:dyDescent="0.25"/>
  <cols>
    <col min="1" max="1" width="10.6640625" customWidth="1"/>
  </cols>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C4" sqref="C4"/>
    </sheetView>
  </sheetViews>
  <sheetFormatPr defaultRowHeight="12.6" x14ac:dyDescent="0.25"/>
  <cols>
    <col min="1" max="1" width="10.88671875" bestFit="1" customWidth="1"/>
    <col min="2" max="2" width="10.77734375"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4" type="noConversion"/>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28D9-D728-42D4-BB9A-D0D3AB7E14BC}">
  <dimension ref="C2:C16"/>
  <sheetViews>
    <sheetView workbookViewId="0"/>
  </sheetViews>
  <sheetFormatPr defaultRowHeight="14.4" x14ac:dyDescent="0.3"/>
  <cols>
    <col min="1" max="16384" width="8.88671875" style="6"/>
  </cols>
  <sheetData>
    <row r="2" spans="3:3" x14ac:dyDescent="0.3">
      <c r="C2"/>
    </row>
    <row r="3" spans="3:3" x14ac:dyDescent="0.3">
      <c r="C3" s="7" t="s">
        <v>3047</v>
      </c>
    </row>
    <row r="4" spans="3:3" x14ac:dyDescent="0.3">
      <c r="C4" s="7" t="s">
        <v>3036</v>
      </c>
    </row>
    <row r="5" spans="3:3" x14ac:dyDescent="0.3">
      <c r="C5" s="7" t="s">
        <v>3037</v>
      </c>
    </row>
    <row r="6" spans="3:3" x14ac:dyDescent="0.3">
      <c r="C6" s="5" t="s">
        <v>3038</v>
      </c>
    </row>
    <row r="7" spans="3:3" x14ac:dyDescent="0.3">
      <c r="C7" s="5"/>
    </row>
    <row r="8" spans="3:3" x14ac:dyDescent="0.3">
      <c r="C8" s="5" t="s">
        <v>3039</v>
      </c>
    </row>
    <row r="9" spans="3:3" x14ac:dyDescent="0.3">
      <c r="C9" s="6" t="s">
        <v>3040</v>
      </c>
    </row>
    <row r="10" spans="3:3" x14ac:dyDescent="0.3">
      <c r="C10" s="6" t="s">
        <v>3041</v>
      </c>
    </row>
    <row r="11" spans="3:3" x14ac:dyDescent="0.3">
      <c r="C11" s="6" t="s">
        <v>3042</v>
      </c>
    </row>
    <row r="12" spans="3:3" x14ac:dyDescent="0.3">
      <c r="C12" s="6" t="s">
        <v>3043</v>
      </c>
    </row>
    <row r="13" spans="3:3" x14ac:dyDescent="0.3">
      <c r="C13" s="6" t="s">
        <v>3044</v>
      </c>
    </row>
    <row r="14" spans="3:3" x14ac:dyDescent="0.3">
      <c r="C14" s="6" t="s">
        <v>3045</v>
      </c>
    </row>
    <row r="15" spans="3:3" x14ac:dyDescent="0.3">
      <c r="C15" s="5" t="s">
        <v>3046</v>
      </c>
    </row>
    <row r="16" spans="3:3" x14ac:dyDescent="0.3">
      <c r="C16" s="5" t="s">
        <v>3048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o r d e r ] ] > < / 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  2 < / K e y > < / D i a g r a m O b j e c t K e y > < D i a g r a m O b j e c t K e y > < K e y > M e a s u r e s \ S u m   o f   O r d e r   I D   2 \ T a g I n f o \ F o r m u l a < / K e y > < / D i a g r a m O b j e c t K e y > < D i a g r a m O b j e c t K e y > < K e y > M e a s u r e s \ S u m   o f   O r d e r   I D   2 \ T a g I n f o \ V a l u e < / K e y > < / D i a g r a m O b j e c t K e y > < D i a g r a m O b j e c t K e y > < K e y > M e a s u r e s \ C o u n t   o f   O r d e r   I D   2 < / K e y > < / D i a g r a m O b j e c t K e y > < D i a g r a m O b j e c t K e y > < K e y > M e a s u r e s \ C o u n t   o f   O r d e r   I D   2 \ T a g I n f o \ F o r m u l a < / K e y > < / D i a g r a m O b j e c t K e y > < D i a g r a m O b j e c t K e y > < K e y > M e a s u r e s \ C o u n t   o f   O r d e r   I D   2 \ T a g I n f o \ V a l u e < / 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 O r d e r   I D   2 & g t ; - & l t ; M e a s u r e s \ O r d e r   I D & g t ; < / K e y > < / D i a g r a m O b j e c t K e y > < D i a g r a m O b j e c t K e y > < K e y > L i n k s \ & l t ; C o l u m n s \ S u m   o f   O r d e r   I D   2 & g t ; - & l t ; M e a s u r e s \ O r d e r   I D & g t ; \ C O L U M N < / K e y > < / D i a g r a m O b j e c t K e y > < D i a g r a m O b j e c t K e y > < K e y > L i n k s \ & l t ; C o l u m n s \ S u m   o f   O r d e r   I D   2 & g t ; - & l t ; M e a s u r e s \ O r d e r   I D & g t ; \ M E A S U R E < / 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  2 < / K e y > < / a : K e y > < a : V a l u e   i : t y p e = " M e a s u r e G r i d N o d e V i e w S t a t e " > < C o l u m n > 2 4 < / C o l u m n > < L a y e d O u t > t r u e < / L a y e d O u t > < W a s U I I n v i s i b l e > t r u e < / W a s U I I n v i s i b l e > < / a : V a l u e > < / a : K e y V a l u e O f D i a g r a m O b j e c t K e y a n y T y p e z b w N T n L X > < a : K e y V a l u e O f D i a g r a m O b j e c t K e y a n y T y p e z b w N T n L X > < a : K e y > < K e y > M e a s u r e s \ S u m   o f   O r d e r   I D   2 \ T a g I n f o \ F o r m u l a < / K e y > < / a : K e y > < a : V a l u e   i : t y p e = " M e a s u r e G r i d V i e w S t a t e I D i a g r a m T a g A d d i t i o n a l I n f o " / > < / a : K e y V a l u e O f D i a g r a m O b j e c t K e y a n y T y p e z b w N T n L X > < a : K e y V a l u e O f D i a g r a m O b j e c t K e y a n y T y p e z b w N T n L X > < a : K e y > < K e y > M e a s u r e s \ S u m   o f   O r d e r   I D   2 \ T a g I n f o \ V a l u e < / K e y > < / a : K e y > < a : V a l u e   i : t y p e = " M e a s u r e G r i d V i e w S t a t e I D i a g r a m T a g A d d i t i o n a l I n f o " / > < / a : K e y V a l u e O f D i a g r a m O b j e c t K e y a n y T y p e z b w N T n L X > < a : K e y V a l u e O f D i a g r a m O b j e c t K e y a n y T y p e z b w N T n L X > < a : K e y > < K e y > M e a s u r e s \ C o u n t   o f   O r d e r   I D   2 < / K e y > < / a : K e y > < a : V a l u e   i : t y p e = " M e a s u r e G r i d N o d e V i e w S t a t e " > < C o l u m n > 2 4 < / C o l u m n > < L a y e d O u t > t r u e < / L a y e d O u t > < R o w > 1 < / R o w > < 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 O r d e r   I D   2 & g t ; - & l t ; M e a s u r e s \ O r d e r   I D & g t ; < / K e y > < / a : K e y > < a : V a l u e   i : t y p e = " M e a s u r e G r i d V i e w S t a t e I D i a g r a m L i n k " / > < / a : K e y V a l u e O f D i a g r a m O b j e c t K e y a n y T y p e z b w N T n L X > < a : K e y V a l u e O f D i a g r a m O b j e c t K e y a n y T y p e z b w N T n L X > < a : K e y > < K e y > L i n k s \ & l t ; C o l u m n s \ S u m   o f   O r d e r   I D   2 & g t ; - & l t ; M e a s u r e s \ O r d e r   I D & g t ; \ C O L U M N < / K e y > < / a : K e y > < a : V a l u e   i : t y p e = " M e a s u r e G r i d V i e w S t a t e I D i a g r a m L i n k E n d p o i n t " / > < / a : K e y V a l u e O f D i a g r a m O b j e c t K e y a n y T y p e z b w N T n L X > < a : K e y V a l u e O f D i a g r a m O b j e c t K e y a n y T y p e z b w N T n L X > < a : K e y > < K e y > L i n k s \ & l t ; C o l u m n s \ S u m   o f   O r d e r   I D   2 & g t ; - & l t ; M e a s u r e s \ O r d e r   I D & g t ; \ M E A S U R E < / K e y > < / a : K e y > < a : V a l u e   i : t y p e = " M e a s u r e G r i d V i e w S t a t e I D i a g r a m L i n k E n d p o i n t " / > < / 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 2 0 2 4 - 0 3 - 1 2 T 1 2 : 5 1 : 4 5 . 6 1 7 3 6 7 4 + 0 5 : 3 0 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T a b l e X M L _ o r d e r " > < 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1 5 6 5 ] ] > < / 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o r d e r , r e t u r n , u s e r ] ] > < / 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E5FEF898-AAB9-4180-936A-29D6D26A238C}">
  <ds:schemaRefs/>
</ds:datastoreItem>
</file>

<file path=customXml/itemProps10.xml><?xml version="1.0" encoding="utf-8"?>
<ds:datastoreItem xmlns:ds="http://schemas.openxmlformats.org/officeDocument/2006/customXml" ds:itemID="{537103E1-7C36-475E-A349-F871C5630B58}">
  <ds:schemaRefs/>
</ds:datastoreItem>
</file>

<file path=customXml/itemProps11.xml><?xml version="1.0" encoding="utf-8"?>
<ds:datastoreItem xmlns:ds="http://schemas.openxmlformats.org/officeDocument/2006/customXml" ds:itemID="{37DD4D52-3AFB-435D-8D59-11008658256C}">
  <ds:schemaRefs/>
</ds:datastoreItem>
</file>

<file path=customXml/itemProps12.xml><?xml version="1.0" encoding="utf-8"?>
<ds:datastoreItem xmlns:ds="http://schemas.openxmlformats.org/officeDocument/2006/customXml" ds:itemID="{89BA031E-F6AC-444A-A8C2-1E5FFD0F8796}">
  <ds:schemaRefs/>
</ds:datastoreItem>
</file>

<file path=customXml/itemProps13.xml><?xml version="1.0" encoding="utf-8"?>
<ds:datastoreItem xmlns:ds="http://schemas.openxmlformats.org/officeDocument/2006/customXml" ds:itemID="{E53FBF3B-2674-4D11-8E11-90838777778A}">
  <ds:schemaRefs/>
</ds:datastoreItem>
</file>

<file path=customXml/itemProps14.xml><?xml version="1.0" encoding="utf-8"?>
<ds:datastoreItem xmlns:ds="http://schemas.openxmlformats.org/officeDocument/2006/customXml" ds:itemID="{72C60724-BD28-4E5F-B380-2B80DFFF6CC7}">
  <ds:schemaRefs/>
</ds:datastoreItem>
</file>

<file path=customXml/itemProps15.xml><?xml version="1.0" encoding="utf-8"?>
<ds:datastoreItem xmlns:ds="http://schemas.openxmlformats.org/officeDocument/2006/customXml" ds:itemID="{D143BEDB-049B-40BE-AA9D-6F55CB926BEA}">
  <ds:schemaRefs/>
</ds:datastoreItem>
</file>

<file path=customXml/itemProps16.xml><?xml version="1.0" encoding="utf-8"?>
<ds:datastoreItem xmlns:ds="http://schemas.openxmlformats.org/officeDocument/2006/customXml" ds:itemID="{94C80465-875C-4855-8F2E-F27F37CC746E}">
  <ds:schemaRefs/>
</ds:datastoreItem>
</file>

<file path=customXml/itemProps2.xml><?xml version="1.0" encoding="utf-8"?>
<ds:datastoreItem xmlns:ds="http://schemas.openxmlformats.org/officeDocument/2006/customXml" ds:itemID="{82251921-EC4C-4FF7-8D7D-7746AFFAB7D0}">
  <ds:schemaRefs/>
</ds:datastoreItem>
</file>

<file path=customXml/itemProps3.xml><?xml version="1.0" encoding="utf-8"?>
<ds:datastoreItem xmlns:ds="http://schemas.openxmlformats.org/officeDocument/2006/customXml" ds:itemID="{6C4F812C-1162-4BFF-8A50-8D78AFF4012D}">
  <ds:schemaRefs/>
</ds:datastoreItem>
</file>

<file path=customXml/itemProps4.xml><?xml version="1.0" encoding="utf-8"?>
<ds:datastoreItem xmlns:ds="http://schemas.openxmlformats.org/officeDocument/2006/customXml" ds:itemID="{A605AA4A-356C-4744-AC58-F49E60F87078}">
  <ds:schemaRefs/>
</ds:datastoreItem>
</file>

<file path=customXml/itemProps5.xml><?xml version="1.0" encoding="utf-8"?>
<ds:datastoreItem xmlns:ds="http://schemas.openxmlformats.org/officeDocument/2006/customXml" ds:itemID="{2D64B815-10BC-45BA-8E3D-ADFDEF087FE8}">
  <ds:schemaRefs/>
</ds:datastoreItem>
</file>

<file path=customXml/itemProps6.xml><?xml version="1.0" encoding="utf-8"?>
<ds:datastoreItem xmlns:ds="http://schemas.openxmlformats.org/officeDocument/2006/customXml" ds:itemID="{1B8C3CAE-11DD-4C6D-88A8-F1D235CF416A}">
  <ds:schemaRefs/>
</ds:datastoreItem>
</file>

<file path=customXml/itemProps7.xml><?xml version="1.0" encoding="utf-8"?>
<ds:datastoreItem xmlns:ds="http://schemas.openxmlformats.org/officeDocument/2006/customXml" ds:itemID="{83E095CF-0E82-4BCC-8FFE-3C3CF64335D5}">
  <ds:schemaRefs/>
</ds:datastoreItem>
</file>

<file path=customXml/itemProps8.xml><?xml version="1.0" encoding="utf-8"?>
<ds:datastoreItem xmlns:ds="http://schemas.openxmlformats.org/officeDocument/2006/customXml" ds:itemID="{A3B43E12-6337-4833-821E-463275FBA0C1}">
  <ds:schemaRefs/>
</ds:datastoreItem>
</file>

<file path=customXml/itemProps9.xml><?xml version="1.0" encoding="utf-8"?>
<ds:datastoreItem xmlns:ds="http://schemas.openxmlformats.org/officeDocument/2006/customXml" ds:itemID="{C7939CCD-ED6A-428E-AAF5-6987FB2CE6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Orders</vt:lpstr>
      <vt:lpstr>Returns</vt:lpstr>
      <vt:lpstr>Users</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2024-06-29T14:40:01Z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2024-02-26T18:44:08Z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8ef4d50e-e793-43ca-8cdc-ee3d4fc3e756</vt:lpwstr>
  </property>
  <property fmtid="{D5CDD505-2E9C-101B-9397-08002B2CF9AE}" pid="7" name="MSIP_Label_defa4170-0d19-0005-0004-bc88714345d2_ActionId">
    <vt:lpwstr>6f84438c-a10c-417f-87ce-9699b95a741a</vt:lpwstr>
  </property>
  <property fmtid="{D5CDD505-2E9C-101B-9397-08002B2CF9AE}" pid="8" name="MSIP_Label_defa4170-0d19-0005-0004-bc88714345d2_ContentBits">
    <vt:lpwstr>0</vt:lpwstr>
  </property>
</Properties>
</file>