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itbhubaneswar-my.sharepoint.com/personal/da11_iitbbs_ac_in/Documents/Derek/Personal/nirav/"/>
    </mc:Choice>
  </mc:AlternateContent>
  <xr:revisionPtr revIDLastSave="83" documentId="8_{41E758B9-0FD2-4DC9-B1FE-1B417BE14532}" xr6:coauthVersionLast="47" xr6:coauthVersionMax="47" xr10:uidLastSave="{5966F3F4-C38F-4609-AC1E-212D0E99C40E}"/>
  <bookViews>
    <workbookView xWindow="-110" yWindow="-110" windowWidth="25820" windowHeight="13900" xr2:uid="{E6416CD9-D445-4674-AA32-ED7B85B77841}"/>
  </bookViews>
  <sheets>
    <sheet name="BRD-1 Yearly data pull"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2" l="1"/>
  <c r="B22" i="2"/>
  <c r="B21" i="2"/>
  <c r="B20" i="2"/>
  <c r="B19" i="2"/>
  <c r="B39" i="2" l="1"/>
  <c r="B38" i="2"/>
  <c r="B37" i="2"/>
  <c r="B40" i="2" s="1"/>
  <c r="B36" i="2"/>
  <c r="B35" i="2"/>
  <c r="B25" i="2"/>
  <c r="B24" i="2"/>
  <c r="B26"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<sst xmlns="http://schemas.openxmlformats.org/spreadsheetml/2006/main" count="297" uniqueCount="189">
  <si>
    <t>Name of the Variable</t>
  </si>
  <si>
    <t>output</t>
  </si>
  <si>
    <t>Source</t>
  </si>
  <si>
    <t>Description</t>
  </si>
  <si>
    <t>Details</t>
  </si>
  <si>
    <t>c</t>
  </si>
  <si>
    <t>N</t>
  </si>
  <si>
    <t>https://api.polygon.io/v2/aggs/ticker/AAPL/range/2/minute/2021-07-22/2021-07-22?adjusted=true&amp;sort=asc&amp;limit=120&amp;apiKey=i4FD6ltLyeM_7fLvcb7JtaJpifMG5D6M</t>
  </si>
  <si>
    <t>Close</t>
  </si>
  <si>
    <t>2 Min Bars</t>
  </si>
  <si>
    <t>adjusted=true - Very important in the URL to account for stock split</t>
  </si>
  <si>
    <t>h</t>
  </si>
  <si>
    <t>High</t>
  </si>
  <si>
    <t>l</t>
  </si>
  <si>
    <t>Low</t>
  </si>
  <si>
    <t>o</t>
  </si>
  <si>
    <t>Open</t>
  </si>
  <si>
    <t>v</t>
  </si>
  <si>
    <t>Volume</t>
  </si>
  <si>
    <t>vw</t>
  </si>
  <si>
    <t>VWAP</t>
  </si>
  <si>
    <t>n</t>
  </si>
  <si>
    <t>num_trans</t>
  </si>
  <si>
    <t>Candle_patterns</t>
  </si>
  <si>
    <t>Calculated variable - use today's H/L/O/C</t>
  </si>
  <si>
    <t>https://github.com/SpiralDevelopment/candlestick-patterns</t>
  </si>
  <si>
    <t>STRAT method</t>
  </si>
  <si>
    <t>TBD</t>
  </si>
  <si>
    <t>Next H time</t>
  </si>
  <si>
    <t>Next L time</t>
  </si>
  <si>
    <t>1 or 0</t>
  </si>
  <si>
    <t>if Premarket High &gt;= R4 then 1 else 0</t>
  </si>
  <si>
    <t>if Premarket Low &lt;= S4 then 1 else 0</t>
  </si>
  <si>
    <t>last_H_eq_cam</t>
  </si>
  <si>
    <t>If nothing then leave a blank space</t>
  </si>
  <si>
    <t>10 or 15 cent is fine = 90.00 = 90.10 = 89.85</t>
  </si>
  <si>
    <t>last_L_eq_cam</t>
  </si>
  <si>
    <t xml:space="preserve">     if R3 = L then R3L
else if S3 = L then S3L
else if R4 = L then R4L
else if S4 = L then S4L
else if R6 = L then R6L
else if S6 = L then S6L</t>
  </si>
  <si>
    <t>52W_H_eq_cam</t>
  </si>
  <si>
    <t xml:space="preserve">     if R3 = 52W High then R3H52
else if S3 = 52W High then S3H52
else if R4 = 52W High then R4H52
else if S4 = 52W High then S4H52
else if R6 = 52W High then R6H52
else if S6 = 52W High then S6H52</t>
  </si>
  <si>
    <t>52W_L_eq_cam</t>
  </si>
  <si>
    <t xml:space="preserve">     if R3 = 52W Low then R3L52
else if S3 = 52W Low then S3L52
else if R4 = 52W Low then R4L52
else if S4 = 52W Low then S4L52
else if R6 = 52W Low then R6L52
else if S6 = 52W Low then S6L52</t>
  </si>
  <si>
    <t>Next Earning date</t>
  </si>
  <si>
    <t>https://theautomatic.net/2021/02/16/how-to-get-stock-earnings-data-with-python/</t>
  </si>
  <si>
    <t>Next Earning date/time</t>
  </si>
  <si>
    <t>PM or AM</t>
  </si>
  <si>
    <t>PM=Pre market (before 9:30am) or AM=After market (after 4pm)</t>
  </si>
  <si>
    <t>Check this for PDC Retracement</t>
  </si>
  <si>
    <t>can you write some actual calculations for each part</t>
  </si>
  <si>
    <t>name</t>
  </si>
  <si>
    <t>/v3/reference/tickers</t>
  </si>
  <si>
    <t>Name of the company</t>
  </si>
  <si>
    <t>ticker</t>
  </si>
  <si>
    <t>AMZN</t>
  </si>
  <si>
    <t>Stock Name</t>
  </si>
  <si>
    <t>primary_exchange</t>
  </si>
  <si>
    <t>XNAS</t>
  </si>
  <si>
    <t>/v3/reference/tickers/{ticker}</t>
  </si>
  <si>
    <t>Exchange Traded</t>
  </si>
  <si>
    <t>list_date</t>
  </si>
  <si>
    <t>IPO Date</t>
  </si>
  <si>
    <t>market_cap</t>
  </si>
  <si>
    <t>Value</t>
  </si>
  <si>
    <t>share_class_shares_outstanding</t>
  </si>
  <si>
    <t>Share Outstanding</t>
  </si>
  <si>
    <t>52W High</t>
  </si>
  <si>
    <t>https://api.polygon.io/v2/aggs/ticker/AAPL/range/1/year/2022-01-01/2023-01-01?adjusted=true&amp;sort=asc&amp;limit=120&amp;apiKey=i4FD6ltLyeM_7fLvcb7JtaJpifMG5D6M</t>
  </si>
  <si>
    <t>52W Low</t>
  </si>
  <si>
    <t>ATR</t>
  </si>
  <si>
    <t>prev day</t>
  </si>
  <si>
    <t>today - last trading day</t>
  </si>
  <si>
    <t>Pre C</t>
  </si>
  <si>
    <t>Polygon</t>
  </si>
  <si>
    <t>Pre H</t>
  </si>
  <si>
    <t>Pre L</t>
  </si>
  <si>
    <t>Pre O</t>
  </si>
  <si>
    <t>Pre V</t>
  </si>
  <si>
    <t>pre VW</t>
  </si>
  <si>
    <t>pre n</t>
  </si>
  <si>
    <t>Pre R3</t>
  </si>
  <si>
    <t>Calculated variable</t>
  </si>
  <si>
    <t>Pre R4</t>
  </si>
  <si>
    <t>Pre R6</t>
  </si>
  <si>
    <t>Pre S3</t>
  </si>
  <si>
    <t>Pre S4</t>
  </si>
  <si>
    <t>Pre S6</t>
  </si>
  <si>
    <t>Tight R6</t>
  </si>
  <si>
    <t>Tight S6</t>
  </si>
  <si>
    <t>today</t>
  </si>
  <si>
    <t>C</t>
  </si>
  <si>
    <t>https://api.polygon.io/v2/aggs/ticker/AAPL/range/1/day/2021-07-22/2021-07-22?adjusted=true&amp;sort=asc&amp;limit=120&amp;apiKey=i4FD6ltLyeM_7fLvcb7JtaJpifMG5D6M</t>
  </si>
  <si>
    <t>Daily Bars</t>
  </si>
  <si>
    <t>H</t>
  </si>
  <si>
    <t>L</t>
  </si>
  <si>
    <t>O</t>
  </si>
  <si>
    <t>V</t>
  </si>
  <si>
    <t>VW</t>
  </si>
  <si>
    <t xml:space="preserve"> </t>
  </si>
  <si>
    <t>R3</t>
  </si>
  <si>
    <t>Camarilla pivot points (cam)</t>
  </si>
  <si>
    <t>R4</t>
  </si>
  <si>
    <t>R6</t>
  </si>
  <si>
    <t>S3</t>
  </si>
  <si>
    <t>S4</t>
  </si>
  <si>
    <t>S6</t>
  </si>
  <si>
    <t>Previous Day</t>
  </si>
  <si>
    <t>Next-date</t>
  </si>
  <si>
    <t>today + next trading day</t>
  </si>
  <si>
    <t>next trading day</t>
  </si>
  <si>
    <t>Total Range %</t>
  </si>
  <si>
    <t>% Different between high and low. Use 2 min data because daily high and low will not have premarket high's</t>
  </si>
  <si>
    <t>100-(l/h*100) - 2 Min Bars</t>
  </si>
  <si>
    <t>High = 10 and Low = 8 then Range = 20% - Don't want to miss the high and low during the premarket, hence using 2 mins</t>
  </si>
  <si>
    <t>Gap %</t>
  </si>
  <si>
    <t>Need Previous day data as well</t>
  </si>
  <si>
    <r>
      <rPr>
        <sz val="11"/>
        <color rgb="FF000000"/>
        <rFont val="Calibri"/>
        <family val="2"/>
      </rPr>
      <t>100-(c{</t>
    </r>
    <r>
      <rPr>
        <sz val="11"/>
        <color rgb="FFFF0000"/>
        <rFont val="Calibri"/>
        <family val="2"/>
      </rPr>
      <t>Previous Day</t>
    </r>
    <r>
      <rPr>
        <sz val="11"/>
        <color rgb="FF000000"/>
        <rFont val="Calibri"/>
        <family val="2"/>
      </rPr>
      <t>}/o{</t>
    </r>
    <r>
      <rPr>
        <sz val="11"/>
        <color rgb="FFFF0000"/>
        <rFont val="Calibri"/>
        <family val="2"/>
      </rPr>
      <t>today</t>
    </r>
    <r>
      <rPr>
        <sz val="11"/>
        <color rgb="FF000000"/>
        <rFont val="Calibri"/>
        <family val="2"/>
      </rPr>
      <t>}*100) - Daily Bars</t>
    </r>
  </si>
  <si>
    <t>This will give the total % spike in premarket</t>
  </si>
  <si>
    <t>Premarket Volume (cumm)</t>
  </si>
  <si>
    <t>Volume Before 9:30</t>
  </si>
  <si>
    <t>Cumm(Volume) between 4:00 and 9:29 - 2 Min</t>
  </si>
  <si>
    <t>Will need to test if we need 9:28 or 9:30 here</t>
  </si>
  <si>
    <t>Premarket High</t>
  </si>
  <si>
    <t>High Before 9:30</t>
  </si>
  <si>
    <t>High &lt; 9:30</t>
  </si>
  <si>
    <t>High before market opens, i.e. PreMarket</t>
  </si>
  <si>
    <t>Premarket High Time</t>
  </si>
  <si>
    <t>Time @ High Before 9:30</t>
  </si>
  <si>
    <t>Premarket High Time Stamp on 2 min</t>
  </si>
  <si>
    <t>Time that the premarket high was created</t>
  </si>
  <si>
    <t>Premarket Low</t>
  </si>
  <si>
    <t>Low Before 9:30</t>
  </si>
  <si>
    <t>Low &lt; 9:30</t>
  </si>
  <si>
    <t>Low before market opens, i.e. PreMarket</t>
  </si>
  <si>
    <t>Premarket Low Time</t>
  </si>
  <si>
    <t>Time @ Low Before 9:30</t>
  </si>
  <si>
    <t>Premarket Low Time Stamp on 2 min</t>
  </si>
  <si>
    <t>Time that the premarket low was created</t>
  </si>
  <si>
    <t>Premarket Range %</t>
  </si>
  <si>
    <t>% Different between high and low brfore 9:30</t>
  </si>
  <si>
    <t>100-(l/h*100) - 2 Min Bars (Time &lt; 9:30)</t>
  </si>
  <si>
    <t>Daily Volume Forecast</t>
  </si>
  <si>
    <t>2 minute row premarket volume</t>
  </si>
  <si>
    <t>Volume forcasting based on premarket vol</t>
  </si>
  <si>
    <t>Premarket Volume * 10</t>
  </si>
  <si>
    <t>First Hour Volume</t>
  </si>
  <si>
    <t>First hour - Regular hours vol</t>
  </si>
  <si>
    <t>Cumm(Volume) between 9:30 and 10:30 - 2 Min</t>
  </si>
  <si>
    <t>Regular Market High Time</t>
  </si>
  <si>
    <t>Time the stock made the high on 2 min</t>
  </si>
  <si>
    <t>High &gt; 9:30 Time Stamp on 2 min</t>
  </si>
  <si>
    <t>Regular Market Low Time</t>
  </si>
  <si>
    <t>Time the stock made the low on 2 min</t>
  </si>
  <si>
    <t>Low &gt; 9:30  Time Stamp on 2 min</t>
  </si>
  <si>
    <t>Highest Volume TIme</t>
  </si>
  <si>
    <t>Time at which the 2 min candle had highest vol</t>
  </si>
  <si>
    <t>2 Min Bar that has highest volume - Time</t>
  </si>
  <si>
    <t>Highest Volume TIme - num_trans</t>
  </si>
  <si>
    <t>When the 2 min bar was highest - num trans</t>
  </si>
  <si>
    <t>Corresponding "n" on 2 min bar</t>
  </si>
  <si>
    <t>Highest Volume</t>
  </si>
  <si>
    <t>Highest vol in 2 min bar</t>
  </si>
  <si>
    <t>Volume ('V') on 2 min for Highest Volume TIme</t>
  </si>
  <si>
    <t>Aggregated Volume Before Highest Volume</t>
  </si>
  <si>
    <t>Total vol before the highest vol bar</t>
  </si>
  <si>
    <t>Total Cummulative Vol before the highest vol candle (Time &lt; Highest Volume TIme)</t>
  </si>
  <si>
    <t>Highest Bar Volume Ratio Percentage</t>
  </si>
  <si>
    <t>shouldn't it be a percentage?</t>
  </si>
  <si>
    <t>Ratio between highest vol bar and vol before that</t>
  </si>
  <si>
    <t>Highest Volume / Aggregated Volume Before Highest Volume * 100</t>
  </si>
  <si>
    <t>PDC Retracement</t>
  </si>
  <si>
    <t>Can we do 4 quartile (25,50,75,100) between previous day close and current day high then Flag the current day low price in one of the quartile, refer to below example. If the low price is between 0-25% price then first bucket. If the low price falls between 25 and 50 percentile then second bucket and so forth</t>
  </si>
  <si>
    <t>Float</t>
  </si>
  <si>
    <t>https://finviz.com/quote.ashx?t=AAPL&amp;p=d</t>
  </si>
  <si>
    <t>Shs Float</t>
  </si>
  <si>
    <t>Institution Ownership</t>
  </si>
  <si>
    <t>Inst Own</t>
  </si>
  <si>
    <t>Short Float %</t>
  </si>
  <si>
    <t>Short Float</t>
  </si>
  <si>
    <t>Insider Ownership</t>
  </si>
  <si>
    <t xml:space="preserve">	Insider Own</t>
  </si>
  <si>
    <t xml:space="preserve">Float Rotation Daily </t>
  </si>
  <si>
    <t>Volume (daily) / Float</t>
  </si>
  <si>
    <t>Float Rotation Premarket</t>
  </si>
  <si>
    <t>Premarket Volume (cumm) / Float</t>
  </si>
  <si>
    <t>Float Rotation 1st Hour</t>
  </si>
  <si>
    <t>First Hour Volume / Float</t>
  </si>
  <si>
    <t>next R4 Pre-market time pe</t>
  </si>
  <si>
    <t>next S4 Pre-market time pe</t>
  </si>
  <si>
    <t xml:space="preserve">     if R3 = H then R3H (H for next day) but R3 today
else if S3 = H then S3H
else if R4 = H then R4H
else if S4 = H then S4H
else if R6 = H then R6H
else if S6 = H then S6H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</si>
</sst>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_([$$-409]* \(#,##0\);_([$$-409]* &quot;-&quot;_);_(@_)"/>
    <numFmt numFmtId="165" formatCode="&quot;$&quot;#,##0.00"/>
    <numFmt numFmtId="166" formatCode="_([$$-409]* #,##0.00_);_([$$-409]* \(#,##0.00\);_([$$-409]* &quot;-&quot;??_);_(@_)"/>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565A6A"/>
      <name val="Arial"/>
      <family val="2"/>
    </font>
    <font>
      <sz val="11"/>
      <color theme="1"/>
      <name val="Calibri"/>
      <family val="2"/>
    </font>
    <font>
      <sz val="9"/>
      <color rgb="FF565A6A"/>
      <name val="Source Code Pro"/>
      <family val="3"/>
      <charset val="1"/>
    </font>
    <font>
      <sz val="9"/>
      <color rgb="FF565A6A"/>
      <name val="Source Code Pro"/>
      <family val="3"/>
    </font>
    <font>
      <sz val="10"/>
      <color rgb="FFFF0000"/>
      <name val="Source Code Pro"/>
      <family val="3"/>
    </font>
    <font>
      <sz val="9"/>
      <color rgb="FFFF0000"/>
      <name val="Source Code Pro"/>
      <family val="3"/>
      <charset val="1"/>
    </font>
    <font>
      <sz val="10"/>
      <color rgb="FFFF0000"/>
      <name val="Source Code Pro"/>
      <family val="3"/>
      <charset val="1"/>
    </font>
    <font>
      <sz val="11"/>
      <color rgb="FF000000"/>
      <name val="Calibri"/>
      <family val="2"/>
      <scheme val="minor"/>
    </font>
    <font>
      <sz val="11"/>
      <color rgb="FF000000"/>
      <name val="Calibri"/>
      <family val="2"/>
    </font>
    <font>
      <sz val="11"/>
      <color rgb="FFFF0000"/>
      <name val="Calibri"/>
      <family val="2"/>
    </font>
    <font>
      <b/>
      <sz val="11"/>
      <color rgb="FFFF0000"/>
      <name val="Calibri"/>
      <family val="2"/>
      <scheme val="minor"/>
    </font>
    <font>
      <sz val="6"/>
      <color rgb="FF000000"/>
      <name val="Arial"/>
      <family val="2"/>
    </font>
    <font>
      <sz val="10"/>
      <color rgb="FF986801"/>
      <name val="Source Code Pro"/>
      <family val="3"/>
    </font>
    <font>
      <strike/>
      <sz val="8"/>
      <color theme="1"/>
      <name val="Calibri"/>
      <family val="2"/>
      <scheme val="minor"/>
    </font>
    <font>
      <strike/>
      <u/>
      <sz val="8"/>
      <color theme="10"/>
      <name val="Calibri"/>
      <family val="2"/>
      <scheme val="minor"/>
    </font>
    <font>
      <strike/>
      <sz val="8"/>
      <color rgb="FF000000"/>
      <name val="Verdana"/>
      <family val="2"/>
    </font>
    <font>
      <sz val="11"/>
      <color rgb="FFFFFFFF"/>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4472C4"/>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2" borderId="0" xfId="0" applyFill="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0" fillId="0" borderId="1" xfId="0" applyBorder="1"/>
    <xf numFmtId="0" fontId="4" fillId="0" borderId="2" xfId="0" applyFont="1" applyBorder="1"/>
    <xf numFmtId="0" fontId="0" fillId="0" borderId="3" xfId="0" applyBorder="1"/>
    <xf numFmtId="3" fontId="0" fillId="0" borderId="1" xfId="0" applyNumberFormat="1" applyBorder="1"/>
    <xf numFmtId="164" fontId="0" fillId="0" borderId="1" xfId="0" applyNumberFormat="1" applyBorder="1"/>
    <xf numFmtId="165" fontId="5" fillId="0" borderId="1" xfId="0" applyNumberFormat="1" applyFont="1" applyBorder="1"/>
    <xf numFmtId="0" fontId="3" fillId="0" borderId="2" xfId="1" applyBorder="1"/>
    <xf numFmtId="0" fontId="6" fillId="0" borderId="3" xfId="0" applyFont="1" applyBorder="1"/>
    <xf numFmtId="0" fontId="7" fillId="0" borderId="2" xfId="0" applyFont="1" applyBorder="1"/>
    <xf numFmtId="165" fontId="0" fillId="0" borderId="1" xfId="0" applyNumberFormat="1" applyBorder="1"/>
    <xf numFmtId="165" fontId="1" fillId="0" borderId="1" xfId="0" applyNumberFormat="1" applyFont="1" applyBorder="1"/>
    <xf numFmtId="0" fontId="8" fillId="0" borderId="1" xfId="0" applyFont="1" applyBorder="1" applyAlignment="1">
      <alignment vertical="center"/>
    </xf>
    <xf numFmtId="0" fontId="9" fillId="0" borderId="2" xfId="0" applyFont="1" applyBorder="1"/>
    <xf numFmtId="0" fontId="1" fillId="0" borderId="3" xfId="0" applyFont="1" applyBorder="1"/>
    <xf numFmtId="0" fontId="9" fillId="0" borderId="3" xfId="0" applyFont="1" applyBorder="1"/>
    <xf numFmtId="0" fontId="1" fillId="0" borderId="0" xfId="0" applyFont="1"/>
    <xf numFmtId="0" fontId="10" fillId="0" borderId="1" xfId="0" applyFont="1" applyBorder="1"/>
    <xf numFmtId="0" fontId="0" fillId="0" borderId="2" xfId="0" applyBorder="1"/>
    <xf numFmtId="0" fontId="1" fillId="0" borderId="4" xfId="0" applyFont="1" applyBorder="1"/>
    <xf numFmtId="14" fontId="0" fillId="0" borderId="0" xfId="0" applyNumberFormat="1"/>
    <xf numFmtId="14" fontId="0" fillId="0" borderId="1" xfId="0" applyNumberFormat="1" applyBorder="1"/>
    <xf numFmtId="0" fontId="0" fillId="0" borderId="5" xfId="0" applyBorder="1"/>
    <xf numFmtId="166" fontId="0" fillId="0" borderId="1" xfId="0" applyNumberFormat="1" applyBorder="1"/>
    <xf numFmtId="0" fontId="3" fillId="0" borderId="0" xfId="1"/>
    <xf numFmtId="14" fontId="11" fillId="0" borderId="1" xfId="0" applyNumberFormat="1" applyFont="1" applyBorder="1"/>
    <xf numFmtId="0" fontId="11" fillId="0" borderId="1" xfId="0" applyFont="1" applyBorder="1"/>
    <xf numFmtId="0" fontId="11" fillId="0" borderId="0" xfId="0" applyFont="1"/>
    <xf numFmtId="0" fontId="6" fillId="0" borderId="2" xfId="0" applyFont="1" applyBorder="1"/>
    <xf numFmtId="17" fontId="0" fillId="0" borderId="1" xfId="0" quotePrefix="1" applyNumberFormat="1" applyBorder="1"/>
    <xf numFmtId="0" fontId="6" fillId="0" borderId="0" xfId="0" quotePrefix="1" applyFont="1" applyAlignment="1">
      <alignment wrapText="1"/>
    </xf>
    <xf numFmtId="0" fontId="0" fillId="0" borderId="4" xfId="0" applyBorder="1"/>
    <xf numFmtId="0" fontId="0" fillId="0" borderId="3" xfId="0" applyBorder="1" applyAlignment="1">
      <alignment wrapText="1"/>
    </xf>
    <xf numFmtId="0" fontId="5" fillId="0" borderId="3" xfId="0" applyFont="1" applyBorder="1"/>
    <xf numFmtId="0" fontId="11" fillId="0" borderId="2" xfId="0" applyFont="1" applyBorder="1"/>
    <xf numFmtId="0" fontId="11" fillId="0" borderId="3" xfId="0" applyFont="1" applyBorder="1"/>
    <xf numFmtId="0" fontId="0" fillId="0" borderId="6" xfId="0" applyBorder="1"/>
    <xf numFmtId="0" fontId="0" fillId="0" borderId="7" xfId="0" applyBorder="1"/>
    <xf numFmtId="0" fontId="11" fillId="0" borderId="6" xfId="0" applyFont="1" applyBorder="1"/>
    <xf numFmtId="0" fontId="11" fillId="0" borderId="7" xfId="0" applyFont="1" applyBorder="1" applyAlignment="1">
      <alignment wrapText="1"/>
    </xf>
    <xf numFmtId="0" fontId="11" fillId="0" borderId="7" xfId="0" applyFont="1" applyBorder="1"/>
    <xf numFmtId="0" fontId="14" fillId="2" borderId="8" xfId="0" applyFont="1" applyFill="1" applyBorder="1" applyAlignment="1">
      <alignment wrapText="1"/>
    </xf>
    <xf numFmtId="0" fontId="15" fillId="0" borderId="0" xfId="0" applyFont="1" applyAlignment="1">
      <alignment horizontal="left" vertical="center" wrapText="1"/>
    </xf>
    <xf numFmtId="0" fontId="3" fillId="0" borderId="0" xfId="1" applyAlignment="1">
      <alignment horizontal="left" vertical="center" wrapText="1"/>
    </xf>
    <xf numFmtId="0" fontId="17" fillId="0" borderId="1" xfId="0" applyFont="1" applyBorder="1"/>
    <xf numFmtId="0" fontId="18" fillId="0" borderId="8" xfId="1" applyFont="1" applyBorder="1"/>
    <xf numFmtId="0" fontId="19" fillId="0" borderId="3" xfId="0" applyFont="1" applyBorder="1"/>
    <xf numFmtId="0" fontId="17" fillId="0" borderId="2" xfId="0" applyFont="1" applyBorder="1"/>
    <xf numFmtId="0" fontId="17" fillId="0" borderId="0" xfId="0" applyFont="1"/>
    <xf numFmtId="0" fontId="17" fillId="0" borderId="6" xfId="0" applyFont="1" applyBorder="1"/>
    <xf numFmtId="0" fontId="18" fillId="0" borderId="9" xfId="1" applyFont="1" applyBorder="1"/>
    <xf numFmtId="0" fontId="17" fillId="0" borderId="3" xfId="0" applyFont="1" applyBorder="1"/>
    <xf numFmtId="0" fontId="0" fillId="0" borderId="9" xfId="0" applyBorder="1"/>
    <xf numFmtId="0" fontId="14" fillId="2" borderId="0" xfId="0" applyFont="1" applyFill="1" applyAlignment="1">
      <alignment horizontal="center"/>
    </xf>
    <xf numFmtId="0" fontId="20" fillId="4" borderId="0" xfId="0" applyFont="1" applyFill="1"/>
    <xf numFmtId="0" fontId="0" fillId="5" borderId="1" xfId="0" applyFill="1" applyBorder="1"/>
    <xf numFmtId="0" fontId="2" fillId="0" borderId="1" xfId="0" applyFont="1" applyBorder="1" applyAlignment="1">
      <alignment horizontal="center" vertical="center"/>
    </xf>
    <xf numFmtId="0" fontId="16" fillId="0" borderId="1" xfId="0" applyFont="1" applyBorder="1" applyAlignment="1">
      <alignment vertical="center"/>
    </xf>
    <xf numFmtId="0" fontId="0" fillId="6" borderId="1" xfId="0" applyFill="1" applyBorder="1"/>
    <xf numFmtId="0" fontId="0" fillId="6" borderId="2" xfId="0" applyFill="1" applyBorder="1"/>
    <xf numFmtId="0" fontId="3" fillId="6" borderId="0" xfId="1" applyFill="1"/>
    <xf numFmtId="0" fontId="0" fillId="6" borderId="0" xfId="0" applyFill="1"/>
    <xf numFmtId="0" fontId="3" fillId="6" borderId="1" xfId="1" applyFill="1" applyBorder="1"/>
    <xf numFmtId="0" fontId="1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1876425</xdr:colOff>
      <xdr:row>48</xdr:row>
      <xdr:rowOff>123825</xdr:rowOff>
    </xdr:from>
    <xdr:to>
      <xdr:col>3</xdr:col>
      <xdr:colOff>6443889</xdr:colOff>
      <xdr:row>55</xdr:row>
      <xdr:rowOff>28574</xdr:rowOff>
    </xdr:to>
    <xdr:pic>
      <xdr:nvPicPr>
        <xdr:cNvPr id="2" name="Picture 1">
          <a:extLst>
            <a:ext uri="{FF2B5EF4-FFF2-40B4-BE49-F238E27FC236}">
              <a16:creationId xmlns:a16="http://schemas.microsoft.com/office/drawing/2014/main" id="{56F3FDE2-3CDB-4A04-B8D5-CB8134F5D0DE}"/>
            </a:ext>
          </a:extLst>
        </xdr:cNvPr>
        <xdr:cNvPicPr>
          <a:picLocks noChangeAspect="1"/>
        </xdr:cNvPicPr>
      </xdr:nvPicPr>
      <xdr:blipFill>
        <a:blip xmlns:r="http://schemas.openxmlformats.org/officeDocument/2006/relationships" r:embed="rId1"/>
        <a:stretch>
          <a:fillRect/>
        </a:stretch>
      </xdr:blipFill>
      <xdr:spPr>
        <a:xfrm>
          <a:off x="6475639" y="21791839"/>
          <a:ext cx="4572000" cy="1239610"/>
        </a:xfrm>
        <a:prstGeom prst="rect">
          <a:avLst/>
        </a:prstGeom>
      </xdr:spPr>
    </xdr:pic>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fb>95.09</fb>
    <v>0</v>
  </rv>
  <rv s="0">
    <fb>95.26</fb>
    <v>0</v>
  </rv>
  <rv s="0">
    <fb>90.93</fb>
    <v>0</v>
  </rv>
</rvData>
</file>

<file path=xl/richData/rdrichvaluestructure.xml><?xml version="1.0" encoding="utf-8"?>
<rvStructures xmlns="http://schemas.microsoft.com/office/spreadsheetml/2017/richdata" count="1">
  <s t="_formattednumber">
    <k n="_Format" t="spb"/>
  </s>
</rvStructures>
</file>

<file path=xl/richData/rdsupportingpropertybag.xml><?xml version="1.0" encoding="utf-8"?>
<supportingPropertyBags xmlns="http://schemas.microsoft.com/office/spreadsheetml/2017/richdata2">
  <spbData count="1">
    <spb s="0">
      <v>1</v>
    </spb>
  </spbData>
</supportingPropertyBags>
</file>

<file path=xl/richData/rdsupportingpropertybagstructure.xml><?xml version="1.0" encoding="utf-8"?>
<spbStructures xmlns="http://schemas.microsoft.com/office/spreadsheetml/2017/richdata2" count="1">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0" formatCode="General"/>
    </x:dxf>
  </dxfs>
  <richProperties>
    <rPr n="NumberFormat" t="s"/>
  </richProperties>
  <richStyles>
    <rSty dxfid="0">
      <rpv i="0">_([$$-en-US]* #,##0.00_);_([$$-en-US]* (#,##0.00);_([$$-en-US]*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heautomatic.net/2021/02/16/how-to-get-stock-earnings-data-with-python/" TargetMode="External"/><Relationship Id="rId1" Type="http://schemas.openxmlformats.org/officeDocument/2006/relationships/hyperlink" Target="https://github.com/SpiralDevelopment/candlestick-patter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finviz.com/quote.ashx?t=AAPL&amp;p=d" TargetMode="External"/><Relationship Id="rId2" Type="http://schemas.openxmlformats.org/officeDocument/2006/relationships/hyperlink" Target="https://api.polygon.io/v2/aggs/ticker/AAPL/range/1/year/2022-01-01/2023-01-01?adjusted=true&amp;sort=asc&amp;limit=120&amp;apiKey=i4FD6ltLyeM_7fLvcb7JtaJpifMG5D6M" TargetMode="External"/><Relationship Id="rId1" Type="http://schemas.openxmlformats.org/officeDocument/2006/relationships/hyperlink" Target="https://api.polygon.io/v2/aggs/ticker/AAPL/range/1/day/2021-07-22/2021-07-22?adjusted=true&amp;sort=asc&amp;limit=120&amp;apiKey=i4FD6ltLyeM_7fLvcb7JtaJpifMG5D6M" TargetMode="External"/><Relationship Id="rId6" Type="http://schemas.openxmlformats.org/officeDocument/2006/relationships/hyperlink" Target="https://finviz.com/quote.ashx?t=AAPL&amp;p=d" TargetMode="External"/><Relationship Id="rId5" Type="http://schemas.openxmlformats.org/officeDocument/2006/relationships/hyperlink" Target="https://finviz.com/quote.ashx?t=AAPL&amp;p=d" TargetMode="External"/><Relationship Id="rId4" Type="http://schemas.openxmlformats.org/officeDocument/2006/relationships/hyperlink" Target="https://finviz.com/quote.ashx?t=AAPL&amp;p=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ECCA-8B6B-4B73-8E13-EB02A65B8F13}">
  <dimension ref="A1:AF57"/>
  <sheetViews>
    <sheetView tabSelected="1" topLeftCell="A10" zoomScaleNormal="100" workbookViewId="0">
      <selection activeCell="D19" sqref="D19"/>
    </sheetView>
  </sheetViews>
  <sheetFormatPr defaultRowHeight="15" customHeight="1" x14ac:dyDescent="0.35"/>
  <cols>
    <col min="1" max="1" width="23.54296875" customWidth="1"/>
    <col min="2" max="2" width="18.26953125" customWidth="1"/>
    <col min="3" max="3" width="13.81640625" bestFit="1" customWidth="1"/>
    <col min="4" max="4" width="156.08984375" bestFit="1" customWidth="1"/>
    <col min="5" max="5" width="30.26953125" customWidth="1"/>
    <col min="6" max="6" width="72.453125" bestFit="1" customWidth="1"/>
    <col min="19" max="19" width="11.7265625" bestFit="1" customWidth="1"/>
    <col min="20" max="20" width="9.453125" bestFit="1" customWidth="1"/>
  </cols>
  <sheetData>
    <row r="1" spans="1:32" s="4" customFormat="1" ht="14.5" x14ac:dyDescent="0.35">
      <c r="A1" s="60" t="s">
        <v>0</v>
      </c>
      <c r="B1" s="2"/>
      <c r="C1" s="2" t="s">
        <v>1</v>
      </c>
      <c r="D1" s="3" t="s">
        <v>2</v>
      </c>
      <c r="E1" s="4" t="s">
        <v>3</v>
      </c>
      <c r="F1" s="4" t="s">
        <v>3</v>
      </c>
      <c r="G1" s="4" t="s">
        <v>4</v>
      </c>
    </row>
    <row r="2" spans="1:32" s="20" customFormat="1" ht="14.5" x14ac:dyDescent="0.35">
      <c r="A2" s="16" t="s">
        <v>5</v>
      </c>
      <c r="B2" s="15"/>
      <c r="C2" s="16" t="s">
        <v>6</v>
      </c>
      <c r="D2" s="17" t="s">
        <v>7</v>
      </c>
      <c r="E2" s="18" t="s">
        <v>8</v>
      </c>
      <c r="F2" s="18" t="s">
        <v>9</v>
      </c>
      <c r="G2" s="19" t="s">
        <v>10</v>
      </c>
    </row>
    <row r="3" spans="1:32" s="20" customFormat="1" ht="14.5" x14ac:dyDescent="0.35">
      <c r="A3" s="16" t="s">
        <v>11</v>
      </c>
      <c r="B3" s="15"/>
      <c r="C3" s="16" t="s">
        <v>6</v>
      </c>
      <c r="D3" s="17" t="s">
        <v>7</v>
      </c>
      <c r="E3" s="18" t="s">
        <v>12</v>
      </c>
      <c r="F3" s="18" t="s">
        <v>9</v>
      </c>
      <c r="G3" s="19" t="s">
        <v>10</v>
      </c>
    </row>
    <row r="4" spans="1:32" s="20" customFormat="1" ht="14.5" x14ac:dyDescent="0.35">
      <c r="A4" s="16" t="s">
        <v>13</v>
      </c>
      <c r="B4" s="15"/>
      <c r="C4" s="16" t="s">
        <v>6</v>
      </c>
      <c r="D4" s="17" t="s">
        <v>7</v>
      </c>
      <c r="E4" s="18" t="s">
        <v>14</v>
      </c>
      <c r="F4" s="18" t="s">
        <v>9</v>
      </c>
      <c r="G4" s="19" t="s">
        <v>10</v>
      </c>
    </row>
    <row r="5" spans="1:32" s="20" customFormat="1" ht="14.5" x14ac:dyDescent="0.35">
      <c r="A5" s="16" t="s">
        <v>15</v>
      </c>
      <c r="B5" s="15"/>
      <c r="C5" s="16" t="s">
        <v>6</v>
      </c>
      <c r="D5" s="17" t="s">
        <v>7</v>
      </c>
      <c r="E5" s="18" t="s">
        <v>16</v>
      </c>
      <c r="F5" s="18" t="s">
        <v>9</v>
      </c>
      <c r="G5" s="19" t="s">
        <v>10</v>
      </c>
    </row>
    <row r="6" spans="1:32" s="20" customFormat="1" ht="14.5" x14ac:dyDescent="0.35">
      <c r="A6" s="21" t="s">
        <v>17</v>
      </c>
      <c r="B6" s="15"/>
      <c r="C6" s="21" t="s">
        <v>6</v>
      </c>
      <c r="D6" s="17" t="s">
        <v>7</v>
      </c>
      <c r="E6" s="18" t="s">
        <v>18</v>
      </c>
      <c r="F6" s="18" t="s">
        <v>9</v>
      </c>
      <c r="G6" s="19" t="s">
        <v>10</v>
      </c>
    </row>
    <row r="7" spans="1:32" s="20" customFormat="1" ht="14.5" x14ac:dyDescent="0.35">
      <c r="A7" s="16" t="s">
        <v>19</v>
      </c>
      <c r="B7" s="15"/>
      <c r="C7" s="16" t="s">
        <v>6</v>
      </c>
      <c r="D7" s="17" t="s">
        <v>7</v>
      </c>
      <c r="E7" s="18" t="s">
        <v>20</v>
      </c>
      <c r="F7" s="18" t="s">
        <v>9</v>
      </c>
      <c r="G7" s="19" t="s">
        <v>10</v>
      </c>
    </row>
    <row r="8" spans="1:32" s="20" customFormat="1" ht="14.5" x14ac:dyDescent="0.35">
      <c r="A8" s="16" t="s">
        <v>21</v>
      </c>
      <c r="B8" s="15"/>
      <c r="C8" s="16" t="s">
        <v>6</v>
      </c>
      <c r="D8" s="17" t="s">
        <v>7</v>
      </c>
      <c r="E8" s="18" t="s">
        <v>22</v>
      </c>
      <c r="F8" s="18" t="s">
        <v>9</v>
      </c>
      <c r="G8" s="19" t="s">
        <v>10</v>
      </c>
    </row>
    <row r="9" spans="1:32" s="65" customFormat="1" ht="14.5" x14ac:dyDescent="0.35">
      <c r="A9" s="62" t="s">
        <v>23</v>
      </c>
      <c r="B9" s="62"/>
      <c r="C9" s="62"/>
      <c r="D9" s="63" t="s">
        <v>24</v>
      </c>
      <c r="E9" s="64" t="s">
        <v>25</v>
      </c>
    </row>
    <row r="10" spans="1:32" s="65" customFormat="1" ht="14.5" x14ac:dyDescent="0.35">
      <c r="A10" s="62" t="s">
        <v>26</v>
      </c>
      <c r="B10" s="66"/>
      <c r="C10" s="62"/>
      <c r="D10" s="63"/>
      <c r="E10" s="65" t="s">
        <v>27</v>
      </c>
    </row>
    <row r="11" spans="1:32" ht="14.5" x14ac:dyDescent="0.35">
      <c r="A11" s="30" t="s">
        <v>28</v>
      </c>
      <c r="B11" s="30"/>
      <c r="C11" s="30"/>
      <c r="D11" s="32" t="s">
        <v>7</v>
      </c>
      <c r="E11" s="7" t="s">
        <v>12</v>
      </c>
      <c r="F11" s="7" t="s">
        <v>9</v>
      </c>
      <c r="G11" s="12" t="s">
        <v>10</v>
      </c>
      <c r="N11" s="31"/>
      <c r="O11" s="31"/>
      <c r="P11" s="31"/>
      <c r="Q11" s="31"/>
      <c r="R11" s="31"/>
      <c r="S11" s="31"/>
      <c r="T11" s="31"/>
      <c r="U11" s="31"/>
      <c r="V11" s="31"/>
      <c r="W11" s="31"/>
      <c r="X11" s="31"/>
      <c r="Y11" s="31"/>
      <c r="Z11" s="31"/>
      <c r="AA11" s="31"/>
      <c r="AB11" s="31"/>
      <c r="AC11" s="31"/>
      <c r="AD11" s="31"/>
      <c r="AE11" s="31"/>
      <c r="AF11" s="31"/>
    </row>
    <row r="12" spans="1:32" ht="14.5" x14ac:dyDescent="0.35">
      <c r="A12" s="30" t="s">
        <v>29</v>
      </c>
      <c r="B12" s="30"/>
      <c r="C12" s="30"/>
      <c r="D12" s="32" t="s">
        <v>7</v>
      </c>
      <c r="E12" s="7" t="s">
        <v>14</v>
      </c>
      <c r="F12" s="7" t="s">
        <v>9</v>
      </c>
      <c r="G12" s="12" t="s">
        <v>10</v>
      </c>
      <c r="N12" s="31"/>
      <c r="O12" s="31"/>
      <c r="P12" s="31"/>
      <c r="Q12" s="31"/>
      <c r="R12" s="31"/>
      <c r="S12" s="31"/>
      <c r="T12" s="31"/>
      <c r="U12" s="31"/>
      <c r="V12" s="31"/>
      <c r="W12" s="31"/>
      <c r="X12" s="31"/>
      <c r="Y12" s="31"/>
      <c r="Z12" s="31"/>
      <c r="AA12" s="31"/>
      <c r="AB12" s="31"/>
      <c r="AC12" s="31"/>
      <c r="AD12" s="31"/>
      <c r="AE12" s="31"/>
      <c r="AF12" s="31"/>
    </row>
    <row r="13" spans="1:32" ht="14.5" x14ac:dyDescent="0.35">
      <c r="A13" s="30" t="s">
        <v>186</v>
      </c>
      <c r="B13" s="33" t="s">
        <v>30</v>
      </c>
      <c r="C13" s="5"/>
      <c r="D13" t="s">
        <v>31</v>
      </c>
      <c r="F13" s="7" t="s">
        <v>9</v>
      </c>
    </row>
    <row r="14" spans="1:32" ht="14.5" x14ac:dyDescent="0.35">
      <c r="A14" s="30" t="s">
        <v>187</v>
      </c>
      <c r="B14" s="33" t="s">
        <v>30</v>
      </c>
      <c r="C14" s="5"/>
      <c r="D14" t="s">
        <v>32</v>
      </c>
      <c r="F14" s="7" t="s">
        <v>9</v>
      </c>
    </row>
    <row r="15" spans="1:32" ht="72.5" x14ac:dyDescent="0.35">
      <c r="A15" s="30" t="s">
        <v>33</v>
      </c>
      <c r="B15" s="5"/>
      <c r="C15" s="5"/>
      <c r="D15" s="34" t="s">
        <v>188</v>
      </c>
      <c r="E15" t="s">
        <v>34</v>
      </c>
      <c r="F15" s="35" t="s">
        <v>35</v>
      </c>
    </row>
    <row r="16" spans="1:32" ht="72.5" x14ac:dyDescent="0.35">
      <c r="A16" s="30" t="s">
        <v>36</v>
      </c>
      <c r="B16" s="5"/>
      <c r="C16" s="5"/>
      <c r="D16" s="34" t="s">
        <v>37</v>
      </c>
      <c r="E16" t="s">
        <v>34</v>
      </c>
    </row>
    <row r="17" spans="1:4" ht="72.5" x14ac:dyDescent="0.35">
      <c r="A17" s="30" t="s">
        <v>38</v>
      </c>
      <c r="B17" s="5"/>
      <c r="C17" s="5"/>
      <c r="D17" s="34" t="s">
        <v>39</v>
      </c>
    </row>
    <row r="18" spans="1:4" ht="72.5" x14ac:dyDescent="0.35">
      <c r="A18" s="30" t="s">
        <v>40</v>
      </c>
      <c r="B18" s="5"/>
      <c r="C18" s="5"/>
      <c r="D18" s="34" t="s">
        <v>41</v>
      </c>
    </row>
    <row r="19" spans="1:4" ht="14.5" x14ac:dyDescent="0.35">
      <c r="A19" s="5" t="s">
        <v>42</v>
      </c>
      <c r="B19" s="5"/>
      <c r="C19" s="5"/>
      <c r="D19" s="28" t="s">
        <v>43</v>
      </c>
    </row>
    <row r="20" spans="1:4" ht="14.5" x14ac:dyDescent="0.35">
      <c r="A20" s="5" t="s">
        <v>44</v>
      </c>
      <c r="B20" s="5" t="s">
        <v>45</v>
      </c>
      <c r="C20" s="5"/>
      <c r="D20" t="s">
        <v>46</v>
      </c>
    </row>
    <row r="48" spans="4:4" ht="14.5" x14ac:dyDescent="0.35">
      <c r="D48" s="57" t="s">
        <v>47</v>
      </c>
    </row>
    <row r="49" spans="4:4" ht="14.5" x14ac:dyDescent="0.35">
      <c r="D49" s="1"/>
    </row>
    <row r="50" spans="4:4" ht="14.5" x14ac:dyDescent="0.35">
      <c r="D50" s="1"/>
    </row>
    <row r="51" spans="4:4" ht="14.5" x14ac:dyDescent="0.35">
      <c r="D51" s="1"/>
    </row>
    <row r="52" spans="4:4" ht="14.5" x14ac:dyDescent="0.35">
      <c r="D52" s="1"/>
    </row>
    <row r="53" spans="4:4" ht="14.5" x14ac:dyDescent="0.35">
      <c r="D53" s="1"/>
    </row>
    <row r="54" spans="4:4" ht="14.5" x14ac:dyDescent="0.35">
      <c r="D54" s="1"/>
    </row>
    <row r="55" spans="4:4" ht="14.5" x14ac:dyDescent="0.35">
      <c r="D55" s="1"/>
    </row>
    <row r="56" spans="4:4" ht="14.5" x14ac:dyDescent="0.35">
      <c r="D56" s="1"/>
    </row>
    <row r="57" spans="4:4" ht="14.5" x14ac:dyDescent="0.35">
      <c r="D57" s="58" t="s">
        <v>48</v>
      </c>
    </row>
  </sheetData>
  <hyperlinks>
    <hyperlink ref="E9" r:id="rId1" xr:uid="{C8BDDEE4-D1D4-4A45-9EB9-86C8455D78C4}"/>
    <hyperlink ref="D19" r:id="rId2" xr:uid="{B0947930-0A2C-4CFA-9679-87C46AD74B25}"/>
  </hyperlinks>
  <pageMargins left="0.7" right="0.7" top="0.75" bottom="0.75" header="0.3" footer="0.3"/>
  <pageSetup orientation="portrait" horizontalDpi="0"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572F-205E-4808-A35B-E4CC333E1D99}">
  <dimension ref="A1:AF75"/>
  <sheetViews>
    <sheetView topLeftCell="A25" workbookViewId="0">
      <selection activeCell="A19" sqref="A19"/>
    </sheetView>
  </sheetViews>
  <sheetFormatPr defaultRowHeight="14.5" x14ac:dyDescent="0.35"/>
  <cols>
    <col min="1" max="1" width="20.453125" bestFit="1" customWidth="1"/>
    <col min="2" max="2" width="18.1796875" bestFit="1" customWidth="1"/>
  </cols>
  <sheetData>
    <row r="1" spans="1:20" s="4" customFormat="1" x14ac:dyDescent="0.35">
      <c r="A1" s="2" t="s">
        <v>0</v>
      </c>
      <c r="B1" s="2"/>
      <c r="C1" s="2" t="s">
        <v>1</v>
      </c>
      <c r="D1" s="3" t="s">
        <v>2</v>
      </c>
      <c r="E1" s="4" t="s">
        <v>3</v>
      </c>
      <c r="F1" s="4" t="s">
        <v>3</v>
      </c>
      <c r="G1" s="4" t="s">
        <v>4</v>
      </c>
    </row>
    <row r="2" spans="1:20" x14ac:dyDescent="0.35">
      <c r="A2" s="59" t="s">
        <v>49</v>
      </c>
      <c r="B2" s="5"/>
      <c r="C2" s="5"/>
      <c r="D2" s="6" t="s">
        <v>50</v>
      </c>
      <c r="E2" s="7" t="s">
        <v>51</v>
      </c>
    </row>
    <row r="3" spans="1:20" x14ac:dyDescent="0.35">
      <c r="A3" s="59" t="s">
        <v>52</v>
      </c>
      <c r="B3" s="5" t="s">
        <v>53</v>
      </c>
      <c r="C3" s="5"/>
      <c r="D3" s="6" t="s">
        <v>50</v>
      </c>
      <c r="E3" s="7" t="s">
        <v>54</v>
      </c>
    </row>
    <row r="4" spans="1:20" x14ac:dyDescent="0.35">
      <c r="A4" s="59" t="s">
        <v>55</v>
      </c>
      <c r="B4" s="5" t="s">
        <v>56</v>
      </c>
      <c r="C4" s="5"/>
      <c r="D4" s="6" t="s">
        <v>57</v>
      </c>
      <c r="E4" s="7" t="s">
        <v>58</v>
      </c>
    </row>
    <row r="5" spans="1:20" x14ac:dyDescent="0.35">
      <c r="A5" s="59" t="s">
        <v>59</v>
      </c>
      <c r="B5" s="8"/>
      <c r="C5" s="5"/>
      <c r="D5" s="6" t="s">
        <v>57</v>
      </c>
      <c r="E5" s="7" t="s">
        <v>60</v>
      </c>
    </row>
    <row r="6" spans="1:20" x14ac:dyDescent="0.35">
      <c r="A6" s="59" t="s">
        <v>61</v>
      </c>
      <c r="B6" s="9">
        <v>970075300000</v>
      </c>
      <c r="C6" s="5"/>
      <c r="D6" s="6" t="s">
        <v>57</v>
      </c>
      <c r="E6" s="7" t="s">
        <v>62</v>
      </c>
    </row>
    <row r="7" spans="1:20" x14ac:dyDescent="0.35">
      <c r="A7" s="61" t="s">
        <v>63</v>
      </c>
      <c r="B7" s="5"/>
      <c r="C7" s="5"/>
      <c r="D7" s="6" t="s">
        <v>57</v>
      </c>
      <c r="E7" s="7" t="s">
        <v>64</v>
      </c>
      <c r="F7" s="22"/>
      <c r="G7" s="47"/>
    </row>
    <row r="8" spans="1:20" x14ac:dyDescent="0.35">
      <c r="A8" s="59" t="s">
        <v>65</v>
      </c>
      <c r="B8" s="10">
        <v>170.83150000000001</v>
      </c>
      <c r="C8" s="5"/>
      <c r="D8" s="28" t="s">
        <v>66</v>
      </c>
    </row>
    <row r="9" spans="1:20" x14ac:dyDescent="0.35">
      <c r="A9" s="59" t="s">
        <v>67</v>
      </c>
      <c r="B9" s="10">
        <v>81.430000000000007</v>
      </c>
      <c r="C9" s="5"/>
      <c r="D9" t="s">
        <v>66</v>
      </c>
    </row>
    <row r="10" spans="1:20" x14ac:dyDescent="0.35">
      <c r="A10" s="59" t="s">
        <v>68</v>
      </c>
      <c r="B10" s="10"/>
      <c r="C10" s="5"/>
    </row>
    <row r="11" spans="1:20" x14ac:dyDescent="0.35">
      <c r="A11" s="59" t="s">
        <v>69</v>
      </c>
      <c r="B11" s="25">
        <v>44937</v>
      </c>
      <c r="C11" s="5"/>
      <c r="D11" s="6" t="s">
        <v>70</v>
      </c>
      <c r="T11" s="24"/>
    </row>
    <row r="12" spans="1:20" x14ac:dyDescent="0.35">
      <c r="A12" s="59" t="s">
        <v>71</v>
      </c>
      <c r="B12" s="10" vm="1">
        <v>95.09</v>
      </c>
      <c r="C12" s="5"/>
      <c r="D12" s="26" t="s">
        <v>72</v>
      </c>
      <c r="Q12" s="24"/>
      <c r="T12" s="24"/>
    </row>
    <row r="13" spans="1:20" x14ac:dyDescent="0.35">
      <c r="A13" s="59" t="s">
        <v>73</v>
      </c>
      <c r="B13" s="10" vm="2">
        <v>95.26</v>
      </c>
      <c r="C13" s="5"/>
      <c r="D13" s="26" t="s">
        <v>72</v>
      </c>
    </row>
    <row r="14" spans="1:20" x14ac:dyDescent="0.35">
      <c r="A14" s="59" t="s">
        <v>74</v>
      </c>
      <c r="B14" s="10" vm="3">
        <v>90.93</v>
      </c>
      <c r="C14" s="5"/>
      <c r="D14" s="26" t="s">
        <v>72</v>
      </c>
    </row>
    <row r="15" spans="1:20" x14ac:dyDescent="0.35">
      <c r="A15" s="59" t="s">
        <v>75</v>
      </c>
      <c r="B15" s="10"/>
      <c r="C15" s="5"/>
      <c r="D15" s="26" t="s">
        <v>72</v>
      </c>
    </row>
    <row r="16" spans="1:20" x14ac:dyDescent="0.35">
      <c r="A16" s="59" t="s">
        <v>76</v>
      </c>
      <c r="B16" s="10"/>
      <c r="C16" s="5"/>
      <c r="D16" s="26" t="s">
        <v>72</v>
      </c>
    </row>
    <row r="17" spans="1:7" x14ac:dyDescent="0.35">
      <c r="A17" s="59" t="s">
        <v>77</v>
      </c>
      <c r="B17" s="10"/>
      <c r="C17" s="5"/>
      <c r="D17" s="26"/>
    </row>
    <row r="18" spans="1:7" x14ac:dyDescent="0.35">
      <c r="A18" s="59" t="s">
        <v>78</v>
      </c>
      <c r="B18" s="10"/>
      <c r="C18" s="5"/>
      <c r="D18" s="26"/>
    </row>
    <row r="19" spans="1:7" x14ac:dyDescent="0.35">
      <c r="A19" s="59" t="s">
        <v>79</v>
      </c>
      <c r="B19" s="14">
        <f>(B13-B14)*1.1/4+B12</f>
        <v>96.280749999999998</v>
      </c>
      <c r="C19" s="5"/>
      <c r="D19" s="22" t="s">
        <v>80</v>
      </c>
    </row>
    <row r="20" spans="1:7" x14ac:dyDescent="0.35">
      <c r="A20" s="59" t="s">
        <v>81</v>
      </c>
      <c r="B20" s="14">
        <f>(B13-B14)*1.1/2+B12</f>
        <v>97.471500000000006</v>
      </c>
      <c r="C20" s="5"/>
      <c r="D20" s="22" t="s">
        <v>80</v>
      </c>
    </row>
    <row r="21" spans="1:7" x14ac:dyDescent="0.35">
      <c r="A21" s="59" t="s">
        <v>82</v>
      </c>
      <c r="B21" s="14">
        <f>(B13/B14)*B12</f>
        <v>99.61809523809525</v>
      </c>
      <c r="C21" s="5"/>
      <c r="D21" s="22" t="s">
        <v>80</v>
      </c>
    </row>
    <row r="22" spans="1:7" x14ac:dyDescent="0.35">
      <c r="A22" s="59" t="s">
        <v>83</v>
      </c>
      <c r="B22" s="14">
        <f>B12-(B13-B14)*1.1/4</f>
        <v>93.899250000000009</v>
      </c>
      <c r="C22" s="5"/>
      <c r="D22" s="22" t="s">
        <v>80</v>
      </c>
    </row>
    <row r="23" spans="1:7" x14ac:dyDescent="0.35">
      <c r="A23" s="59" t="s">
        <v>84</v>
      </c>
      <c r="B23" s="14">
        <f>B12-(B13-B14)*1.1/2</f>
        <v>92.708500000000001</v>
      </c>
      <c r="C23" s="5"/>
      <c r="D23" s="22" t="s">
        <v>80</v>
      </c>
    </row>
    <row r="24" spans="1:7" x14ac:dyDescent="0.35">
      <c r="A24" s="59" t="s">
        <v>85</v>
      </c>
      <c r="B24" s="14">
        <f>(B12-(B21-B12))</f>
        <v>90.561904761904756</v>
      </c>
      <c r="C24" s="5"/>
      <c r="D24" s="22" t="s">
        <v>80</v>
      </c>
    </row>
    <row r="25" spans="1:7" x14ac:dyDescent="0.35">
      <c r="A25" s="59" t="s">
        <v>86</v>
      </c>
      <c r="B25" s="27" t="b">
        <f>B3&lt;=B21</f>
        <v>0</v>
      </c>
      <c r="C25" s="5"/>
      <c r="D25" s="22" t="s">
        <v>80</v>
      </c>
    </row>
    <row r="26" spans="1:7" x14ac:dyDescent="0.35">
      <c r="A26" s="59" t="s">
        <v>87</v>
      </c>
      <c r="B26" s="27" t="b">
        <f>B6&gt;=B24</f>
        <v>1</v>
      </c>
      <c r="C26" s="5"/>
      <c r="D26" s="22" t="s">
        <v>80</v>
      </c>
    </row>
    <row r="27" spans="1:7" x14ac:dyDescent="0.35">
      <c r="A27" s="59" t="s">
        <v>88</v>
      </c>
      <c r="B27" s="9"/>
      <c r="C27" s="5"/>
      <c r="D27" s="6"/>
      <c r="E27" s="7"/>
    </row>
    <row r="28" spans="1:7" x14ac:dyDescent="0.35">
      <c r="A28" s="59" t="s">
        <v>89</v>
      </c>
      <c r="B28" s="10">
        <v>95.27</v>
      </c>
      <c r="C28" s="5"/>
      <c r="D28" s="11" t="s">
        <v>90</v>
      </c>
      <c r="E28" s="7" t="s">
        <v>8</v>
      </c>
      <c r="F28" s="7" t="s">
        <v>91</v>
      </c>
      <c r="G28" s="12" t="s">
        <v>10</v>
      </c>
    </row>
    <row r="29" spans="1:7" x14ac:dyDescent="0.35">
      <c r="A29" s="59" t="s">
        <v>92</v>
      </c>
      <c r="B29" s="10">
        <v>97.19</v>
      </c>
      <c r="C29" s="5"/>
      <c r="D29" s="13" t="s">
        <v>90</v>
      </c>
      <c r="E29" s="7" t="s">
        <v>12</v>
      </c>
      <c r="F29" s="7" t="s">
        <v>91</v>
      </c>
      <c r="G29" s="12" t="s">
        <v>10</v>
      </c>
    </row>
    <row r="30" spans="1:7" x14ac:dyDescent="0.35">
      <c r="A30" s="59" t="s">
        <v>93</v>
      </c>
      <c r="B30" s="14">
        <v>93.5</v>
      </c>
      <c r="C30" s="5"/>
      <c r="D30" s="13" t="s">
        <v>90</v>
      </c>
      <c r="E30" s="7" t="s">
        <v>14</v>
      </c>
      <c r="F30" s="7" t="s">
        <v>91</v>
      </c>
      <c r="G30" s="12" t="s">
        <v>10</v>
      </c>
    </row>
    <row r="31" spans="1:7" x14ac:dyDescent="0.35">
      <c r="A31" s="59" t="s">
        <v>94</v>
      </c>
      <c r="B31" s="14"/>
      <c r="C31" s="5"/>
      <c r="D31" s="13" t="s">
        <v>90</v>
      </c>
      <c r="E31" s="7" t="s">
        <v>16</v>
      </c>
      <c r="F31" s="7" t="s">
        <v>91</v>
      </c>
      <c r="G31" s="12" t="s">
        <v>10</v>
      </c>
    </row>
    <row r="32" spans="1:7" x14ac:dyDescent="0.35">
      <c r="A32" s="59" t="s">
        <v>95</v>
      </c>
      <c r="B32" s="14"/>
      <c r="C32" s="5"/>
      <c r="D32" s="13" t="s">
        <v>90</v>
      </c>
      <c r="E32" s="7" t="s">
        <v>18</v>
      </c>
      <c r="F32" s="7" t="s">
        <v>91</v>
      </c>
      <c r="G32" s="12" t="s">
        <v>10</v>
      </c>
    </row>
    <row r="33" spans="1:32" x14ac:dyDescent="0.35">
      <c r="A33" s="59" t="s">
        <v>96</v>
      </c>
      <c r="B33" s="14"/>
      <c r="C33" s="5"/>
      <c r="D33" s="13" t="s">
        <v>90</v>
      </c>
      <c r="E33" s="7" t="s">
        <v>20</v>
      </c>
      <c r="F33" s="7" t="s">
        <v>91</v>
      </c>
      <c r="G33" s="12" t="s">
        <v>10</v>
      </c>
    </row>
    <row r="34" spans="1:32" x14ac:dyDescent="0.35">
      <c r="A34" s="59" t="s">
        <v>21</v>
      </c>
      <c r="B34" s="14" t="s">
        <v>97</v>
      </c>
      <c r="C34" s="5"/>
      <c r="D34" s="13" t="s">
        <v>90</v>
      </c>
      <c r="E34" s="7" t="s">
        <v>22</v>
      </c>
      <c r="F34" s="7" t="s">
        <v>91</v>
      </c>
      <c r="G34" s="12" t="s">
        <v>10</v>
      </c>
    </row>
    <row r="35" spans="1:32" x14ac:dyDescent="0.35">
      <c r="A35" s="59" t="s">
        <v>98</v>
      </c>
      <c r="B35" s="14">
        <f>(B22-B23)*1.1/4+B21</f>
        <v>99.945551488095248</v>
      </c>
      <c r="C35" s="5"/>
      <c r="D35" s="22" t="s">
        <v>80</v>
      </c>
      <c r="E35" s="23" t="s">
        <v>99</v>
      </c>
    </row>
    <row r="36" spans="1:32" x14ac:dyDescent="0.35">
      <c r="A36" s="59" t="s">
        <v>100</v>
      </c>
      <c r="B36" s="14">
        <f>(B22-B23)*1.1/2+B21</f>
        <v>100.27300773809526</v>
      </c>
      <c r="C36" s="5"/>
      <c r="D36" s="22" t="s">
        <v>80</v>
      </c>
    </row>
    <row r="37" spans="1:32" x14ac:dyDescent="0.35">
      <c r="A37" s="59" t="s">
        <v>101</v>
      </c>
      <c r="B37" s="14">
        <f>(B22/B23)*B21</f>
        <v>100.89759223033181</v>
      </c>
      <c r="C37" s="5"/>
      <c r="D37" s="22" t="s">
        <v>80</v>
      </c>
    </row>
    <row r="38" spans="1:32" x14ac:dyDescent="0.35">
      <c r="A38" s="59" t="s">
        <v>102</v>
      </c>
      <c r="B38" s="14">
        <f>B21-(B22-B23)*1.1/4</f>
        <v>99.290638988095253</v>
      </c>
      <c r="C38" s="5"/>
      <c r="D38" s="22" t="s">
        <v>80</v>
      </c>
    </row>
    <row r="39" spans="1:32" x14ac:dyDescent="0.35">
      <c r="A39" s="59" t="s">
        <v>103</v>
      </c>
      <c r="B39" s="14">
        <f>B21-(B22-B23)*1.1/2</f>
        <v>98.963182738095242</v>
      </c>
      <c r="C39" s="5"/>
      <c r="D39" s="22" t="s">
        <v>80</v>
      </c>
    </row>
    <row r="40" spans="1:32" x14ac:dyDescent="0.35">
      <c r="A40" s="59" t="s">
        <v>104</v>
      </c>
      <c r="B40" s="14">
        <f>(B21-(B37-B21))</f>
        <v>98.338598245858691</v>
      </c>
      <c r="C40" s="5"/>
      <c r="D40" s="22" t="s">
        <v>80</v>
      </c>
      <c r="S40" t="s">
        <v>105</v>
      </c>
      <c r="T40" s="24">
        <v>44938</v>
      </c>
    </row>
    <row r="41" spans="1:32" x14ac:dyDescent="0.35">
      <c r="A41" s="67" t="s">
        <v>106</v>
      </c>
      <c r="B41" s="29">
        <v>44939</v>
      </c>
      <c r="C41" s="30"/>
      <c r="D41" s="6" t="s">
        <v>107</v>
      </c>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spans="1:32" x14ac:dyDescent="0.35">
      <c r="A42" s="59" t="s">
        <v>89</v>
      </c>
      <c r="B42" s="29"/>
      <c r="C42" s="30"/>
      <c r="D42" s="31" t="s">
        <v>108</v>
      </c>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1:32" x14ac:dyDescent="0.35">
      <c r="A43" s="59" t="s">
        <v>92</v>
      </c>
      <c r="B43" s="30"/>
      <c r="C43" s="30"/>
      <c r="D43" s="31" t="s">
        <v>108</v>
      </c>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1:32" x14ac:dyDescent="0.35">
      <c r="A44" s="59" t="s">
        <v>93</v>
      </c>
      <c r="B44" s="30"/>
      <c r="C44" s="30"/>
      <c r="D44" s="31" t="s">
        <v>108</v>
      </c>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spans="1:32" x14ac:dyDescent="0.35">
      <c r="A45" s="59" t="s">
        <v>94</v>
      </c>
      <c r="B45" s="30"/>
      <c r="C45" s="30"/>
      <c r="D45" s="31" t="s">
        <v>108</v>
      </c>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1:32" x14ac:dyDescent="0.35">
      <c r="A46" s="59" t="s">
        <v>95</v>
      </c>
      <c r="B46" s="30"/>
      <c r="C46" s="30"/>
      <c r="D46" s="31" t="s">
        <v>108</v>
      </c>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7" spans="1:32" x14ac:dyDescent="0.35">
      <c r="A47" s="59" t="s">
        <v>96</v>
      </c>
      <c r="B47" s="30"/>
      <c r="C47" s="30"/>
      <c r="D47" s="31" t="s">
        <v>108</v>
      </c>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spans="1:32" x14ac:dyDescent="0.35">
      <c r="A48" s="59" t="s">
        <v>21</v>
      </c>
      <c r="B48" s="30"/>
      <c r="C48" s="30"/>
      <c r="D48" s="31" t="s">
        <v>108</v>
      </c>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51" spans="1:7" ht="203" x14ac:dyDescent="0.35">
      <c r="A51" s="5" t="s">
        <v>109</v>
      </c>
      <c r="B51" s="5"/>
      <c r="C51" s="5"/>
      <c r="D51" s="22"/>
      <c r="E51" s="36" t="s">
        <v>110</v>
      </c>
      <c r="F51" s="7" t="s">
        <v>111</v>
      </c>
      <c r="G51" s="7" t="s">
        <v>112</v>
      </c>
    </row>
    <row r="52" spans="1:7" x14ac:dyDescent="0.35">
      <c r="A52" s="5" t="s">
        <v>113</v>
      </c>
      <c r="B52" s="5"/>
      <c r="C52" s="5"/>
      <c r="D52" s="22"/>
      <c r="E52" s="7" t="s">
        <v>114</v>
      </c>
      <c r="F52" s="37" t="s">
        <v>115</v>
      </c>
      <c r="G52" s="7" t="s">
        <v>116</v>
      </c>
    </row>
    <row r="53" spans="1:7" x14ac:dyDescent="0.35">
      <c r="A53" s="5" t="s">
        <v>117</v>
      </c>
      <c r="B53" s="5"/>
      <c r="C53" s="5"/>
      <c r="D53" s="22"/>
      <c r="E53" s="7" t="s">
        <v>118</v>
      </c>
      <c r="F53" s="7" t="s">
        <v>119</v>
      </c>
      <c r="G53" s="7" t="s">
        <v>120</v>
      </c>
    </row>
    <row r="54" spans="1:7" x14ac:dyDescent="0.35">
      <c r="A54" s="5" t="s">
        <v>121</v>
      </c>
      <c r="B54" s="5"/>
      <c r="C54" s="5"/>
      <c r="D54" s="22"/>
      <c r="E54" s="7" t="s">
        <v>122</v>
      </c>
      <c r="F54" s="7" t="s">
        <v>123</v>
      </c>
      <c r="G54" s="7" t="s">
        <v>124</v>
      </c>
    </row>
    <row r="55" spans="1:7" x14ac:dyDescent="0.35">
      <c r="A55" s="5" t="s">
        <v>125</v>
      </c>
      <c r="B55" s="5"/>
      <c r="C55" s="5"/>
      <c r="D55" s="22"/>
      <c r="E55" s="7" t="s">
        <v>126</v>
      </c>
      <c r="F55" s="7" t="s">
        <v>127</v>
      </c>
      <c r="G55" s="7" t="s">
        <v>128</v>
      </c>
    </row>
    <row r="56" spans="1:7" x14ac:dyDescent="0.35">
      <c r="A56" s="5" t="s">
        <v>129</v>
      </c>
      <c r="B56" s="5"/>
      <c r="C56" s="5"/>
      <c r="D56" s="22"/>
      <c r="E56" s="7" t="s">
        <v>130</v>
      </c>
      <c r="F56" s="7" t="s">
        <v>131</v>
      </c>
      <c r="G56" s="7" t="s">
        <v>132</v>
      </c>
    </row>
    <row r="57" spans="1:7" x14ac:dyDescent="0.35">
      <c r="A57" s="5" t="s">
        <v>133</v>
      </c>
      <c r="B57" s="5"/>
      <c r="C57" s="5"/>
      <c r="D57" s="22"/>
      <c r="E57" s="7" t="s">
        <v>134</v>
      </c>
      <c r="F57" s="7" t="s">
        <v>135</v>
      </c>
      <c r="G57" s="7" t="s">
        <v>136</v>
      </c>
    </row>
    <row r="58" spans="1:7" x14ac:dyDescent="0.35">
      <c r="A58" s="5" t="s">
        <v>137</v>
      </c>
      <c r="B58" s="5"/>
      <c r="C58" s="5"/>
      <c r="D58" s="22"/>
      <c r="E58" s="7" t="s">
        <v>138</v>
      </c>
      <c r="F58" s="7" t="s">
        <v>139</v>
      </c>
      <c r="G58" s="7"/>
    </row>
    <row r="59" spans="1:7" x14ac:dyDescent="0.35">
      <c r="A59" s="30" t="s">
        <v>140</v>
      </c>
      <c r="B59" s="5"/>
      <c r="C59" s="5"/>
      <c r="D59" s="38" t="s">
        <v>141</v>
      </c>
      <c r="E59" s="39" t="s">
        <v>142</v>
      </c>
      <c r="F59" s="39" t="s">
        <v>143</v>
      </c>
      <c r="G59" s="39"/>
    </row>
    <row r="60" spans="1:7" x14ac:dyDescent="0.35">
      <c r="A60" s="5" t="s">
        <v>144</v>
      </c>
      <c r="B60" s="5"/>
      <c r="C60" s="5"/>
      <c r="D60" s="22"/>
      <c r="E60" s="7" t="s">
        <v>145</v>
      </c>
      <c r="F60" s="7" t="s">
        <v>146</v>
      </c>
      <c r="G60" s="7"/>
    </row>
    <row r="61" spans="1:7" x14ac:dyDescent="0.35">
      <c r="A61" s="5" t="s">
        <v>147</v>
      </c>
      <c r="B61" s="5"/>
      <c r="C61" s="5"/>
      <c r="D61" s="22"/>
      <c r="E61" s="7" t="s">
        <v>148</v>
      </c>
      <c r="F61" s="7" t="s">
        <v>149</v>
      </c>
      <c r="G61" s="7"/>
    </row>
    <row r="62" spans="1:7" x14ac:dyDescent="0.35">
      <c r="A62" s="5" t="s">
        <v>150</v>
      </c>
      <c r="B62" s="5"/>
      <c r="C62" s="5"/>
      <c r="D62" s="22"/>
      <c r="E62" s="7" t="s">
        <v>151</v>
      </c>
      <c r="F62" s="7" t="s">
        <v>152</v>
      </c>
      <c r="G62" s="7"/>
    </row>
    <row r="63" spans="1:7" x14ac:dyDescent="0.35">
      <c r="A63" s="5" t="s">
        <v>153</v>
      </c>
      <c r="B63" s="5"/>
      <c r="C63" s="5"/>
      <c r="D63" s="22"/>
      <c r="E63" s="7" t="s">
        <v>154</v>
      </c>
      <c r="F63" s="7" t="s">
        <v>155</v>
      </c>
      <c r="G63" s="7"/>
    </row>
    <row r="64" spans="1:7" x14ac:dyDescent="0.35">
      <c r="A64" s="5" t="s">
        <v>156</v>
      </c>
      <c r="B64" s="5"/>
      <c r="C64" s="5"/>
      <c r="D64" s="40"/>
      <c r="E64" s="41" t="s">
        <v>157</v>
      </c>
      <c r="F64" s="41" t="s">
        <v>158</v>
      </c>
      <c r="G64" s="41"/>
    </row>
    <row r="65" spans="1:7" x14ac:dyDescent="0.35">
      <c r="A65" s="5" t="s">
        <v>159</v>
      </c>
      <c r="B65" s="5"/>
      <c r="C65" s="5"/>
      <c r="D65" s="22"/>
      <c r="E65" s="7" t="s">
        <v>160</v>
      </c>
      <c r="F65" s="7" t="s">
        <v>161</v>
      </c>
      <c r="G65" s="7"/>
    </row>
    <row r="66" spans="1:7" x14ac:dyDescent="0.35">
      <c r="A66" s="5" t="s">
        <v>162</v>
      </c>
      <c r="B66" s="5"/>
      <c r="C66" s="5"/>
      <c r="D66" s="22"/>
      <c r="E66" s="7" t="s">
        <v>163</v>
      </c>
      <c r="F66" s="7" t="s">
        <v>164</v>
      </c>
      <c r="G66" s="7"/>
    </row>
    <row r="67" spans="1:7" ht="101.5" x14ac:dyDescent="0.35">
      <c r="A67" s="30" t="s">
        <v>165</v>
      </c>
      <c r="B67" s="5"/>
      <c r="C67" s="5"/>
      <c r="D67" s="42" t="s">
        <v>166</v>
      </c>
      <c r="E67" s="43" t="s">
        <v>167</v>
      </c>
      <c r="F67" s="44" t="s">
        <v>168</v>
      </c>
      <c r="G67" s="44"/>
    </row>
    <row r="68" spans="1:7" ht="409.5" x14ac:dyDescent="0.35">
      <c r="A68" s="5" t="s">
        <v>169</v>
      </c>
      <c r="B68" s="5"/>
      <c r="C68" s="5"/>
      <c r="D68" s="45" t="s">
        <v>170</v>
      </c>
      <c r="G68" s="46"/>
    </row>
    <row r="69" spans="1:7" s="52" customFormat="1" ht="10.5" hidden="1" x14ac:dyDescent="0.25">
      <c r="A69" s="48" t="s">
        <v>171</v>
      </c>
      <c r="B69" s="48"/>
      <c r="C69" s="48"/>
      <c r="D69" s="49" t="s">
        <v>172</v>
      </c>
      <c r="E69" s="50" t="s">
        <v>173</v>
      </c>
      <c r="F69" s="51"/>
    </row>
    <row r="70" spans="1:7" s="52" customFormat="1" ht="10.5" hidden="1" x14ac:dyDescent="0.25">
      <c r="A70" s="48" t="s">
        <v>174</v>
      </c>
      <c r="B70" s="48"/>
      <c r="C70" s="48"/>
      <c r="D70" s="49" t="s">
        <v>172</v>
      </c>
      <c r="E70" s="50" t="s">
        <v>175</v>
      </c>
      <c r="F70" s="51"/>
    </row>
    <row r="71" spans="1:7" s="52" customFormat="1" ht="10.5" hidden="1" x14ac:dyDescent="0.25">
      <c r="A71" s="48" t="s">
        <v>176</v>
      </c>
      <c r="B71" s="48"/>
      <c r="C71" s="48"/>
      <c r="D71" s="49" t="s">
        <v>172</v>
      </c>
      <c r="E71" s="50" t="s">
        <v>177</v>
      </c>
      <c r="F71" s="53"/>
    </row>
    <row r="72" spans="1:7" s="52" customFormat="1" ht="10.5" hidden="1" x14ac:dyDescent="0.25">
      <c r="A72" s="48" t="s">
        <v>178</v>
      </c>
      <c r="B72" s="48"/>
      <c r="C72" s="48"/>
      <c r="D72" s="54" t="s">
        <v>172</v>
      </c>
      <c r="E72" s="55" t="s">
        <v>179</v>
      </c>
    </row>
    <row r="73" spans="1:7" x14ac:dyDescent="0.35">
      <c r="A73" s="5" t="s">
        <v>180</v>
      </c>
      <c r="B73" s="5"/>
      <c r="C73" s="5"/>
      <c r="D73" s="56"/>
      <c r="E73" s="41"/>
      <c r="F73" s="41" t="s">
        <v>181</v>
      </c>
    </row>
    <row r="74" spans="1:7" x14ac:dyDescent="0.35">
      <c r="A74" s="5" t="s">
        <v>182</v>
      </c>
      <c r="B74" s="5"/>
      <c r="C74" s="5"/>
      <c r="D74" s="22"/>
      <c r="E74" s="7"/>
      <c r="F74" s="7" t="s">
        <v>183</v>
      </c>
    </row>
    <row r="75" spans="1:7" x14ac:dyDescent="0.35">
      <c r="A75" s="5" t="s">
        <v>184</v>
      </c>
      <c r="B75" s="5"/>
      <c r="C75" s="5"/>
      <c r="D75" s="22"/>
      <c r="E75" s="7"/>
      <c r="F75" s="7" t="s">
        <v>185</v>
      </c>
    </row>
  </sheetData>
  <hyperlinks>
    <hyperlink ref="D28" r:id="rId1" xr:uid="{41DD0474-988F-40A5-A277-1C79ADBD5736}"/>
    <hyperlink ref="D8" r:id="rId2" xr:uid="{5DD7D573-CBE0-4E8D-A0F7-EB875F95A091}"/>
    <hyperlink ref="D69" r:id="rId3" xr:uid="{35F03F64-1EC6-4649-A760-013F5754ABA2}"/>
    <hyperlink ref="D70" r:id="rId4" xr:uid="{CACC2B55-D1EC-4121-842B-76B8AB3A10AD}"/>
    <hyperlink ref="D71" r:id="rId5" xr:uid="{209A29A8-E9BA-4520-BD1D-EE223E6D8C4C}"/>
    <hyperlink ref="D72" r:id="rId6" xr:uid="{B84F659C-E545-4220-8266-0B1E033296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BRD-1 Yearly data pull</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Nirav Parekh</dc:creator>
  <cp:keywords/>
  <dc:description/>
  <cp:lastModifiedBy>Dheeresh Agarwal</cp:lastModifiedBy>
  <cp:revision/>
  <dcterms:created xsi:type="dcterms:W3CDTF">2023-01-17T03:15:59Z</dcterms:created>
  <dcterms:modified xsi:type="dcterms:W3CDTF">2023-01-25T16:17:07Z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2023-01-17T03:17:02Z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f452dd2d-e54c-42fb-903d-c8734a93bc9c</vt:lpwstr>
  </property>
  <property fmtid="{D5CDD505-2E9C-101B-9397-08002B2CF9AE}" pid="7" name="MSIP_Label_defa4170-0d19-0005-0004-bc88714345d2_ActionId">
    <vt:lpwstr>81ca54ce-5b41-4a71-9690-98c8f4e5da53</vt:lpwstr>
  </property>
  <property fmtid="{D5CDD505-2E9C-101B-9397-08002B2CF9AE}" pid="8" name="MSIP_Label_defa4170-0d19-0005-0004-bc88714345d2_ContentBits">
    <vt:lpwstr>0</vt:lpwstr>
  </property>
</Properties>
</file>