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PORTFOLIO\"/>
    </mc:Choice>
  </mc:AlternateContent>
  <xr:revisionPtr revIDLastSave="0" documentId="8_{7399C9A1-B46A-455F-99B7-B796129B1A35}" xr6:coauthVersionLast="47" xr6:coauthVersionMax="47" xr10:uidLastSave="{00000000-0000-0000-0000-000000000000}"/>
  <bookViews>
    <workbookView xWindow="-108" yWindow="-108" windowWidth="23256" windowHeight="12456" firstSheet="2" activeTab="4" xr2:uid="{63736A2F-D6F7-4BA9-B999-B02EB1803285}"/>
  </bookViews>
  <sheets>
    <sheet name="PREMIUMS DATA" sheetId="4" r:id="rId1"/>
    <sheet name="CLAIMS PAID" sheetId="5" r:id="rId2"/>
    <sheet name="CLAIMS OS" sheetId="7" r:id="rId3"/>
    <sheet name="CLAIMS SHEET" sheetId="1" r:id="rId4"/>
    <sheet name="P&amp;L" sheetId="2" r:id="rId5"/>
    <sheet name="BALANCE SHEET" sheetId="3" r:id="rId6"/>
    <sheet name="CHARTS" sheetId="8" r:id="rId7"/>
  </sheets>
  <calcPr calcId="191029"/>
  <pivotCaches>
    <pivotCache cacheId="18" r:id="rId8"/>
    <pivotCache cacheId="11" r:id="rId9"/>
    <pivotCache cacheId="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10" i="7" l="1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R510" i="5"/>
  <c r="R509" i="5"/>
  <c r="R508" i="5"/>
  <c r="R507" i="5"/>
  <c r="R506" i="5"/>
  <c r="R505" i="5"/>
  <c r="R504" i="5"/>
  <c r="R503" i="5"/>
  <c r="R502" i="5"/>
  <c r="R501" i="5"/>
  <c r="R500" i="5"/>
  <c r="R499" i="5"/>
  <c r="R498" i="5"/>
  <c r="R497" i="5"/>
  <c r="R496" i="5"/>
  <c r="R495" i="5"/>
  <c r="R494" i="5"/>
  <c r="R493" i="5"/>
  <c r="R492" i="5"/>
  <c r="R491" i="5"/>
  <c r="R490" i="5"/>
  <c r="R489" i="5"/>
  <c r="R488" i="5"/>
  <c r="R487" i="5"/>
  <c r="R486" i="5"/>
  <c r="R485" i="5"/>
  <c r="R484" i="5"/>
  <c r="R483" i="5"/>
  <c r="R482" i="5"/>
  <c r="R481" i="5"/>
  <c r="R480" i="5"/>
  <c r="R479" i="5"/>
  <c r="R478" i="5"/>
  <c r="R477" i="5"/>
  <c r="R476" i="5"/>
  <c r="R475" i="5"/>
  <c r="R474" i="5"/>
  <c r="R473" i="5"/>
  <c r="R472" i="5"/>
  <c r="R471" i="5"/>
  <c r="R470" i="5"/>
  <c r="R469" i="5"/>
  <c r="R468" i="5"/>
  <c r="R467" i="5"/>
  <c r="R466" i="5"/>
  <c r="R465" i="5"/>
  <c r="R464" i="5"/>
  <c r="R463" i="5"/>
  <c r="R462" i="5"/>
  <c r="R461" i="5"/>
  <c r="R460" i="5"/>
  <c r="R459" i="5"/>
  <c r="R458" i="5"/>
  <c r="R457" i="5"/>
  <c r="R456" i="5"/>
  <c r="R455" i="5"/>
  <c r="R454" i="5"/>
  <c r="R453" i="5"/>
  <c r="R452" i="5"/>
  <c r="R451" i="5"/>
  <c r="R450" i="5"/>
  <c r="R449" i="5"/>
  <c r="R448" i="5"/>
  <c r="R447" i="5"/>
  <c r="R446" i="5"/>
  <c r="R445" i="5"/>
  <c r="R444" i="5"/>
  <c r="R443" i="5"/>
  <c r="R442" i="5"/>
  <c r="R441" i="5"/>
  <c r="R440" i="5"/>
  <c r="R439" i="5"/>
  <c r="R438" i="5"/>
  <c r="R437" i="5"/>
  <c r="R436" i="5"/>
  <c r="R435" i="5"/>
  <c r="R434" i="5"/>
  <c r="R433" i="5"/>
  <c r="R432" i="5"/>
  <c r="R431" i="5"/>
  <c r="R430" i="5"/>
  <c r="R429" i="5"/>
  <c r="R428" i="5"/>
  <c r="R427" i="5"/>
  <c r="R426" i="5"/>
  <c r="R425" i="5"/>
  <c r="R424" i="5"/>
  <c r="R423" i="5"/>
  <c r="R422" i="5"/>
  <c r="R421" i="5"/>
  <c r="R420" i="5"/>
  <c r="R419" i="5"/>
  <c r="R418" i="5"/>
  <c r="R417" i="5"/>
  <c r="R416" i="5"/>
  <c r="R415" i="5"/>
  <c r="R414" i="5"/>
  <c r="R413" i="5"/>
  <c r="R412" i="5"/>
  <c r="R411" i="5"/>
  <c r="R410" i="5"/>
  <c r="R409" i="5"/>
  <c r="R408" i="5"/>
  <c r="R407" i="5"/>
  <c r="R406" i="5"/>
  <c r="R405" i="5"/>
  <c r="R404" i="5"/>
  <c r="R403" i="5"/>
  <c r="R402" i="5"/>
  <c r="R401" i="5"/>
  <c r="R400" i="5"/>
  <c r="R399" i="5"/>
  <c r="R398" i="5"/>
  <c r="R397" i="5"/>
  <c r="R396" i="5"/>
  <c r="R395" i="5"/>
  <c r="R394" i="5"/>
  <c r="R393" i="5"/>
  <c r="R392" i="5"/>
  <c r="R391" i="5"/>
  <c r="R390" i="5"/>
  <c r="R389" i="5"/>
  <c r="R388" i="5"/>
  <c r="R387" i="5"/>
  <c r="R386" i="5"/>
  <c r="R385" i="5"/>
  <c r="R384" i="5"/>
  <c r="R383" i="5"/>
  <c r="R382" i="5"/>
  <c r="R381" i="5"/>
  <c r="R380" i="5"/>
  <c r="R379" i="5"/>
  <c r="R378" i="5"/>
  <c r="R377" i="5"/>
  <c r="R376" i="5"/>
  <c r="R375" i="5"/>
  <c r="R374" i="5"/>
  <c r="R373" i="5"/>
  <c r="R372" i="5"/>
  <c r="R371" i="5"/>
  <c r="R370" i="5"/>
  <c r="R369" i="5"/>
  <c r="R368" i="5"/>
  <c r="R367" i="5"/>
  <c r="R366" i="5"/>
  <c r="R365" i="5"/>
  <c r="R364" i="5"/>
  <c r="R363" i="5"/>
  <c r="R362" i="5"/>
  <c r="R361" i="5"/>
  <c r="R360" i="5"/>
  <c r="R359" i="5"/>
  <c r="R358" i="5"/>
  <c r="R357" i="5"/>
  <c r="R356" i="5"/>
  <c r="R355" i="5"/>
  <c r="R354" i="5"/>
  <c r="R353" i="5"/>
  <c r="R352" i="5"/>
  <c r="R351" i="5"/>
  <c r="R350" i="5"/>
  <c r="R349" i="5"/>
  <c r="R348" i="5"/>
  <c r="R347" i="5"/>
  <c r="R346" i="5"/>
  <c r="R345" i="5"/>
  <c r="R344" i="5"/>
  <c r="R343" i="5"/>
  <c r="R342" i="5"/>
  <c r="R341" i="5"/>
  <c r="R340" i="5"/>
  <c r="R339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Q510" i="4"/>
  <c r="M510" i="4"/>
  <c r="L510" i="4"/>
  <c r="N510" i="4" s="1"/>
  <c r="O510" i="4" s="1"/>
  <c r="P510" i="4" s="1"/>
  <c r="Q509" i="4"/>
  <c r="M509" i="4"/>
  <c r="L509" i="4"/>
  <c r="N509" i="4" s="1"/>
  <c r="O509" i="4" s="1"/>
  <c r="P509" i="4" s="1"/>
  <c r="Q508" i="4"/>
  <c r="M508" i="4"/>
  <c r="L508" i="4"/>
  <c r="Q507" i="4"/>
  <c r="M507" i="4"/>
  <c r="L507" i="4"/>
  <c r="N507" i="4" s="1"/>
  <c r="O507" i="4" s="1"/>
  <c r="P507" i="4" s="1"/>
  <c r="Q506" i="4"/>
  <c r="O506" i="4"/>
  <c r="P506" i="4" s="1"/>
  <c r="M506" i="4"/>
  <c r="L506" i="4"/>
  <c r="N506" i="4" s="1"/>
  <c r="Q505" i="4"/>
  <c r="M505" i="4"/>
  <c r="L505" i="4"/>
  <c r="N505" i="4" s="1"/>
  <c r="O505" i="4" s="1"/>
  <c r="P505" i="4" s="1"/>
  <c r="Q504" i="4"/>
  <c r="M504" i="4"/>
  <c r="L504" i="4"/>
  <c r="Q503" i="4"/>
  <c r="O503" i="4"/>
  <c r="P503" i="4" s="1"/>
  <c r="M503" i="4"/>
  <c r="L503" i="4"/>
  <c r="N503" i="4" s="1"/>
  <c r="Q502" i="4"/>
  <c r="O502" i="4"/>
  <c r="P502" i="4" s="1"/>
  <c r="M502" i="4"/>
  <c r="L502" i="4"/>
  <c r="N502" i="4" s="1"/>
  <c r="Q501" i="4"/>
  <c r="N501" i="4"/>
  <c r="O501" i="4" s="1"/>
  <c r="P501" i="4" s="1"/>
  <c r="M501" i="4"/>
  <c r="L501" i="4"/>
  <c r="Q500" i="4"/>
  <c r="M500" i="4"/>
  <c r="L500" i="4"/>
  <c r="Q499" i="4"/>
  <c r="M499" i="4"/>
  <c r="L499" i="4"/>
  <c r="N499" i="4" s="1"/>
  <c r="O499" i="4" s="1"/>
  <c r="P499" i="4" s="1"/>
  <c r="Q498" i="4"/>
  <c r="O498" i="4"/>
  <c r="P498" i="4" s="1"/>
  <c r="M498" i="4"/>
  <c r="L498" i="4"/>
  <c r="N498" i="4" s="1"/>
  <c r="Q497" i="4"/>
  <c r="P497" i="4"/>
  <c r="M497" i="4"/>
  <c r="L497" i="4"/>
  <c r="N497" i="4" s="1"/>
  <c r="O497" i="4" s="1"/>
  <c r="Q496" i="4"/>
  <c r="M496" i="4"/>
  <c r="L496" i="4"/>
  <c r="Q495" i="4"/>
  <c r="P495" i="4"/>
  <c r="O495" i="4"/>
  <c r="N495" i="4"/>
  <c r="M495" i="4"/>
  <c r="L495" i="4"/>
  <c r="Q494" i="4"/>
  <c r="M494" i="4"/>
  <c r="L494" i="4"/>
  <c r="N494" i="4" s="1"/>
  <c r="O494" i="4" s="1"/>
  <c r="P494" i="4" s="1"/>
  <c r="Q493" i="4"/>
  <c r="N493" i="4"/>
  <c r="O493" i="4" s="1"/>
  <c r="P493" i="4" s="1"/>
  <c r="M493" i="4"/>
  <c r="L493" i="4"/>
  <c r="Q492" i="4"/>
  <c r="M492" i="4"/>
  <c r="L492" i="4"/>
  <c r="N492" i="4" s="1"/>
  <c r="O492" i="4" s="1"/>
  <c r="P492" i="4" s="1"/>
  <c r="Q491" i="4"/>
  <c r="M491" i="4"/>
  <c r="N491" i="4" s="1"/>
  <c r="O491" i="4" s="1"/>
  <c r="P491" i="4" s="1"/>
  <c r="L491" i="4"/>
  <c r="Q490" i="4"/>
  <c r="M490" i="4"/>
  <c r="L490" i="4"/>
  <c r="N490" i="4" s="1"/>
  <c r="O490" i="4" s="1"/>
  <c r="P490" i="4" s="1"/>
  <c r="Q489" i="4"/>
  <c r="M489" i="4"/>
  <c r="N489" i="4" s="1"/>
  <c r="O489" i="4" s="1"/>
  <c r="P489" i="4" s="1"/>
  <c r="L489" i="4"/>
  <c r="Q488" i="4"/>
  <c r="M488" i="4"/>
  <c r="L488" i="4"/>
  <c r="N488" i="4" s="1"/>
  <c r="O488" i="4" s="1"/>
  <c r="P488" i="4" s="1"/>
  <c r="Q487" i="4"/>
  <c r="M487" i="4"/>
  <c r="L487" i="4"/>
  <c r="N487" i="4" s="1"/>
  <c r="O487" i="4" s="1"/>
  <c r="P487" i="4" s="1"/>
  <c r="Q486" i="4"/>
  <c r="M486" i="4"/>
  <c r="L486" i="4"/>
  <c r="N486" i="4" s="1"/>
  <c r="O486" i="4" s="1"/>
  <c r="P486" i="4" s="1"/>
  <c r="Q485" i="4"/>
  <c r="M485" i="4"/>
  <c r="L485" i="4"/>
  <c r="N485" i="4" s="1"/>
  <c r="O485" i="4" s="1"/>
  <c r="P485" i="4" s="1"/>
  <c r="Q484" i="4"/>
  <c r="M484" i="4"/>
  <c r="L484" i="4"/>
  <c r="Q483" i="4"/>
  <c r="M483" i="4"/>
  <c r="L483" i="4"/>
  <c r="N483" i="4" s="1"/>
  <c r="O483" i="4" s="1"/>
  <c r="P483" i="4" s="1"/>
  <c r="Q482" i="4"/>
  <c r="M482" i="4"/>
  <c r="L482" i="4"/>
  <c r="Q481" i="4"/>
  <c r="N481" i="4"/>
  <c r="O481" i="4" s="1"/>
  <c r="P481" i="4" s="1"/>
  <c r="M481" i="4"/>
  <c r="L481" i="4"/>
  <c r="Q480" i="4"/>
  <c r="M480" i="4"/>
  <c r="L480" i="4"/>
  <c r="Q479" i="4"/>
  <c r="M479" i="4"/>
  <c r="L479" i="4"/>
  <c r="N479" i="4" s="1"/>
  <c r="O479" i="4" s="1"/>
  <c r="P479" i="4" s="1"/>
  <c r="Q478" i="4"/>
  <c r="M478" i="4"/>
  <c r="L478" i="4"/>
  <c r="Q477" i="4"/>
  <c r="N477" i="4"/>
  <c r="O477" i="4" s="1"/>
  <c r="P477" i="4" s="1"/>
  <c r="M477" i="4"/>
  <c r="L477" i="4"/>
  <c r="Q476" i="4"/>
  <c r="M476" i="4"/>
  <c r="L476" i="4"/>
  <c r="Q475" i="4"/>
  <c r="M475" i="4"/>
  <c r="L475" i="4"/>
  <c r="Q474" i="4"/>
  <c r="P474" i="4"/>
  <c r="M474" i="4"/>
  <c r="L474" i="4"/>
  <c r="N474" i="4" s="1"/>
  <c r="O474" i="4" s="1"/>
  <c r="Q473" i="4"/>
  <c r="P473" i="4"/>
  <c r="M473" i="4"/>
  <c r="L473" i="4"/>
  <c r="N473" i="4" s="1"/>
  <c r="O473" i="4" s="1"/>
  <c r="Q472" i="4"/>
  <c r="O472" i="4"/>
  <c r="P472" i="4" s="1"/>
  <c r="M472" i="4"/>
  <c r="L472" i="4"/>
  <c r="N472" i="4" s="1"/>
  <c r="Q471" i="4"/>
  <c r="P471" i="4"/>
  <c r="O471" i="4"/>
  <c r="N471" i="4"/>
  <c r="M471" i="4"/>
  <c r="L471" i="4"/>
  <c r="Q470" i="4"/>
  <c r="M470" i="4"/>
  <c r="L470" i="4"/>
  <c r="Q469" i="4"/>
  <c r="O469" i="4"/>
  <c r="P469" i="4" s="1"/>
  <c r="N469" i="4"/>
  <c r="M469" i="4"/>
  <c r="L469" i="4"/>
  <c r="Q468" i="4"/>
  <c r="P468" i="4"/>
  <c r="O468" i="4"/>
  <c r="M468" i="4"/>
  <c r="L468" i="4"/>
  <c r="N468" i="4" s="1"/>
  <c r="Q467" i="4"/>
  <c r="M467" i="4"/>
  <c r="N467" i="4" s="1"/>
  <c r="O467" i="4" s="1"/>
  <c r="P467" i="4" s="1"/>
  <c r="L467" i="4"/>
  <c r="Q466" i="4"/>
  <c r="M466" i="4"/>
  <c r="L466" i="4"/>
  <c r="Q465" i="4"/>
  <c r="N465" i="4"/>
  <c r="O465" i="4" s="1"/>
  <c r="P465" i="4" s="1"/>
  <c r="M465" i="4"/>
  <c r="L465" i="4"/>
  <c r="Q464" i="4"/>
  <c r="M464" i="4"/>
  <c r="L464" i="4"/>
  <c r="N464" i="4" s="1"/>
  <c r="O464" i="4" s="1"/>
  <c r="P464" i="4" s="1"/>
  <c r="Q463" i="4"/>
  <c r="N463" i="4"/>
  <c r="O463" i="4" s="1"/>
  <c r="P463" i="4" s="1"/>
  <c r="M463" i="4"/>
  <c r="L463" i="4"/>
  <c r="Q462" i="4"/>
  <c r="M462" i="4"/>
  <c r="L462" i="4"/>
  <c r="N462" i="4" s="1"/>
  <c r="O462" i="4" s="1"/>
  <c r="P462" i="4" s="1"/>
  <c r="Q461" i="4"/>
  <c r="N461" i="4"/>
  <c r="O461" i="4" s="1"/>
  <c r="P461" i="4" s="1"/>
  <c r="M461" i="4"/>
  <c r="L461" i="4"/>
  <c r="Q460" i="4"/>
  <c r="M460" i="4"/>
  <c r="L460" i="4"/>
  <c r="Q459" i="4"/>
  <c r="N459" i="4"/>
  <c r="O459" i="4" s="1"/>
  <c r="P459" i="4" s="1"/>
  <c r="M459" i="4"/>
  <c r="L459" i="4"/>
  <c r="Q458" i="4"/>
  <c r="M458" i="4"/>
  <c r="L458" i="4"/>
  <c r="Q457" i="4"/>
  <c r="M457" i="4"/>
  <c r="L457" i="4"/>
  <c r="N457" i="4" s="1"/>
  <c r="O457" i="4" s="1"/>
  <c r="P457" i="4" s="1"/>
  <c r="Q456" i="4"/>
  <c r="M456" i="4"/>
  <c r="L456" i="4"/>
  <c r="Q455" i="4"/>
  <c r="M455" i="4"/>
  <c r="L455" i="4"/>
  <c r="N455" i="4" s="1"/>
  <c r="O455" i="4" s="1"/>
  <c r="P455" i="4" s="1"/>
  <c r="Q454" i="4"/>
  <c r="M454" i="4"/>
  <c r="L454" i="4"/>
  <c r="N454" i="4" s="1"/>
  <c r="O454" i="4" s="1"/>
  <c r="P454" i="4" s="1"/>
  <c r="Q453" i="4"/>
  <c r="N453" i="4"/>
  <c r="O453" i="4" s="1"/>
  <c r="P453" i="4" s="1"/>
  <c r="M453" i="4"/>
  <c r="L453" i="4"/>
  <c r="Q452" i="4"/>
  <c r="O452" i="4"/>
  <c r="P452" i="4" s="1"/>
  <c r="M452" i="4"/>
  <c r="L452" i="4"/>
  <c r="N452" i="4" s="1"/>
  <c r="Q451" i="4"/>
  <c r="M451" i="4"/>
  <c r="L451" i="4"/>
  <c r="N451" i="4" s="1"/>
  <c r="O451" i="4" s="1"/>
  <c r="P451" i="4" s="1"/>
  <c r="Q450" i="4"/>
  <c r="M450" i="4"/>
  <c r="L450" i="4"/>
  <c r="Q449" i="4"/>
  <c r="P449" i="4"/>
  <c r="M449" i="4"/>
  <c r="L449" i="4"/>
  <c r="N449" i="4" s="1"/>
  <c r="O449" i="4" s="1"/>
  <c r="Q448" i="4"/>
  <c r="M448" i="4"/>
  <c r="L448" i="4"/>
  <c r="N448" i="4" s="1"/>
  <c r="O448" i="4" s="1"/>
  <c r="P448" i="4" s="1"/>
  <c r="Q447" i="4"/>
  <c r="P447" i="4"/>
  <c r="O447" i="4"/>
  <c r="N447" i="4"/>
  <c r="M447" i="4"/>
  <c r="L447" i="4"/>
  <c r="Q446" i="4"/>
  <c r="M446" i="4"/>
  <c r="L446" i="4"/>
  <c r="N446" i="4" s="1"/>
  <c r="O446" i="4" s="1"/>
  <c r="P446" i="4" s="1"/>
  <c r="Q445" i="4"/>
  <c r="O445" i="4"/>
  <c r="P445" i="4" s="1"/>
  <c r="N445" i="4"/>
  <c r="M445" i="4"/>
  <c r="L445" i="4"/>
  <c r="Q444" i="4"/>
  <c r="M444" i="4"/>
  <c r="L444" i="4"/>
  <c r="Q443" i="4"/>
  <c r="N443" i="4"/>
  <c r="O443" i="4" s="1"/>
  <c r="P443" i="4" s="1"/>
  <c r="M443" i="4"/>
  <c r="L443" i="4"/>
  <c r="Q442" i="4"/>
  <c r="M442" i="4"/>
  <c r="L442" i="4"/>
  <c r="N442" i="4" s="1"/>
  <c r="O442" i="4" s="1"/>
  <c r="P442" i="4" s="1"/>
  <c r="Q441" i="4"/>
  <c r="M441" i="4"/>
  <c r="L441" i="4"/>
  <c r="N441" i="4" s="1"/>
  <c r="O441" i="4" s="1"/>
  <c r="P441" i="4" s="1"/>
  <c r="Q440" i="4"/>
  <c r="M440" i="4"/>
  <c r="L440" i="4"/>
  <c r="Q439" i="4"/>
  <c r="M439" i="4"/>
  <c r="L439" i="4"/>
  <c r="Q438" i="4"/>
  <c r="M438" i="4"/>
  <c r="L438" i="4"/>
  <c r="N438" i="4" s="1"/>
  <c r="O438" i="4" s="1"/>
  <c r="P438" i="4" s="1"/>
  <c r="Q437" i="4"/>
  <c r="M437" i="4"/>
  <c r="L437" i="4"/>
  <c r="N437" i="4" s="1"/>
  <c r="O437" i="4" s="1"/>
  <c r="P437" i="4" s="1"/>
  <c r="Q436" i="4"/>
  <c r="M436" i="4"/>
  <c r="L436" i="4"/>
  <c r="Q435" i="4"/>
  <c r="N435" i="4"/>
  <c r="O435" i="4" s="1"/>
  <c r="P435" i="4" s="1"/>
  <c r="M435" i="4"/>
  <c r="L435" i="4"/>
  <c r="Q434" i="4"/>
  <c r="M434" i="4"/>
  <c r="L434" i="4"/>
  <c r="Q433" i="4"/>
  <c r="M433" i="4"/>
  <c r="L433" i="4"/>
  <c r="Q432" i="4"/>
  <c r="M432" i="4"/>
  <c r="L432" i="4"/>
  <c r="Q431" i="4"/>
  <c r="M431" i="4"/>
  <c r="L431" i="4"/>
  <c r="N431" i="4" s="1"/>
  <c r="O431" i="4" s="1"/>
  <c r="P431" i="4" s="1"/>
  <c r="Q430" i="4"/>
  <c r="M430" i="4"/>
  <c r="L430" i="4"/>
  <c r="Q429" i="4"/>
  <c r="M429" i="4"/>
  <c r="L429" i="4"/>
  <c r="N429" i="4" s="1"/>
  <c r="O429" i="4" s="1"/>
  <c r="P429" i="4" s="1"/>
  <c r="Q428" i="4"/>
  <c r="M428" i="4"/>
  <c r="L428" i="4"/>
  <c r="N428" i="4" s="1"/>
  <c r="O428" i="4" s="1"/>
  <c r="P428" i="4" s="1"/>
  <c r="Q427" i="4"/>
  <c r="M427" i="4"/>
  <c r="L427" i="4"/>
  <c r="N427" i="4" s="1"/>
  <c r="O427" i="4" s="1"/>
  <c r="P427" i="4" s="1"/>
  <c r="Q426" i="4"/>
  <c r="M426" i="4"/>
  <c r="L426" i="4"/>
  <c r="Q425" i="4"/>
  <c r="M425" i="4"/>
  <c r="L425" i="4"/>
  <c r="N425" i="4" s="1"/>
  <c r="O425" i="4" s="1"/>
  <c r="P425" i="4" s="1"/>
  <c r="Q424" i="4"/>
  <c r="M424" i="4"/>
  <c r="L424" i="4"/>
  <c r="Q423" i="4"/>
  <c r="P423" i="4"/>
  <c r="O423" i="4"/>
  <c r="N423" i="4"/>
  <c r="M423" i="4"/>
  <c r="L423" i="4"/>
  <c r="Q422" i="4"/>
  <c r="M422" i="4"/>
  <c r="L422" i="4"/>
  <c r="N422" i="4" s="1"/>
  <c r="O422" i="4" s="1"/>
  <c r="P422" i="4" s="1"/>
  <c r="Q421" i="4"/>
  <c r="P421" i="4"/>
  <c r="O421" i="4"/>
  <c r="N421" i="4"/>
  <c r="M421" i="4"/>
  <c r="L421" i="4"/>
  <c r="Q420" i="4"/>
  <c r="M420" i="4"/>
  <c r="L420" i="4"/>
  <c r="N420" i="4" s="1"/>
  <c r="O420" i="4" s="1"/>
  <c r="P420" i="4" s="1"/>
  <c r="Q419" i="4"/>
  <c r="P419" i="4"/>
  <c r="O419" i="4"/>
  <c r="N419" i="4"/>
  <c r="M419" i="4"/>
  <c r="L419" i="4"/>
  <c r="Q418" i="4"/>
  <c r="M418" i="4"/>
  <c r="L418" i="4"/>
  <c r="N418" i="4" s="1"/>
  <c r="O418" i="4" s="1"/>
  <c r="P418" i="4" s="1"/>
  <c r="Q417" i="4"/>
  <c r="N417" i="4"/>
  <c r="O417" i="4" s="1"/>
  <c r="P417" i="4" s="1"/>
  <c r="M417" i="4"/>
  <c r="L417" i="4"/>
  <c r="Q416" i="4"/>
  <c r="M416" i="4"/>
  <c r="L416" i="4"/>
  <c r="Q415" i="4"/>
  <c r="N415" i="4"/>
  <c r="O415" i="4" s="1"/>
  <c r="P415" i="4" s="1"/>
  <c r="M415" i="4"/>
  <c r="L415" i="4"/>
  <c r="Q414" i="4"/>
  <c r="M414" i="4"/>
  <c r="L414" i="4"/>
  <c r="N414" i="4" s="1"/>
  <c r="O414" i="4" s="1"/>
  <c r="P414" i="4" s="1"/>
  <c r="Q413" i="4"/>
  <c r="M413" i="4"/>
  <c r="L413" i="4"/>
  <c r="Q412" i="4"/>
  <c r="M412" i="4"/>
  <c r="L412" i="4"/>
  <c r="Q411" i="4"/>
  <c r="M411" i="4"/>
  <c r="L411" i="4"/>
  <c r="N411" i="4" s="1"/>
  <c r="O411" i="4" s="1"/>
  <c r="P411" i="4" s="1"/>
  <c r="Q410" i="4"/>
  <c r="M410" i="4"/>
  <c r="L410" i="4"/>
  <c r="Q409" i="4"/>
  <c r="M409" i="4"/>
  <c r="L409" i="4"/>
  <c r="Q408" i="4"/>
  <c r="M408" i="4"/>
  <c r="L408" i="4"/>
  <c r="Q407" i="4"/>
  <c r="M407" i="4"/>
  <c r="N407" i="4" s="1"/>
  <c r="O407" i="4" s="1"/>
  <c r="P407" i="4" s="1"/>
  <c r="L407" i="4"/>
  <c r="Q406" i="4"/>
  <c r="M406" i="4"/>
  <c r="L406" i="4"/>
  <c r="N406" i="4" s="1"/>
  <c r="O406" i="4" s="1"/>
  <c r="P406" i="4" s="1"/>
  <c r="Q405" i="4"/>
  <c r="M405" i="4"/>
  <c r="N405" i="4" s="1"/>
  <c r="O405" i="4" s="1"/>
  <c r="P405" i="4" s="1"/>
  <c r="L405" i="4"/>
  <c r="Q404" i="4"/>
  <c r="M404" i="4"/>
  <c r="L404" i="4"/>
  <c r="Q403" i="4"/>
  <c r="M403" i="4"/>
  <c r="L403" i="4"/>
  <c r="N403" i="4" s="1"/>
  <c r="O403" i="4" s="1"/>
  <c r="P403" i="4" s="1"/>
  <c r="Q402" i="4"/>
  <c r="M402" i="4"/>
  <c r="L402" i="4"/>
  <c r="Q401" i="4"/>
  <c r="M401" i="4"/>
  <c r="L401" i="4"/>
  <c r="N401" i="4" s="1"/>
  <c r="O401" i="4" s="1"/>
  <c r="P401" i="4" s="1"/>
  <c r="Q400" i="4"/>
  <c r="M400" i="4"/>
  <c r="L400" i="4"/>
  <c r="N400" i="4" s="1"/>
  <c r="O400" i="4" s="1"/>
  <c r="P400" i="4" s="1"/>
  <c r="Q399" i="4"/>
  <c r="O399" i="4"/>
  <c r="P399" i="4" s="1"/>
  <c r="N399" i="4"/>
  <c r="M399" i="4"/>
  <c r="L399" i="4"/>
  <c r="Q398" i="4"/>
  <c r="P398" i="4"/>
  <c r="O398" i="4"/>
  <c r="M398" i="4"/>
  <c r="L398" i="4"/>
  <c r="N398" i="4" s="1"/>
  <c r="Q397" i="4"/>
  <c r="N397" i="4"/>
  <c r="O397" i="4" s="1"/>
  <c r="P397" i="4" s="1"/>
  <c r="M397" i="4"/>
  <c r="L397" i="4"/>
  <c r="Q396" i="4"/>
  <c r="M396" i="4"/>
  <c r="L396" i="4"/>
  <c r="Q395" i="4"/>
  <c r="M395" i="4"/>
  <c r="N395" i="4" s="1"/>
  <c r="O395" i="4" s="1"/>
  <c r="P395" i="4" s="1"/>
  <c r="L395" i="4"/>
  <c r="Q394" i="4"/>
  <c r="O394" i="4"/>
  <c r="P394" i="4" s="1"/>
  <c r="M394" i="4"/>
  <c r="L394" i="4"/>
  <c r="N394" i="4" s="1"/>
  <c r="Q393" i="4"/>
  <c r="M393" i="4"/>
  <c r="N393" i="4" s="1"/>
  <c r="O393" i="4" s="1"/>
  <c r="P393" i="4" s="1"/>
  <c r="L393" i="4"/>
  <c r="Q392" i="4"/>
  <c r="M392" i="4"/>
  <c r="L392" i="4"/>
  <c r="Q391" i="4"/>
  <c r="M391" i="4"/>
  <c r="N391" i="4" s="1"/>
  <c r="O391" i="4" s="1"/>
  <c r="P391" i="4" s="1"/>
  <c r="L391" i="4"/>
  <c r="Q390" i="4"/>
  <c r="M390" i="4"/>
  <c r="L390" i="4"/>
  <c r="N390" i="4" s="1"/>
  <c r="O390" i="4" s="1"/>
  <c r="P390" i="4" s="1"/>
  <c r="Q389" i="4"/>
  <c r="N389" i="4"/>
  <c r="O389" i="4" s="1"/>
  <c r="P389" i="4" s="1"/>
  <c r="M389" i="4"/>
  <c r="L389" i="4"/>
  <c r="Q388" i="4"/>
  <c r="M388" i="4"/>
  <c r="L388" i="4"/>
  <c r="Q387" i="4"/>
  <c r="O387" i="4"/>
  <c r="P387" i="4" s="1"/>
  <c r="M387" i="4"/>
  <c r="L387" i="4"/>
  <c r="N387" i="4" s="1"/>
  <c r="Q386" i="4"/>
  <c r="M386" i="4"/>
  <c r="L386" i="4"/>
  <c r="Q385" i="4"/>
  <c r="N385" i="4"/>
  <c r="O385" i="4" s="1"/>
  <c r="P385" i="4" s="1"/>
  <c r="M385" i="4"/>
  <c r="L385" i="4"/>
  <c r="Q384" i="4"/>
  <c r="M384" i="4"/>
  <c r="L384" i="4"/>
  <c r="Q383" i="4"/>
  <c r="O383" i="4"/>
  <c r="P383" i="4" s="1"/>
  <c r="N383" i="4"/>
  <c r="M383" i="4"/>
  <c r="L383" i="4"/>
  <c r="Q382" i="4"/>
  <c r="M382" i="4"/>
  <c r="L382" i="4"/>
  <c r="N382" i="4" s="1"/>
  <c r="O382" i="4" s="1"/>
  <c r="P382" i="4" s="1"/>
  <c r="Q381" i="4"/>
  <c r="N381" i="4"/>
  <c r="O381" i="4" s="1"/>
  <c r="P381" i="4" s="1"/>
  <c r="M381" i="4"/>
  <c r="L381" i="4"/>
  <c r="Q380" i="4"/>
  <c r="M380" i="4"/>
  <c r="L380" i="4"/>
  <c r="Q379" i="4"/>
  <c r="M379" i="4"/>
  <c r="L379" i="4"/>
  <c r="N379" i="4" s="1"/>
  <c r="O379" i="4" s="1"/>
  <c r="P379" i="4" s="1"/>
  <c r="Q378" i="4"/>
  <c r="M378" i="4"/>
  <c r="L378" i="4"/>
  <c r="Q377" i="4"/>
  <c r="P377" i="4"/>
  <c r="M377" i="4"/>
  <c r="L377" i="4"/>
  <c r="N377" i="4" s="1"/>
  <c r="O377" i="4" s="1"/>
  <c r="Q376" i="4"/>
  <c r="M376" i="4"/>
  <c r="L376" i="4"/>
  <c r="Q375" i="4"/>
  <c r="P375" i="4"/>
  <c r="O375" i="4"/>
  <c r="N375" i="4"/>
  <c r="M375" i="4"/>
  <c r="L375" i="4"/>
  <c r="Q374" i="4"/>
  <c r="M374" i="4"/>
  <c r="L374" i="4"/>
  <c r="N374" i="4" s="1"/>
  <c r="O374" i="4" s="1"/>
  <c r="P374" i="4" s="1"/>
  <c r="Q373" i="4"/>
  <c r="N373" i="4"/>
  <c r="O373" i="4" s="1"/>
  <c r="P373" i="4" s="1"/>
  <c r="M373" i="4"/>
  <c r="L373" i="4"/>
  <c r="Q372" i="4"/>
  <c r="M372" i="4"/>
  <c r="L372" i="4"/>
  <c r="N372" i="4" s="1"/>
  <c r="O372" i="4" s="1"/>
  <c r="P372" i="4" s="1"/>
  <c r="Q371" i="4"/>
  <c r="M371" i="4"/>
  <c r="N371" i="4" s="1"/>
  <c r="O371" i="4" s="1"/>
  <c r="P371" i="4" s="1"/>
  <c r="L371" i="4"/>
  <c r="Q370" i="4"/>
  <c r="O370" i="4"/>
  <c r="P370" i="4" s="1"/>
  <c r="M370" i="4"/>
  <c r="L370" i="4"/>
  <c r="N370" i="4" s="1"/>
  <c r="Q369" i="4"/>
  <c r="M369" i="4"/>
  <c r="L369" i="4"/>
  <c r="N369" i="4" s="1"/>
  <c r="O369" i="4" s="1"/>
  <c r="P369" i="4" s="1"/>
  <c r="Q368" i="4"/>
  <c r="M368" i="4"/>
  <c r="L368" i="4"/>
  <c r="N368" i="4" s="1"/>
  <c r="O368" i="4" s="1"/>
  <c r="P368" i="4" s="1"/>
  <c r="Q367" i="4"/>
  <c r="O367" i="4"/>
  <c r="P367" i="4" s="1"/>
  <c r="M367" i="4"/>
  <c r="L367" i="4"/>
  <c r="N367" i="4" s="1"/>
  <c r="Q366" i="4"/>
  <c r="M366" i="4"/>
  <c r="L366" i="4"/>
  <c r="N366" i="4" s="1"/>
  <c r="O366" i="4" s="1"/>
  <c r="P366" i="4" s="1"/>
  <c r="Q365" i="4"/>
  <c r="M365" i="4"/>
  <c r="L365" i="4"/>
  <c r="N365" i="4" s="1"/>
  <c r="O365" i="4" s="1"/>
  <c r="P365" i="4" s="1"/>
  <c r="Q364" i="4"/>
  <c r="M364" i="4"/>
  <c r="L364" i="4"/>
  <c r="Q363" i="4"/>
  <c r="M363" i="4"/>
  <c r="L363" i="4"/>
  <c r="N363" i="4" s="1"/>
  <c r="O363" i="4" s="1"/>
  <c r="P363" i="4" s="1"/>
  <c r="Q362" i="4"/>
  <c r="M362" i="4"/>
  <c r="L362" i="4"/>
  <c r="Q361" i="4"/>
  <c r="N361" i="4"/>
  <c r="O361" i="4" s="1"/>
  <c r="P361" i="4" s="1"/>
  <c r="M361" i="4"/>
  <c r="L361" i="4"/>
  <c r="Q360" i="4"/>
  <c r="M360" i="4"/>
  <c r="L360" i="4"/>
  <c r="Q359" i="4"/>
  <c r="M359" i="4"/>
  <c r="N359" i="4" s="1"/>
  <c r="O359" i="4" s="1"/>
  <c r="P359" i="4" s="1"/>
  <c r="L359" i="4"/>
  <c r="Q358" i="4"/>
  <c r="O358" i="4"/>
  <c r="P358" i="4" s="1"/>
  <c r="M358" i="4"/>
  <c r="L358" i="4"/>
  <c r="N358" i="4" s="1"/>
  <c r="Q357" i="4"/>
  <c r="N357" i="4"/>
  <c r="O357" i="4" s="1"/>
  <c r="P357" i="4" s="1"/>
  <c r="M357" i="4"/>
  <c r="L357" i="4"/>
  <c r="Q356" i="4"/>
  <c r="M356" i="4"/>
  <c r="L356" i="4"/>
  <c r="Q355" i="4"/>
  <c r="M355" i="4"/>
  <c r="L355" i="4"/>
  <c r="N355" i="4" s="1"/>
  <c r="O355" i="4" s="1"/>
  <c r="P355" i="4" s="1"/>
  <c r="Q354" i="4"/>
  <c r="P354" i="4"/>
  <c r="O354" i="4"/>
  <c r="M354" i="4"/>
  <c r="L354" i="4"/>
  <c r="N354" i="4" s="1"/>
  <c r="Q353" i="4"/>
  <c r="M353" i="4"/>
  <c r="L353" i="4"/>
  <c r="N353" i="4" s="1"/>
  <c r="O353" i="4" s="1"/>
  <c r="P353" i="4" s="1"/>
  <c r="Q352" i="4"/>
  <c r="M352" i="4"/>
  <c r="L352" i="4"/>
  <c r="Q351" i="4"/>
  <c r="P351" i="4"/>
  <c r="O351" i="4"/>
  <c r="N351" i="4"/>
  <c r="M351" i="4"/>
  <c r="L351" i="4"/>
  <c r="Q350" i="4"/>
  <c r="P350" i="4"/>
  <c r="M350" i="4"/>
  <c r="L350" i="4"/>
  <c r="N350" i="4" s="1"/>
  <c r="O350" i="4" s="1"/>
  <c r="Q349" i="4"/>
  <c r="O349" i="4"/>
  <c r="P349" i="4" s="1"/>
  <c r="N349" i="4"/>
  <c r="M349" i="4"/>
  <c r="L349" i="4"/>
  <c r="Q348" i="4"/>
  <c r="M348" i="4"/>
  <c r="L348" i="4"/>
  <c r="N348" i="4" s="1"/>
  <c r="O348" i="4" s="1"/>
  <c r="P348" i="4" s="1"/>
  <c r="Q347" i="4"/>
  <c r="O347" i="4"/>
  <c r="P347" i="4" s="1"/>
  <c r="N347" i="4"/>
  <c r="M347" i="4"/>
  <c r="L347" i="4"/>
  <c r="Q346" i="4"/>
  <c r="O346" i="4"/>
  <c r="P346" i="4" s="1"/>
  <c r="M346" i="4"/>
  <c r="L346" i="4"/>
  <c r="N346" i="4" s="1"/>
  <c r="Q345" i="4"/>
  <c r="M345" i="4"/>
  <c r="N345" i="4" s="1"/>
  <c r="O345" i="4" s="1"/>
  <c r="P345" i="4" s="1"/>
  <c r="L345" i="4"/>
  <c r="Q344" i="4"/>
  <c r="M344" i="4"/>
  <c r="L344" i="4"/>
  <c r="N344" i="4" s="1"/>
  <c r="O344" i="4" s="1"/>
  <c r="P344" i="4" s="1"/>
  <c r="Q343" i="4"/>
  <c r="M343" i="4"/>
  <c r="L343" i="4"/>
  <c r="Q342" i="4"/>
  <c r="M342" i="4"/>
  <c r="L342" i="4"/>
  <c r="N342" i="4" s="1"/>
  <c r="O342" i="4" s="1"/>
  <c r="P342" i="4" s="1"/>
  <c r="Q341" i="4"/>
  <c r="M341" i="4"/>
  <c r="N341" i="4" s="1"/>
  <c r="O341" i="4" s="1"/>
  <c r="P341" i="4" s="1"/>
  <c r="L341" i="4"/>
  <c r="Q340" i="4"/>
  <c r="M340" i="4"/>
  <c r="L340" i="4"/>
  <c r="N340" i="4" s="1"/>
  <c r="O340" i="4" s="1"/>
  <c r="P340" i="4" s="1"/>
  <c r="Q339" i="4"/>
  <c r="O339" i="4"/>
  <c r="P339" i="4" s="1"/>
  <c r="N339" i="4"/>
  <c r="M339" i="4"/>
  <c r="L339" i="4"/>
  <c r="Q338" i="4"/>
  <c r="M338" i="4"/>
  <c r="L338" i="4"/>
  <c r="N338" i="4" s="1"/>
  <c r="O338" i="4" s="1"/>
  <c r="P338" i="4" s="1"/>
  <c r="Q337" i="4"/>
  <c r="N337" i="4"/>
  <c r="O337" i="4" s="1"/>
  <c r="P337" i="4" s="1"/>
  <c r="M337" i="4"/>
  <c r="L337" i="4"/>
  <c r="Q336" i="4"/>
  <c r="P336" i="4"/>
  <c r="M336" i="4"/>
  <c r="L336" i="4"/>
  <c r="N336" i="4" s="1"/>
  <c r="O336" i="4" s="1"/>
  <c r="Q335" i="4"/>
  <c r="M335" i="4"/>
  <c r="L335" i="4"/>
  <c r="N335" i="4" s="1"/>
  <c r="O335" i="4" s="1"/>
  <c r="P335" i="4" s="1"/>
  <c r="Q334" i="4"/>
  <c r="P334" i="4"/>
  <c r="M334" i="4"/>
  <c r="L334" i="4"/>
  <c r="N334" i="4" s="1"/>
  <c r="O334" i="4" s="1"/>
  <c r="Q333" i="4"/>
  <c r="M333" i="4"/>
  <c r="L333" i="4"/>
  <c r="N333" i="4" s="1"/>
  <c r="O333" i="4" s="1"/>
  <c r="P333" i="4" s="1"/>
  <c r="Q332" i="4"/>
  <c r="P332" i="4"/>
  <c r="M332" i="4"/>
  <c r="L332" i="4"/>
  <c r="N332" i="4" s="1"/>
  <c r="O332" i="4" s="1"/>
  <c r="Q331" i="4"/>
  <c r="N331" i="4"/>
  <c r="O331" i="4" s="1"/>
  <c r="P331" i="4" s="1"/>
  <c r="M331" i="4"/>
  <c r="L331" i="4"/>
  <c r="Q330" i="4"/>
  <c r="M330" i="4"/>
  <c r="L330" i="4"/>
  <c r="N330" i="4" s="1"/>
  <c r="O330" i="4" s="1"/>
  <c r="P330" i="4" s="1"/>
  <c r="Q329" i="4"/>
  <c r="P329" i="4"/>
  <c r="M329" i="4"/>
  <c r="L329" i="4"/>
  <c r="N329" i="4" s="1"/>
  <c r="O329" i="4" s="1"/>
  <c r="Q328" i="4"/>
  <c r="P328" i="4"/>
  <c r="M328" i="4"/>
  <c r="L328" i="4"/>
  <c r="N328" i="4" s="1"/>
  <c r="O328" i="4" s="1"/>
  <c r="Q327" i="4"/>
  <c r="N327" i="4"/>
  <c r="O327" i="4" s="1"/>
  <c r="P327" i="4" s="1"/>
  <c r="M327" i="4"/>
  <c r="L327" i="4"/>
  <c r="Q326" i="4"/>
  <c r="P326" i="4"/>
  <c r="M326" i="4"/>
  <c r="L326" i="4"/>
  <c r="N326" i="4" s="1"/>
  <c r="O326" i="4" s="1"/>
  <c r="Q325" i="4"/>
  <c r="M325" i="4"/>
  <c r="L325" i="4"/>
  <c r="N325" i="4" s="1"/>
  <c r="O325" i="4" s="1"/>
  <c r="P325" i="4" s="1"/>
  <c r="Q324" i="4"/>
  <c r="M324" i="4"/>
  <c r="L324" i="4"/>
  <c r="N324" i="4" s="1"/>
  <c r="O324" i="4" s="1"/>
  <c r="P324" i="4" s="1"/>
  <c r="Q323" i="4"/>
  <c r="M323" i="4"/>
  <c r="L323" i="4"/>
  <c r="N323" i="4" s="1"/>
  <c r="O323" i="4" s="1"/>
  <c r="P323" i="4" s="1"/>
  <c r="Q322" i="4"/>
  <c r="P322" i="4"/>
  <c r="M322" i="4"/>
  <c r="L322" i="4"/>
  <c r="N322" i="4" s="1"/>
  <c r="O322" i="4" s="1"/>
  <c r="Q321" i="4"/>
  <c r="M321" i="4"/>
  <c r="L321" i="4"/>
  <c r="N321" i="4" s="1"/>
  <c r="O321" i="4" s="1"/>
  <c r="P321" i="4" s="1"/>
  <c r="Q320" i="4"/>
  <c r="M320" i="4"/>
  <c r="L320" i="4"/>
  <c r="N320" i="4" s="1"/>
  <c r="O320" i="4" s="1"/>
  <c r="P320" i="4" s="1"/>
  <c r="Q319" i="4"/>
  <c r="N319" i="4"/>
  <c r="O319" i="4" s="1"/>
  <c r="P319" i="4" s="1"/>
  <c r="M319" i="4"/>
  <c r="L319" i="4"/>
  <c r="Q318" i="4"/>
  <c r="M318" i="4"/>
  <c r="L318" i="4"/>
  <c r="N318" i="4" s="1"/>
  <c r="O318" i="4" s="1"/>
  <c r="P318" i="4" s="1"/>
  <c r="Q317" i="4"/>
  <c r="O317" i="4"/>
  <c r="P317" i="4" s="1"/>
  <c r="N317" i="4"/>
  <c r="M317" i="4"/>
  <c r="L317" i="4"/>
  <c r="Q316" i="4"/>
  <c r="M316" i="4"/>
  <c r="L316" i="4"/>
  <c r="N316" i="4" s="1"/>
  <c r="O316" i="4" s="1"/>
  <c r="P316" i="4" s="1"/>
  <c r="Q315" i="4"/>
  <c r="N315" i="4"/>
  <c r="O315" i="4" s="1"/>
  <c r="P315" i="4" s="1"/>
  <c r="M315" i="4"/>
  <c r="L315" i="4"/>
  <c r="Q314" i="4"/>
  <c r="P314" i="4"/>
  <c r="M314" i="4"/>
  <c r="L314" i="4"/>
  <c r="N314" i="4" s="1"/>
  <c r="O314" i="4" s="1"/>
  <c r="Q313" i="4"/>
  <c r="M313" i="4"/>
  <c r="L313" i="4"/>
  <c r="N313" i="4" s="1"/>
  <c r="O313" i="4" s="1"/>
  <c r="P313" i="4" s="1"/>
  <c r="Q312" i="4"/>
  <c r="P312" i="4"/>
  <c r="M312" i="4"/>
  <c r="L312" i="4"/>
  <c r="N312" i="4" s="1"/>
  <c r="O312" i="4" s="1"/>
  <c r="Q311" i="4"/>
  <c r="M311" i="4"/>
  <c r="L311" i="4"/>
  <c r="N311" i="4" s="1"/>
  <c r="O311" i="4" s="1"/>
  <c r="P311" i="4" s="1"/>
  <c r="Q310" i="4"/>
  <c r="P310" i="4"/>
  <c r="M310" i="4"/>
  <c r="L310" i="4"/>
  <c r="N310" i="4" s="1"/>
  <c r="O310" i="4" s="1"/>
  <c r="Q309" i="4"/>
  <c r="N309" i="4"/>
  <c r="O309" i="4" s="1"/>
  <c r="P309" i="4" s="1"/>
  <c r="M309" i="4"/>
  <c r="L309" i="4"/>
  <c r="Q308" i="4"/>
  <c r="M308" i="4"/>
  <c r="L308" i="4"/>
  <c r="N308" i="4" s="1"/>
  <c r="O308" i="4" s="1"/>
  <c r="P308" i="4" s="1"/>
  <c r="Q307" i="4"/>
  <c r="O307" i="4"/>
  <c r="P307" i="4" s="1"/>
  <c r="M307" i="4"/>
  <c r="L307" i="4"/>
  <c r="N307" i="4" s="1"/>
  <c r="Q306" i="4"/>
  <c r="M306" i="4"/>
  <c r="L306" i="4"/>
  <c r="N306" i="4" s="1"/>
  <c r="O306" i="4" s="1"/>
  <c r="P306" i="4" s="1"/>
  <c r="Q305" i="4"/>
  <c r="M305" i="4"/>
  <c r="N305" i="4" s="1"/>
  <c r="O305" i="4" s="1"/>
  <c r="P305" i="4" s="1"/>
  <c r="L305" i="4"/>
  <c r="Q304" i="4"/>
  <c r="P304" i="4"/>
  <c r="M304" i="4"/>
  <c r="L304" i="4"/>
  <c r="N304" i="4" s="1"/>
  <c r="O304" i="4" s="1"/>
  <c r="Q303" i="4"/>
  <c r="N303" i="4"/>
  <c r="O303" i="4" s="1"/>
  <c r="P303" i="4" s="1"/>
  <c r="M303" i="4"/>
  <c r="L303" i="4"/>
  <c r="Q302" i="4"/>
  <c r="M302" i="4"/>
  <c r="L302" i="4"/>
  <c r="N302" i="4" s="1"/>
  <c r="O302" i="4" s="1"/>
  <c r="P302" i="4" s="1"/>
  <c r="Q301" i="4"/>
  <c r="M301" i="4"/>
  <c r="L301" i="4"/>
  <c r="N301" i="4" s="1"/>
  <c r="O301" i="4" s="1"/>
  <c r="P301" i="4" s="1"/>
  <c r="Q300" i="4"/>
  <c r="P300" i="4"/>
  <c r="M300" i="4"/>
  <c r="L300" i="4"/>
  <c r="N300" i="4" s="1"/>
  <c r="O300" i="4" s="1"/>
  <c r="Q299" i="4"/>
  <c r="M299" i="4"/>
  <c r="N299" i="4" s="1"/>
  <c r="O299" i="4" s="1"/>
  <c r="P299" i="4" s="1"/>
  <c r="L299" i="4"/>
  <c r="Q298" i="4"/>
  <c r="M298" i="4"/>
  <c r="L298" i="4"/>
  <c r="N298" i="4" s="1"/>
  <c r="O298" i="4" s="1"/>
  <c r="P298" i="4" s="1"/>
  <c r="Q297" i="4"/>
  <c r="M297" i="4"/>
  <c r="N297" i="4" s="1"/>
  <c r="O297" i="4" s="1"/>
  <c r="P297" i="4" s="1"/>
  <c r="L297" i="4"/>
  <c r="Q296" i="4"/>
  <c r="M296" i="4"/>
  <c r="L296" i="4"/>
  <c r="N296" i="4" s="1"/>
  <c r="O296" i="4" s="1"/>
  <c r="P296" i="4" s="1"/>
  <c r="Q295" i="4"/>
  <c r="N295" i="4"/>
  <c r="O295" i="4" s="1"/>
  <c r="P295" i="4" s="1"/>
  <c r="M295" i="4"/>
  <c r="L295" i="4"/>
  <c r="Q294" i="4"/>
  <c r="M294" i="4"/>
  <c r="L294" i="4"/>
  <c r="N294" i="4" s="1"/>
  <c r="O294" i="4" s="1"/>
  <c r="P294" i="4" s="1"/>
  <c r="Q293" i="4"/>
  <c r="M293" i="4"/>
  <c r="L293" i="4"/>
  <c r="N293" i="4" s="1"/>
  <c r="O293" i="4" s="1"/>
  <c r="P293" i="4" s="1"/>
  <c r="Q292" i="4"/>
  <c r="P292" i="4"/>
  <c r="M292" i="4"/>
  <c r="L292" i="4"/>
  <c r="N292" i="4" s="1"/>
  <c r="O292" i="4" s="1"/>
  <c r="Q291" i="4"/>
  <c r="P291" i="4"/>
  <c r="M291" i="4"/>
  <c r="N291" i="4" s="1"/>
  <c r="O291" i="4" s="1"/>
  <c r="L291" i="4"/>
  <c r="Q290" i="4"/>
  <c r="P290" i="4"/>
  <c r="M290" i="4"/>
  <c r="L290" i="4"/>
  <c r="N290" i="4" s="1"/>
  <c r="O290" i="4" s="1"/>
  <c r="Q289" i="4"/>
  <c r="M289" i="4"/>
  <c r="N289" i="4" s="1"/>
  <c r="O289" i="4" s="1"/>
  <c r="P289" i="4" s="1"/>
  <c r="L289" i="4"/>
  <c r="Q288" i="4"/>
  <c r="P288" i="4"/>
  <c r="M288" i="4"/>
  <c r="L288" i="4"/>
  <c r="N288" i="4" s="1"/>
  <c r="O288" i="4" s="1"/>
  <c r="Q287" i="4"/>
  <c r="M287" i="4"/>
  <c r="L287" i="4"/>
  <c r="N287" i="4" s="1"/>
  <c r="O287" i="4" s="1"/>
  <c r="P287" i="4" s="1"/>
  <c r="Q286" i="4"/>
  <c r="P286" i="4"/>
  <c r="M286" i="4"/>
  <c r="L286" i="4"/>
  <c r="N286" i="4" s="1"/>
  <c r="O286" i="4" s="1"/>
  <c r="Q285" i="4"/>
  <c r="P285" i="4"/>
  <c r="M285" i="4"/>
  <c r="L285" i="4"/>
  <c r="N285" i="4" s="1"/>
  <c r="O285" i="4" s="1"/>
  <c r="Q284" i="4"/>
  <c r="M284" i="4"/>
  <c r="L284" i="4"/>
  <c r="N284" i="4" s="1"/>
  <c r="O284" i="4" s="1"/>
  <c r="P284" i="4" s="1"/>
  <c r="Q283" i="4"/>
  <c r="O283" i="4"/>
  <c r="P283" i="4" s="1"/>
  <c r="N283" i="4"/>
  <c r="M283" i="4"/>
  <c r="L283" i="4"/>
  <c r="Q282" i="4"/>
  <c r="M282" i="4"/>
  <c r="L282" i="4"/>
  <c r="N282" i="4" s="1"/>
  <c r="O282" i="4" s="1"/>
  <c r="P282" i="4" s="1"/>
  <c r="Q281" i="4"/>
  <c r="N281" i="4"/>
  <c r="O281" i="4" s="1"/>
  <c r="P281" i="4" s="1"/>
  <c r="M281" i="4"/>
  <c r="L281" i="4"/>
  <c r="Q280" i="4"/>
  <c r="M280" i="4"/>
  <c r="L280" i="4"/>
  <c r="N280" i="4" s="1"/>
  <c r="O280" i="4" s="1"/>
  <c r="P280" i="4" s="1"/>
  <c r="Q279" i="4"/>
  <c r="M279" i="4"/>
  <c r="L279" i="4"/>
  <c r="N279" i="4" s="1"/>
  <c r="O279" i="4" s="1"/>
  <c r="P279" i="4" s="1"/>
  <c r="Q278" i="4"/>
  <c r="P278" i="4"/>
  <c r="M278" i="4"/>
  <c r="L278" i="4"/>
  <c r="N278" i="4" s="1"/>
  <c r="O278" i="4" s="1"/>
  <c r="Q277" i="4"/>
  <c r="M277" i="4"/>
  <c r="L277" i="4"/>
  <c r="N277" i="4" s="1"/>
  <c r="O277" i="4" s="1"/>
  <c r="P277" i="4" s="1"/>
  <c r="Q276" i="4"/>
  <c r="M276" i="4"/>
  <c r="L276" i="4"/>
  <c r="N276" i="4" s="1"/>
  <c r="O276" i="4" s="1"/>
  <c r="P276" i="4" s="1"/>
  <c r="Q275" i="4"/>
  <c r="M275" i="4"/>
  <c r="L275" i="4"/>
  <c r="Q274" i="4"/>
  <c r="O274" i="4"/>
  <c r="P274" i="4" s="1"/>
  <c r="M274" i="4"/>
  <c r="L274" i="4"/>
  <c r="N274" i="4" s="1"/>
  <c r="Q273" i="4"/>
  <c r="N273" i="4"/>
  <c r="O273" i="4" s="1"/>
  <c r="P273" i="4" s="1"/>
  <c r="M273" i="4"/>
  <c r="L273" i="4"/>
  <c r="Q272" i="4"/>
  <c r="M272" i="4"/>
  <c r="L272" i="4"/>
  <c r="N272" i="4" s="1"/>
  <c r="O272" i="4" s="1"/>
  <c r="P272" i="4" s="1"/>
  <c r="Q271" i="4"/>
  <c r="M271" i="4"/>
  <c r="N271" i="4" s="1"/>
  <c r="O271" i="4" s="1"/>
  <c r="P271" i="4" s="1"/>
  <c r="L271" i="4"/>
  <c r="Q270" i="4"/>
  <c r="M270" i="4"/>
  <c r="L270" i="4"/>
  <c r="N270" i="4" s="1"/>
  <c r="O270" i="4" s="1"/>
  <c r="P270" i="4" s="1"/>
  <c r="Q269" i="4"/>
  <c r="N269" i="4"/>
  <c r="O269" i="4" s="1"/>
  <c r="P269" i="4" s="1"/>
  <c r="M269" i="4"/>
  <c r="L269" i="4"/>
  <c r="Q268" i="4"/>
  <c r="M268" i="4"/>
  <c r="L268" i="4"/>
  <c r="N268" i="4" s="1"/>
  <c r="O268" i="4" s="1"/>
  <c r="P268" i="4" s="1"/>
  <c r="Q267" i="4"/>
  <c r="N267" i="4"/>
  <c r="O267" i="4" s="1"/>
  <c r="P267" i="4" s="1"/>
  <c r="M267" i="4"/>
  <c r="L267" i="4"/>
  <c r="Q266" i="4"/>
  <c r="O266" i="4"/>
  <c r="P266" i="4" s="1"/>
  <c r="M266" i="4"/>
  <c r="L266" i="4"/>
  <c r="N266" i="4" s="1"/>
  <c r="Q265" i="4"/>
  <c r="O265" i="4"/>
  <c r="P265" i="4" s="1"/>
  <c r="M265" i="4"/>
  <c r="L265" i="4"/>
  <c r="N265" i="4" s="1"/>
  <c r="Q264" i="4"/>
  <c r="M264" i="4"/>
  <c r="L264" i="4"/>
  <c r="N264" i="4" s="1"/>
  <c r="O264" i="4" s="1"/>
  <c r="P264" i="4" s="1"/>
  <c r="Q263" i="4"/>
  <c r="O263" i="4"/>
  <c r="P263" i="4" s="1"/>
  <c r="N263" i="4"/>
  <c r="M263" i="4"/>
  <c r="L263" i="4"/>
  <c r="Q262" i="4"/>
  <c r="O262" i="4"/>
  <c r="P262" i="4" s="1"/>
  <c r="M262" i="4"/>
  <c r="L262" i="4"/>
  <c r="N262" i="4" s="1"/>
  <c r="Q261" i="4"/>
  <c r="M261" i="4"/>
  <c r="N261" i="4" s="1"/>
  <c r="O261" i="4" s="1"/>
  <c r="P261" i="4" s="1"/>
  <c r="L261" i="4"/>
  <c r="Q260" i="4"/>
  <c r="P260" i="4"/>
  <c r="O260" i="4"/>
  <c r="M260" i="4"/>
  <c r="L260" i="4"/>
  <c r="N260" i="4" s="1"/>
  <c r="Q259" i="4"/>
  <c r="M259" i="4"/>
  <c r="L259" i="4"/>
  <c r="N259" i="4" s="1"/>
  <c r="O259" i="4" s="1"/>
  <c r="P259" i="4" s="1"/>
  <c r="Q258" i="4"/>
  <c r="O258" i="4"/>
  <c r="P258" i="4" s="1"/>
  <c r="M258" i="4"/>
  <c r="L258" i="4"/>
  <c r="N258" i="4" s="1"/>
  <c r="Q257" i="4"/>
  <c r="O257" i="4"/>
  <c r="P257" i="4" s="1"/>
  <c r="M257" i="4"/>
  <c r="L257" i="4"/>
  <c r="N257" i="4" s="1"/>
  <c r="Q256" i="4"/>
  <c r="M256" i="4"/>
  <c r="L256" i="4"/>
  <c r="N256" i="4" s="1"/>
  <c r="O256" i="4" s="1"/>
  <c r="P256" i="4" s="1"/>
  <c r="Q255" i="4"/>
  <c r="M255" i="4"/>
  <c r="N255" i="4" s="1"/>
  <c r="O255" i="4" s="1"/>
  <c r="P255" i="4" s="1"/>
  <c r="L255" i="4"/>
  <c r="Q254" i="4"/>
  <c r="M254" i="4"/>
  <c r="L254" i="4"/>
  <c r="N254" i="4" s="1"/>
  <c r="O254" i="4" s="1"/>
  <c r="P254" i="4" s="1"/>
  <c r="Q253" i="4"/>
  <c r="M253" i="4"/>
  <c r="L253" i="4"/>
  <c r="N253" i="4" s="1"/>
  <c r="O253" i="4" s="1"/>
  <c r="P253" i="4" s="1"/>
  <c r="Q252" i="4"/>
  <c r="N252" i="4"/>
  <c r="O252" i="4" s="1"/>
  <c r="P252" i="4" s="1"/>
  <c r="M252" i="4"/>
  <c r="L252" i="4"/>
  <c r="Q251" i="4"/>
  <c r="N251" i="4"/>
  <c r="O251" i="4" s="1"/>
  <c r="P251" i="4" s="1"/>
  <c r="M251" i="4"/>
  <c r="L251" i="4"/>
  <c r="Q250" i="4"/>
  <c r="N250" i="4"/>
  <c r="O250" i="4" s="1"/>
  <c r="P250" i="4" s="1"/>
  <c r="M250" i="4"/>
  <c r="L250" i="4"/>
  <c r="Q249" i="4"/>
  <c r="M249" i="4"/>
  <c r="N249" i="4" s="1"/>
  <c r="O249" i="4" s="1"/>
  <c r="P249" i="4" s="1"/>
  <c r="L249" i="4"/>
  <c r="Q248" i="4"/>
  <c r="M248" i="4"/>
  <c r="L248" i="4"/>
  <c r="N248" i="4" s="1"/>
  <c r="O248" i="4" s="1"/>
  <c r="P248" i="4" s="1"/>
  <c r="Q247" i="4"/>
  <c r="M247" i="4"/>
  <c r="L247" i="4"/>
  <c r="N247" i="4" s="1"/>
  <c r="O247" i="4" s="1"/>
  <c r="P247" i="4" s="1"/>
  <c r="Q246" i="4"/>
  <c r="M246" i="4"/>
  <c r="L246" i="4"/>
  <c r="N246" i="4" s="1"/>
  <c r="O246" i="4" s="1"/>
  <c r="P246" i="4" s="1"/>
  <c r="Q245" i="4"/>
  <c r="M245" i="4"/>
  <c r="N245" i="4" s="1"/>
  <c r="O245" i="4" s="1"/>
  <c r="P245" i="4" s="1"/>
  <c r="L245" i="4"/>
  <c r="Q244" i="4"/>
  <c r="N244" i="4"/>
  <c r="O244" i="4" s="1"/>
  <c r="P244" i="4" s="1"/>
  <c r="M244" i="4"/>
  <c r="L244" i="4"/>
  <c r="Q243" i="4"/>
  <c r="N243" i="4"/>
  <c r="O243" i="4" s="1"/>
  <c r="P243" i="4" s="1"/>
  <c r="M243" i="4"/>
  <c r="L243" i="4"/>
  <c r="Q242" i="4"/>
  <c r="M242" i="4"/>
  <c r="L242" i="4"/>
  <c r="N242" i="4" s="1"/>
  <c r="O242" i="4" s="1"/>
  <c r="P242" i="4" s="1"/>
  <c r="Q241" i="4"/>
  <c r="M241" i="4"/>
  <c r="L241" i="4"/>
  <c r="N241" i="4" s="1"/>
  <c r="O241" i="4" s="1"/>
  <c r="P241" i="4" s="1"/>
  <c r="Q240" i="4"/>
  <c r="N240" i="4"/>
  <c r="O240" i="4" s="1"/>
  <c r="P240" i="4" s="1"/>
  <c r="M240" i="4"/>
  <c r="L240" i="4"/>
  <c r="Q239" i="4"/>
  <c r="M239" i="4"/>
  <c r="L239" i="4"/>
  <c r="N239" i="4" s="1"/>
  <c r="O239" i="4" s="1"/>
  <c r="P239" i="4" s="1"/>
  <c r="Q238" i="4"/>
  <c r="P238" i="4"/>
  <c r="N238" i="4"/>
  <c r="O238" i="4" s="1"/>
  <c r="M238" i="4"/>
  <c r="L238" i="4"/>
  <c r="Q237" i="4"/>
  <c r="M237" i="4"/>
  <c r="L237" i="4"/>
  <c r="N237" i="4" s="1"/>
  <c r="O237" i="4" s="1"/>
  <c r="P237" i="4" s="1"/>
  <c r="Q236" i="4"/>
  <c r="N236" i="4"/>
  <c r="O236" i="4" s="1"/>
  <c r="P236" i="4" s="1"/>
  <c r="M236" i="4"/>
  <c r="L236" i="4"/>
  <c r="Q235" i="4"/>
  <c r="O235" i="4"/>
  <c r="P235" i="4" s="1"/>
  <c r="M235" i="4"/>
  <c r="L235" i="4"/>
  <c r="N235" i="4" s="1"/>
  <c r="Q234" i="4"/>
  <c r="N234" i="4"/>
  <c r="O234" i="4" s="1"/>
  <c r="P234" i="4" s="1"/>
  <c r="M234" i="4"/>
  <c r="L234" i="4"/>
  <c r="Q233" i="4"/>
  <c r="N233" i="4"/>
  <c r="O233" i="4" s="1"/>
  <c r="P233" i="4" s="1"/>
  <c r="M233" i="4"/>
  <c r="L233" i="4"/>
  <c r="Q232" i="4"/>
  <c r="M232" i="4"/>
  <c r="L232" i="4"/>
  <c r="N232" i="4" s="1"/>
  <c r="O232" i="4" s="1"/>
  <c r="P232" i="4" s="1"/>
  <c r="Q231" i="4"/>
  <c r="M231" i="4"/>
  <c r="N231" i="4" s="1"/>
  <c r="O231" i="4" s="1"/>
  <c r="P231" i="4" s="1"/>
  <c r="L231" i="4"/>
  <c r="Q230" i="4"/>
  <c r="N230" i="4"/>
  <c r="O230" i="4" s="1"/>
  <c r="P230" i="4" s="1"/>
  <c r="M230" i="4"/>
  <c r="L230" i="4"/>
  <c r="Q229" i="4"/>
  <c r="O229" i="4"/>
  <c r="P229" i="4" s="1"/>
  <c r="M229" i="4"/>
  <c r="L229" i="4"/>
  <c r="N229" i="4" s="1"/>
  <c r="Q228" i="4"/>
  <c r="N228" i="4"/>
  <c r="O228" i="4" s="1"/>
  <c r="P228" i="4" s="1"/>
  <c r="M228" i="4"/>
  <c r="L228" i="4"/>
  <c r="Q227" i="4"/>
  <c r="N227" i="4"/>
  <c r="O227" i="4" s="1"/>
  <c r="P227" i="4" s="1"/>
  <c r="M227" i="4"/>
  <c r="L227" i="4"/>
  <c r="Q226" i="4"/>
  <c r="N226" i="4"/>
  <c r="O226" i="4" s="1"/>
  <c r="P226" i="4" s="1"/>
  <c r="M226" i="4"/>
  <c r="L226" i="4"/>
  <c r="Q225" i="4"/>
  <c r="M225" i="4"/>
  <c r="N225" i="4" s="1"/>
  <c r="O225" i="4" s="1"/>
  <c r="P225" i="4" s="1"/>
  <c r="L225" i="4"/>
  <c r="Q224" i="4"/>
  <c r="M224" i="4"/>
  <c r="L224" i="4"/>
  <c r="N224" i="4" s="1"/>
  <c r="O224" i="4" s="1"/>
  <c r="P224" i="4" s="1"/>
  <c r="Q223" i="4"/>
  <c r="M223" i="4"/>
  <c r="N223" i="4" s="1"/>
  <c r="O223" i="4" s="1"/>
  <c r="P223" i="4" s="1"/>
  <c r="L223" i="4"/>
  <c r="Q222" i="4"/>
  <c r="M222" i="4"/>
  <c r="L222" i="4"/>
  <c r="N222" i="4" s="1"/>
  <c r="O222" i="4" s="1"/>
  <c r="P222" i="4" s="1"/>
  <c r="Q221" i="4"/>
  <c r="N221" i="4"/>
  <c r="O221" i="4" s="1"/>
  <c r="P221" i="4" s="1"/>
  <c r="M221" i="4"/>
  <c r="L221" i="4"/>
  <c r="Q220" i="4"/>
  <c r="N220" i="4"/>
  <c r="O220" i="4" s="1"/>
  <c r="P220" i="4" s="1"/>
  <c r="M220" i="4"/>
  <c r="L220" i="4"/>
  <c r="Q219" i="4"/>
  <c r="M219" i="4"/>
  <c r="L219" i="4"/>
  <c r="N219" i="4" s="1"/>
  <c r="O219" i="4" s="1"/>
  <c r="P219" i="4" s="1"/>
  <c r="Q218" i="4"/>
  <c r="P218" i="4"/>
  <c r="M218" i="4"/>
  <c r="L218" i="4"/>
  <c r="N218" i="4" s="1"/>
  <c r="O218" i="4" s="1"/>
  <c r="Q217" i="4"/>
  <c r="M217" i="4"/>
  <c r="N217" i="4" s="1"/>
  <c r="O217" i="4" s="1"/>
  <c r="P217" i="4" s="1"/>
  <c r="L217" i="4"/>
  <c r="Q216" i="4"/>
  <c r="P216" i="4"/>
  <c r="N216" i="4"/>
  <c r="O216" i="4" s="1"/>
  <c r="M216" i="4"/>
  <c r="L216" i="4"/>
  <c r="Q215" i="4"/>
  <c r="N215" i="4"/>
  <c r="O215" i="4" s="1"/>
  <c r="P215" i="4" s="1"/>
  <c r="M215" i="4"/>
  <c r="L215" i="4"/>
  <c r="Q214" i="4"/>
  <c r="P214" i="4"/>
  <c r="N214" i="4"/>
  <c r="O214" i="4" s="1"/>
  <c r="M214" i="4"/>
  <c r="L214" i="4"/>
  <c r="Q213" i="4"/>
  <c r="M213" i="4"/>
  <c r="L213" i="4"/>
  <c r="N213" i="4" s="1"/>
  <c r="O213" i="4" s="1"/>
  <c r="P213" i="4" s="1"/>
  <c r="Q212" i="4"/>
  <c r="P212" i="4"/>
  <c r="M212" i="4"/>
  <c r="L212" i="4"/>
  <c r="N212" i="4" s="1"/>
  <c r="O212" i="4" s="1"/>
  <c r="Q211" i="4"/>
  <c r="M211" i="4"/>
  <c r="L211" i="4"/>
  <c r="N211" i="4" s="1"/>
  <c r="O211" i="4" s="1"/>
  <c r="P211" i="4" s="1"/>
  <c r="Q210" i="4"/>
  <c r="M210" i="4"/>
  <c r="L210" i="4"/>
  <c r="N210" i="4" s="1"/>
  <c r="O210" i="4" s="1"/>
  <c r="P210" i="4" s="1"/>
  <c r="Q209" i="4"/>
  <c r="O209" i="4"/>
  <c r="P209" i="4" s="1"/>
  <c r="N209" i="4"/>
  <c r="M209" i="4"/>
  <c r="L209" i="4"/>
  <c r="Q208" i="4"/>
  <c r="M208" i="4"/>
  <c r="L208" i="4"/>
  <c r="N208" i="4" s="1"/>
  <c r="O208" i="4" s="1"/>
  <c r="P208" i="4" s="1"/>
  <c r="Q207" i="4"/>
  <c r="M207" i="4"/>
  <c r="N207" i="4" s="1"/>
  <c r="O207" i="4" s="1"/>
  <c r="P207" i="4" s="1"/>
  <c r="L207" i="4"/>
  <c r="Q206" i="4"/>
  <c r="N206" i="4"/>
  <c r="O206" i="4" s="1"/>
  <c r="P206" i="4" s="1"/>
  <c r="M206" i="4"/>
  <c r="L206" i="4"/>
  <c r="Q205" i="4"/>
  <c r="M205" i="4"/>
  <c r="L205" i="4"/>
  <c r="N205" i="4" s="1"/>
  <c r="O205" i="4" s="1"/>
  <c r="P205" i="4" s="1"/>
  <c r="Q204" i="4"/>
  <c r="N204" i="4"/>
  <c r="O204" i="4" s="1"/>
  <c r="P204" i="4" s="1"/>
  <c r="M204" i="4"/>
  <c r="L204" i="4"/>
  <c r="Q203" i="4"/>
  <c r="N203" i="4"/>
  <c r="O203" i="4" s="1"/>
  <c r="P203" i="4" s="1"/>
  <c r="M203" i="4"/>
  <c r="L203" i="4"/>
  <c r="Q202" i="4"/>
  <c r="N202" i="4"/>
  <c r="O202" i="4" s="1"/>
  <c r="P202" i="4" s="1"/>
  <c r="M202" i="4"/>
  <c r="L202" i="4"/>
  <c r="Q201" i="4"/>
  <c r="M201" i="4"/>
  <c r="N201" i="4" s="1"/>
  <c r="O201" i="4" s="1"/>
  <c r="P201" i="4" s="1"/>
  <c r="L201" i="4"/>
  <c r="Q200" i="4"/>
  <c r="N200" i="4"/>
  <c r="O200" i="4" s="1"/>
  <c r="P200" i="4" s="1"/>
  <c r="M200" i="4"/>
  <c r="L200" i="4"/>
  <c r="Q199" i="4"/>
  <c r="N199" i="4"/>
  <c r="O199" i="4" s="1"/>
  <c r="P199" i="4" s="1"/>
  <c r="M199" i="4"/>
  <c r="L199" i="4"/>
  <c r="Q198" i="4"/>
  <c r="N198" i="4"/>
  <c r="O198" i="4" s="1"/>
  <c r="P198" i="4" s="1"/>
  <c r="M198" i="4"/>
  <c r="L198" i="4"/>
  <c r="Q197" i="4"/>
  <c r="P197" i="4"/>
  <c r="M197" i="4"/>
  <c r="N197" i="4" s="1"/>
  <c r="O197" i="4" s="1"/>
  <c r="L197" i="4"/>
  <c r="Q196" i="4"/>
  <c r="N196" i="4"/>
  <c r="O196" i="4" s="1"/>
  <c r="P196" i="4" s="1"/>
  <c r="M196" i="4"/>
  <c r="L196" i="4"/>
  <c r="Q195" i="4"/>
  <c r="N195" i="4"/>
  <c r="O195" i="4" s="1"/>
  <c r="P195" i="4" s="1"/>
  <c r="M195" i="4"/>
  <c r="L195" i="4"/>
  <c r="Q194" i="4"/>
  <c r="M194" i="4"/>
  <c r="L194" i="4"/>
  <c r="N194" i="4" s="1"/>
  <c r="O194" i="4" s="1"/>
  <c r="P194" i="4" s="1"/>
  <c r="Q193" i="4"/>
  <c r="M193" i="4"/>
  <c r="N193" i="4" s="1"/>
  <c r="O193" i="4" s="1"/>
  <c r="P193" i="4" s="1"/>
  <c r="L193" i="4"/>
  <c r="Q192" i="4"/>
  <c r="N192" i="4"/>
  <c r="O192" i="4" s="1"/>
  <c r="P192" i="4" s="1"/>
  <c r="M192" i="4"/>
  <c r="L192" i="4"/>
  <c r="Q191" i="4"/>
  <c r="M191" i="4"/>
  <c r="N191" i="4" s="1"/>
  <c r="O191" i="4" s="1"/>
  <c r="P191" i="4" s="1"/>
  <c r="L191" i="4"/>
  <c r="Q190" i="4"/>
  <c r="N190" i="4"/>
  <c r="O190" i="4" s="1"/>
  <c r="P190" i="4" s="1"/>
  <c r="M190" i="4"/>
  <c r="L190" i="4"/>
  <c r="Q189" i="4"/>
  <c r="M189" i="4"/>
  <c r="N189" i="4" s="1"/>
  <c r="O189" i="4" s="1"/>
  <c r="P189" i="4" s="1"/>
  <c r="L189" i="4"/>
  <c r="Q188" i="4"/>
  <c r="P188" i="4"/>
  <c r="M188" i="4"/>
  <c r="L188" i="4"/>
  <c r="N188" i="4" s="1"/>
  <c r="O188" i="4" s="1"/>
  <c r="Q187" i="4"/>
  <c r="N187" i="4"/>
  <c r="O187" i="4" s="1"/>
  <c r="P187" i="4" s="1"/>
  <c r="M187" i="4"/>
  <c r="L187" i="4"/>
  <c r="Q186" i="4"/>
  <c r="P186" i="4"/>
  <c r="N186" i="4"/>
  <c r="O186" i="4" s="1"/>
  <c r="M186" i="4"/>
  <c r="L186" i="4"/>
  <c r="Q185" i="4"/>
  <c r="M185" i="4"/>
  <c r="L185" i="4"/>
  <c r="N185" i="4" s="1"/>
  <c r="O185" i="4" s="1"/>
  <c r="P185" i="4" s="1"/>
  <c r="Q184" i="4"/>
  <c r="M184" i="4"/>
  <c r="L184" i="4"/>
  <c r="N184" i="4" s="1"/>
  <c r="O184" i="4" s="1"/>
  <c r="P184" i="4" s="1"/>
  <c r="Q183" i="4"/>
  <c r="N183" i="4"/>
  <c r="O183" i="4" s="1"/>
  <c r="P183" i="4" s="1"/>
  <c r="M183" i="4"/>
  <c r="L183" i="4"/>
  <c r="Q182" i="4"/>
  <c r="M182" i="4"/>
  <c r="L182" i="4"/>
  <c r="N182" i="4" s="1"/>
  <c r="O182" i="4" s="1"/>
  <c r="P182" i="4" s="1"/>
  <c r="Q181" i="4"/>
  <c r="M181" i="4"/>
  <c r="L181" i="4"/>
  <c r="N181" i="4" s="1"/>
  <c r="O181" i="4" s="1"/>
  <c r="P181" i="4" s="1"/>
  <c r="Q180" i="4"/>
  <c r="M180" i="4"/>
  <c r="L180" i="4"/>
  <c r="N180" i="4" s="1"/>
  <c r="O180" i="4" s="1"/>
  <c r="P180" i="4" s="1"/>
  <c r="Q179" i="4"/>
  <c r="N179" i="4"/>
  <c r="O179" i="4" s="1"/>
  <c r="P179" i="4" s="1"/>
  <c r="M179" i="4"/>
  <c r="L179" i="4"/>
  <c r="Q178" i="4"/>
  <c r="M178" i="4"/>
  <c r="L178" i="4"/>
  <c r="N178" i="4" s="1"/>
  <c r="O178" i="4" s="1"/>
  <c r="P178" i="4" s="1"/>
  <c r="Q177" i="4"/>
  <c r="M177" i="4"/>
  <c r="N177" i="4" s="1"/>
  <c r="O177" i="4" s="1"/>
  <c r="P177" i="4" s="1"/>
  <c r="L177" i="4"/>
  <c r="Q176" i="4"/>
  <c r="M176" i="4"/>
  <c r="L176" i="4"/>
  <c r="N176" i="4" s="1"/>
  <c r="O176" i="4" s="1"/>
  <c r="P176" i="4" s="1"/>
  <c r="Q175" i="4"/>
  <c r="M175" i="4"/>
  <c r="L175" i="4"/>
  <c r="N175" i="4" s="1"/>
  <c r="O175" i="4" s="1"/>
  <c r="P175" i="4" s="1"/>
  <c r="Q174" i="4"/>
  <c r="N174" i="4"/>
  <c r="O174" i="4" s="1"/>
  <c r="P174" i="4" s="1"/>
  <c r="M174" i="4"/>
  <c r="L174" i="4"/>
  <c r="Q173" i="4"/>
  <c r="M173" i="4"/>
  <c r="L173" i="4"/>
  <c r="N173" i="4" s="1"/>
  <c r="O173" i="4" s="1"/>
  <c r="P173" i="4" s="1"/>
  <c r="Q172" i="4"/>
  <c r="M172" i="4"/>
  <c r="L172" i="4"/>
  <c r="N172" i="4" s="1"/>
  <c r="O172" i="4" s="1"/>
  <c r="P172" i="4" s="1"/>
  <c r="Q171" i="4"/>
  <c r="O171" i="4"/>
  <c r="P171" i="4" s="1"/>
  <c r="N171" i="4"/>
  <c r="M171" i="4"/>
  <c r="L171" i="4"/>
  <c r="Q170" i="4"/>
  <c r="P170" i="4"/>
  <c r="M170" i="4"/>
  <c r="L170" i="4"/>
  <c r="N170" i="4" s="1"/>
  <c r="O170" i="4" s="1"/>
  <c r="Q169" i="4"/>
  <c r="M169" i="4"/>
  <c r="L169" i="4"/>
  <c r="Q168" i="4"/>
  <c r="P168" i="4"/>
  <c r="N168" i="4"/>
  <c r="O168" i="4" s="1"/>
  <c r="M168" i="4"/>
  <c r="L168" i="4"/>
  <c r="Q167" i="4"/>
  <c r="M167" i="4"/>
  <c r="L167" i="4"/>
  <c r="N167" i="4" s="1"/>
  <c r="O167" i="4" s="1"/>
  <c r="P167" i="4" s="1"/>
  <c r="Q166" i="4"/>
  <c r="N166" i="4"/>
  <c r="O166" i="4" s="1"/>
  <c r="P166" i="4" s="1"/>
  <c r="M166" i="4"/>
  <c r="L166" i="4"/>
  <c r="Q165" i="4"/>
  <c r="N165" i="4"/>
  <c r="O165" i="4" s="1"/>
  <c r="P165" i="4" s="1"/>
  <c r="M165" i="4"/>
  <c r="L165" i="4"/>
  <c r="Q164" i="4"/>
  <c r="M164" i="4"/>
  <c r="L164" i="4"/>
  <c r="N164" i="4" s="1"/>
  <c r="O164" i="4" s="1"/>
  <c r="P164" i="4" s="1"/>
  <c r="Q163" i="4"/>
  <c r="M163" i="4"/>
  <c r="N163" i="4" s="1"/>
  <c r="O163" i="4" s="1"/>
  <c r="P163" i="4" s="1"/>
  <c r="L163" i="4"/>
  <c r="Q162" i="4"/>
  <c r="M162" i="4"/>
  <c r="L162" i="4"/>
  <c r="N162" i="4" s="1"/>
  <c r="O162" i="4" s="1"/>
  <c r="P162" i="4" s="1"/>
  <c r="Q161" i="4"/>
  <c r="O161" i="4"/>
  <c r="P161" i="4" s="1"/>
  <c r="N161" i="4"/>
  <c r="M161" i="4"/>
  <c r="L161" i="4"/>
  <c r="Q160" i="4"/>
  <c r="M160" i="4"/>
  <c r="L160" i="4"/>
  <c r="N160" i="4" s="1"/>
  <c r="O160" i="4" s="1"/>
  <c r="P160" i="4" s="1"/>
  <c r="Q159" i="4"/>
  <c r="N159" i="4"/>
  <c r="O159" i="4" s="1"/>
  <c r="P159" i="4" s="1"/>
  <c r="M159" i="4"/>
  <c r="L159" i="4"/>
  <c r="Q158" i="4"/>
  <c r="M158" i="4"/>
  <c r="L158" i="4"/>
  <c r="N158" i="4" s="1"/>
  <c r="O158" i="4" s="1"/>
  <c r="P158" i="4" s="1"/>
  <c r="Q157" i="4"/>
  <c r="M157" i="4"/>
  <c r="N157" i="4" s="1"/>
  <c r="O157" i="4" s="1"/>
  <c r="P157" i="4" s="1"/>
  <c r="L157" i="4"/>
  <c r="Q156" i="4"/>
  <c r="N156" i="4"/>
  <c r="O156" i="4" s="1"/>
  <c r="P156" i="4" s="1"/>
  <c r="M156" i="4"/>
  <c r="L156" i="4"/>
  <c r="Q155" i="4"/>
  <c r="N155" i="4"/>
  <c r="O155" i="4" s="1"/>
  <c r="P155" i="4" s="1"/>
  <c r="M155" i="4"/>
  <c r="L155" i="4"/>
  <c r="Q154" i="4"/>
  <c r="P154" i="4"/>
  <c r="N154" i="4"/>
  <c r="O154" i="4" s="1"/>
  <c r="M154" i="4"/>
  <c r="L154" i="4"/>
  <c r="Q153" i="4"/>
  <c r="M153" i="4"/>
  <c r="L153" i="4"/>
  <c r="N153" i="4" s="1"/>
  <c r="O153" i="4" s="1"/>
  <c r="P153" i="4" s="1"/>
  <c r="Q152" i="4"/>
  <c r="O152" i="4"/>
  <c r="P152" i="4" s="1"/>
  <c r="M152" i="4"/>
  <c r="L152" i="4"/>
  <c r="N152" i="4" s="1"/>
  <c r="Q151" i="4"/>
  <c r="M151" i="4"/>
  <c r="L151" i="4"/>
  <c r="N151" i="4" s="1"/>
  <c r="O151" i="4" s="1"/>
  <c r="P151" i="4" s="1"/>
  <c r="Q150" i="4"/>
  <c r="O150" i="4"/>
  <c r="P150" i="4" s="1"/>
  <c r="N150" i="4"/>
  <c r="M150" i="4"/>
  <c r="L150" i="4"/>
  <c r="Q149" i="4"/>
  <c r="M149" i="4"/>
  <c r="L149" i="4"/>
  <c r="N149" i="4" s="1"/>
  <c r="O149" i="4" s="1"/>
  <c r="P149" i="4" s="1"/>
  <c r="Q148" i="4"/>
  <c r="O148" i="4"/>
  <c r="P148" i="4" s="1"/>
  <c r="N148" i="4"/>
  <c r="M148" i="4"/>
  <c r="L148" i="4"/>
  <c r="Q147" i="4"/>
  <c r="M147" i="4"/>
  <c r="L147" i="4"/>
  <c r="N147" i="4" s="1"/>
  <c r="O147" i="4" s="1"/>
  <c r="P147" i="4" s="1"/>
  <c r="Q146" i="4"/>
  <c r="M146" i="4"/>
  <c r="L146" i="4"/>
  <c r="N146" i="4" s="1"/>
  <c r="O146" i="4" s="1"/>
  <c r="P146" i="4" s="1"/>
  <c r="Q145" i="4"/>
  <c r="N145" i="4"/>
  <c r="O145" i="4" s="1"/>
  <c r="P145" i="4" s="1"/>
  <c r="M145" i="4"/>
  <c r="L145" i="4"/>
  <c r="Q144" i="4"/>
  <c r="M144" i="4"/>
  <c r="L144" i="4"/>
  <c r="N144" i="4" s="1"/>
  <c r="O144" i="4" s="1"/>
  <c r="P144" i="4" s="1"/>
  <c r="Q143" i="4"/>
  <c r="M143" i="4"/>
  <c r="N143" i="4" s="1"/>
  <c r="O143" i="4" s="1"/>
  <c r="P143" i="4" s="1"/>
  <c r="L143" i="4"/>
  <c r="Q142" i="4"/>
  <c r="N142" i="4"/>
  <c r="O142" i="4" s="1"/>
  <c r="P142" i="4" s="1"/>
  <c r="M142" i="4"/>
  <c r="L142" i="4"/>
  <c r="Q141" i="4"/>
  <c r="P141" i="4"/>
  <c r="M141" i="4"/>
  <c r="L141" i="4"/>
  <c r="N141" i="4" s="1"/>
  <c r="O141" i="4" s="1"/>
  <c r="Q140" i="4"/>
  <c r="N140" i="4"/>
  <c r="O140" i="4" s="1"/>
  <c r="P140" i="4" s="1"/>
  <c r="M140" i="4"/>
  <c r="L140" i="4"/>
  <c r="Q139" i="4"/>
  <c r="P139" i="4"/>
  <c r="N139" i="4"/>
  <c r="O139" i="4" s="1"/>
  <c r="M139" i="4"/>
  <c r="L139" i="4"/>
  <c r="Q138" i="4"/>
  <c r="M138" i="4"/>
  <c r="L138" i="4"/>
  <c r="N138" i="4" s="1"/>
  <c r="O138" i="4" s="1"/>
  <c r="P138" i="4" s="1"/>
  <c r="Q137" i="4"/>
  <c r="M137" i="4"/>
  <c r="N137" i="4" s="1"/>
  <c r="O137" i="4" s="1"/>
  <c r="P137" i="4" s="1"/>
  <c r="L137" i="4"/>
  <c r="Q136" i="4"/>
  <c r="M136" i="4"/>
  <c r="L136" i="4"/>
  <c r="N136" i="4" s="1"/>
  <c r="O136" i="4" s="1"/>
  <c r="P136" i="4" s="1"/>
  <c r="Q135" i="4"/>
  <c r="M135" i="4"/>
  <c r="N135" i="4" s="1"/>
  <c r="O135" i="4" s="1"/>
  <c r="P135" i="4" s="1"/>
  <c r="L135" i="4"/>
  <c r="Q134" i="4"/>
  <c r="O134" i="4"/>
  <c r="P134" i="4" s="1"/>
  <c r="M134" i="4"/>
  <c r="L134" i="4"/>
  <c r="N134" i="4" s="1"/>
  <c r="Q133" i="4"/>
  <c r="M133" i="4"/>
  <c r="L133" i="4"/>
  <c r="N133" i="4" s="1"/>
  <c r="O133" i="4" s="1"/>
  <c r="P133" i="4" s="1"/>
  <c r="Q132" i="4"/>
  <c r="N132" i="4"/>
  <c r="O132" i="4" s="1"/>
  <c r="P132" i="4" s="1"/>
  <c r="M132" i="4"/>
  <c r="L132" i="4"/>
  <c r="Q131" i="4"/>
  <c r="M131" i="4"/>
  <c r="L131" i="4"/>
  <c r="N131" i="4" s="1"/>
  <c r="O131" i="4" s="1"/>
  <c r="P131" i="4" s="1"/>
  <c r="Q130" i="4"/>
  <c r="N130" i="4"/>
  <c r="O130" i="4" s="1"/>
  <c r="P130" i="4" s="1"/>
  <c r="M130" i="4"/>
  <c r="L130" i="4"/>
  <c r="Q129" i="4"/>
  <c r="M129" i="4"/>
  <c r="N129" i="4" s="1"/>
  <c r="O129" i="4" s="1"/>
  <c r="P129" i="4" s="1"/>
  <c r="L129" i="4"/>
  <c r="Q128" i="4"/>
  <c r="O128" i="4"/>
  <c r="P128" i="4" s="1"/>
  <c r="M128" i="4"/>
  <c r="L128" i="4"/>
  <c r="N128" i="4" s="1"/>
  <c r="Q127" i="4"/>
  <c r="N127" i="4"/>
  <c r="O127" i="4" s="1"/>
  <c r="P127" i="4" s="1"/>
  <c r="M127" i="4"/>
  <c r="L127" i="4"/>
  <c r="Q126" i="4"/>
  <c r="N126" i="4"/>
  <c r="O126" i="4" s="1"/>
  <c r="P126" i="4" s="1"/>
  <c r="M126" i="4"/>
  <c r="L126" i="4"/>
  <c r="Q125" i="4"/>
  <c r="M125" i="4"/>
  <c r="L125" i="4"/>
  <c r="N125" i="4" s="1"/>
  <c r="O125" i="4" s="1"/>
  <c r="P125" i="4" s="1"/>
  <c r="Q124" i="4"/>
  <c r="N124" i="4"/>
  <c r="O124" i="4" s="1"/>
  <c r="P124" i="4" s="1"/>
  <c r="M124" i="4"/>
  <c r="L124" i="4"/>
  <c r="Q123" i="4"/>
  <c r="M123" i="4"/>
  <c r="L123" i="4"/>
  <c r="N123" i="4" s="1"/>
  <c r="O123" i="4" s="1"/>
  <c r="P123" i="4" s="1"/>
  <c r="Q122" i="4"/>
  <c r="M122" i="4"/>
  <c r="L122" i="4"/>
  <c r="N122" i="4" s="1"/>
  <c r="O122" i="4" s="1"/>
  <c r="P122" i="4" s="1"/>
  <c r="Q121" i="4"/>
  <c r="N121" i="4"/>
  <c r="O121" i="4" s="1"/>
  <c r="P121" i="4" s="1"/>
  <c r="M121" i="4"/>
  <c r="L121" i="4"/>
  <c r="Q120" i="4"/>
  <c r="N120" i="4"/>
  <c r="O120" i="4" s="1"/>
  <c r="P120" i="4" s="1"/>
  <c r="M120" i="4"/>
  <c r="L120" i="4"/>
  <c r="Q119" i="4"/>
  <c r="M119" i="4"/>
  <c r="N119" i="4" s="1"/>
  <c r="O119" i="4" s="1"/>
  <c r="P119" i="4" s="1"/>
  <c r="L119" i="4"/>
  <c r="Q118" i="4"/>
  <c r="M118" i="4"/>
  <c r="L118" i="4"/>
  <c r="N118" i="4" s="1"/>
  <c r="O118" i="4" s="1"/>
  <c r="P118" i="4" s="1"/>
  <c r="Q117" i="4"/>
  <c r="P117" i="4"/>
  <c r="M117" i="4"/>
  <c r="L117" i="4"/>
  <c r="N117" i="4" s="1"/>
  <c r="O117" i="4" s="1"/>
  <c r="Q116" i="4"/>
  <c r="O116" i="4"/>
  <c r="P116" i="4" s="1"/>
  <c r="M116" i="4"/>
  <c r="L116" i="4"/>
  <c r="N116" i="4" s="1"/>
  <c r="Q115" i="4"/>
  <c r="N115" i="4"/>
  <c r="O115" i="4" s="1"/>
  <c r="P115" i="4" s="1"/>
  <c r="M115" i="4"/>
  <c r="L115" i="4"/>
  <c r="Q114" i="4"/>
  <c r="M114" i="4"/>
  <c r="L114" i="4"/>
  <c r="N114" i="4" s="1"/>
  <c r="O114" i="4" s="1"/>
  <c r="P114" i="4" s="1"/>
  <c r="Q113" i="4"/>
  <c r="M113" i="4"/>
  <c r="N113" i="4" s="1"/>
  <c r="O113" i="4" s="1"/>
  <c r="P113" i="4" s="1"/>
  <c r="L113" i="4"/>
  <c r="Q112" i="4"/>
  <c r="P112" i="4"/>
  <c r="M112" i="4"/>
  <c r="L112" i="4"/>
  <c r="N112" i="4" s="1"/>
  <c r="O112" i="4" s="1"/>
  <c r="Q111" i="4"/>
  <c r="N111" i="4"/>
  <c r="O111" i="4" s="1"/>
  <c r="P111" i="4" s="1"/>
  <c r="M111" i="4"/>
  <c r="L111" i="4"/>
  <c r="Q110" i="4"/>
  <c r="M110" i="4"/>
  <c r="L110" i="4"/>
  <c r="N110" i="4" s="1"/>
  <c r="O110" i="4" s="1"/>
  <c r="P110" i="4" s="1"/>
  <c r="Q109" i="4"/>
  <c r="M109" i="4"/>
  <c r="L109" i="4"/>
  <c r="N109" i="4" s="1"/>
  <c r="O109" i="4" s="1"/>
  <c r="P109" i="4" s="1"/>
  <c r="Q108" i="4"/>
  <c r="N108" i="4"/>
  <c r="O108" i="4" s="1"/>
  <c r="P108" i="4" s="1"/>
  <c r="M108" i="4"/>
  <c r="L108" i="4"/>
  <c r="Q107" i="4"/>
  <c r="P107" i="4"/>
  <c r="N107" i="4"/>
  <c r="O107" i="4" s="1"/>
  <c r="M107" i="4"/>
  <c r="L107" i="4"/>
  <c r="Q106" i="4"/>
  <c r="P106" i="4"/>
  <c r="N106" i="4"/>
  <c r="O106" i="4" s="1"/>
  <c r="M106" i="4"/>
  <c r="L106" i="4"/>
  <c r="Q105" i="4"/>
  <c r="M105" i="4"/>
  <c r="N105" i="4" s="1"/>
  <c r="O105" i="4" s="1"/>
  <c r="P105" i="4" s="1"/>
  <c r="L105" i="4"/>
  <c r="Q104" i="4"/>
  <c r="O104" i="4"/>
  <c r="P104" i="4" s="1"/>
  <c r="M104" i="4"/>
  <c r="L104" i="4"/>
  <c r="N104" i="4" s="1"/>
  <c r="Q103" i="4"/>
  <c r="M103" i="4"/>
  <c r="N103" i="4" s="1"/>
  <c r="O103" i="4" s="1"/>
  <c r="P103" i="4" s="1"/>
  <c r="L103" i="4"/>
  <c r="Q102" i="4"/>
  <c r="O102" i="4"/>
  <c r="P102" i="4" s="1"/>
  <c r="M102" i="4"/>
  <c r="L102" i="4"/>
  <c r="N102" i="4" s="1"/>
  <c r="Q101" i="4"/>
  <c r="M101" i="4"/>
  <c r="L101" i="4"/>
  <c r="N101" i="4" s="1"/>
  <c r="O101" i="4" s="1"/>
  <c r="P101" i="4" s="1"/>
  <c r="Q100" i="4"/>
  <c r="O100" i="4"/>
  <c r="P100" i="4" s="1"/>
  <c r="N100" i="4"/>
  <c r="M100" i="4"/>
  <c r="L100" i="4"/>
  <c r="Q99" i="4"/>
  <c r="M99" i="4"/>
  <c r="L99" i="4"/>
  <c r="N99" i="4" s="1"/>
  <c r="O99" i="4" s="1"/>
  <c r="P99" i="4" s="1"/>
  <c r="Q98" i="4"/>
  <c r="M98" i="4"/>
  <c r="L98" i="4"/>
  <c r="N98" i="4" s="1"/>
  <c r="O98" i="4" s="1"/>
  <c r="P98" i="4" s="1"/>
  <c r="Q97" i="4"/>
  <c r="P97" i="4"/>
  <c r="N97" i="4"/>
  <c r="O97" i="4" s="1"/>
  <c r="M97" i="4"/>
  <c r="L97" i="4"/>
  <c r="Q96" i="4"/>
  <c r="M96" i="4"/>
  <c r="L96" i="4"/>
  <c r="N96" i="4" s="1"/>
  <c r="O96" i="4" s="1"/>
  <c r="P96" i="4" s="1"/>
  <c r="Q95" i="4"/>
  <c r="M95" i="4"/>
  <c r="N95" i="4" s="1"/>
  <c r="O95" i="4" s="1"/>
  <c r="P95" i="4" s="1"/>
  <c r="L95" i="4"/>
  <c r="Q94" i="4"/>
  <c r="O94" i="4"/>
  <c r="P94" i="4" s="1"/>
  <c r="M94" i="4"/>
  <c r="L94" i="4"/>
  <c r="N94" i="4" s="1"/>
  <c r="Q93" i="4"/>
  <c r="M93" i="4"/>
  <c r="L93" i="4"/>
  <c r="N93" i="4" s="1"/>
  <c r="O93" i="4" s="1"/>
  <c r="P93" i="4" s="1"/>
  <c r="Q92" i="4"/>
  <c r="M92" i="4"/>
  <c r="L92" i="4"/>
  <c r="N92" i="4" s="1"/>
  <c r="O92" i="4" s="1"/>
  <c r="P92" i="4" s="1"/>
  <c r="Q91" i="4"/>
  <c r="M91" i="4"/>
  <c r="L91" i="4"/>
  <c r="N91" i="4" s="1"/>
  <c r="O91" i="4" s="1"/>
  <c r="P91" i="4" s="1"/>
  <c r="Q90" i="4"/>
  <c r="N90" i="4"/>
  <c r="O90" i="4" s="1"/>
  <c r="P90" i="4" s="1"/>
  <c r="M90" i="4"/>
  <c r="L90" i="4"/>
  <c r="Q89" i="4"/>
  <c r="N89" i="4"/>
  <c r="O89" i="4" s="1"/>
  <c r="P89" i="4" s="1"/>
  <c r="M89" i="4"/>
  <c r="L89" i="4"/>
  <c r="Q88" i="4"/>
  <c r="P88" i="4"/>
  <c r="M88" i="4"/>
  <c r="L88" i="4"/>
  <c r="N88" i="4" s="1"/>
  <c r="O88" i="4" s="1"/>
  <c r="Q87" i="4"/>
  <c r="M87" i="4"/>
  <c r="L87" i="4"/>
  <c r="N87" i="4" s="1"/>
  <c r="O87" i="4" s="1"/>
  <c r="P87" i="4" s="1"/>
  <c r="Q86" i="4"/>
  <c r="M86" i="4"/>
  <c r="L86" i="4"/>
  <c r="N86" i="4" s="1"/>
  <c r="O86" i="4" s="1"/>
  <c r="P86" i="4" s="1"/>
  <c r="Q85" i="4"/>
  <c r="M85" i="4"/>
  <c r="N85" i="4" s="1"/>
  <c r="O85" i="4" s="1"/>
  <c r="P85" i="4" s="1"/>
  <c r="L85" i="4"/>
  <c r="Q84" i="4"/>
  <c r="N84" i="4"/>
  <c r="O84" i="4" s="1"/>
  <c r="P84" i="4" s="1"/>
  <c r="M84" i="4"/>
  <c r="L84" i="4"/>
  <c r="Q83" i="4"/>
  <c r="M83" i="4"/>
  <c r="L83" i="4"/>
  <c r="N83" i="4" s="1"/>
  <c r="O83" i="4" s="1"/>
  <c r="P83" i="4" s="1"/>
  <c r="Q82" i="4"/>
  <c r="N82" i="4"/>
  <c r="O82" i="4" s="1"/>
  <c r="P82" i="4" s="1"/>
  <c r="M82" i="4"/>
  <c r="L82" i="4"/>
  <c r="Q81" i="4"/>
  <c r="M81" i="4"/>
  <c r="L81" i="4"/>
  <c r="N81" i="4" s="1"/>
  <c r="O81" i="4" s="1"/>
  <c r="P81" i="4" s="1"/>
  <c r="Q80" i="4"/>
  <c r="O80" i="4"/>
  <c r="P80" i="4" s="1"/>
  <c r="M80" i="4"/>
  <c r="L80" i="4"/>
  <c r="N80" i="4" s="1"/>
  <c r="Q79" i="4"/>
  <c r="N79" i="4"/>
  <c r="O79" i="4" s="1"/>
  <c r="P79" i="4" s="1"/>
  <c r="M79" i="4"/>
  <c r="L79" i="4"/>
  <c r="Q78" i="4"/>
  <c r="N78" i="4"/>
  <c r="O78" i="4" s="1"/>
  <c r="P78" i="4" s="1"/>
  <c r="M78" i="4"/>
  <c r="L78" i="4"/>
  <c r="Q77" i="4"/>
  <c r="M77" i="4"/>
  <c r="L77" i="4"/>
  <c r="N77" i="4" s="1"/>
  <c r="O77" i="4" s="1"/>
  <c r="P77" i="4" s="1"/>
  <c r="Q76" i="4"/>
  <c r="N76" i="4"/>
  <c r="O76" i="4" s="1"/>
  <c r="P76" i="4" s="1"/>
  <c r="M76" i="4"/>
  <c r="L76" i="4"/>
  <c r="Q75" i="4"/>
  <c r="P75" i="4"/>
  <c r="M75" i="4"/>
  <c r="L75" i="4"/>
  <c r="N75" i="4" s="1"/>
  <c r="O75" i="4" s="1"/>
  <c r="Q74" i="4"/>
  <c r="O74" i="4"/>
  <c r="P74" i="4" s="1"/>
  <c r="M74" i="4"/>
  <c r="L74" i="4"/>
  <c r="N74" i="4" s="1"/>
  <c r="Q73" i="4"/>
  <c r="N73" i="4"/>
  <c r="O73" i="4" s="1"/>
  <c r="P73" i="4" s="1"/>
  <c r="M73" i="4"/>
  <c r="L73" i="4"/>
  <c r="Q72" i="4"/>
  <c r="N72" i="4"/>
  <c r="O72" i="4" s="1"/>
  <c r="P72" i="4" s="1"/>
  <c r="M72" i="4"/>
  <c r="L72" i="4"/>
  <c r="Q71" i="4"/>
  <c r="M71" i="4"/>
  <c r="N71" i="4" s="1"/>
  <c r="O71" i="4" s="1"/>
  <c r="P71" i="4" s="1"/>
  <c r="L71" i="4"/>
  <c r="Q70" i="4"/>
  <c r="M70" i="4"/>
  <c r="L70" i="4"/>
  <c r="N70" i="4" s="1"/>
  <c r="O70" i="4" s="1"/>
  <c r="P70" i="4" s="1"/>
  <c r="Q69" i="4"/>
  <c r="M69" i="4"/>
  <c r="L69" i="4"/>
  <c r="N69" i="4" s="1"/>
  <c r="O69" i="4" s="1"/>
  <c r="P69" i="4" s="1"/>
  <c r="Q68" i="4"/>
  <c r="N68" i="4"/>
  <c r="O68" i="4" s="1"/>
  <c r="P68" i="4" s="1"/>
  <c r="M68" i="4"/>
  <c r="L68" i="4"/>
  <c r="Q67" i="4"/>
  <c r="N67" i="4"/>
  <c r="O67" i="4" s="1"/>
  <c r="P67" i="4" s="1"/>
  <c r="M67" i="4"/>
  <c r="L67" i="4"/>
  <c r="Q66" i="4"/>
  <c r="N66" i="4"/>
  <c r="O66" i="4" s="1"/>
  <c r="P66" i="4" s="1"/>
  <c r="M66" i="4"/>
  <c r="L66" i="4"/>
  <c r="Q65" i="4"/>
  <c r="M65" i="4"/>
  <c r="N65" i="4" s="1"/>
  <c r="O65" i="4" s="1"/>
  <c r="P65" i="4" s="1"/>
  <c r="L65" i="4"/>
  <c r="Q64" i="4"/>
  <c r="M64" i="4"/>
  <c r="L64" i="4"/>
  <c r="N64" i="4" s="1"/>
  <c r="O64" i="4" s="1"/>
  <c r="P64" i="4" s="1"/>
  <c r="Q63" i="4"/>
  <c r="M63" i="4"/>
  <c r="N63" i="4" s="1"/>
  <c r="O63" i="4" s="1"/>
  <c r="P63" i="4" s="1"/>
  <c r="L63" i="4"/>
  <c r="Q62" i="4"/>
  <c r="O62" i="4"/>
  <c r="P62" i="4" s="1"/>
  <c r="M62" i="4"/>
  <c r="L62" i="4"/>
  <c r="N62" i="4" s="1"/>
  <c r="Q61" i="4"/>
  <c r="N61" i="4"/>
  <c r="O61" i="4" s="1"/>
  <c r="P61" i="4" s="1"/>
  <c r="M61" i="4"/>
  <c r="L61" i="4"/>
  <c r="Q60" i="4"/>
  <c r="O60" i="4"/>
  <c r="P60" i="4" s="1"/>
  <c r="N60" i="4"/>
  <c r="M60" i="4"/>
  <c r="L60" i="4"/>
  <c r="Q59" i="4"/>
  <c r="M59" i="4"/>
  <c r="L59" i="4"/>
  <c r="N59" i="4" s="1"/>
  <c r="O59" i="4" s="1"/>
  <c r="P59" i="4" s="1"/>
  <c r="Q58" i="4"/>
  <c r="P58" i="4"/>
  <c r="N58" i="4"/>
  <c r="O58" i="4" s="1"/>
  <c r="M58" i="4"/>
  <c r="L58" i="4"/>
  <c r="Q57" i="4"/>
  <c r="N57" i="4"/>
  <c r="O57" i="4" s="1"/>
  <c r="P57" i="4" s="1"/>
  <c r="M57" i="4"/>
  <c r="L57" i="4"/>
  <c r="Q56" i="4"/>
  <c r="O56" i="4"/>
  <c r="P56" i="4" s="1"/>
  <c r="M56" i="4"/>
  <c r="L56" i="4"/>
  <c r="N56" i="4" s="1"/>
  <c r="Q55" i="4"/>
  <c r="M55" i="4"/>
  <c r="L55" i="4"/>
  <c r="N55" i="4" s="1"/>
  <c r="O55" i="4" s="1"/>
  <c r="P55" i="4" s="1"/>
  <c r="Q54" i="4"/>
  <c r="M54" i="4"/>
  <c r="L54" i="4"/>
  <c r="N54" i="4" s="1"/>
  <c r="O54" i="4" s="1"/>
  <c r="P54" i="4" s="1"/>
  <c r="Q53" i="4"/>
  <c r="M53" i="4"/>
  <c r="L53" i="4"/>
  <c r="N53" i="4" s="1"/>
  <c r="O53" i="4" s="1"/>
  <c r="P53" i="4" s="1"/>
  <c r="Q52" i="4"/>
  <c r="N52" i="4"/>
  <c r="O52" i="4" s="1"/>
  <c r="P52" i="4" s="1"/>
  <c r="M52" i="4"/>
  <c r="L52" i="4"/>
  <c r="Q51" i="4"/>
  <c r="M51" i="4"/>
  <c r="L51" i="4"/>
  <c r="N51" i="4" s="1"/>
  <c r="O51" i="4" s="1"/>
  <c r="P51" i="4" s="1"/>
  <c r="Q50" i="4"/>
  <c r="M50" i="4"/>
  <c r="L50" i="4"/>
  <c r="N50" i="4" s="1"/>
  <c r="O50" i="4" s="1"/>
  <c r="P50" i="4" s="1"/>
  <c r="Q49" i="4"/>
  <c r="N49" i="4"/>
  <c r="O49" i="4" s="1"/>
  <c r="P49" i="4" s="1"/>
  <c r="M49" i="4"/>
  <c r="L49" i="4"/>
  <c r="Q48" i="4"/>
  <c r="M48" i="4"/>
  <c r="L48" i="4"/>
  <c r="N48" i="4" s="1"/>
  <c r="O48" i="4" s="1"/>
  <c r="P48" i="4" s="1"/>
  <c r="Q47" i="4"/>
  <c r="M47" i="4"/>
  <c r="N47" i="4" s="1"/>
  <c r="O47" i="4" s="1"/>
  <c r="P47" i="4" s="1"/>
  <c r="L47" i="4"/>
  <c r="Q46" i="4"/>
  <c r="N46" i="4"/>
  <c r="O46" i="4" s="1"/>
  <c r="P46" i="4" s="1"/>
  <c r="M46" i="4"/>
  <c r="L46" i="4"/>
  <c r="Q45" i="4"/>
  <c r="M45" i="4"/>
  <c r="L45" i="4"/>
  <c r="Q44" i="4"/>
  <c r="M44" i="4"/>
  <c r="L44" i="4"/>
  <c r="N44" i="4" s="1"/>
  <c r="O44" i="4" s="1"/>
  <c r="P44" i="4" s="1"/>
  <c r="Q43" i="4"/>
  <c r="M43" i="4"/>
  <c r="L43" i="4"/>
  <c r="N43" i="4" s="1"/>
  <c r="O43" i="4" s="1"/>
  <c r="P43" i="4" s="1"/>
  <c r="Q42" i="4"/>
  <c r="M42" i="4"/>
  <c r="L42" i="4"/>
  <c r="N42" i="4" s="1"/>
  <c r="O42" i="4" s="1"/>
  <c r="P42" i="4" s="1"/>
  <c r="Q41" i="4"/>
  <c r="M41" i="4"/>
  <c r="N41" i="4" s="1"/>
  <c r="O41" i="4" s="1"/>
  <c r="P41" i="4" s="1"/>
  <c r="L41" i="4"/>
  <c r="Q40" i="4"/>
  <c r="M40" i="4"/>
  <c r="L40" i="4"/>
  <c r="N40" i="4" s="1"/>
  <c r="O40" i="4" s="1"/>
  <c r="P40" i="4" s="1"/>
  <c r="Q39" i="4"/>
  <c r="M39" i="4"/>
  <c r="L39" i="4"/>
  <c r="N39" i="4" s="1"/>
  <c r="O39" i="4" s="1"/>
  <c r="P39" i="4" s="1"/>
  <c r="Q38" i="4"/>
  <c r="P38" i="4"/>
  <c r="O38" i="4"/>
  <c r="M38" i="4"/>
  <c r="L38" i="4"/>
  <c r="N38" i="4" s="1"/>
  <c r="Q37" i="4"/>
  <c r="M37" i="4"/>
  <c r="L37" i="4"/>
  <c r="N37" i="4" s="1"/>
  <c r="O37" i="4" s="1"/>
  <c r="P37" i="4" s="1"/>
  <c r="Q36" i="4"/>
  <c r="N36" i="4"/>
  <c r="O36" i="4" s="1"/>
  <c r="P36" i="4" s="1"/>
  <c r="M36" i="4"/>
  <c r="L36" i="4"/>
  <c r="Q35" i="4"/>
  <c r="M35" i="4"/>
  <c r="N35" i="4" s="1"/>
  <c r="O35" i="4" s="1"/>
  <c r="P35" i="4" s="1"/>
  <c r="L35" i="4"/>
  <c r="Q34" i="4"/>
  <c r="N34" i="4"/>
  <c r="O34" i="4" s="1"/>
  <c r="P34" i="4" s="1"/>
  <c r="M34" i="4"/>
  <c r="L34" i="4"/>
  <c r="Q33" i="4"/>
  <c r="P33" i="4"/>
  <c r="M33" i="4"/>
  <c r="L33" i="4"/>
  <c r="N33" i="4" s="1"/>
  <c r="O33" i="4" s="1"/>
  <c r="Q32" i="4"/>
  <c r="M32" i="4"/>
  <c r="L32" i="4"/>
  <c r="N32" i="4" s="1"/>
  <c r="O32" i="4" s="1"/>
  <c r="P32" i="4" s="1"/>
  <c r="Q31" i="4"/>
  <c r="M31" i="4"/>
  <c r="L31" i="4"/>
  <c r="N31" i="4" s="1"/>
  <c r="O31" i="4" s="1"/>
  <c r="P31" i="4" s="1"/>
  <c r="Q30" i="4"/>
  <c r="N30" i="4"/>
  <c r="O30" i="4" s="1"/>
  <c r="P30" i="4" s="1"/>
  <c r="M30" i="4"/>
  <c r="L30" i="4"/>
  <c r="Q29" i="4"/>
  <c r="M29" i="4"/>
  <c r="L29" i="4"/>
  <c r="N29" i="4" s="1"/>
  <c r="O29" i="4" s="1"/>
  <c r="P29" i="4" s="1"/>
  <c r="Q28" i="4"/>
  <c r="O28" i="4"/>
  <c r="P28" i="4" s="1"/>
  <c r="N28" i="4"/>
  <c r="M28" i="4"/>
  <c r="L28" i="4"/>
  <c r="Q27" i="4"/>
  <c r="M27" i="4"/>
  <c r="L27" i="4"/>
  <c r="N27" i="4" s="1"/>
  <c r="O27" i="4" s="1"/>
  <c r="P27" i="4" s="1"/>
  <c r="Q26" i="4"/>
  <c r="O26" i="4"/>
  <c r="P26" i="4" s="1"/>
  <c r="N26" i="4"/>
  <c r="M26" i="4"/>
  <c r="L26" i="4"/>
  <c r="Q25" i="4"/>
  <c r="N25" i="4"/>
  <c r="O25" i="4" s="1"/>
  <c r="P25" i="4" s="1"/>
  <c r="M25" i="4"/>
  <c r="L25" i="4"/>
  <c r="Q24" i="4"/>
  <c r="N24" i="4"/>
  <c r="O24" i="4" s="1"/>
  <c r="P24" i="4" s="1"/>
  <c r="M24" i="4"/>
  <c r="L24" i="4"/>
  <c r="Q23" i="4"/>
  <c r="M23" i="4"/>
  <c r="N23" i="4" s="1"/>
  <c r="O23" i="4" s="1"/>
  <c r="P23" i="4" s="1"/>
  <c r="L23" i="4"/>
  <c r="Q22" i="4"/>
  <c r="N22" i="4"/>
  <c r="O22" i="4" s="1"/>
  <c r="P22" i="4" s="1"/>
  <c r="M22" i="4"/>
  <c r="L22" i="4"/>
  <c r="Q21" i="4"/>
  <c r="P21" i="4"/>
  <c r="M21" i="4"/>
  <c r="L21" i="4"/>
  <c r="N21" i="4" s="1"/>
  <c r="O21" i="4" s="1"/>
  <c r="Q20" i="4"/>
  <c r="M20" i="4"/>
  <c r="L20" i="4"/>
  <c r="N20" i="4" s="1"/>
  <c r="O20" i="4" s="1"/>
  <c r="P20" i="4" s="1"/>
  <c r="Q19" i="4"/>
  <c r="M19" i="4"/>
  <c r="L19" i="4"/>
  <c r="N19" i="4" s="1"/>
  <c r="O19" i="4" s="1"/>
  <c r="P19" i="4" s="1"/>
  <c r="Q18" i="4"/>
  <c r="M18" i="4"/>
  <c r="L18" i="4"/>
  <c r="N18" i="4" s="1"/>
  <c r="O18" i="4" s="1"/>
  <c r="P18" i="4" s="1"/>
  <c r="Q17" i="4"/>
  <c r="M17" i="4"/>
  <c r="N17" i="4" s="1"/>
  <c r="O17" i="4" s="1"/>
  <c r="P17" i="4" s="1"/>
  <c r="L17" i="4"/>
  <c r="Q16" i="4"/>
  <c r="P16" i="4"/>
  <c r="M16" i="4"/>
  <c r="L16" i="4"/>
  <c r="N16" i="4" s="1"/>
  <c r="O16" i="4" s="1"/>
  <c r="Q15" i="4"/>
  <c r="P15" i="4"/>
  <c r="N15" i="4"/>
  <c r="O15" i="4" s="1"/>
  <c r="M15" i="4"/>
  <c r="L15" i="4"/>
  <c r="Q14" i="4"/>
  <c r="M14" i="4"/>
  <c r="L14" i="4"/>
  <c r="N14" i="4" s="1"/>
  <c r="O14" i="4" s="1"/>
  <c r="P14" i="4" s="1"/>
  <c r="Q13" i="4"/>
  <c r="M13" i="4"/>
  <c r="L13" i="4"/>
  <c r="N13" i="4" s="1"/>
  <c r="O13" i="4" s="1"/>
  <c r="P13" i="4" s="1"/>
  <c r="Q12" i="4"/>
  <c r="N12" i="4"/>
  <c r="O12" i="4" s="1"/>
  <c r="P12" i="4" s="1"/>
  <c r="M12" i="4"/>
  <c r="L12" i="4"/>
  <c r="Q11" i="4"/>
  <c r="N11" i="4"/>
  <c r="O11" i="4" s="1"/>
  <c r="P11" i="4" s="1"/>
  <c r="M11" i="4"/>
  <c r="L11" i="4"/>
  <c r="Q10" i="4"/>
  <c r="P10" i="4"/>
  <c r="N10" i="4"/>
  <c r="O10" i="4" s="1"/>
  <c r="M10" i="4"/>
  <c r="L10" i="4"/>
  <c r="Q9" i="4"/>
  <c r="M9" i="4"/>
  <c r="L9" i="4"/>
  <c r="N9" i="4" s="1"/>
  <c r="O9" i="4" s="1"/>
  <c r="P9" i="4" s="1"/>
  <c r="Q8" i="4"/>
  <c r="O8" i="4"/>
  <c r="P8" i="4" s="1"/>
  <c r="M8" i="4"/>
  <c r="L8" i="4"/>
  <c r="N8" i="4" s="1"/>
  <c r="Q7" i="4"/>
  <c r="N7" i="4"/>
  <c r="O7" i="4" s="1"/>
  <c r="P7" i="4" s="1"/>
  <c r="M7" i="4"/>
  <c r="L7" i="4"/>
  <c r="Q6" i="4"/>
  <c r="M6" i="4"/>
  <c r="L6" i="4"/>
  <c r="N6" i="4" s="1"/>
  <c r="O6" i="4" s="1"/>
  <c r="P6" i="4" s="1"/>
  <c r="Q5" i="4"/>
  <c r="M5" i="4"/>
  <c r="L5" i="4"/>
  <c r="N5" i="4" s="1"/>
  <c r="O5" i="4" s="1"/>
  <c r="P5" i="4" s="1"/>
  <c r="Q4" i="4"/>
  <c r="N4" i="4"/>
  <c r="O4" i="4" s="1"/>
  <c r="P4" i="4" s="1"/>
  <c r="M4" i="4"/>
  <c r="L4" i="4"/>
  <c r="Q3" i="4"/>
  <c r="M3" i="4"/>
  <c r="L3" i="4"/>
  <c r="N3" i="4" s="1"/>
  <c r="O3" i="4" s="1"/>
  <c r="P3" i="4" s="1"/>
  <c r="Q2" i="4"/>
  <c r="M2" i="4"/>
  <c r="L2" i="4"/>
  <c r="N2" i="4" s="1"/>
  <c r="O2" i="4" s="1"/>
  <c r="P2" i="4" s="1"/>
  <c r="D10" i="3"/>
  <c r="C10" i="3"/>
  <c r="B10" i="3"/>
  <c r="D3" i="3"/>
  <c r="D4" i="3"/>
  <c r="D5" i="3"/>
  <c r="D6" i="3"/>
  <c r="D7" i="3"/>
  <c r="D8" i="3"/>
  <c r="D9" i="3"/>
  <c r="D2" i="3"/>
  <c r="D3" i="2"/>
  <c r="D4" i="2"/>
  <c r="D5" i="2"/>
  <c r="D6" i="2"/>
  <c r="D7" i="2"/>
  <c r="D8" i="2"/>
  <c r="D9" i="2"/>
  <c r="D2" i="2"/>
  <c r="N45" i="4" l="1"/>
  <c r="O45" i="4" s="1"/>
  <c r="P45" i="4" s="1"/>
  <c r="N343" i="4"/>
  <c r="O343" i="4" s="1"/>
  <c r="P343" i="4" s="1"/>
  <c r="N376" i="4"/>
  <c r="O376" i="4" s="1"/>
  <c r="P376" i="4" s="1"/>
  <c r="N169" i="4"/>
  <c r="O169" i="4" s="1"/>
  <c r="P169" i="4" s="1"/>
  <c r="N402" i="4"/>
  <c r="O402" i="4" s="1"/>
  <c r="P402" i="4" s="1"/>
  <c r="N424" i="4"/>
  <c r="O424" i="4" s="1"/>
  <c r="P424" i="4" s="1"/>
  <c r="N275" i="4"/>
  <c r="O275" i="4" s="1"/>
  <c r="P275" i="4" s="1"/>
  <c r="N352" i="4"/>
  <c r="O352" i="4" s="1"/>
  <c r="P352" i="4" s="1"/>
  <c r="N413" i="4"/>
  <c r="O413" i="4" s="1"/>
  <c r="P413" i="4" s="1"/>
  <c r="N444" i="4"/>
  <c r="O444" i="4" s="1"/>
  <c r="P444" i="4" s="1"/>
  <c r="N466" i="4"/>
  <c r="O466" i="4" s="1"/>
  <c r="P466" i="4" s="1"/>
  <c r="N356" i="4"/>
  <c r="O356" i="4" s="1"/>
  <c r="P356" i="4" s="1"/>
  <c r="N378" i="4"/>
  <c r="O378" i="4" s="1"/>
  <c r="P378" i="4" s="1"/>
  <c r="N430" i="4"/>
  <c r="O430" i="4" s="1"/>
  <c r="P430" i="4" s="1"/>
  <c r="N433" i="4"/>
  <c r="O433" i="4" s="1"/>
  <c r="P433" i="4" s="1"/>
  <c r="N439" i="4"/>
  <c r="O439" i="4" s="1"/>
  <c r="P439" i="4" s="1"/>
  <c r="N475" i="4"/>
  <c r="O475" i="4" s="1"/>
  <c r="P475" i="4" s="1"/>
  <c r="N478" i="4"/>
  <c r="O478" i="4" s="1"/>
  <c r="P478" i="4" s="1"/>
  <c r="N409" i="4"/>
  <c r="O409" i="4" s="1"/>
  <c r="P409" i="4" s="1"/>
  <c r="N476" i="4"/>
  <c r="O476" i="4" s="1"/>
  <c r="P476" i="4" s="1"/>
  <c r="N496" i="4"/>
  <c r="O496" i="4" s="1"/>
  <c r="P496" i="4" s="1"/>
  <c r="N396" i="4"/>
  <c r="O396" i="4" s="1"/>
  <c r="P396" i="4" s="1"/>
  <c r="N440" i="4"/>
  <c r="O440" i="4" s="1"/>
  <c r="P440" i="4" s="1"/>
  <c r="N404" i="4"/>
  <c r="O404" i="4" s="1"/>
  <c r="P404" i="4" s="1"/>
  <c r="N416" i="4"/>
  <c r="O416" i="4" s="1"/>
  <c r="P416" i="4" s="1"/>
  <c r="N450" i="4"/>
  <c r="O450" i="4" s="1"/>
  <c r="P450" i="4" s="1"/>
  <c r="N380" i="4"/>
  <c r="O380" i="4" s="1"/>
  <c r="P380" i="4" s="1"/>
  <c r="N392" i="4"/>
  <c r="O392" i="4" s="1"/>
  <c r="P392" i="4" s="1"/>
  <c r="N426" i="4"/>
  <c r="O426" i="4" s="1"/>
  <c r="P426" i="4" s="1"/>
  <c r="N470" i="4"/>
  <c r="O470" i="4" s="1"/>
  <c r="P470" i="4" s="1"/>
  <c r="N500" i="4"/>
  <c r="O500" i="4" s="1"/>
  <c r="P500" i="4" s="1"/>
  <c r="N364" i="4"/>
  <c r="O364" i="4" s="1"/>
  <c r="P364" i="4" s="1"/>
  <c r="N388" i="4"/>
  <c r="O388" i="4" s="1"/>
  <c r="P388" i="4" s="1"/>
  <c r="N412" i="4"/>
  <c r="O412" i="4" s="1"/>
  <c r="P412" i="4" s="1"/>
  <c r="N436" i="4"/>
  <c r="O436" i="4" s="1"/>
  <c r="P436" i="4" s="1"/>
  <c r="N460" i="4"/>
  <c r="O460" i="4" s="1"/>
  <c r="P460" i="4" s="1"/>
  <c r="N484" i="4"/>
  <c r="O484" i="4" s="1"/>
  <c r="P484" i="4" s="1"/>
  <c r="N508" i="4"/>
  <c r="O508" i="4" s="1"/>
  <c r="P508" i="4" s="1"/>
  <c r="N362" i="4"/>
  <c r="O362" i="4" s="1"/>
  <c r="P362" i="4" s="1"/>
  <c r="N386" i="4"/>
  <c r="O386" i="4" s="1"/>
  <c r="P386" i="4" s="1"/>
  <c r="N410" i="4"/>
  <c r="O410" i="4" s="1"/>
  <c r="P410" i="4" s="1"/>
  <c r="N434" i="4"/>
  <c r="O434" i="4" s="1"/>
  <c r="P434" i="4" s="1"/>
  <c r="N458" i="4"/>
  <c r="O458" i="4" s="1"/>
  <c r="P458" i="4" s="1"/>
  <c r="N482" i="4"/>
  <c r="O482" i="4" s="1"/>
  <c r="P482" i="4" s="1"/>
  <c r="N360" i="4"/>
  <c r="O360" i="4" s="1"/>
  <c r="P360" i="4" s="1"/>
  <c r="N384" i="4"/>
  <c r="O384" i="4" s="1"/>
  <c r="P384" i="4" s="1"/>
  <c r="N408" i="4"/>
  <c r="O408" i="4" s="1"/>
  <c r="P408" i="4" s="1"/>
  <c r="N432" i="4"/>
  <c r="O432" i="4" s="1"/>
  <c r="P432" i="4" s="1"/>
  <c r="N456" i="4"/>
  <c r="O456" i="4" s="1"/>
  <c r="P456" i="4" s="1"/>
  <c r="N480" i="4"/>
  <c r="O480" i="4" s="1"/>
  <c r="P480" i="4" s="1"/>
  <c r="N504" i="4"/>
  <c r="O504" i="4" s="1"/>
  <c r="P504" i="4" s="1"/>
  <c r="H11" i="1"/>
  <c r="I11" i="1"/>
  <c r="J11" i="1" s="1"/>
  <c r="J10" i="1"/>
  <c r="I10" i="1"/>
  <c r="H10" i="1"/>
  <c r="G11" i="1"/>
</calcChain>
</file>

<file path=xl/sharedStrings.xml><?xml version="1.0" encoding="utf-8"?>
<sst xmlns="http://schemas.openxmlformats.org/spreadsheetml/2006/main" count="13313" uniqueCount="4595">
  <si>
    <t>Row Labels</t>
  </si>
  <si>
    <t>Sum of Amount</t>
  </si>
  <si>
    <t>Grand Total</t>
  </si>
  <si>
    <t>Sum of Paid</t>
  </si>
  <si>
    <t>YEAR</t>
  </si>
  <si>
    <t>PAID</t>
  </si>
  <si>
    <t>OS_END</t>
  </si>
  <si>
    <t>OS BEGIN</t>
  </si>
  <si>
    <t>CHANGE IN OS</t>
  </si>
  <si>
    <t>INCURRED</t>
  </si>
  <si>
    <t>CHECK</t>
  </si>
  <si>
    <t>EARNED PREMIUM</t>
  </si>
  <si>
    <t>CLAIMS INCURRED</t>
  </si>
  <si>
    <t>SERVICE RESULT</t>
  </si>
  <si>
    <t>LRC</t>
  </si>
  <si>
    <t>LIC</t>
  </si>
  <si>
    <t>TOTAL LIABILITIES</t>
  </si>
  <si>
    <t>TOTAL</t>
  </si>
  <si>
    <t>Policyclass</t>
  </si>
  <si>
    <t>SubClass</t>
  </si>
  <si>
    <t>AccountingYear</t>
  </si>
  <si>
    <t>BegDate</t>
  </si>
  <si>
    <t>EndDate</t>
  </si>
  <si>
    <t>PolicyNumber</t>
  </si>
  <si>
    <t>SumInsured</t>
  </si>
  <si>
    <t>Premium</t>
  </si>
  <si>
    <t>Commision</t>
  </si>
  <si>
    <t>RI Share of GWP</t>
  </si>
  <si>
    <t>REPORT DATE</t>
  </si>
  <si>
    <t>TOTAL COVERAGE DAYS</t>
  </si>
  <si>
    <t>ELAPSED DAYS</t>
  </si>
  <si>
    <t>REMAINING DAYS</t>
  </si>
  <si>
    <t>UPR</t>
  </si>
  <si>
    <t>PREMIUM EARNED</t>
  </si>
  <si>
    <t>MISCELLANEOUS</t>
  </si>
  <si>
    <t>Bonds</t>
  </si>
  <si>
    <t>C977</t>
  </si>
  <si>
    <t>C9095</t>
  </si>
  <si>
    <t>C9569</t>
  </si>
  <si>
    <t>C3384</t>
  </si>
  <si>
    <t>C502</t>
  </si>
  <si>
    <t>C9178</t>
  </si>
  <si>
    <t>C8996</t>
  </si>
  <si>
    <t>C2611</t>
  </si>
  <si>
    <t>C5910</t>
  </si>
  <si>
    <t>C4016</t>
  </si>
  <si>
    <t>C2018</t>
  </si>
  <si>
    <t>C5749</t>
  </si>
  <si>
    <t>C4756</t>
  </si>
  <si>
    <t>C2575</t>
  </si>
  <si>
    <t>C4270</t>
  </si>
  <si>
    <t>C9317</t>
  </si>
  <si>
    <t>C3848</t>
  </si>
  <si>
    <t>C5716</t>
  </si>
  <si>
    <t>C4902</t>
  </si>
  <si>
    <t>C9742</t>
  </si>
  <si>
    <t>C3841</t>
  </si>
  <si>
    <t>C5812</t>
  </si>
  <si>
    <t>C3870</t>
  </si>
  <si>
    <t>C9466</t>
  </si>
  <si>
    <t>C9611</t>
  </si>
  <si>
    <t>C4587</t>
  </si>
  <si>
    <t>C1429</t>
  </si>
  <si>
    <t>C253</t>
  </si>
  <si>
    <t>C3402</t>
  </si>
  <si>
    <t>C965</t>
  </si>
  <si>
    <t>C3037</t>
  </si>
  <si>
    <t>C7998</t>
  </si>
  <si>
    <t>C5519</t>
  </si>
  <si>
    <t>C9673</t>
  </si>
  <si>
    <t>C3156</t>
  </si>
  <si>
    <t>C5554</t>
  </si>
  <si>
    <t>C8560</t>
  </si>
  <si>
    <t>C1128</t>
  </si>
  <si>
    <t>C3328</t>
  </si>
  <si>
    <t>C9425</t>
  </si>
  <si>
    <t>C7830</t>
  </si>
  <si>
    <t>C3074</t>
  </si>
  <si>
    <t>C3913</t>
  </si>
  <si>
    <t>C7583</t>
  </si>
  <si>
    <t>C8803</t>
  </si>
  <si>
    <t>C6713</t>
  </si>
  <si>
    <t>C4</t>
  </si>
  <si>
    <t>C7257</t>
  </si>
  <si>
    <t>C9531</t>
  </si>
  <si>
    <t>C1174</t>
  </si>
  <si>
    <t>C2250</t>
  </si>
  <si>
    <t>C6694</t>
  </si>
  <si>
    <t>C1725</t>
  </si>
  <si>
    <t>C634</t>
  </si>
  <si>
    <t>C2463</t>
  </si>
  <si>
    <t>C6628</t>
  </si>
  <si>
    <t>C3526</t>
  </si>
  <si>
    <t>C6526</t>
  </si>
  <si>
    <t>C6470</t>
  </si>
  <si>
    <t>C7808</t>
  </si>
  <si>
    <t>C8755</t>
  </si>
  <si>
    <t>C3253</t>
  </si>
  <si>
    <t>C7078</t>
  </si>
  <si>
    <t>C6850</t>
  </si>
  <si>
    <t>C7630</t>
  </si>
  <si>
    <t>C1030</t>
  </si>
  <si>
    <t>C9032</t>
  </si>
  <si>
    <t>C4301</t>
  </si>
  <si>
    <t>C5477</t>
  </si>
  <si>
    <t>C9870</t>
  </si>
  <si>
    <t>C748</t>
  </si>
  <si>
    <t>C2726</t>
  </si>
  <si>
    <t>C6863</t>
  </si>
  <si>
    <t>C34</t>
  </si>
  <si>
    <t>C4907</t>
  </si>
  <si>
    <t>C9674</t>
  </si>
  <si>
    <t>C2633</t>
  </si>
  <si>
    <t>C8952</t>
  </si>
  <si>
    <t>C9815</t>
  </si>
  <si>
    <t>C7826</t>
  </si>
  <si>
    <t>C9487</t>
  </si>
  <si>
    <t>C1596</t>
  </si>
  <si>
    <t>C8227</t>
  </si>
  <si>
    <t>C2405</t>
  </si>
  <si>
    <t>C3899</t>
  </si>
  <si>
    <t>C5045</t>
  </si>
  <si>
    <t>C2187</t>
  </si>
  <si>
    <t>C2299</t>
  </si>
  <si>
    <t>C7913</t>
  </si>
  <si>
    <t>C2535</t>
  </si>
  <si>
    <t>C8020</t>
  </si>
  <si>
    <t>C6183</t>
  </si>
  <si>
    <t>C5637</t>
  </si>
  <si>
    <t>C4066</t>
  </si>
  <si>
    <t>C6551</t>
  </si>
  <si>
    <t>C7117</t>
  </si>
  <si>
    <t>C1120</t>
  </si>
  <si>
    <t>C7703</t>
  </si>
  <si>
    <t>C2917</t>
  </si>
  <si>
    <t>C8893</t>
  </si>
  <si>
    <t>C7871</t>
  </si>
  <si>
    <t>C3243</t>
  </si>
  <si>
    <t>C6851</t>
  </si>
  <si>
    <t>C6720</t>
  </si>
  <si>
    <t>C3008</t>
  </si>
  <si>
    <t>C2988</t>
  </si>
  <si>
    <t>C6920</t>
  </si>
  <si>
    <t>C6201</t>
  </si>
  <si>
    <t>C3044</t>
  </si>
  <si>
    <t>C6880</t>
  </si>
  <si>
    <t>C3437</t>
  </si>
  <si>
    <t>C4815</t>
  </si>
  <si>
    <t>C663</t>
  </si>
  <si>
    <t>C4449</t>
  </si>
  <si>
    <t>C7760</t>
  </si>
  <si>
    <t>C5800</t>
  </si>
  <si>
    <t>C9889</t>
  </si>
  <si>
    <t>C1839</t>
  </si>
  <si>
    <t>C8744</t>
  </si>
  <si>
    <t>C7272</t>
  </si>
  <si>
    <t>C553</t>
  </si>
  <si>
    <t>C5973</t>
  </si>
  <si>
    <t>C7038</t>
  </si>
  <si>
    <t>C8067</t>
  </si>
  <si>
    <t>C2598</t>
  </si>
  <si>
    <t>C9648</t>
  </si>
  <si>
    <t>C1339</t>
  </si>
  <si>
    <t>C7270</t>
  </si>
  <si>
    <t>C2773</t>
  </si>
  <si>
    <t>C4633</t>
  </si>
  <si>
    <t>C561</t>
  </si>
  <si>
    <t>C4091</t>
  </si>
  <si>
    <t>C3036</t>
  </si>
  <si>
    <t>C379</t>
  </si>
  <si>
    <t>C2902</t>
  </si>
  <si>
    <t>C9309</t>
  </si>
  <si>
    <t>C6663</t>
  </si>
  <si>
    <t>C2280</t>
  </si>
  <si>
    <t>C1747</t>
  </si>
  <si>
    <t>C8702</t>
  </si>
  <si>
    <t>C8399</t>
  </si>
  <si>
    <t>C5766</t>
  </si>
  <si>
    <t>C9965</t>
  </si>
  <si>
    <t>C6227</t>
  </si>
  <si>
    <t>C1579</t>
  </si>
  <si>
    <t>C4242</t>
  </si>
  <si>
    <t>C5942</t>
  </si>
  <si>
    <t>C751</t>
  </si>
  <si>
    <t>MOTOR_PRIVATE</t>
  </si>
  <si>
    <t>Motor Private Car</t>
  </si>
  <si>
    <t>C9726</t>
  </si>
  <si>
    <t>C1155</t>
  </si>
  <si>
    <t>C3451</t>
  </si>
  <si>
    <t>C336</t>
  </si>
  <si>
    <t>C1400</t>
  </si>
  <si>
    <t>C2827</t>
  </si>
  <si>
    <t>C4616</t>
  </si>
  <si>
    <t>C8186</t>
  </si>
  <si>
    <t>C6870</t>
  </si>
  <si>
    <t>C6883</t>
  </si>
  <si>
    <t>C2003</t>
  </si>
  <si>
    <t>C562</t>
  </si>
  <si>
    <t>C7420</t>
  </si>
  <si>
    <t>C9865</t>
  </si>
  <si>
    <t>C1544</t>
  </si>
  <si>
    <t>C1354</t>
  </si>
  <si>
    <t>C3396</t>
  </si>
  <si>
    <t>C10000</t>
  </si>
  <si>
    <t>C9817</t>
  </si>
  <si>
    <t>C4312</t>
  </si>
  <si>
    <t>C6104</t>
  </si>
  <si>
    <t>C3959</t>
  </si>
  <si>
    <t>C7185</t>
  </si>
  <si>
    <t>C3931</t>
  </si>
  <si>
    <t>C2498</t>
  </si>
  <si>
    <t>C3795</t>
  </si>
  <si>
    <t>C8053</t>
  </si>
  <si>
    <t>C6724</t>
  </si>
  <si>
    <t>C4000</t>
  </si>
  <si>
    <t>C3162</t>
  </si>
  <si>
    <t>C9417</t>
  </si>
  <si>
    <t>C4356</t>
  </si>
  <si>
    <t>C6471</t>
  </si>
  <si>
    <t>C4154</t>
  </si>
  <si>
    <t>C8982</t>
  </si>
  <si>
    <t>C8795</t>
  </si>
  <si>
    <t>C637</t>
  </si>
  <si>
    <t>C7046</t>
  </si>
  <si>
    <t>C3381</t>
  </si>
  <si>
    <t>C2390</t>
  </si>
  <si>
    <t>C8114</t>
  </si>
  <si>
    <t>C4558</t>
  </si>
  <si>
    <t>C7774</t>
  </si>
  <si>
    <t>C9441</t>
  </si>
  <si>
    <t>C7638</t>
  </si>
  <si>
    <t>C5837</t>
  </si>
  <si>
    <t>C4725</t>
  </si>
  <si>
    <t>C9671</t>
  </si>
  <si>
    <t>C7691</t>
  </si>
  <si>
    <t>C3060</t>
  </si>
  <si>
    <t>C2297</t>
  </si>
  <si>
    <t>C5310</t>
  </si>
  <si>
    <t>C6578</t>
  </si>
  <si>
    <t>C6941</t>
  </si>
  <si>
    <t>C4799</t>
  </si>
  <si>
    <t>C7237</t>
  </si>
  <si>
    <t>C5642</t>
  </si>
  <si>
    <t>C5999</t>
  </si>
  <si>
    <t>C4206</t>
  </si>
  <si>
    <t>C5318</t>
  </si>
  <si>
    <t>C8228</t>
  </si>
  <si>
    <t>C9422</t>
  </si>
  <si>
    <t>C7519</t>
  </si>
  <si>
    <t>C8000</t>
  </si>
  <si>
    <t>C3476</t>
  </si>
  <si>
    <t>C2305</t>
  </si>
  <si>
    <t>C530</t>
  </si>
  <si>
    <t>C2010</t>
  </si>
  <si>
    <t>C6766</t>
  </si>
  <si>
    <t>C1421</t>
  </si>
  <si>
    <t>C4513</t>
  </si>
  <si>
    <t>C4607</t>
  </si>
  <si>
    <t>C5869</t>
  </si>
  <si>
    <t>C8424</t>
  </si>
  <si>
    <t>C4655</t>
  </si>
  <si>
    <t>C6342</t>
  </si>
  <si>
    <t>C3834</t>
  </si>
  <si>
    <t>C7462</t>
  </si>
  <si>
    <t>C3891</t>
  </si>
  <si>
    <t>C5016</t>
  </si>
  <si>
    <t>C300</t>
  </si>
  <si>
    <t>C3129</t>
  </si>
  <si>
    <t>C3409</t>
  </si>
  <si>
    <t>C2730</t>
  </si>
  <si>
    <t>C3403</t>
  </si>
  <si>
    <t>C7716</t>
  </si>
  <si>
    <t>C1570</t>
  </si>
  <si>
    <t>C5401</t>
  </si>
  <si>
    <t>C4837</t>
  </si>
  <si>
    <t>C9049</t>
  </si>
  <si>
    <t>C5449</t>
  </si>
  <si>
    <t>C9099</t>
  </si>
  <si>
    <t>C1105</t>
  </si>
  <si>
    <t>C5213</t>
  </si>
  <si>
    <t>C3135</t>
  </si>
  <si>
    <t>C2793</t>
  </si>
  <si>
    <t>C1921</t>
  </si>
  <si>
    <t>C4850</t>
  </si>
  <si>
    <t>C9245</t>
  </si>
  <si>
    <t>C4766</t>
  </si>
  <si>
    <t>C7440</t>
  </si>
  <si>
    <t>C5119</t>
  </si>
  <si>
    <t>C4107</t>
  </si>
  <si>
    <t>C9013</t>
  </si>
  <si>
    <t>C5211</t>
  </si>
  <si>
    <t>C6896</t>
  </si>
  <si>
    <t>C4113</t>
  </si>
  <si>
    <t>C6927</t>
  </si>
  <si>
    <t>C1036</t>
  </si>
  <si>
    <t>C9259</t>
  </si>
  <si>
    <t>C248</t>
  </si>
  <si>
    <t>C6002</t>
  </si>
  <si>
    <t>C8267</t>
  </si>
  <si>
    <t>C4268</t>
  </si>
  <si>
    <t>C1818</t>
  </si>
  <si>
    <t>C2375</t>
  </si>
  <si>
    <t>C8902</t>
  </si>
  <si>
    <t>C6215</t>
  </si>
  <si>
    <t>C2894</t>
  </si>
  <si>
    <t>C3011</t>
  </si>
  <si>
    <t>C7505</t>
  </si>
  <si>
    <t>C5289</t>
  </si>
  <si>
    <t>C3469</t>
  </si>
  <si>
    <t>C8422</t>
  </si>
  <si>
    <t>C3350</t>
  </si>
  <si>
    <t>C1303</t>
  </si>
  <si>
    <t>C7683</t>
  </si>
  <si>
    <t>C2664</t>
  </si>
  <si>
    <t>C5521</t>
  </si>
  <si>
    <t>C6333</t>
  </si>
  <si>
    <t>C8104</t>
  </si>
  <si>
    <t>C184</t>
  </si>
  <si>
    <t>C2108</t>
  </si>
  <si>
    <t>C6719</t>
  </si>
  <si>
    <t>C7884</t>
  </si>
  <si>
    <t>C5570</t>
  </si>
  <si>
    <t>C9058</t>
  </si>
  <si>
    <t>C7313</t>
  </si>
  <si>
    <t>C4675</t>
  </si>
  <si>
    <t>C1509</t>
  </si>
  <si>
    <t>C9474</t>
  </si>
  <si>
    <t>C5490</t>
  </si>
  <si>
    <t>C4061</t>
  </si>
  <si>
    <t>C1068</t>
  </si>
  <si>
    <t>C4652</t>
  </si>
  <si>
    <t>C6036</t>
  </si>
  <si>
    <t>C3160</t>
  </si>
  <si>
    <t>C2971</t>
  </si>
  <si>
    <t>C3306</t>
  </si>
  <si>
    <t>C1049</t>
  </si>
  <si>
    <t>C8175</t>
  </si>
  <si>
    <t>C1860</t>
  </si>
  <si>
    <t>C2115</t>
  </si>
  <si>
    <t>C7922</t>
  </si>
  <si>
    <t>C2725</t>
  </si>
  <si>
    <t>C1597</t>
  </si>
  <si>
    <t>C2110</t>
  </si>
  <si>
    <t>C2897</t>
  </si>
  <si>
    <t>C3426</t>
  </si>
  <si>
    <t>C8789</t>
  </si>
  <si>
    <t>C3309</t>
  </si>
  <si>
    <t>C3521</t>
  </si>
  <si>
    <t>C4869</t>
  </si>
  <si>
    <t>C2621</t>
  </si>
  <si>
    <t>C7767</t>
  </si>
  <si>
    <t>C5423</t>
  </si>
  <si>
    <t>C5284</t>
  </si>
  <si>
    <t>C5514</t>
  </si>
  <si>
    <t>C5196</t>
  </si>
  <si>
    <t>C5738</t>
  </si>
  <si>
    <t>C2723</t>
  </si>
  <si>
    <t>C7690</t>
  </si>
  <si>
    <t>C273</t>
  </si>
  <si>
    <t>C1953</t>
  </si>
  <si>
    <t>C5731</t>
  </si>
  <si>
    <t>C8657</t>
  </si>
  <si>
    <t>C872</t>
  </si>
  <si>
    <t>C2596</t>
  </si>
  <si>
    <t>C906</t>
  </si>
  <si>
    <t>C110</t>
  </si>
  <si>
    <t>C1744</t>
  </si>
  <si>
    <t>C7809</t>
  </si>
  <si>
    <t>C6692</t>
  </si>
  <si>
    <t>C3628</t>
  </si>
  <si>
    <t>C6083</t>
  </si>
  <si>
    <t>C9000</t>
  </si>
  <si>
    <t>C8132</t>
  </si>
  <si>
    <t>C4166</t>
  </si>
  <si>
    <t>C8359</t>
  </si>
  <si>
    <t>C7738</t>
  </si>
  <si>
    <t>C2765</t>
  </si>
  <si>
    <t>C3512</t>
  </si>
  <si>
    <t>C4670</t>
  </si>
  <si>
    <t>C3045</t>
  </si>
  <si>
    <t>C7437</t>
  </si>
  <si>
    <t>C7416</t>
  </si>
  <si>
    <t>C2102</t>
  </si>
  <si>
    <t>C1770</t>
  </si>
  <si>
    <t>C471</t>
  </si>
  <si>
    <t>C5053</t>
  </si>
  <si>
    <t>C3456</t>
  </si>
  <si>
    <t>C7869</t>
  </si>
  <si>
    <t>C1199</t>
  </si>
  <si>
    <t>C7608</t>
  </si>
  <si>
    <t>C2845</t>
  </si>
  <si>
    <t>C540</t>
  </si>
  <si>
    <t>C8074</t>
  </si>
  <si>
    <t>C3700</t>
  </si>
  <si>
    <t>C1213</t>
  </si>
  <si>
    <t>C5011</t>
  </si>
  <si>
    <t>C2131</t>
  </si>
  <si>
    <t>C1616</t>
  </si>
  <si>
    <t>C9913</t>
  </si>
  <si>
    <t>C6441</t>
  </si>
  <si>
    <t>C5711</t>
  </si>
  <si>
    <t>C5643</t>
  </si>
  <si>
    <t>C8944</t>
  </si>
  <si>
    <t>C9961</t>
  </si>
  <si>
    <t>C345</t>
  </si>
  <si>
    <t>C6129</t>
  </si>
  <si>
    <t>C8782</t>
  </si>
  <si>
    <t>C543</t>
  </si>
  <si>
    <t>C8172</t>
  </si>
  <si>
    <t>C1289</t>
  </si>
  <si>
    <t>C3895</t>
  </si>
  <si>
    <t>C4157</t>
  </si>
  <si>
    <t>C6114</t>
  </si>
  <si>
    <t>C1246</t>
  </si>
  <si>
    <t>C9436</t>
  </si>
  <si>
    <t>C9875</t>
  </si>
  <si>
    <t>C8802</t>
  </si>
  <si>
    <t>C3439</t>
  </si>
  <si>
    <t>C4969</t>
  </si>
  <si>
    <t>C7464</t>
  </si>
  <si>
    <t>C6997</t>
  </si>
  <si>
    <t>C2523</t>
  </si>
  <si>
    <t>C679</t>
  </si>
  <si>
    <t>C5552</t>
  </si>
  <si>
    <t>C1502</t>
  </si>
  <si>
    <t>C6074</t>
  </si>
  <si>
    <t>C3062</t>
  </si>
  <si>
    <t>C8822</t>
  </si>
  <si>
    <t>C2441</t>
  </si>
  <si>
    <t>C9627</t>
  </si>
  <si>
    <t>C7236</t>
  </si>
  <si>
    <t>C7541</t>
  </si>
  <si>
    <t>C1276</t>
  </si>
  <si>
    <t>C3030</t>
  </si>
  <si>
    <t>C4272</t>
  </si>
  <si>
    <t>C5517</t>
  </si>
  <si>
    <t>C4289</t>
  </si>
  <si>
    <t>C6105</t>
  </si>
  <si>
    <t>C2407</t>
  </si>
  <si>
    <t>C3212</t>
  </si>
  <si>
    <t>C1690</t>
  </si>
  <si>
    <t>C633</t>
  </si>
  <si>
    <t>C5595</t>
  </si>
  <si>
    <t>C9590</t>
  </si>
  <si>
    <t>C3481</t>
  </si>
  <si>
    <t>C7570</t>
  </si>
  <si>
    <t>C9759</t>
  </si>
  <si>
    <t>C4088</t>
  </si>
  <si>
    <t>C5421</t>
  </si>
  <si>
    <t>C9078</t>
  </si>
  <si>
    <t>C4220</t>
  </si>
  <si>
    <t>C1898</t>
  </si>
  <si>
    <t>C5935</t>
  </si>
  <si>
    <t>C3949</t>
  </si>
  <si>
    <t>C9383</t>
  </si>
  <si>
    <t>C3948</t>
  </si>
  <si>
    <t>C6905</t>
  </si>
  <si>
    <t>C8693</t>
  </si>
  <si>
    <t>C8564</t>
  </si>
  <si>
    <t>C7294</t>
  </si>
  <si>
    <t>C4960</t>
  </si>
  <si>
    <t>C8561</t>
  </si>
  <si>
    <t>C7874</t>
  </si>
  <si>
    <t>C524</t>
  </si>
  <si>
    <t>C4827</t>
  </si>
  <si>
    <t>C1978</t>
  </si>
  <si>
    <t>C8374</t>
  </si>
  <si>
    <t>C6985</t>
  </si>
  <si>
    <t>C9651</t>
  </si>
  <si>
    <t>C1897</t>
  </si>
  <si>
    <t>C7680</t>
  </si>
  <si>
    <t>C916</t>
  </si>
  <si>
    <t>C6268</t>
  </si>
  <si>
    <t>C4736</t>
  </si>
  <si>
    <t>C2878</t>
  </si>
  <si>
    <t>C6830</t>
  </si>
  <si>
    <t>C1021</t>
  </si>
  <si>
    <t>C7389</t>
  </si>
  <si>
    <t>C2259</t>
  </si>
  <si>
    <t>C8943</t>
  </si>
  <si>
    <t>C5492</t>
  </si>
  <si>
    <t>C1731</t>
  </si>
  <si>
    <t>C20</t>
  </si>
  <si>
    <t>C8834</t>
  </si>
  <si>
    <t>C6482</t>
  </si>
  <si>
    <t>C2710</t>
  </si>
  <si>
    <t>C2604</t>
  </si>
  <si>
    <t>C2669</t>
  </si>
  <si>
    <t>C4041</t>
  </si>
  <si>
    <t>C7933</t>
  </si>
  <si>
    <t>C9800</t>
  </si>
  <si>
    <t>C384</t>
  </si>
  <si>
    <t>C4126</t>
  </si>
  <si>
    <t>C5155</t>
  </si>
  <si>
    <t>C1189</t>
  </si>
  <si>
    <t>C9582</t>
  </si>
  <si>
    <t>C7149</t>
  </si>
  <si>
    <t>C3690</t>
  </si>
  <si>
    <t>C740</t>
  </si>
  <si>
    <t>C4483</t>
  </si>
  <si>
    <t>C4468</t>
  </si>
  <si>
    <t>C7513</t>
  </si>
  <si>
    <t>C837</t>
  </si>
  <si>
    <t>C7661</t>
  </si>
  <si>
    <t>C8255</t>
  </si>
  <si>
    <t>C4861</t>
  </si>
  <si>
    <t>C9503</t>
  </si>
  <si>
    <t>C3994</t>
  </si>
  <si>
    <t>C1002</t>
  </si>
  <si>
    <t>C4979</t>
  </si>
  <si>
    <t>C5515</t>
  </si>
  <si>
    <t>C8351</t>
  </si>
  <si>
    <t>C9195</t>
  </si>
  <si>
    <t>C6337</t>
  </si>
  <si>
    <t>C6819</t>
  </si>
  <si>
    <t>C5330</t>
  </si>
  <si>
    <t>C3265</t>
  </si>
  <si>
    <t>C3923</t>
  </si>
  <si>
    <t>C7687</t>
  </si>
  <si>
    <t>C3118</t>
  </si>
  <si>
    <t>C1065</t>
  </si>
  <si>
    <t>C833</t>
  </si>
  <si>
    <t>C3016</t>
  </si>
  <si>
    <t>C4406</t>
  </si>
  <si>
    <t>C9205</t>
  </si>
  <si>
    <t>C6577</t>
  </si>
  <si>
    <t>C4302</t>
  </si>
  <si>
    <t>C6980</t>
  </si>
  <si>
    <t>C1298</t>
  </si>
  <si>
    <t>C6314</t>
  </si>
  <si>
    <t>C5294</t>
  </si>
  <si>
    <t>C6214</t>
  </si>
  <si>
    <t>C7815</t>
  </si>
  <si>
    <t>C1916</t>
  </si>
  <si>
    <t>Sum of PREMIUM EARNED</t>
  </si>
  <si>
    <t>Sum of UPR</t>
  </si>
  <si>
    <t>Date of Pay</t>
  </si>
  <si>
    <t>Date of Loss</t>
  </si>
  <si>
    <t>Date of Registration</t>
  </si>
  <si>
    <t>Claim No.</t>
  </si>
  <si>
    <t>Policy No.</t>
  </si>
  <si>
    <t>Insured</t>
  </si>
  <si>
    <t>Payee</t>
  </si>
  <si>
    <t xml:space="preserve">Nature </t>
  </si>
  <si>
    <t>Risk Class</t>
  </si>
  <si>
    <t>Settlement Type</t>
  </si>
  <si>
    <t>Paid</t>
  </si>
  <si>
    <t>Total</t>
  </si>
  <si>
    <t>Agency</t>
  </si>
  <si>
    <t>Voucher Number</t>
  </si>
  <si>
    <t>Class</t>
  </si>
  <si>
    <t>IRA CLASS</t>
  </si>
  <si>
    <t>A/C Class</t>
  </si>
  <si>
    <t>PAY YEAR</t>
  </si>
  <si>
    <t>C3179</t>
  </si>
  <si>
    <t>P3448</t>
  </si>
  <si>
    <t>OD</t>
  </si>
  <si>
    <t>HI</t>
  </si>
  <si>
    <t>MEDICAL BILLS</t>
  </si>
  <si>
    <t>DIRECT</t>
  </si>
  <si>
    <t>PV 8</t>
  </si>
  <si>
    <t>Medical</t>
  </si>
  <si>
    <t>Personal Accident</t>
  </si>
  <si>
    <t>DIRECT LOSS PAID-MEDICAL</t>
  </si>
  <si>
    <t>C6023</t>
  </si>
  <si>
    <t>P642</t>
  </si>
  <si>
    <t>PC</t>
  </si>
  <si>
    <t>TOWING CHARGES</t>
  </si>
  <si>
    <t>CUSTOMER CORPORATE INSURANCE AGENCIES</t>
  </si>
  <si>
    <t>PV 9</t>
  </si>
  <si>
    <t>Motor Private</t>
  </si>
  <si>
    <t>DIRECT LOSS PAID-MOTOR PRIVATE</t>
  </si>
  <si>
    <t>C8794</t>
  </si>
  <si>
    <t>P4060</t>
  </si>
  <si>
    <t>TPPI</t>
  </si>
  <si>
    <t>CV</t>
  </si>
  <si>
    <t>LEGAL FEE</t>
  </si>
  <si>
    <t>D &amp; G INSURANCE BROKERS LIMITED</t>
  </si>
  <si>
    <t>PV 10</t>
  </si>
  <si>
    <t>Motor Commercial Vehicle</t>
  </si>
  <si>
    <t>Motor Commercial</t>
  </si>
  <si>
    <t>DIRECT LOSS PAID-MOTOR COMMERCIAL</t>
  </si>
  <si>
    <t>C7373</t>
  </si>
  <si>
    <t>P2450</t>
  </si>
  <si>
    <t>PV 11</t>
  </si>
  <si>
    <t>C7255</t>
  </si>
  <si>
    <t>P4743</t>
  </si>
  <si>
    <t>PV 12</t>
  </si>
  <si>
    <t>C5118</t>
  </si>
  <si>
    <t>P5686</t>
  </si>
  <si>
    <t>PV 13</t>
  </si>
  <si>
    <t>C7577</t>
  </si>
  <si>
    <t>P1004</t>
  </si>
  <si>
    <t>PV 14</t>
  </si>
  <si>
    <t>C7242</t>
  </si>
  <si>
    <t>P9144</t>
  </si>
  <si>
    <t>TPPD</t>
  </si>
  <si>
    <t>AUCTIONEERS FEES</t>
  </si>
  <si>
    <t>LYEON COMMERCIAL INSURANCE AGENCY</t>
  </si>
  <si>
    <t>PV 15</t>
  </si>
  <si>
    <t>C8998</t>
  </si>
  <si>
    <t>P2489</t>
  </si>
  <si>
    <t>PV 16</t>
  </si>
  <si>
    <t>C9688</t>
  </si>
  <si>
    <t>P5690</t>
  </si>
  <si>
    <t>CASH IN LIEU</t>
  </si>
  <si>
    <t>UNICORN INSURANCE BROKERS LIMITED</t>
  </si>
  <si>
    <t>PV 17</t>
  </si>
  <si>
    <t>C7476</t>
  </si>
  <si>
    <t>P6816</t>
  </si>
  <si>
    <t>DAMAGE TO WINDSCREEN</t>
  </si>
  <si>
    <t>PV 18</t>
  </si>
  <si>
    <t>C1714</t>
  </si>
  <si>
    <t>P1415</t>
  </si>
  <si>
    <t>PV 19</t>
  </si>
  <si>
    <t>C2271</t>
  </si>
  <si>
    <t>P4903</t>
  </si>
  <si>
    <t>MPP</t>
  </si>
  <si>
    <t>PV 20</t>
  </si>
  <si>
    <t>Motor Pool</t>
  </si>
  <si>
    <t>DIRECT LOSS PAID-MOTOR OTHERS</t>
  </si>
  <si>
    <t>C9872</t>
  </si>
  <si>
    <t>P4972</t>
  </si>
  <si>
    <t>PV 21</t>
  </si>
  <si>
    <t>C859</t>
  </si>
  <si>
    <t>P7295</t>
  </si>
  <si>
    <t>PV 22</t>
  </si>
  <si>
    <t>C4681</t>
  </si>
  <si>
    <t>P6696</t>
  </si>
  <si>
    <t>TOTAL LOSS</t>
  </si>
  <si>
    <t>PV 23</t>
  </si>
  <si>
    <t>C9151</t>
  </si>
  <si>
    <t>P3298</t>
  </si>
  <si>
    <t>PV 24</t>
  </si>
  <si>
    <t>C9593</t>
  </si>
  <si>
    <t>P5911</t>
  </si>
  <si>
    <t>PV 25</t>
  </si>
  <si>
    <t>C4474</t>
  </si>
  <si>
    <t>P6262</t>
  </si>
  <si>
    <t>PV 26</t>
  </si>
  <si>
    <t>C5858</t>
  </si>
  <si>
    <t>P6356</t>
  </si>
  <si>
    <t>PV 27</t>
  </si>
  <si>
    <t>C8435</t>
  </si>
  <si>
    <t>P7487</t>
  </si>
  <si>
    <t>PV 28</t>
  </si>
  <si>
    <t>C4481</t>
  </si>
  <si>
    <t>P8674</t>
  </si>
  <si>
    <t>GIT</t>
  </si>
  <si>
    <t>CLAIM</t>
  </si>
  <si>
    <t>PV 29</t>
  </si>
  <si>
    <t>Goods in Transit</t>
  </si>
  <si>
    <t>Marine</t>
  </si>
  <si>
    <t>DIRECT LOSS PAID-GOODS IN TRANSIT</t>
  </si>
  <si>
    <t>C942</t>
  </si>
  <si>
    <t>P7967</t>
  </si>
  <si>
    <t>ABEVAH INSURANCE AGENCY</t>
  </si>
  <si>
    <t>PV 31</t>
  </si>
  <si>
    <t>C6319</t>
  </si>
  <si>
    <t>P267</t>
  </si>
  <si>
    <t>WORLD WAIVERS INSURANCE AGENCY</t>
  </si>
  <si>
    <t>PV 32</t>
  </si>
  <si>
    <t>C4054</t>
  </si>
  <si>
    <t>P4509</t>
  </si>
  <si>
    <t>FOXPRO INSURANCE AGENCY</t>
  </si>
  <si>
    <t>PV 33</t>
  </si>
  <si>
    <t>C6095</t>
  </si>
  <si>
    <t>P6878</t>
  </si>
  <si>
    <t>PATKAKA INSURANCE AGENCIES</t>
  </si>
  <si>
    <t>PV 34</t>
  </si>
  <si>
    <t>C8272</t>
  </si>
  <si>
    <t>P406</t>
  </si>
  <si>
    <t>PASCAL SANTA KUMBE</t>
  </si>
  <si>
    <t>PV 35</t>
  </si>
  <si>
    <t>C8682</t>
  </si>
  <si>
    <t>P5842</t>
  </si>
  <si>
    <t>UTMOST INSURANCE BROKERS LIMITED</t>
  </si>
  <si>
    <t>PV 36</t>
  </si>
  <si>
    <t>C6305</t>
  </si>
  <si>
    <t>P1632</t>
  </si>
  <si>
    <t>PV 37</t>
  </si>
  <si>
    <t>C8579</t>
  </si>
  <si>
    <t>P1676</t>
  </si>
  <si>
    <t>UNIVERSAL INSURANCE BROKERS LIMITED</t>
  </si>
  <si>
    <t>PV 38</t>
  </si>
  <si>
    <t>C8618</t>
  </si>
  <si>
    <t>P1369</t>
  </si>
  <si>
    <t>ZAMARA RISK AND INSURANCE BROKERS LTD</t>
  </si>
  <si>
    <t>PV 39</t>
  </si>
  <si>
    <t>C8290</t>
  </si>
  <si>
    <t>P9078</t>
  </si>
  <si>
    <t>PV 40</t>
  </si>
  <si>
    <t>C9705</t>
  </si>
  <si>
    <t>P7902</t>
  </si>
  <si>
    <t>SURVEY FEE</t>
  </si>
  <si>
    <t>PV 41</t>
  </si>
  <si>
    <t>C705</t>
  </si>
  <si>
    <t>P1789</t>
  </si>
  <si>
    <t>DIVINE LINK INSURANCE AGENCY</t>
  </si>
  <si>
    <t>PV 42</t>
  </si>
  <si>
    <t>C130</t>
  </si>
  <si>
    <t>P9009</t>
  </si>
  <si>
    <t>WIBI</t>
  </si>
  <si>
    <t>ONE ON ONE INSURANCE AGENCY</t>
  </si>
  <si>
    <t>PV 43</t>
  </si>
  <si>
    <t>Work Injury Benefits Insurance</t>
  </si>
  <si>
    <t>Workmens Compensation</t>
  </si>
  <si>
    <t>DIRECT LOSS PAID-WORKMENS COMPENSATION</t>
  </si>
  <si>
    <t>C5644</t>
  </si>
  <si>
    <t>P4124</t>
  </si>
  <si>
    <t>SHIV INSURANCE BROKERS LIMITED</t>
  </si>
  <si>
    <t>PV 44</t>
  </si>
  <si>
    <t>C6035</t>
  </si>
  <si>
    <t>P837</t>
  </si>
  <si>
    <t>PV 45</t>
  </si>
  <si>
    <t>C8907</t>
  </si>
  <si>
    <t>P4863</t>
  </si>
  <si>
    <t>TABITHA MBURU</t>
  </si>
  <si>
    <t>PV 46</t>
  </si>
  <si>
    <t>C6715</t>
  </si>
  <si>
    <t>P6726</t>
  </si>
  <si>
    <t>PV 47</t>
  </si>
  <si>
    <t>C5801</t>
  </si>
  <si>
    <t>P6110</t>
  </si>
  <si>
    <t>UNITUME INSURANCE AGENCY</t>
  </si>
  <si>
    <t>PV 48</t>
  </si>
  <si>
    <t>C1943</t>
  </si>
  <si>
    <t>P1117</t>
  </si>
  <si>
    <t>BTB INSURANCE BROKERS LIMITED</t>
  </si>
  <si>
    <t>PV 49</t>
  </si>
  <si>
    <t>C9360</t>
  </si>
  <si>
    <t>P9136</t>
  </si>
  <si>
    <t>SIDE MIRRORS</t>
  </si>
  <si>
    <t>PV 50</t>
  </si>
  <si>
    <t>C52</t>
  </si>
  <si>
    <t>P5026</t>
  </si>
  <si>
    <t>INTERLINK BETA INSURANCE AGENCY</t>
  </si>
  <si>
    <t>PV 51</t>
  </si>
  <si>
    <t>C1581</t>
  </si>
  <si>
    <t>P50</t>
  </si>
  <si>
    <t>TEBREISA INSURANCE AGENCY</t>
  </si>
  <si>
    <t>PV 52</t>
  </si>
  <si>
    <t>C7973</t>
  </si>
  <si>
    <t>P4601</t>
  </si>
  <si>
    <t>BONIFACE NDUNGU MATHU</t>
  </si>
  <si>
    <t>PV 53</t>
  </si>
  <si>
    <t>C1680</t>
  </si>
  <si>
    <t>P8311</t>
  </si>
  <si>
    <t>PV 54</t>
  </si>
  <si>
    <t>C9321</t>
  </si>
  <si>
    <t>P3853</t>
  </si>
  <si>
    <t>ASCEND INSURANCE AGENCY</t>
  </si>
  <si>
    <t>PV 55</t>
  </si>
  <si>
    <t>C2881</t>
  </si>
  <si>
    <t>P6126</t>
  </si>
  <si>
    <t>PV 56</t>
  </si>
  <si>
    <t>C9053</t>
  </si>
  <si>
    <t>P3295</t>
  </si>
  <si>
    <t>MPG</t>
  </si>
  <si>
    <t>AMS INSURANCE BROKERS LIMITED-NAIROBI</t>
  </si>
  <si>
    <t>PV 57</t>
  </si>
  <si>
    <t>C1361</t>
  </si>
  <si>
    <t>P922</t>
  </si>
  <si>
    <t>BLUECOVER INSURANCE BROKERS LIMITED</t>
  </si>
  <si>
    <t>PV 58</t>
  </si>
  <si>
    <t>C8487</t>
  </si>
  <si>
    <t>P7883</t>
  </si>
  <si>
    <t>PACIFIC INSURANCE BROKERS (E.A.) LIMITED</t>
  </si>
  <si>
    <t>PV 59</t>
  </si>
  <si>
    <t>C8625</t>
  </si>
  <si>
    <t>P6626</t>
  </si>
  <si>
    <t>PV 60</t>
  </si>
  <si>
    <t>C6568</t>
  </si>
  <si>
    <t>P6133</t>
  </si>
  <si>
    <t>PV 61</t>
  </si>
  <si>
    <t>C7807</t>
  </si>
  <si>
    <t>P9673</t>
  </si>
  <si>
    <t>REPAIR BILLS</t>
  </si>
  <si>
    <t>CLARKSON INSURANCE BROKERS LIMITED</t>
  </si>
  <si>
    <t>PV 62</t>
  </si>
  <si>
    <t>C8089</t>
  </si>
  <si>
    <t>P4315</t>
  </si>
  <si>
    <t>REEDCO INSURANCE AGENCY</t>
  </si>
  <si>
    <t>PV 73</t>
  </si>
  <si>
    <t>C7543</t>
  </si>
  <si>
    <t>P6188</t>
  </si>
  <si>
    <t>PV 74</t>
  </si>
  <si>
    <t>C9156</t>
  </si>
  <si>
    <t>P9448</t>
  </si>
  <si>
    <t>PV 75</t>
  </si>
  <si>
    <t>C5577</t>
  </si>
  <si>
    <t>P5103</t>
  </si>
  <si>
    <t>KEZBEN COMMERCIAL AGENCIES</t>
  </si>
  <si>
    <t>PV 76</t>
  </si>
  <si>
    <t>C5506</t>
  </si>
  <si>
    <t>P8517</t>
  </si>
  <si>
    <t>PV 77</t>
  </si>
  <si>
    <t>C7993</t>
  </si>
  <si>
    <t>P8786</t>
  </si>
  <si>
    <t>PV 78</t>
  </si>
  <si>
    <t>C9632</t>
  </si>
  <si>
    <t>P9729</t>
  </si>
  <si>
    <t>DAHLIA INSURANCE AGENCY</t>
  </si>
  <si>
    <t>PV 79</t>
  </si>
  <si>
    <t>C5270</t>
  </si>
  <si>
    <t>P5093</t>
  </si>
  <si>
    <t>JATIQ INSURANCE AGENCY</t>
  </si>
  <si>
    <t>PV 80</t>
  </si>
  <si>
    <t>C3977</t>
  </si>
  <si>
    <t>P6746</t>
  </si>
  <si>
    <t>VINE CONCEPTS INSURANCE AGENCY</t>
  </si>
  <si>
    <t>PV 81</t>
  </si>
  <si>
    <t>C7049</t>
  </si>
  <si>
    <t>P2495</t>
  </si>
  <si>
    <t>VEFIS INSURANCE BROKERS (K) LTD</t>
  </si>
  <si>
    <t>PV 82</t>
  </si>
  <si>
    <t>C8037</t>
  </si>
  <si>
    <t>P4391</t>
  </si>
  <si>
    <t>TITUS TOROITICH</t>
  </si>
  <si>
    <t>PV 83</t>
  </si>
  <si>
    <t>C6207</t>
  </si>
  <si>
    <t>P9669</t>
  </si>
  <si>
    <t>LIAISON GROUP (INSURANCE BROKERS) LIMITED</t>
  </si>
  <si>
    <t>PV 84</t>
  </si>
  <si>
    <t>C6517</t>
  </si>
  <si>
    <t>P1069</t>
  </si>
  <si>
    <t>MICHAM INSURANCE AGENCIES</t>
  </si>
  <si>
    <t>PV 85</t>
  </si>
  <si>
    <t>C7068</t>
  </si>
  <si>
    <t>P691</t>
  </si>
  <si>
    <t>NCBA INSURANCE AGENCY LIMITED</t>
  </si>
  <si>
    <t>PV 86</t>
  </si>
  <si>
    <t>C5909</t>
  </si>
  <si>
    <t>P7555</t>
  </si>
  <si>
    <t>DIRECT (STAFF)</t>
  </si>
  <si>
    <t>PV 87</t>
  </si>
  <si>
    <t>C7778</t>
  </si>
  <si>
    <t>P1121</t>
  </si>
  <si>
    <t>NORTHRIDGE INSURANCE BROKERS LIMITED</t>
  </si>
  <si>
    <t>PV 88</t>
  </si>
  <si>
    <t>C1944</t>
  </si>
  <si>
    <t>P6978</t>
  </si>
  <si>
    <t>PELICAN INSURANCE BROKERS (K) LIMITED</t>
  </si>
  <si>
    <t>PV 89</t>
  </si>
  <si>
    <t>C3967</t>
  </si>
  <si>
    <t>P9898</t>
  </si>
  <si>
    <t>ABC INSURANCE BROKERS LIMITED (R)</t>
  </si>
  <si>
    <t>PV 90</t>
  </si>
  <si>
    <t>C21</t>
  </si>
  <si>
    <t>P9146</t>
  </si>
  <si>
    <t>PATEX INSURANCE AGENCY</t>
  </si>
  <si>
    <t>PV 91</t>
  </si>
  <si>
    <t>C3836</t>
  </si>
  <si>
    <t>P7110</t>
  </si>
  <si>
    <t>PV 92</t>
  </si>
  <si>
    <t>C6776</t>
  </si>
  <si>
    <t>P8855</t>
  </si>
  <si>
    <t>DOLEXO INSURANCE AGENCY</t>
  </si>
  <si>
    <t>PV 93</t>
  </si>
  <si>
    <t>C806</t>
  </si>
  <si>
    <t>P8120</t>
  </si>
  <si>
    <t>PV 94</t>
  </si>
  <si>
    <t>C1755</t>
  </si>
  <si>
    <t>P8004</t>
  </si>
  <si>
    <t>PV 95</t>
  </si>
  <si>
    <t>C2266</t>
  </si>
  <si>
    <t>P9911</t>
  </si>
  <si>
    <t>GLORY FLAMES INSURANCE AGENCY</t>
  </si>
  <si>
    <t>PV 96</t>
  </si>
  <si>
    <t>P7802</t>
  </si>
  <si>
    <t>PV 97</t>
  </si>
  <si>
    <t>C4035</t>
  </si>
  <si>
    <t>P6067</t>
  </si>
  <si>
    <t>SPRING BOARD CAPITAL INS. AGENCY LTD</t>
  </si>
  <si>
    <t>PV 98</t>
  </si>
  <si>
    <t>C949</t>
  </si>
  <si>
    <t>P8906</t>
  </si>
  <si>
    <t>CONMARRT INSURANCE AGENCY</t>
  </si>
  <si>
    <t>PV 99</t>
  </si>
  <si>
    <t>C923</t>
  </si>
  <si>
    <t>P9704</t>
  </si>
  <si>
    <t>PV 100</t>
  </si>
  <si>
    <t>C5614</t>
  </si>
  <si>
    <t>P3289</t>
  </si>
  <si>
    <t>BACKHOME INSURANCE AGENCY</t>
  </si>
  <si>
    <t>PV 101</t>
  </si>
  <si>
    <t>C1866</t>
  </si>
  <si>
    <t>P5634</t>
  </si>
  <si>
    <t>CENTRIFUGE INSURANCE AGENCY</t>
  </si>
  <si>
    <t>PV 102</t>
  </si>
  <si>
    <t>C6609</t>
  </si>
  <si>
    <t>P4469</t>
  </si>
  <si>
    <t>PV 103</t>
  </si>
  <si>
    <t>C947</t>
  </si>
  <si>
    <t>P7935</t>
  </si>
  <si>
    <t>A-PLAN INSURANCE BROKERS LIMITED</t>
  </si>
  <si>
    <t>PV 104</t>
  </si>
  <si>
    <t>C4047</t>
  </si>
  <si>
    <t>P6214</t>
  </si>
  <si>
    <t>OZONIC INSURANCE AGENCY</t>
  </si>
  <si>
    <t>PV 105</t>
  </si>
  <si>
    <t>C7525</t>
  </si>
  <si>
    <t>P4343</t>
  </si>
  <si>
    <t>EMMAH ATIENO OTIENO</t>
  </si>
  <si>
    <t>PV 106</t>
  </si>
  <si>
    <t>C3191</t>
  </si>
  <si>
    <t>P2340</t>
  </si>
  <si>
    <t>SUNIX INSURANCE AGENCIES</t>
  </si>
  <si>
    <t>PV 107</t>
  </si>
  <si>
    <t>C6120</t>
  </si>
  <si>
    <t>P5721</t>
  </si>
  <si>
    <t>PV 108</t>
  </si>
  <si>
    <t>C5129</t>
  </si>
  <si>
    <t>P4625</t>
  </si>
  <si>
    <t>PV 109</t>
  </si>
  <si>
    <t>C8696</t>
  </si>
  <si>
    <t>P7805</t>
  </si>
  <si>
    <t>PV 110</t>
  </si>
  <si>
    <t>C1081</t>
  </si>
  <si>
    <t>P5763</t>
  </si>
  <si>
    <t>TAFF INSURANCE AGENCY</t>
  </si>
  <si>
    <t>PV 111</t>
  </si>
  <si>
    <t>C4143</t>
  </si>
  <si>
    <t>P4372</t>
  </si>
  <si>
    <t>MILES ARCHER INSURANCE AGENCY</t>
  </si>
  <si>
    <t>PV 112</t>
  </si>
  <si>
    <t>C2189</t>
  </si>
  <si>
    <t>P9634</t>
  </si>
  <si>
    <t>LABOUR ASSESSMENT</t>
  </si>
  <si>
    <t>ICK INSURANCE BROKERS LIMITED</t>
  </si>
  <si>
    <t>PV 113</t>
  </si>
  <si>
    <t>C8956</t>
  </si>
  <si>
    <t>P578</t>
  </si>
  <si>
    <t>HP INSURANCE BROKERS LIMITED</t>
  </si>
  <si>
    <t>PV 118</t>
  </si>
  <si>
    <t>C2791</t>
  </si>
  <si>
    <t>P3109</t>
  </si>
  <si>
    <t>MIRAN INSURANCE BROKERS LIMITED</t>
  </si>
  <si>
    <t>PV 119</t>
  </si>
  <si>
    <t>C2000</t>
  </si>
  <si>
    <t>P1182</t>
  </si>
  <si>
    <t>PV 120</t>
  </si>
  <si>
    <t>C1249</t>
  </si>
  <si>
    <t>P2604</t>
  </si>
  <si>
    <t>PV 121</t>
  </si>
  <si>
    <t>C4808</t>
  </si>
  <si>
    <t>P6388</t>
  </si>
  <si>
    <t>PV 122</t>
  </si>
  <si>
    <t>C828</t>
  </si>
  <si>
    <t>P9086</t>
  </si>
  <si>
    <t>PV 123</t>
  </si>
  <si>
    <t>C5733</t>
  </si>
  <si>
    <t>P3873</t>
  </si>
  <si>
    <t>SEDGWICK KENYA INSURANCE BROKERS LTD</t>
  </si>
  <si>
    <t>PV 124</t>
  </si>
  <si>
    <t>C3936</t>
  </si>
  <si>
    <t>P6863</t>
  </si>
  <si>
    <t>PV 125</t>
  </si>
  <si>
    <t>C850</t>
  </si>
  <si>
    <t>DESIGNER INSURANCE AGENCIES LIMITED</t>
  </si>
  <si>
    <t>PV 126</t>
  </si>
  <si>
    <t>C2459</t>
  </si>
  <si>
    <t>P3449</t>
  </si>
  <si>
    <t>PV 127</t>
  </si>
  <si>
    <t>C732</t>
  </si>
  <si>
    <t>P5484</t>
  </si>
  <si>
    <t>PV 128</t>
  </si>
  <si>
    <t>C1620</t>
  </si>
  <si>
    <t>P1702</t>
  </si>
  <si>
    <t>PV 129</t>
  </si>
  <si>
    <t>C1078</t>
  </si>
  <si>
    <t>P7675</t>
  </si>
  <si>
    <t>PV 130</t>
  </si>
  <si>
    <t>C8080</t>
  </si>
  <si>
    <t>P1738</t>
  </si>
  <si>
    <t>PV 131</t>
  </si>
  <si>
    <t>C7090</t>
  </si>
  <si>
    <t>P6250</t>
  </si>
  <si>
    <t>PV 132</t>
  </si>
  <si>
    <t>C4265</t>
  </si>
  <si>
    <t>P147</t>
  </si>
  <si>
    <t>PV 133</t>
  </si>
  <si>
    <t>C4089</t>
  </si>
  <si>
    <t>P7133</t>
  </si>
  <si>
    <t>PV 134</t>
  </si>
  <si>
    <t>C4344</t>
  </si>
  <si>
    <t>P1311</t>
  </si>
  <si>
    <t>RIGHT INSURANCE AGENCY</t>
  </si>
  <si>
    <t>PV 135</t>
  </si>
  <si>
    <t>C3657</t>
  </si>
  <si>
    <t>P8810</t>
  </si>
  <si>
    <t>PV 136</t>
  </si>
  <si>
    <t>P3222</t>
  </si>
  <si>
    <t>PV 137</t>
  </si>
  <si>
    <t>C9647</t>
  </si>
  <si>
    <t>P6897</t>
  </si>
  <si>
    <t>PV 138</t>
  </si>
  <si>
    <t>C3117</t>
  </si>
  <si>
    <t>P3493</t>
  </si>
  <si>
    <t>PV 139</t>
  </si>
  <si>
    <t>C3901</t>
  </si>
  <si>
    <t>P481</t>
  </si>
  <si>
    <t>PV 140</t>
  </si>
  <si>
    <t>C4537</t>
  </si>
  <si>
    <t>P2112</t>
  </si>
  <si>
    <t>PV 141</t>
  </si>
  <si>
    <t>C3889</t>
  </si>
  <si>
    <t>P3672</t>
  </si>
  <si>
    <t>PV 142</t>
  </si>
  <si>
    <t>C9480</t>
  </si>
  <si>
    <t>PV 143</t>
  </si>
  <si>
    <t>C7036</t>
  </si>
  <si>
    <t>P3661</t>
  </si>
  <si>
    <t>PV 144</t>
  </si>
  <si>
    <t>C1286</t>
  </si>
  <si>
    <t>P9625</t>
  </si>
  <si>
    <t>PV 145</t>
  </si>
  <si>
    <t>P9173</t>
  </si>
  <si>
    <t>PV 146</t>
  </si>
  <si>
    <t>C9854</t>
  </si>
  <si>
    <t>P5500</t>
  </si>
  <si>
    <t>PV 147</t>
  </si>
  <si>
    <t>C6396</t>
  </si>
  <si>
    <t>P5998</t>
  </si>
  <si>
    <t>PV 148</t>
  </si>
  <si>
    <t>C7523</t>
  </si>
  <si>
    <t>P9554</t>
  </si>
  <si>
    <t>PV 149</t>
  </si>
  <si>
    <t>C8828</t>
  </si>
  <si>
    <t>P4283</t>
  </si>
  <si>
    <t>PV 150</t>
  </si>
  <si>
    <t>C1277</t>
  </si>
  <si>
    <t>P4900</t>
  </si>
  <si>
    <t>PV 151</t>
  </si>
  <si>
    <t>C4122</t>
  </si>
  <si>
    <t>P7285</t>
  </si>
  <si>
    <t>PV 152</t>
  </si>
  <si>
    <t>C2295</t>
  </si>
  <si>
    <t>P4162</t>
  </si>
  <si>
    <t>PV 153</t>
  </si>
  <si>
    <t>C7667</t>
  </si>
  <si>
    <t>P8860</t>
  </si>
  <si>
    <t>PV 154</t>
  </si>
  <si>
    <t>C1618</t>
  </si>
  <si>
    <t>P8404</t>
  </si>
  <si>
    <t>PV 155</t>
  </si>
  <si>
    <t>C3054</t>
  </si>
  <si>
    <t>P1585</t>
  </si>
  <si>
    <t>PV 156</t>
  </si>
  <si>
    <t>C6130</t>
  </si>
  <si>
    <t>P8058</t>
  </si>
  <si>
    <t>PV 157</t>
  </si>
  <si>
    <t>C5290</t>
  </si>
  <si>
    <t>P1245</t>
  </si>
  <si>
    <t>PV 158</t>
  </si>
  <si>
    <t>C8170</t>
  </si>
  <si>
    <t>P6413</t>
  </si>
  <si>
    <t>PV 159</t>
  </si>
  <si>
    <t>C3436</t>
  </si>
  <si>
    <t>P4097</t>
  </si>
  <si>
    <t>PV 160</t>
  </si>
  <si>
    <t>C7371</t>
  </si>
  <si>
    <t>P6096</t>
  </si>
  <si>
    <t>D</t>
  </si>
  <si>
    <t>AMARA INSURANCE AGENCY LIMITED</t>
  </si>
  <si>
    <t>PV 163</t>
  </si>
  <si>
    <t>Fire Domestic</t>
  </si>
  <si>
    <t>DIRECT LOSS PAID-FIRE DOMESTIC</t>
  </si>
  <si>
    <t>C7134</t>
  </si>
  <si>
    <t>P3074</t>
  </si>
  <si>
    <t>PV 164</t>
  </si>
  <si>
    <t>C9311</t>
  </si>
  <si>
    <t>P227</t>
  </si>
  <si>
    <t>PV 165</t>
  </si>
  <si>
    <t>C167</t>
  </si>
  <si>
    <t>P2783</t>
  </si>
  <si>
    <t>PV 166</t>
  </si>
  <si>
    <t>C6018</t>
  </si>
  <si>
    <t>P3759</t>
  </si>
  <si>
    <t>REALDATE INSURANCE AGENCY</t>
  </si>
  <si>
    <t>PV 167</t>
  </si>
  <si>
    <t>C2521</t>
  </si>
  <si>
    <t>P6439</t>
  </si>
  <si>
    <t>PV 168</t>
  </si>
  <si>
    <t>C1157</t>
  </si>
  <si>
    <t>P5997</t>
  </si>
  <si>
    <t>PV 169</t>
  </si>
  <si>
    <t>C9806</t>
  </si>
  <si>
    <t>P2926</t>
  </si>
  <si>
    <t>PV 170</t>
  </si>
  <si>
    <t>C241</t>
  </si>
  <si>
    <t>P1509</t>
  </si>
  <si>
    <t>PV 171</t>
  </si>
  <si>
    <t>P728</t>
  </si>
  <si>
    <t>FG</t>
  </si>
  <si>
    <t>TEEVEE INSURANCE BROKERS LTD</t>
  </si>
  <si>
    <t>PV 172</t>
  </si>
  <si>
    <t>Fidelity Guarantee</t>
  </si>
  <si>
    <t>Theft</t>
  </si>
  <si>
    <t>DIRECT LOSS PAID-FIDELITY GUARANTEE</t>
  </si>
  <si>
    <t>C3223</t>
  </si>
  <si>
    <t>P6501</t>
  </si>
  <si>
    <t>PV 173</t>
  </si>
  <si>
    <t>C7092</t>
  </si>
  <si>
    <t>P8021</t>
  </si>
  <si>
    <t>RHINELAND SPRINGS INSURANCE AGENCY</t>
  </si>
  <si>
    <t>PV 174</t>
  </si>
  <si>
    <t>C9194</t>
  </si>
  <si>
    <t>P6438</t>
  </si>
  <si>
    <t>PV 175</t>
  </si>
  <si>
    <t>C5036</t>
  </si>
  <si>
    <t>P3311</t>
  </si>
  <si>
    <t>PV 176</t>
  </si>
  <si>
    <t>C3532</t>
  </si>
  <si>
    <t>P6160</t>
  </si>
  <si>
    <t>PV 177</t>
  </si>
  <si>
    <t>C8784</t>
  </si>
  <si>
    <t>P987</t>
  </si>
  <si>
    <t>PV 178</t>
  </si>
  <si>
    <t>C268</t>
  </si>
  <si>
    <t>P6993</t>
  </si>
  <si>
    <t>PV 179</t>
  </si>
  <si>
    <t>C1097</t>
  </si>
  <si>
    <t>P5305</t>
  </si>
  <si>
    <t>PV 180</t>
  </si>
  <si>
    <t>C5005</t>
  </si>
  <si>
    <t>P9598</t>
  </si>
  <si>
    <t>HOLIDAY INSURANCE AGENTS</t>
  </si>
  <si>
    <t>PV 181</t>
  </si>
  <si>
    <t>C5442</t>
  </si>
  <si>
    <t>P4823</t>
  </si>
  <si>
    <t>VICTORIA INSURANCE BROKERS LIMITED</t>
  </si>
  <si>
    <t>PV 182</t>
  </si>
  <si>
    <t>C5259</t>
  </si>
  <si>
    <t>P491</t>
  </si>
  <si>
    <t>PV 183</t>
  </si>
  <si>
    <t>C521</t>
  </si>
  <si>
    <t>P5681</t>
  </si>
  <si>
    <t>PV 184</t>
  </si>
  <si>
    <t>C84</t>
  </si>
  <si>
    <t>P649</t>
  </si>
  <si>
    <t>PV 185</t>
  </si>
  <si>
    <t>C3550</t>
  </si>
  <si>
    <t>P8885</t>
  </si>
  <si>
    <t>OXFORD INSURANCE AGENCY</t>
  </si>
  <si>
    <t>PV 186</t>
  </si>
  <si>
    <t>C2293</t>
  </si>
  <si>
    <t>P4556</t>
  </si>
  <si>
    <t>PV 187</t>
  </si>
  <si>
    <t>C6921</t>
  </si>
  <si>
    <t>P962</t>
  </si>
  <si>
    <t>PV 188</t>
  </si>
  <si>
    <t>C2650</t>
  </si>
  <si>
    <t>P5893</t>
  </si>
  <si>
    <t>PV 189</t>
  </si>
  <si>
    <t>C6549</t>
  </si>
  <si>
    <t>P9169</t>
  </si>
  <si>
    <t>WHIRL-AFRICA INSURANCE AGENCY LIMITED</t>
  </si>
  <si>
    <t>PV 190</t>
  </si>
  <si>
    <t>C6764</t>
  </si>
  <si>
    <t>P7959</t>
  </si>
  <si>
    <t>PV 191</t>
  </si>
  <si>
    <t>C5933</t>
  </si>
  <si>
    <t>P1275</t>
  </si>
  <si>
    <t>PV 192</t>
  </si>
  <si>
    <t>C7557</t>
  </si>
  <si>
    <t>P9743</t>
  </si>
  <si>
    <t>FOR ALL SOLUTIONS INSURANCE AGENCY</t>
  </si>
  <si>
    <t>PV 193</t>
  </si>
  <si>
    <t>C8915</t>
  </si>
  <si>
    <t>P9445</t>
  </si>
  <si>
    <t>FIRST TRACK AGENCIES</t>
  </si>
  <si>
    <t>PV 194</t>
  </si>
  <si>
    <t>C2060</t>
  </si>
  <si>
    <t>P6381</t>
  </si>
  <si>
    <t>PLATKEN INSURANCE AGENCY</t>
  </si>
  <si>
    <t>PV 195</t>
  </si>
  <si>
    <t>C7599</t>
  </si>
  <si>
    <t>P8201</t>
  </si>
  <si>
    <t>JAMES WAWERU MBURU</t>
  </si>
  <si>
    <t>PV 196</t>
  </si>
  <si>
    <t>C4842</t>
  </si>
  <si>
    <t>P5853</t>
  </si>
  <si>
    <t>REV 196</t>
  </si>
  <si>
    <t>C2439</t>
  </si>
  <si>
    <t>P1307</t>
  </si>
  <si>
    <t>JAVILLE INSURANCE AGENCY</t>
  </si>
  <si>
    <t>PV 197</t>
  </si>
  <si>
    <t>C6838</t>
  </si>
  <si>
    <t>P4270</t>
  </si>
  <si>
    <t>RICH FIVE INSURANCE AGENCY</t>
  </si>
  <si>
    <t>PV 198</t>
  </si>
  <si>
    <t>C7772</t>
  </si>
  <si>
    <t>P2082</t>
  </si>
  <si>
    <t>PV 199</t>
  </si>
  <si>
    <t>C908</t>
  </si>
  <si>
    <t>P9038</t>
  </si>
  <si>
    <t>PV 200</t>
  </si>
  <si>
    <t>C4049</t>
  </si>
  <si>
    <t>P2012</t>
  </si>
  <si>
    <t>VILAL INSURANCE AGENCY</t>
  </si>
  <si>
    <t>PV 201</t>
  </si>
  <si>
    <t>C2916</t>
  </si>
  <si>
    <t>P8327</t>
  </si>
  <si>
    <t>PV 202</t>
  </si>
  <si>
    <t>C2962</t>
  </si>
  <si>
    <t>P2699</t>
  </si>
  <si>
    <t>PV 203</t>
  </si>
  <si>
    <t>C139</t>
  </si>
  <si>
    <t>P9860</t>
  </si>
  <si>
    <t>PV 204</t>
  </si>
  <si>
    <t>C1784</t>
  </si>
  <si>
    <t>P1294</t>
  </si>
  <si>
    <t>PV 205</t>
  </si>
  <si>
    <t>C4612</t>
  </si>
  <si>
    <t>P473</t>
  </si>
  <si>
    <t>PV 206</t>
  </si>
  <si>
    <t>C4121</t>
  </si>
  <si>
    <t>P6709</t>
  </si>
  <si>
    <t>PV 209</t>
  </si>
  <si>
    <t>P1207</t>
  </si>
  <si>
    <t>PV 210</t>
  </si>
  <si>
    <t>C3472</t>
  </si>
  <si>
    <t>P9164</t>
  </si>
  <si>
    <t>PV 211</t>
  </si>
  <si>
    <t>C9981</t>
  </si>
  <si>
    <t>P8662</t>
  </si>
  <si>
    <t>PV 212</t>
  </si>
  <si>
    <t>C1809</t>
  </si>
  <si>
    <t>P1176</t>
  </si>
  <si>
    <t>PV 213</t>
  </si>
  <si>
    <t>C4395</t>
  </si>
  <si>
    <t>P225</t>
  </si>
  <si>
    <t>PV 214</t>
  </si>
  <si>
    <t>C8247</t>
  </si>
  <si>
    <t>P9542</t>
  </si>
  <si>
    <t>PV 215</t>
  </si>
  <si>
    <t>C3985</t>
  </si>
  <si>
    <t>P8636</t>
  </si>
  <si>
    <t>PV 216</t>
  </si>
  <si>
    <t>C1608</t>
  </si>
  <si>
    <t>P9610</t>
  </si>
  <si>
    <t>PV 217</t>
  </si>
  <si>
    <t>C7043</t>
  </si>
  <si>
    <t>P7846</t>
  </si>
  <si>
    <t>PV 218</t>
  </si>
  <si>
    <t>C4451</t>
  </si>
  <si>
    <t>P1820</t>
  </si>
  <si>
    <t>TRIXY INSURANCE AGENCY</t>
  </si>
  <si>
    <t>PV 219</t>
  </si>
  <si>
    <t>C716</t>
  </si>
  <si>
    <t>P9980</t>
  </si>
  <si>
    <t>PV 220</t>
  </si>
  <si>
    <t>C6666</t>
  </si>
  <si>
    <t>P943</t>
  </si>
  <si>
    <t>PV 221</t>
  </si>
  <si>
    <t>C5333</t>
  </si>
  <si>
    <t>P3837</t>
  </si>
  <si>
    <t>RAYNEL INSURANCE AGENCY LIMITED</t>
  </si>
  <si>
    <t>PV 222</t>
  </si>
  <si>
    <t>C4703</t>
  </si>
  <si>
    <t>P7059</t>
  </si>
  <si>
    <t>PV 223</t>
  </si>
  <si>
    <t>C1729</t>
  </si>
  <si>
    <t>P3738</t>
  </si>
  <si>
    <t>PV 224</t>
  </si>
  <si>
    <t>C9510</t>
  </si>
  <si>
    <t>P8673</t>
  </si>
  <si>
    <t>PV 225</t>
  </si>
  <si>
    <t>C8168</t>
  </si>
  <si>
    <t>P9751</t>
  </si>
  <si>
    <t>PV 226</t>
  </si>
  <si>
    <t>C6061</t>
  </si>
  <si>
    <t>P1797</t>
  </si>
  <si>
    <t>PV 227</t>
  </si>
  <si>
    <t>C1466</t>
  </si>
  <si>
    <t>P1478</t>
  </si>
  <si>
    <t>MAX &amp; SIRCH INSURANCE AGENCY</t>
  </si>
  <si>
    <t>PV 232</t>
  </si>
  <si>
    <t>C4839</t>
  </si>
  <si>
    <t>PV 233</t>
  </si>
  <si>
    <t>C6204</t>
  </si>
  <si>
    <t>P6610</t>
  </si>
  <si>
    <t>PV 239</t>
  </si>
  <si>
    <t>C4400</t>
  </si>
  <si>
    <t>P4061</t>
  </si>
  <si>
    <t>ARISTOCRATS INSURANCE BROKERS LIMITED</t>
  </si>
  <si>
    <t>PV 240</t>
  </si>
  <si>
    <t>C4416</t>
  </si>
  <si>
    <t>P977</t>
  </si>
  <si>
    <t>MIK INSURANCE BROKERS LIMITED</t>
  </si>
  <si>
    <t>PV 241</t>
  </si>
  <si>
    <t>C8553</t>
  </si>
  <si>
    <t>P3823</t>
  </si>
  <si>
    <t>PV 242</t>
  </si>
  <si>
    <t>C4377</t>
  </si>
  <si>
    <t>P1491</t>
  </si>
  <si>
    <t>PV 243</t>
  </si>
  <si>
    <t>C2738</t>
  </si>
  <si>
    <t>P7557</t>
  </si>
  <si>
    <t>MARK KOOME NDEGWA</t>
  </si>
  <si>
    <t>PV 244</t>
  </si>
  <si>
    <t>C1329</t>
  </si>
  <si>
    <t>P9172</t>
  </si>
  <si>
    <t>PV 245</t>
  </si>
  <si>
    <t>C3717</t>
  </si>
  <si>
    <t>P3051</t>
  </si>
  <si>
    <t>PV 246</t>
  </si>
  <si>
    <t>C4103</t>
  </si>
  <si>
    <t>P3349</t>
  </si>
  <si>
    <t>PV 247</t>
  </si>
  <si>
    <t>C7165</t>
  </si>
  <si>
    <t>P4703</t>
  </si>
  <si>
    <t>PV 248</t>
  </si>
  <si>
    <t>PV 249</t>
  </si>
  <si>
    <t>C7727</t>
  </si>
  <si>
    <t>P4320</t>
  </si>
  <si>
    <t>PV 250</t>
  </si>
  <si>
    <t>C4657</t>
  </si>
  <si>
    <t>P5432</t>
  </si>
  <si>
    <t>PV 251</t>
  </si>
  <si>
    <t>P8890</t>
  </si>
  <si>
    <t>PV 254</t>
  </si>
  <si>
    <t>C6364</t>
  </si>
  <si>
    <t>P1719</t>
  </si>
  <si>
    <t>PV 255</t>
  </si>
  <si>
    <t>C2892</t>
  </si>
  <si>
    <t>P5965</t>
  </si>
  <si>
    <t>PV 256</t>
  </si>
  <si>
    <t>C9893</t>
  </si>
  <si>
    <t>P9652</t>
  </si>
  <si>
    <t>PV 257</t>
  </si>
  <si>
    <t>C9687</t>
  </si>
  <si>
    <t>P7406</t>
  </si>
  <si>
    <t>PV 258</t>
  </si>
  <si>
    <t>C9715</t>
  </si>
  <si>
    <t>P7795</t>
  </si>
  <si>
    <t>PV 259</t>
  </si>
  <si>
    <t>C8136</t>
  </si>
  <si>
    <t>P4920</t>
  </si>
  <si>
    <t>PV 260</t>
  </si>
  <si>
    <t>C9778</t>
  </si>
  <si>
    <t>PV 261</t>
  </si>
  <si>
    <t>C6063</t>
  </si>
  <si>
    <t>P3397</t>
  </si>
  <si>
    <t>MARC</t>
  </si>
  <si>
    <t>PV 301</t>
  </si>
  <si>
    <t>DIRECT LOSS PAID-MARINE CARGO COMBINED</t>
  </si>
  <si>
    <t>C474</t>
  </si>
  <si>
    <t>P1912</t>
  </si>
  <si>
    <t>PV 302</t>
  </si>
  <si>
    <t>C6608</t>
  </si>
  <si>
    <t>P5678</t>
  </si>
  <si>
    <t>MARP</t>
  </si>
  <si>
    <t>PV 303</t>
  </si>
  <si>
    <t>C5165</t>
  </si>
  <si>
    <t>P8904</t>
  </si>
  <si>
    <t>PV 304</t>
  </si>
  <si>
    <t>C240</t>
  </si>
  <si>
    <t>P4287</t>
  </si>
  <si>
    <t>PV 305</t>
  </si>
  <si>
    <t>C6989</t>
  </si>
  <si>
    <t>P5569</t>
  </si>
  <si>
    <t>PV 306</t>
  </si>
  <si>
    <t>C2455</t>
  </si>
  <si>
    <t>P2574</t>
  </si>
  <si>
    <t>PV 307</t>
  </si>
  <si>
    <t>C8318</t>
  </si>
  <si>
    <t>P3987</t>
  </si>
  <si>
    <t>PV 308</t>
  </si>
  <si>
    <t>C3189</t>
  </si>
  <si>
    <t>P9199</t>
  </si>
  <si>
    <t>PV 309</t>
  </si>
  <si>
    <t>C8344</t>
  </si>
  <si>
    <t>P8313</t>
  </si>
  <si>
    <t>PV 310</t>
  </si>
  <si>
    <t>C3301</t>
  </si>
  <si>
    <t>P6090</t>
  </si>
  <si>
    <t>PV 311</t>
  </si>
  <si>
    <t>C3245</t>
  </si>
  <si>
    <t>P2889</t>
  </si>
  <si>
    <t>PV 312</t>
  </si>
  <si>
    <t>C4788</t>
  </si>
  <si>
    <t>P8298</t>
  </si>
  <si>
    <t>PV 313</t>
  </si>
  <si>
    <t>C2277</t>
  </si>
  <si>
    <t>P4911</t>
  </si>
  <si>
    <t>PV 314</t>
  </si>
  <si>
    <t>C1139</t>
  </si>
  <si>
    <t>P9332</t>
  </si>
  <si>
    <t>STORAGE CHARGES</t>
  </si>
  <si>
    <t>SAPON INSURANCE BROKERS LTD</t>
  </si>
  <si>
    <t>PV 315</t>
  </si>
  <si>
    <t>C4086</t>
  </si>
  <si>
    <t>P152</t>
  </si>
  <si>
    <t>PV 316</t>
  </si>
  <si>
    <t>C4300</t>
  </si>
  <si>
    <t>P1181</t>
  </si>
  <si>
    <t>PV 317</t>
  </si>
  <si>
    <t>C1679</t>
  </si>
  <si>
    <t>P4855</t>
  </si>
  <si>
    <t>PV 318</t>
  </si>
  <si>
    <t>C5171</t>
  </si>
  <si>
    <t>P1697</t>
  </si>
  <si>
    <t>WICL</t>
  </si>
  <si>
    <t>NOMURA INSURANCE BROKERS LIMITED</t>
  </si>
  <si>
    <t>PV 319</t>
  </si>
  <si>
    <t>Employers Liability</t>
  </si>
  <si>
    <t>C5201</t>
  </si>
  <si>
    <t>P4191</t>
  </si>
  <si>
    <t>PV 320</t>
  </si>
  <si>
    <t>C3816</t>
  </si>
  <si>
    <t>P4075</t>
  </si>
  <si>
    <t>PV 321</t>
  </si>
  <si>
    <t>C4108</t>
  </si>
  <si>
    <t>P9699</t>
  </si>
  <si>
    <t>PV 322</t>
  </si>
  <si>
    <t>C8288</t>
  </si>
  <si>
    <t>P4009</t>
  </si>
  <si>
    <t>PV 323</t>
  </si>
  <si>
    <t>C5164</t>
  </si>
  <si>
    <t>P5246</t>
  </si>
  <si>
    <t>REPAIR ESTIMATE</t>
  </si>
  <si>
    <t>PV 324</t>
  </si>
  <si>
    <t>C4809</t>
  </si>
  <si>
    <t>P3518</t>
  </si>
  <si>
    <t>PV 328</t>
  </si>
  <si>
    <t>C6671</t>
  </si>
  <si>
    <t>P6888</t>
  </si>
  <si>
    <t>PV 329</t>
  </si>
  <si>
    <t>C2815</t>
  </si>
  <si>
    <t>P2365</t>
  </si>
  <si>
    <t>PV 330</t>
  </si>
  <si>
    <t>C2428</t>
  </si>
  <si>
    <t>P60</t>
  </si>
  <si>
    <t>PV 331</t>
  </si>
  <si>
    <t>C7765</t>
  </si>
  <si>
    <t>P717</t>
  </si>
  <si>
    <t>PV 332</t>
  </si>
  <si>
    <t>C8379</t>
  </si>
  <si>
    <t>P5615</t>
  </si>
  <si>
    <t>PV 333</t>
  </si>
  <si>
    <t>C4065</t>
  </si>
  <si>
    <t>P4360</t>
  </si>
  <si>
    <t>PV 334</t>
  </si>
  <si>
    <t>C5126</t>
  </si>
  <si>
    <t>P6617</t>
  </si>
  <si>
    <t>CHERISH INSURANCE AGENCY</t>
  </si>
  <si>
    <t>PV 335</t>
  </si>
  <si>
    <t>P2994</t>
  </si>
  <si>
    <t>TVH</t>
  </si>
  <si>
    <t>PV 336</t>
  </si>
  <si>
    <t>Travel Insurance</t>
  </si>
  <si>
    <t>Miscellaneous</t>
  </si>
  <si>
    <t>DIRECT LOSS PAID-OTHER MISCELLANEOUS</t>
  </si>
  <si>
    <t>C28</t>
  </si>
  <si>
    <t>P1105</t>
  </si>
  <si>
    <t>PV 337</t>
  </si>
  <si>
    <t>C4144</t>
  </si>
  <si>
    <t>P4421</t>
  </si>
  <si>
    <t>PRIMEMOVER INSURANCE BROKERS LIMITED</t>
  </si>
  <si>
    <t>PV 338</t>
  </si>
  <si>
    <t>C4989</t>
  </si>
  <si>
    <t>P8132</t>
  </si>
  <si>
    <t>PV 339</t>
  </si>
  <si>
    <t>C3408</t>
  </si>
  <si>
    <t>P1717</t>
  </si>
  <si>
    <t>PV 340</t>
  </si>
  <si>
    <t>C9256</t>
  </si>
  <si>
    <t>P5643</t>
  </si>
  <si>
    <t>WIBP</t>
  </si>
  <si>
    <t>PV 341</t>
  </si>
  <si>
    <t>WIBA Plus</t>
  </si>
  <si>
    <t>C8209</t>
  </si>
  <si>
    <t>P5231</t>
  </si>
  <si>
    <t>DOCTORS FEES</t>
  </si>
  <si>
    <t>PV 342</t>
  </si>
  <si>
    <t>C5375</t>
  </si>
  <si>
    <t>P8258</t>
  </si>
  <si>
    <t>PV 343</t>
  </si>
  <si>
    <t>C6258</t>
  </si>
  <si>
    <t>P9648</t>
  </si>
  <si>
    <t>PV 344</t>
  </si>
  <si>
    <t>C4342</t>
  </si>
  <si>
    <t>P193</t>
  </si>
  <si>
    <t>PV 345</t>
  </si>
  <si>
    <t>C2708</t>
  </si>
  <si>
    <t>P4936</t>
  </si>
  <si>
    <t>PV 346</t>
  </si>
  <si>
    <t>C3493</t>
  </si>
  <si>
    <t>P8292</t>
  </si>
  <si>
    <t>PV 347</t>
  </si>
  <si>
    <t>C8198</t>
  </si>
  <si>
    <t>P2653</t>
  </si>
  <si>
    <t>PV 348</t>
  </si>
  <si>
    <t>C1668</t>
  </si>
  <si>
    <t>P3462</t>
  </si>
  <si>
    <t>LOSS OF USE</t>
  </si>
  <si>
    <t>PV 349</t>
  </si>
  <si>
    <t>C4817</t>
  </si>
  <si>
    <t>P8074</t>
  </si>
  <si>
    <t>PV 350</t>
  </si>
  <si>
    <t>C8469</t>
  </si>
  <si>
    <t>P2409</t>
  </si>
  <si>
    <t>PV 351</t>
  </si>
  <si>
    <t>C3956</t>
  </si>
  <si>
    <t>P9324</t>
  </si>
  <si>
    <t>PV 352</t>
  </si>
  <si>
    <t>C6584</t>
  </si>
  <si>
    <t>P6840</t>
  </si>
  <si>
    <t>STANBIC BANCASSURANCE INTERMEDIARY LTD.</t>
  </si>
  <si>
    <t>PV 353</t>
  </si>
  <si>
    <t>C2661</t>
  </si>
  <si>
    <t>P8498</t>
  </si>
  <si>
    <t>LUKS INSURANCE AGENCY</t>
  </si>
  <si>
    <t>PV 354</t>
  </si>
  <si>
    <t>C6565</t>
  </si>
  <si>
    <t>P56</t>
  </si>
  <si>
    <t>PV 355</t>
  </si>
  <si>
    <t>C998</t>
  </si>
  <si>
    <t>P3551</t>
  </si>
  <si>
    <t>PV 356</t>
  </si>
  <si>
    <t>C7801</t>
  </si>
  <si>
    <t>P1037</t>
  </si>
  <si>
    <t>PV 357</t>
  </si>
  <si>
    <t>C3798</t>
  </si>
  <si>
    <t>P8964</t>
  </si>
  <si>
    <t>FREWIN INSURANCE AGENCY</t>
  </si>
  <si>
    <t>PV 358</t>
  </si>
  <si>
    <t>C963</t>
  </si>
  <si>
    <t>P741</t>
  </si>
  <si>
    <t>PV 359</t>
  </si>
  <si>
    <t>C2559</t>
  </si>
  <si>
    <t>P6220</t>
  </si>
  <si>
    <t>ELISSONS INSURANCE AGENCY</t>
  </si>
  <si>
    <t>PV 360</t>
  </si>
  <si>
    <t>C7252</t>
  </si>
  <si>
    <t>P5185</t>
  </si>
  <si>
    <t>REV 360</t>
  </si>
  <si>
    <t>C2655</t>
  </si>
  <si>
    <t>P9966</t>
  </si>
  <si>
    <t>AXE INSURANCE AGENCY</t>
  </si>
  <si>
    <t>PV 390</t>
  </si>
  <si>
    <t>C6874</t>
  </si>
  <si>
    <t>P7853</t>
  </si>
  <si>
    <t>MODERN INSURANCE BROKERS LIMITED</t>
  </si>
  <si>
    <t>PV 391</t>
  </si>
  <si>
    <t>C4990</t>
  </si>
  <si>
    <t>P4091</t>
  </si>
  <si>
    <t>PV 392</t>
  </si>
  <si>
    <t>C393</t>
  </si>
  <si>
    <t>P9510</t>
  </si>
  <si>
    <t>LEMA INSURANCE BROKERS LIMITED</t>
  </si>
  <si>
    <t>PV 393</t>
  </si>
  <si>
    <t>C1677</t>
  </si>
  <si>
    <t>P3027</t>
  </si>
  <si>
    <t>PV 394</t>
  </si>
  <si>
    <t>PV 395</t>
  </si>
  <si>
    <t>C7032</t>
  </si>
  <si>
    <t>P5646</t>
  </si>
  <si>
    <t>PV 396</t>
  </si>
  <si>
    <t>C9243</t>
  </si>
  <si>
    <t>P5827</t>
  </si>
  <si>
    <t>WISE PRODUCT INSURANCE AGENCY</t>
  </si>
  <si>
    <t>PV 410</t>
  </si>
  <si>
    <t>C6973</t>
  </si>
  <si>
    <t>P7495</t>
  </si>
  <si>
    <t>PV 429</t>
  </si>
  <si>
    <t>C7785</t>
  </si>
  <si>
    <t>P1297</t>
  </si>
  <si>
    <t>REWANY INSURANCE AGENCY</t>
  </si>
  <si>
    <t>PV 430</t>
  </si>
  <si>
    <t>C8490</t>
  </si>
  <si>
    <t>P110</t>
  </si>
  <si>
    <t>PV 431</t>
  </si>
  <si>
    <t>C6889</t>
  </si>
  <si>
    <t>P7226</t>
  </si>
  <si>
    <t>PV 432</t>
  </si>
  <si>
    <t>C4855</t>
  </si>
  <si>
    <t>P459</t>
  </si>
  <si>
    <t>PV 433</t>
  </si>
  <si>
    <t>C8806</t>
  </si>
  <si>
    <t>P3974</t>
  </si>
  <si>
    <t>PV 434</t>
  </si>
  <si>
    <t>C8933</t>
  </si>
  <si>
    <t>P7602</t>
  </si>
  <si>
    <t>PV 435</t>
  </si>
  <si>
    <t>C217</t>
  </si>
  <si>
    <t>P1928</t>
  </si>
  <si>
    <t>PV 436</t>
  </si>
  <si>
    <t>C6402</t>
  </si>
  <si>
    <t>P7116</t>
  </si>
  <si>
    <t>PV 437</t>
  </si>
  <si>
    <t>C8190</t>
  </si>
  <si>
    <t>P1893</t>
  </si>
  <si>
    <t>PV 438</t>
  </si>
  <si>
    <t>C1307</t>
  </si>
  <si>
    <t>P2978</t>
  </si>
  <si>
    <t>PV 441</t>
  </si>
  <si>
    <t>C1515</t>
  </si>
  <si>
    <t>P5956</t>
  </si>
  <si>
    <t>PV 442</t>
  </si>
  <si>
    <t>C344</t>
  </si>
  <si>
    <t>P6470</t>
  </si>
  <si>
    <t>PV 443</t>
  </si>
  <si>
    <t>C1991</t>
  </si>
  <si>
    <t>P8578</t>
  </si>
  <si>
    <t>PV 444</t>
  </si>
  <si>
    <t>C8068</t>
  </si>
  <si>
    <t>P4954</t>
  </si>
  <si>
    <t>PV 445</t>
  </si>
  <si>
    <t>C8923</t>
  </si>
  <si>
    <t>P3036</t>
  </si>
  <si>
    <t>PV 446</t>
  </si>
  <si>
    <t>C8936</t>
  </si>
  <si>
    <t>P7657</t>
  </si>
  <si>
    <t>PV 447</t>
  </si>
  <si>
    <t>C4527</t>
  </si>
  <si>
    <t>P6511</t>
  </si>
  <si>
    <t>INVESTIGATION FEES</t>
  </si>
  <si>
    <t>JEKULINK INSURANCE AGENCY</t>
  </si>
  <si>
    <t>PV 448</t>
  </si>
  <si>
    <t>C476</t>
  </si>
  <si>
    <t>P6848</t>
  </si>
  <si>
    <t>PV 449</t>
  </si>
  <si>
    <t>C8683</t>
  </si>
  <si>
    <t>P993</t>
  </si>
  <si>
    <t>MAC</t>
  </si>
  <si>
    <t>PV 461</t>
  </si>
  <si>
    <t>Machinery Breakdown</t>
  </si>
  <si>
    <t>Engineering</t>
  </si>
  <si>
    <t>DIRECT LOSS PAID-ENGINEERING</t>
  </si>
  <si>
    <t>C1411</t>
  </si>
  <si>
    <t>P7479</t>
  </si>
  <si>
    <t>CLMB</t>
  </si>
  <si>
    <t>PV 462</t>
  </si>
  <si>
    <t>Consequential Loss Machinery Breakdown</t>
  </si>
  <si>
    <t>C3254</t>
  </si>
  <si>
    <t>P6346</t>
  </si>
  <si>
    <t>MESHI INSURANCE AGENCY LIMITED</t>
  </si>
  <si>
    <t>PV 463</t>
  </si>
  <si>
    <t>C8846</t>
  </si>
  <si>
    <t>P3529</t>
  </si>
  <si>
    <t>PV 465</t>
  </si>
  <si>
    <t>C4812</t>
  </si>
  <si>
    <t>P6768</t>
  </si>
  <si>
    <t>MAJ INSURANCE BROKERS LIMITED</t>
  </si>
  <si>
    <t>PV 466</t>
  </si>
  <si>
    <t>C9721</t>
  </si>
  <si>
    <t>P1393</t>
  </si>
  <si>
    <t>PV 467</t>
  </si>
  <si>
    <t>C9847</t>
  </si>
  <si>
    <t>P9562</t>
  </si>
  <si>
    <t>SUMAC INSURANCE AGENCY</t>
  </si>
  <si>
    <t>PV 468</t>
  </si>
  <si>
    <t>C7649</t>
  </si>
  <si>
    <t>P9203</t>
  </si>
  <si>
    <t>PV 469</t>
  </si>
  <si>
    <t>C5525</t>
  </si>
  <si>
    <t>P3650</t>
  </si>
  <si>
    <t>PV 471</t>
  </si>
  <si>
    <t>C3017</t>
  </si>
  <si>
    <t>P3683</t>
  </si>
  <si>
    <t>PV 472</t>
  </si>
  <si>
    <t>C4244</t>
  </si>
  <si>
    <t>P903</t>
  </si>
  <si>
    <t>PV 473</t>
  </si>
  <si>
    <t>C2945</t>
  </si>
  <si>
    <t>P9968</t>
  </si>
  <si>
    <t>PESABAZAAR INSURANCE AGENCY LIMITED</t>
  </si>
  <si>
    <t>PV 474</t>
  </si>
  <si>
    <t>P5298</t>
  </si>
  <si>
    <t>TIMOTHY KITIAVI INYATI</t>
  </si>
  <si>
    <t>PV 475</t>
  </si>
  <si>
    <t>C4413</t>
  </si>
  <si>
    <t>P3716</t>
  </si>
  <si>
    <t>PV 476</t>
  </si>
  <si>
    <t>C599</t>
  </si>
  <si>
    <t>P5839</t>
  </si>
  <si>
    <t>FARHEENS INSURANCE AGENCY</t>
  </si>
  <si>
    <t>PV 477</t>
  </si>
  <si>
    <t>C2690</t>
  </si>
  <si>
    <t>P7310</t>
  </si>
  <si>
    <t>PV 478</t>
  </si>
  <si>
    <t>C8477</t>
  </si>
  <si>
    <t>P2743</t>
  </si>
  <si>
    <t>PV 479</t>
  </si>
  <si>
    <t>C400</t>
  </si>
  <si>
    <t>P5676</t>
  </si>
  <si>
    <t>PV 480</t>
  </si>
  <si>
    <t>C9070</t>
  </si>
  <si>
    <t>P8555</t>
  </si>
  <si>
    <t>PV 481</t>
  </si>
  <si>
    <t>C8310</t>
  </si>
  <si>
    <t>P5824</t>
  </si>
  <si>
    <t>SWIFT COMMERCIAL AND INSURANCE AGENCIES</t>
  </si>
  <si>
    <t>PV 482</t>
  </si>
  <si>
    <t>C1290</t>
  </si>
  <si>
    <t>P7102</t>
  </si>
  <si>
    <t>PV 483</t>
  </si>
  <si>
    <t>C5249</t>
  </si>
  <si>
    <t>PV 484</t>
  </si>
  <si>
    <t>C5199</t>
  </si>
  <si>
    <t>P6518</t>
  </si>
  <si>
    <t>PV 485</t>
  </si>
  <si>
    <t>C6796</t>
  </si>
  <si>
    <t>P6829</t>
  </si>
  <si>
    <t>M. A. KHAN INSURANCE BROKERS</t>
  </si>
  <si>
    <t>PV 486</t>
  </si>
  <si>
    <t>C8727</t>
  </si>
  <si>
    <t>P6847</t>
  </si>
  <si>
    <t>PLACID INSURANCE AGENCIES LIMITED</t>
  </si>
  <si>
    <t>PV 487</t>
  </si>
  <si>
    <t>C505</t>
  </si>
  <si>
    <t>P3749</t>
  </si>
  <si>
    <t>PV 488</t>
  </si>
  <si>
    <t>C8256</t>
  </si>
  <si>
    <t>P1551</t>
  </si>
  <si>
    <t>PV 489</t>
  </si>
  <si>
    <t>C458</t>
  </si>
  <si>
    <t>P7518</t>
  </si>
  <si>
    <t>PV 490</t>
  </si>
  <si>
    <t>P9067</t>
  </si>
  <si>
    <t>PV 491</t>
  </si>
  <si>
    <t>C7831</t>
  </si>
  <si>
    <t>P5538</t>
  </si>
  <si>
    <t>PV 492</t>
  </si>
  <si>
    <t>C3530</t>
  </si>
  <si>
    <t>P6849</t>
  </si>
  <si>
    <t>PV 493</t>
  </si>
  <si>
    <t>P4580</t>
  </si>
  <si>
    <t>PV 494</t>
  </si>
  <si>
    <t>C2941</t>
  </si>
  <si>
    <t>P2613</t>
  </si>
  <si>
    <t>PV 495</t>
  </si>
  <si>
    <t>C6730</t>
  </si>
  <si>
    <t>P5966</t>
  </si>
  <si>
    <t>PV 496</t>
  </si>
  <si>
    <t>C1959</t>
  </si>
  <si>
    <t>PV 497</t>
  </si>
  <si>
    <t>C8725</t>
  </si>
  <si>
    <t>P2744</t>
  </si>
  <si>
    <t>ACENTRIA INSURANCE BROKERS LIMITED</t>
  </si>
  <si>
    <t>PV 498</t>
  </si>
  <si>
    <t>C7729</t>
  </si>
  <si>
    <t>P6050</t>
  </si>
  <si>
    <t>KONARK INSURANCE AGENCY</t>
  </si>
  <si>
    <t>PV 499</t>
  </si>
  <si>
    <t>C592</t>
  </si>
  <si>
    <t>P3308</t>
  </si>
  <si>
    <t>PV 500</t>
  </si>
  <si>
    <t>C3783</t>
  </si>
  <si>
    <t>P9552</t>
  </si>
  <si>
    <t>PV 501</t>
  </si>
  <si>
    <t>C2869</t>
  </si>
  <si>
    <t>P3233</t>
  </si>
  <si>
    <t>PV 502</t>
  </si>
  <si>
    <t>P7625</t>
  </si>
  <si>
    <t>PV 503</t>
  </si>
  <si>
    <t>C8323</t>
  </si>
  <si>
    <t>P6039</t>
  </si>
  <si>
    <t>PV 504</t>
  </si>
  <si>
    <t>C9213</t>
  </si>
  <si>
    <t>P913</t>
  </si>
  <si>
    <t>PV 505</t>
  </si>
  <si>
    <t>C3441</t>
  </si>
  <si>
    <t>P9464</t>
  </si>
  <si>
    <t>PV 506</t>
  </si>
  <si>
    <t>C9869</t>
  </si>
  <si>
    <t>P7476</t>
  </si>
  <si>
    <t>PV 507</t>
  </si>
  <si>
    <t>C6272</t>
  </si>
  <si>
    <t>P9145</t>
  </si>
  <si>
    <t>PV 508</t>
  </si>
  <si>
    <t>C1997</t>
  </si>
  <si>
    <t>PV 509</t>
  </si>
  <si>
    <t>C5947</t>
  </si>
  <si>
    <t>P8104</t>
  </si>
  <si>
    <t>PV 510</t>
  </si>
  <si>
    <t>C8050</t>
  </si>
  <si>
    <t>P5170</t>
  </si>
  <si>
    <t>PV 511</t>
  </si>
  <si>
    <t>C9033</t>
  </si>
  <si>
    <t>P3944</t>
  </si>
  <si>
    <t>PV 516</t>
  </si>
  <si>
    <t>C5698</t>
  </si>
  <si>
    <t>P4409</t>
  </si>
  <si>
    <t>PV 517</t>
  </si>
  <si>
    <t>C5986</t>
  </si>
  <si>
    <t>P4698</t>
  </si>
  <si>
    <t>PV 518</t>
  </si>
  <si>
    <t>C6425</t>
  </si>
  <si>
    <t>P2423</t>
  </si>
  <si>
    <t>PV 519</t>
  </si>
  <si>
    <t>C5042</t>
  </si>
  <si>
    <t>P3033</t>
  </si>
  <si>
    <t>PV 520</t>
  </si>
  <si>
    <t>C2720</t>
  </si>
  <si>
    <t>P83</t>
  </si>
  <si>
    <t>PV 521</t>
  </si>
  <si>
    <t>C4163</t>
  </si>
  <si>
    <t>P9698</t>
  </si>
  <si>
    <t>PV 522</t>
  </si>
  <si>
    <t>C3058</t>
  </si>
  <si>
    <t>PV 523</t>
  </si>
  <si>
    <t>C3518</t>
  </si>
  <si>
    <t>P3900</t>
  </si>
  <si>
    <t>PV 524</t>
  </si>
  <si>
    <t>C9791</t>
  </si>
  <si>
    <t>P5410</t>
  </si>
  <si>
    <t>PV 525</t>
  </si>
  <si>
    <t>C5436</t>
  </si>
  <si>
    <t>P7101</t>
  </si>
  <si>
    <t>SURVEILLANCE</t>
  </si>
  <si>
    <t>PV 526</t>
  </si>
  <si>
    <t>C9367</t>
  </si>
  <si>
    <t>P2439</t>
  </si>
  <si>
    <t>PV 527</t>
  </si>
  <si>
    <t>C8979</t>
  </si>
  <si>
    <t>P1133</t>
  </si>
  <si>
    <t>PV 528</t>
  </si>
  <si>
    <t>C8635</t>
  </si>
  <si>
    <t>P7533</t>
  </si>
  <si>
    <t>PV 529</t>
  </si>
  <si>
    <t>C9121</t>
  </si>
  <si>
    <t>P6982</t>
  </si>
  <si>
    <t>PV 530</t>
  </si>
  <si>
    <t>C9232</t>
  </si>
  <si>
    <t>P357</t>
  </si>
  <si>
    <t>PV 531</t>
  </si>
  <si>
    <t>C4778</t>
  </si>
  <si>
    <t>P7497</t>
  </si>
  <si>
    <t>PV 532</t>
  </si>
  <si>
    <t>C9620</t>
  </si>
  <si>
    <t>P1064</t>
  </si>
  <si>
    <t>AMASTRONG INSURANCE AGENCIES</t>
  </si>
  <si>
    <t>PV 533</t>
  </si>
  <si>
    <t>C4796</t>
  </si>
  <si>
    <t>P2688</t>
  </si>
  <si>
    <t>PV 534</t>
  </si>
  <si>
    <t>C6806</t>
  </si>
  <si>
    <t>P7086</t>
  </si>
  <si>
    <t>PV 535</t>
  </si>
  <si>
    <t>P900</t>
  </si>
  <si>
    <t>PV 536</t>
  </si>
  <si>
    <t>C3132</t>
  </si>
  <si>
    <t>P9956</t>
  </si>
  <si>
    <t>PV 537</t>
  </si>
  <si>
    <t>C7539</t>
  </si>
  <si>
    <t>P7304</t>
  </si>
  <si>
    <t>DARIA INSURANCE AGENCY</t>
  </si>
  <si>
    <t>PV 538</t>
  </si>
  <si>
    <t>C6729</t>
  </si>
  <si>
    <t>P9846</t>
  </si>
  <si>
    <t>SHAMMAH INSURANCE AGENCIES</t>
  </si>
  <si>
    <t>PV 539</t>
  </si>
  <si>
    <t>C7274</t>
  </si>
  <si>
    <t>P8581</t>
  </si>
  <si>
    <t>JOHN MUEMA KAMUKWA</t>
  </si>
  <si>
    <t>PV 540</t>
  </si>
  <si>
    <t>C593</t>
  </si>
  <si>
    <t>P7829</t>
  </si>
  <si>
    <t>MEHBOOB NAZAK AHMED</t>
  </si>
  <si>
    <t>PV 541</t>
  </si>
  <si>
    <t>C9168</t>
  </si>
  <si>
    <t>P9859</t>
  </si>
  <si>
    <t>PV 542</t>
  </si>
  <si>
    <t>C7219</t>
  </si>
  <si>
    <t>P7097</t>
  </si>
  <si>
    <t>PV 543</t>
  </si>
  <si>
    <t>C9754</t>
  </si>
  <si>
    <t>P6599</t>
  </si>
  <si>
    <t>KENCYNDY INSURANCE AGENCY</t>
  </si>
  <si>
    <t>PV 544</t>
  </si>
  <si>
    <t>C4415</t>
  </si>
  <si>
    <t>P1908</t>
  </si>
  <si>
    <t>PV 545</t>
  </si>
  <si>
    <t>C9781</t>
  </si>
  <si>
    <t>P3564</t>
  </si>
  <si>
    <t>PV 546</t>
  </si>
  <si>
    <t>C1968</t>
  </si>
  <si>
    <t>P5134</t>
  </si>
  <si>
    <t>BERNARD NDEGWA GATHERU</t>
  </si>
  <si>
    <t>PV 547</t>
  </si>
  <si>
    <t>C4641</t>
  </si>
  <si>
    <t>P7799</t>
  </si>
  <si>
    <t>LALIT SODHA INSURANCE BROKERS LTD</t>
  </si>
  <si>
    <t>PV 548</t>
  </si>
  <si>
    <t>C6585</t>
  </si>
  <si>
    <t>P9979</t>
  </si>
  <si>
    <t>FRAMWA INSURANCE AGENCY</t>
  </si>
  <si>
    <t>PV 549</t>
  </si>
  <si>
    <t>C8333</t>
  </si>
  <si>
    <t>P7696</t>
  </si>
  <si>
    <t>ONTRACK INSURANCE AGENCY</t>
  </si>
  <si>
    <t>PV 550</t>
  </si>
  <si>
    <t>C2444</t>
  </si>
  <si>
    <t>P1159</t>
  </si>
  <si>
    <t>PV 551</t>
  </si>
  <si>
    <t>C1990</t>
  </si>
  <si>
    <t>P6032</t>
  </si>
  <si>
    <t>PV 552</t>
  </si>
  <si>
    <t>C9681</t>
  </si>
  <si>
    <t>P4371</t>
  </si>
  <si>
    <t>NASHWORLD INSURANCE AGENCY</t>
  </si>
  <si>
    <t>PV 553</t>
  </si>
  <si>
    <t>C7955</t>
  </si>
  <si>
    <t>P2610</t>
  </si>
  <si>
    <t>PV 554</t>
  </si>
  <si>
    <t>C2673</t>
  </si>
  <si>
    <t>P1408</t>
  </si>
  <si>
    <t>PV 555</t>
  </si>
  <si>
    <t>C3903</t>
  </si>
  <si>
    <t>P2456</t>
  </si>
  <si>
    <t>PV 556</t>
  </si>
  <si>
    <t>C693</t>
  </si>
  <si>
    <t>P3954</t>
  </si>
  <si>
    <t>PV 557</t>
  </si>
  <si>
    <t>C9723</t>
  </si>
  <si>
    <t>P5069</t>
  </si>
  <si>
    <t>TRUSTPOINT INSURANCE AGENCY</t>
  </si>
  <si>
    <t>PV 558</t>
  </si>
  <si>
    <t>C351</t>
  </si>
  <si>
    <t>P8829</t>
  </si>
  <si>
    <t>ASSEMBLY INSURANCE AGENCY</t>
  </si>
  <si>
    <t>PV 559</t>
  </si>
  <si>
    <t>C8064</t>
  </si>
  <si>
    <t>P2799</t>
  </si>
  <si>
    <t>BIMAKK INSURANCE AGENCY</t>
  </si>
  <si>
    <t>PV 560</t>
  </si>
  <si>
    <t>C4256</t>
  </si>
  <si>
    <t>P6710</t>
  </si>
  <si>
    <t>PV 561</t>
  </si>
  <si>
    <t>C4308</t>
  </si>
  <si>
    <t>SHEEMATT INSURANCE AGENCY</t>
  </si>
  <si>
    <t>PV 562</t>
  </si>
  <si>
    <t>C2063</t>
  </si>
  <si>
    <t>P1898</t>
  </si>
  <si>
    <t>KSEMBI INSURANCE BROKERS LIMITED</t>
  </si>
  <si>
    <t>PV 563</t>
  </si>
  <si>
    <t>C3175</t>
  </si>
  <si>
    <t>P9405</t>
  </si>
  <si>
    <t>ZIPHRON AFRICA GENERAL INS. AGENCY</t>
  </si>
  <si>
    <t>PV 564</t>
  </si>
  <si>
    <t>C2242</t>
  </si>
  <si>
    <t>P4187</t>
  </si>
  <si>
    <t>MGHOI INSURANCE AGENCY</t>
  </si>
  <si>
    <t>PV 565</t>
  </si>
  <si>
    <t>C3258</t>
  </si>
  <si>
    <t>P7210</t>
  </si>
  <si>
    <t>QOOLPOINT INSURANCE AGENCY</t>
  </si>
  <si>
    <t>PV 566</t>
  </si>
  <si>
    <t>C1305</t>
  </si>
  <si>
    <t>P2921</t>
  </si>
  <si>
    <t>GICHANGIRU INSURANCE AGENCY</t>
  </si>
  <si>
    <t>PV 567</t>
  </si>
  <si>
    <t>C7435</t>
  </si>
  <si>
    <t>P5033</t>
  </si>
  <si>
    <t>PV 568</t>
  </si>
  <si>
    <t>C5901</t>
  </si>
  <si>
    <t>P4771</t>
  </si>
  <si>
    <t>BRIDGE LINK INSURANCE AGENCY</t>
  </si>
  <si>
    <t>PV 569</t>
  </si>
  <si>
    <t>C5048</t>
  </si>
  <si>
    <t>P246</t>
  </si>
  <si>
    <t>PV 570</t>
  </si>
  <si>
    <t>P2768</t>
  </si>
  <si>
    <t>PV 571</t>
  </si>
  <si>
    <t>C6193</t>
  </si>
  <si>
    <t>P1364</t>
  </si>
  <si>
    <t>JKL INSURANCE AGENCY LIMITED</t>
  </si>
  <si>
    <t>PV 572</t>
  </si>
  <si>
    <t>C68</t>
  </si>
  <si>
    <t>P3312</t>
  </si>
  <si>
    <t>PV 573</t>
  </si>
  <si>
    <t>C3389</t>
  </si>
  <si>
    <t>P8056</t>
  </si>
  <si>
    <t>PV 574</t>
  </si>
  <si>
    <t>C5429</t>
  </si>
  <si>
    <t>P7964</t>
  </si>
  <si>
    <t>WANGUMA  INSURANCE AGENCY</t>
  </si>
  <si>
    <t>PV 575</t>
  </si>
  <si>
    <t>C2613</t>
  </si>
  <si>
    <t>P250</t>
  </si>
  <si>
    <t>PV 576</t>
  </si>
  <si>
    <t>C532</t>
  </si>
  <si>
    <t>P7215</t>
  </si>
  <si>
    <t>GAKII JANE MWITHIRWA</t>
  </si>
  <si>
    <t>PV 577</t>
  </si>
  <si>
    <t>C56</t>
  </si>
  <si>
    <t>P9585</t>
  </si>
  <si>
    <t>PV 578</t>
  </si>
  <si>
    <t>C1017</t>
  </si>
  <si>
    <t>P7094</t>
  </si>
  <si>
    <t>PV 579</t>
  </si>
  <si>
    <t>C4862</t>
  </si>
  <si>
    <t>P4966</t>
  </si>
  <si>
    <t>NATOR INSURANCE AGENCY</t>
  </si>
  <si>
    <t>PV 580</t>
  </si>
  <si>
    <t>C3648</t>
  </si>
  <si>
    <t>P1664</t>
  </si>
  <si>
    <t>LUCENT INSURANCE BROKERS LIMITED</t>
  </si>
  <si>
    <t>PV 581</t>
  </si>
  <si>
    <t>C2144</t>
  </si>
  <si>
    <t>P8375</t>
  </si>
  <si>
    <t>PV 582</t>
  </si>
  <si>
    <t>C1034</t>
  </si>
  <si>
    <t>P1318</t>
  </si>
  <si>
    <t>DEECONS INSURANCE AGENCY</t>
  </si>
  <si>
    <t>PV 583</t>
  </si>
  <si>
    <t>C9607</t>
  </si>
  <si>
    <t>P1094</t>
  </si>
  <si>
    <t>PV 584</t>
  </si>
  <si>
    <t>C964</t>
  </si>
  <si>
    <t>P1166</t>
  </si>
  <si>
    <t>MAMCOM INSURANCE AGENCY</t>
  </si>
  <si>
    <t>PV 585</t>
  </si>
  <si>
    <t>C6102</t>
  </si>
  <si>
    <t>P4473</t>
  </si>
  <si>
    <t>PV 586</t>
  </si>
  <si>
    <t>C1883</t>
  </si>
  <si>
    <t>P7973</t>
  </si>
  <si>
    <t>ALEXANDER INSURANCE AGENCY</t>
  </si>
  <si>
    <t>PV 587</t>
  </si>
  <si>
    <t>C1087</t>
  </si>
  <si>
    <t>P9190</t>
  </si>
  <si>
    <t>GRADEM INSURANCE AND GENERAL AGENTS</t>
  </si>
  <si>
    <t>PV 588</t>
  </si>
  <si>
    <t>C4447</t>
  </si>
  <si>
    <t>P6512</t>
  </si>
  <si>
    <t>PV 589</t>
  </si>
  <si>
    <t>C5883</t>
  </si>
  <si>
    <t>P975</t>
  </si>
  <si>
    <t>CHOMBA INSURANCE AGENCY</t>
  </si>
  <si>
    <t>PV 590</t>
  </si>
  <si>
    <t>C983</t>
  </si>
  <si>
    <t>P7597</t>
  </si>
  <si>
    <t>SARMA INSURANCE AGENCY</t>
  </si>
  <si>
    <t>PV 591</t>
  </si>
  <si>
    <t>C8210</t>
  </si>
  <si>
    <t>P1991</t>
  </si>
  <si>
    <t>PV 592</t>
  </si>
  <si>
    <t>C5229</t>
  </si>
  <si>
    <t>P7264</t>
  </si>
  <si>
    <t>PV 593</t>
  </si>
  <si>
    <t>C6652</t>
  </si>
  <si>
    <t>P8078</t>
  </si>
  <si>
    <t>FAMEI INSURANCE AGENCY</t>
  </si>
  <si>
    <t>PV 594</t>
  </si>
  <si>
    <t>C4903</t>
  </si>
  <si>
    <t>P3037</t>
  </si>
  <si>
    <t>FIRST AMERICAN INSURANCE BROKERS LTD</t>
  </si>
  <si>
    <t>PV 595</t>
  </si>
  <si>
    <t>C3696</t>
  </si>
  <si>
    <t>P2389</t>
  </si>
  <si>
    <t>SAFE LINES INSURANCE AGENCY</t>
  </si>
  <si>
    <t>PV 596</t>
  </si>
  <si>
    <t>P4842</t>
  </si>
  <si>
    <t>PV 597</t>
  </si>
  <si>
    <t>C4378</t>
  </si>
  <si>
    <t>P6892</t>
  </si>
  <si>
    <t>PV 598</t>
  </si>
  <si>
    <t>P3565</t>
  </si>
  <si>
    <t>PV 599</t>
  </si>
  <si>
    <t>C8109</t>
  </si>
  <si>
    <t>P4484</t>
  </si>
  <si>
    <t>PV 600</t>
  </si>
  <si>
    <t>C3067</t>
  </si>
  <si>
    <t>P3935</t>
  </si>
  <si>
    <t>JENIPHER AWINO OKELLO</t>
  </si>
  <si>
    <t>PV 601</t>
  </si>
  <si>
    <t>C6779</t>
  </si>
  <si>
    <t>P7268</t>
  </si>
  <si>
    <t>JACKSON MBUTHIA MAIGUA</t>
  </si>
  <si>
    <t>PV 602</t>
  </si>
  <si>
    <t>C641</t>
  </si>
  <si>
    <t>P4090</t>
  </si>
  <si>
    <t>SUPERDEALS INSURANCE AGENCY</t>
  </si>
  <si>
    <t>PV 603</t>
  </si>
  <si>
    <t>C5411</t>
  </si>
  <si>
    <t>P6634</t>
  </si>
  <si>
    <t>PV 604</t>
  </si>
  <si>
    <t>C7862</t>
  </si>
  <si>
    <t>P1627</t>
  </si>
  <si>
    <t>PV 605</t>
  </si>
  <si>
    <t>C680</t>
  </si>
  <si>
    <t>P3350</t>
  </si>
  <si>
    <t>PV 606</t>
  </si>
  <si>
    <t>C3904</t>
  </si>
  <si>
    <t>P3095</t>
  </si>
  <si>
    <t>HELITES INSURANCE AGENCY</t>
  </si>
  <si>
    <t>PV 607</t>
  </si>
  <si>
    <t>C7338</t>
  </si>
  <si>
    <t>P1272</t>
  </si>
  <si>
    <t>PV 608</t>
  </si>
  <si>
    <t>C199</t>
  </si>
  <si>
    <t>P5534</t>
  </si>
  <si>
    <t>PV 609</t>
  </si>
  <si>
    <t>C8719</t>
  </si>
  <si>
    <t>P2234</t>
  </si>
  <si>
    <t>PV 610</t>
  </si>
  <si>
    <t>C232</t>
  </si>
  <si>
    <t>P3980</t>
  </si>
  <si>
    <t>PV 611</t>
  </si>
  <si>
    <t>C7883</t>
  </si>
  <si>
    <t>P3546</t>
  </si>
  <si>
    <t>PV 612</t>
  </si>
  <si>
    <t>C4407</t>
  </si>
  <si>
    <t>P8827</t>
  </si>
  <si>
    <t>PV 613</t>
  </si>
  <si>
    <t>C4311</t>
  </si>
  <si>
    <t>P2780</t>
  </si>
  <si>
    <t>AR</t>
  </si>
  <si>
    <t>PV 614</t>
  </si>
  <si>
    <t>All Risk</t>
  </si>
  <si>
    <t>DIRECT LOSS PAID-BURG,THEFTS &amp; ALL RISKS</t>
  </si>
  <si>
    <t>C880</t>
  </si>
  <si>
    <t>P4927</t>
  </si>
  <si>
    <t>PV 615</t>
  </si>
  <si>
    <t>P9224</t>
  </si>
  <si>
    <t>PV 616</t>
  </si>
  <si>
    <t>C9381</t>
  </si>
  <si>
    <t>P7186</t>
  </si>
  <si>
    <t>PV 617</t>
  </si>
  <si>
    <t>C3981</t>
  </si>
  <si>
    <t>P73</t>
  </si>
  <si>
    <t>PV 618</t>
  </si>
  <si>
    <t>C595</t>
  </si>
  <si>
    <t>PV 619</t>
  </si>
  <si>
    <t>C782</t>
  </si>
  <si>
    <t>P8632</t>
  </si>
  <si>
    <t>PV 620</t>
  </si>
  <si>
    <t>C1500</t>
  </si>
  <si>
    <t>PV 621</t>
  </si>
  <si>
    <t>C3294</t>
  </si>
  <si>
    <t>P7848</t>
  </si>
  <si>
    <t>REINSTAMENT P/M</t>
  </si>
  <si>
    <t>PV 622</t>
  </si>
  <si>
    <t>C6368</t>
  </si>
  <si>
    <t>P1617</t>
  </si>
  <si>
    <t>PV 623</t>
  </si>
  <si>
    <t>C6119</t>
  </si>
  <si>
    <t>P6337</t>
  </si>
  <si>
    <t>PV 624</t>
  </si>
  <si>
    <t>C7172</t>
  </si>
  <si>
    <t>P284</t>
  </si>
  <si>
    <t>FINLAN LINE INSURANCE AGENCY</t>
  </si>
  <si>
    <t>PV 625</t>
  </si>
  <si>
    <t>C35</t>
  </si>
  <si>
    <t>P9558</t>
  </si>
  <si>
    <t>PV 635</t>
  </si>
  <si>
    <t>C9278</t>
  </si>
  <si>
    <t>P182</t>
  </si>
  <si>
    <t>IDENTITY INSURANCE AGENCY</t>
  </si>
  <si>
    <t>PV 636</t>
  </si>
  <si>
    <t>C7648</t>
  </si>
  <si>
    <t>P2090</t>
  </si>
  <si>
    <t>PV 637</t>
  </si>
  <si>
    <t>C6152</t>
  </si>
  <si>
    <t>P2111</t>
  </si>
  <si>
    <t>PV 638</t>
  </si>
  <si>
    <t>C2487</t>
  </si>
  <si>
    <t>PV 639</t>
  </si>
  <si>
    <t>P6065</t>
  </si>
  <si>
    <t>MCB</t>
  </si>
  <si>
    <t>ALLEGIANT INSURANCE AGENCY</t>
  </si>
  <si>
    <t>PV 646</t>
  </si>
  <si>
    <t>Motor Cycle PSV</t>
  </si>
  <si>
    <t>C3225</t>
  </si>
  <si>
    <t>P6621</t>
  </si>
  <si>
    <t>PV 647</t>
  </si>
  <si>
    <t>P2561</t>
  </si>
  <si>
    <t>ADAMS OTUNGA</t>
  </si>
  <si>
    <t>PV 648</t>
  </si>
  <si>
    <t>C5663</t>
  </si>
  <si>
    <t>P1690</t>
  </si>
  <si>
    <t>PV 649</t>
  </si>
  <si>
    <t>P7954</t>
  </si>
  <si>
    <t>PACKAGE INSURANCE BROKERS LIMITED</t>
  </si>
  <si>
    <t>PV 650</t>
  </si>
  <si>
    <t>P8526</t>
  </si>
  <si>
    <t>PV 651</t>
  </si>
  <si>
    <t>C9116</t>
  </si>
  <si>
    <t>P8333</t>
  </si>
  <si>
    <t>PV 652</t>
  </si>
  <si>
    <t>C5300</t>
  </si>
  <si>
    <t>P7035</t>
  </si>
  <si>
    <t>PV 653</t>
  </si>
  <si>
    <t>C5121</t>
  </si>
  <si>
    <t>P4431</t>
  </si>
  <si>
    <t>PV 654</t>
  </si>
  <si>
    <t>C3989</t>
  </si>
  <si>
    <t>P9645</t>
  </si>
  <si>
    <t>PV 655</t>
  </si>
  <si>
    <t>C1356</t>
  </si>
  <si>
    <t>P3409</t>
  </si>
  <si>
    <t>PV 656</t>
  </si>
  <si>
    <t>C3969</t>
  </si>
  <si>
    <t>P5804</t>
  </si>
  <si>
    <t>PV 657</t>
  </si>
  <si>
    <t>C509</t>
  </si>
  <si>
    <t>P7293</t>
  </si>
  <si>
    <t>PV 658</t>
  </si>
  <si>
    <t>C9238</t>
  </si>
  <si>
    <t>P390</t>
  </si>
  <si>
    <t>VICKMAL INSURANCE AGENCY</t>
  </si>
  <si>
    <t>PV 659</t>
  </si>
  <si>
    <t>C8832</t>
  </si>
  <si>
    <t>P2638</t>
  </si>
  <si>
    <t>PV 660</t>
  </si>
  <si>
    <t>C3726</t>
  </si>
  <si>
    <t>P7026</t>
  </si>
  <si>
    <t>PV 661</t>
  </si>
  <si>
    <t>C424</t>
  </si>
  <si>
    <t>P4615</t>
  </si>
  <si>
    <t>PV 662</t>
  </si>
  <si>
    <t>C8444</t>
  </si>
  <si>
    <t>P156</t>
  </si>
  <si>
    <t>PV 663</t>
  </si>
  <si>
    <t>C683</t>
  </si>
  <si>
    <t>P3664</t>
  </si>
  <si>
    <t>PV 664</t>
  </si>
  <si>
    <t>C6274</t>
  </si>
  <si>
    <t>P136</t>
  </si>
  <si>
    <t>PV 665</t>
  </si>
  <si>
    <t>C1910</t>
  </si>
  <si>
    <t>P3971</t>
  </si>
  <si>
    <t>PV 666</t>
  </si>
  <si>
    <t>C9346</t>
  </si>
  <si>
    <t>P6159</t>
  </si>
  <si>
    <t>PV 667</t>
  </si>
  <si>
    <t>C9619</t>
  </si>
  <si>
    <t>P352</t>
  </si>
  <si>
    <t>PV 668</t>
  </si>
  <si>
    <t>C5097</t>
  </si>
  <si>
    <t>P8072</t>
  </si>
  <si>
    <t>PV 669</t>
  </si>
  <si>
    <t>C7315</t>
  </si>
  <si>
    <t>P5189</t>
  </si>
  <si>
    <t>PV 670</t>
  </si>
  <si>
    <t>C1774</t>
  </si>
  <si>
    <t>PV 671</t>
  </si>
  <si>
    <t>C7953</t>
  </si>
  <si>
    <t>P688</t>
  </si>
  <si>
    <t>PV 672</t>
  </si>
  <si>
    <t>C5971</t>
  </si>
  <si>
    <t>P3521</t>
  </si>
  <si>
    <t>PV 673</t>
  </si>
  <si>
    <t>C1907</t>
  </si>
  <si>
    <t>P78</t>
  </si>
  <si>
    <t>PV 678</t>
  </si>
  <si>
    <t>C3671</t>
  </si>
  <si>
    <t>P1959</t>
  </si>
  <si>
    <t>PV 679</t>
  </si>
  <si>
    <t>C6267</t>
  </si>
  <si>
    <t>P4874</t>
  </si>
  <si>
    <t>PV 680</t>
  </si>
  <si>
    <t>C1033</t>
  </si>
  <si>
    <t>P4722</t>
  </si>
  <si>
    <t>PV 681</t>
  </si>
  <si>
    <t>C183</t>
  </si>
  <si>
    <t>P8768</t>
  </si>
  <si>
    <t>PV 682</t>
  </si>
  <si>
    <t>C8646</t>
  </si>
  <si>
    <t>P7442</t>
  </si>
  <si>
    <t>PV 683</t>
  </si>
  <si>
    <t>C1099</t>
  </si>
  <si>
    <t>P3271</t>
  </si>
  <si>
    <t>PV 684</t>
  </si>
  <si>
    <t>EthanCole</t>
  </si>
  <si>
    <t>IsabellaReed</t>
  </si>
  <si>
    <t>LiamTurner</t>
  </si>
  <si>
    <t>OliviaHarris</t>
  </si>
  <si>
    <t>NoahBennett</t>
  </si>
  <si>
    <t>AvaMitchell</t>
  </si>
  <si>
    <t>WilliamBrooks</t>
  </si>
  <si>
    <t>SophiaFoster</t>
  </si>
  <si>
    <t>JamesParker</t>
  </si>
  <si>
    <t>MiaCollins</t>
  </si>
  <si>
    <t>AlexanderGray</t>
  </si>
  <si>
    <t>CharlottePrice</t>
  </si>
  <si>
    <t>BenjaminWard</t>
  </si>
  <si>
    <t>AmeliaRoss</t>
  </si>
  <si>
    <t>LucasHayes</t>
  </si>
  <si>
    <t>HarperJenkins</t>
  </si>
  <si>
    <t>MasonPhillips</t>
  </si>
  <si>
    <t>EvelynSimmons</t>
  </si>
  <si>
    <t>ElijahHoward</t>
  </si>
  <si>
    <t>AbigailRichardson</t>
  </si>
  <si>
    <t>HenryPeterson</t>
  </si>
  <si>
    <t>EmilyCarter</t>
  </si>
  <si>
    <t>DanielMurphy</t>
  </si>
  <si>
    <t>AriaPowell</t>
  </si>
  <si>
    <t>MatthewBarnes</t>
  </si>
  <si>
    <t>ScarlettCooper</t>
  </si>
  <si>
    <t>JosephEvans</t>
  </si>
  <si>
    <t>LunaBell</t>
  </si>
  <si>
    <t>DavidRogers</t>
  </si>
  <si>
    <t>GraceKelly</t>
  </si>
  <si>
    <t>ApexShieldInsurance</t>
  </si>
  <si>
    <t>HarborTrustInsurance</t>
  </si>
  <si>
    <t>BlueRockAssurance</t>
  </si>
  <si>
    <t>SummitGuardInsurance</t>
  </si>
  <si>
    <t>EvergreenMutual</t>
  </si>
  <si>
    <t>HorizonCoverageCo.</t>
  </si>
  <si>
    <t>NorthStarProtection</t>
  </si>
  <si>
    <t>SterlingRiskGroup</t>
  </si>
  <si>
    <t>PioneerShieldInsurance</t>
  </si>
  <si>
    <t>AtlasSecureInsurance</t>
  </si>
  <si>
    <t>IronGateAssurance</t>
  </si>
  <si>
    <t>UnityMutualInsurance</t>
  </si>
  <si>
    <t>CrescentRiskPartners</t>
  </si>
  <si>
    <t>GraniteTrustInsurance</t>
  </si>
  <si>
    <t>LibertyStoneInsurance</t>
  </si>
  <si>
    <t>BeaconPointAssurance</t>
  </si>
  <si>
    <t>TrueNorthInsurance</t>
  </si>
  <si>
    <t>GuardianEdgeInsurance</t>
  </si>
  <si>
    <t>SilverLeafMutual</t>
  </si>
  <si>
    <t>TitanShieldInsurance</t>
  </si>
  <si>
    <t>OakwoodAssurance</t>
  </si>
  <si>
    <t>ClearPathCoverage</t>
  </si>
  <si>
    <t>SafeHarborInsurance</t>
  </si>
  <si>
    <t>CrestlineMutual</t>
  </si>
  <si>
    <t>ParamountRiskGroup</t>
  </si>
  <si>
    <t>HorizonStoneInsurance</t>
  </si>
  <si>
    <t>VitalTrustInsurance</t>
  </si>
  <si>
    <t>RedwoodAssurance</t>
  </si>
  <si>
    <t>BlueHavenInsurance</t>
  </si>
  <si>
    <t>SummitPathMutual</t>
  </si>
  <si>
    <t>Date of Reg</t>
  </si>
  <si>
    <t>Date of Prov</t>
  </si>
  <si>
    <t xml:space="preserve">Date of Loss </t>
  </si>
  <si>
    <t>Claim Code</t>
  </si>
  <si>
    <t>Renewal</t>
  </si>
  <si>
    <t xml:space="preserve">Period From </t>
  </si>
  <si>
    <t xml:space="preserve">Period To </t>
  </si>
  <si>
    <t>Sum Insured</t>
  </si>
  <si>
    <t>Brief Details of Loss</t>
  </si>
  <si>
    <t>Vehicle Reg No.</t>
  </si>
  <si>
    <t>Amount</t>
  </si>
  <si>
    <t>IRA Class</t>
  </si>
  <si>
    <t>PROV YEAR</t>
  </si>
  <si>
    <t>C5576</t>
  </si>
  <si>
    <t>P2051</t>
  </si>
  <si>
    <t>COLLISION WITH TP VEHICLE</t>
  </si>
  <si>
    <t>P646</t>
  </si>
  <si>
    <t>C8377</t>
  </si>
  <si>
    <t>P9048</t>
  </si>
  <si>
    <t>ACCIDENT WITH A CYCLIST</t>
  </si>
  <si>
    <t>LF</t>
  </si>
  <si>
    <t>C6225</t>
  </si>
  <si>
    <t>P2900</t>
  </si>
  <si>
    <t>HIT TP VEHICLE</t>
  </si>
  <si>
    <t>C6947</t>
  </si>
  <si>
    <t>P4247</t>
  </si>
  <si>
    <t>C6437</t>
  </si>
  <si>
    <t>P3642</t>
  </si>
  <si>
    <t>C9807</t>
  </si>
  <si>
    <t>P4765</t>
  </si>
  <si>
    <t>HIT A PEDESTRIAN</t>
  </si>
  <si>
    <t>C200</t>
  </si>
  <si>
    <t>P9599</t>
  </si>
  <si>
    <t>C8</t>
  </si>
  <si>
    <t>P651</t>
  </si>
  <si>
    <t>C8375</t>
  </si>
  <si>
    <t>P7796</t>
  </si>
  <si>
    <t>ACCIDENT WITH A PEDESTRIAN</t>
  </si>
  <si>
    <t>MC</t>
  </si>
  <si>
    <t>Motor Cycle</t>
  </si>
  <si>
    <t>C6392</t>
  </si>
  <si>
    <t>ACCIDENT WITH PEDESTRIAN</t>
  </si>
  <si>
    <t>C8417</t>
  </si>
  <si>
    <t>P2407</t>
  </si>
  <si>
    <t>HIT A PEDAL CYCLIST</t>
  </si>
  <si>
    <t>C1231</t>
  </si>
  <si>
    <t>P4034</t>
  </si>
  <si>
    <t>C1297</t>
  </si>
  <si>
    <t>P4527</t>
  </si>
  <si>
    <t>P5674</t>
  </si>
  <si>
    <t>COLLISION WITH THIRD PARTY VEHICLE</t>
  </si>
  <si>
    <t>C4939</t>
  </si>
  <si>
    <t>P5476</t>
  </si>
  <si>
    <t>INJURY TO REHEMA TINGALI</t>
  </si>
  <si>
    <t>DEATH</t>
  </si>
  <si>
    <t>WC</t>
  </si>
  <si>
    <t>C3275</t>
  </si>
  <si>
    <t>P811</t>
  </si>
  <si>
    <t>ALLEGED ACCIDENT</t>
  </si>
  <si>
    <t>C7770</t>
  </si>
  <si>
    <t>P3915</t>
  </si>
  <si>
    <t>C5979</t>
  </si>
  <si>
    <t>P133</t>
  </si>
  <si>
    <t>C8416</t>
  </si>
  <si>
    <t>P7565</t>
  </si>
  <si>
    <t>C7832</t>
  </si>
  <si>
    <t>P2295</t>
  </si>
  <si>
    <t>C2904</t>
  </si>
  <si>
    <t>INJURY TO YUVENALIS KEBASO ONGOTO</t>
  </si>
  <si>
    <t>INJURY</t>
  </si>
  <si>
    <t>P8467</t>
  </si>
  <si>
    <t>C3984</t>
  </si>
  <si>
    <t>P2990</t>
  </si>
  <si>
    <t>BUS MET WITH ACCIDENT CAUSING DEATH TO THE DRIVER AND TWO PASSENGERS.</t>
  </si>
  <si>
    <t>C105</t>
  </si>
  <si>
    <t>P2086</t>
  </si>
  <si>
    <t>INJURY TO JOEL VUNDI KITEME</t>
  </si>
  <si>
    <t>C6536</t>
  </si>
  <si>
    <t>P5338</t>
  </si>
  <si>
    <t>ACCIDENT WITH A PEDESTRIAN (FATAL)</t>
  </si>
  <si>
    <t>C6708</t>
  </si>
  <si>
    <t>P8175</t>
  </si>
  <si>
    <t>INJURY TO  JUSTUS KYALO MUTUNGA</t>
  </si>
  <si>
    <t>C3411</t>
  </si>
  <si>
    <t>P6730</t>
  </si>
  <si>
    <t>REGINALD MWALENGE</t>
  </si>
  <si>
    <t>C161</t>
  </si>
  <si>
    <t>P7941</t>
  </si>
  <si>
    <t>ACCIDENT WITH A PEDAL CYCLIST</t>
  </si>
  <si>
    <t>C369</t>
  </si>
  <si>
    <t>P2319</t>
  </si>
  <si>
    <t>INJURY TO  JOHN  KIIMA KIMBII</t>
  </si>
  <si>
    <t>C5480</t>
  </si>
  <si>
    <t>P8219</t>
  </si>
  <si>
    <t>INJURY TO RASHID SALIM MWADUGA</t>
  </si>
  <si>
    <t>C2273</t>
  </si>
  <si>
    <t>P4475</t>
  </si>
  <si>
    <t>INJURY TO  JOHN KYALO MUVEA</t>
  </si>
  <si>
    <t>C2603</t>
  </si>
  <si>
    <t>P5962</t>
  </si>
  <si>
    <t>INJURY TO JEREMIAH MUSANGO</t>
  </si>
  <si>
    <t>C1986</t>
  </si>
  <si>
    <t>P7525</t>
  </si>
  <si>
    <t>INJURY TO MARTIN ODHIABO OYOO</t>
  </si>
  <si>
    <t>C2167</t>
  </si>
  <si>
    <t>P3636</t>
  </si>
  <si>
    <t>INJURY TO MULEE KITHEKA</t>
  </si>
  <si>
    <t>C8307</t>
  </si>
  <si>
    <t>P7502</t>
  </si>
  <si>
    <t>INJURY TO JOHNSTON WANJALA SABUNI</t>
  </si>
  <si>
    <t>MEDICAL</t>
  </si>
  <si>
    <t>C3438</t>
  </si>
  <si>
    <t>INJURY TO  JOSEPHAT WAMAI</t>
  </si>
  <si>
    <t>P1216</t>
  </si>
  <si>
    <t>INJUR TO BARAKA MUTUKU</t>
  </si>
  <si>
    <t>C1094</t>
  </si>
  <si>
    <t>P2211</t>
  </si>
  <si>
    <t>INJUR TO ANTHONY NYABERI MOTURI</t>
  </si>
  <si>
    <t>C6286</t>
  </si>
  <si>
    <t>P7737</t>
  </si>
  <si>
    <t>INJURY TO BENSON KILILI KISUNA</t>
  </si>
  <si>
    <t>C4699</t>
  </si>
  <si>
    <t>P4041</t>
  </si>
  <si>
    <t>INJURY TO JOSPHAT MUINDE</t>
  </si>
  <si>
    <t>C1686</t>
  </si>
  <si>
    <t>P1022</t>
  </si>
  <si>
    <t>INJURY TO  HARRISON MULANGA KITHOME</t>
  </si>
  <si>
    <t>C7544</t>
  </si>
  <si>
    <t>P2270</t>
  </si>
  <si>
    <t>INJURY TO KASAU PAUL</t>
  </si>
  <si>
    <t>C7740</t>
  </si>
  <si>
    <t>P9292</t>
  </si>
  <si>
    <t>INJURY TO EDWARD OUMA</t>
  </si>
  <si>
    <t>C9458</t>
  </si>
  <si>
    <t>INJURY TO MORRIS KHAMATI</t>
  </si>
  <si>
    <t>C6649</t>
  </si>
  <si>
    <t>P4200</t>
  </si>
  <si>
    <t>INJURY TO SHADRACK NDABUKI MUEMA</t>
  </si>
  <si>
    <t>C4176</t>
  </si>
  <si>
    <t>P2092</t>
  </si>
  <si>
    <t>JOB KHAGAI &amp; FREDRICK OMITO  ON APRIL &amp; AUGUST RESPECTIVELY</t>
  </si>
  <si>
    <t>C2415</t>
  </si>
  <si>
    <t>P2593</t>
  </si>
  <si>
    <t>COLLSION WITH T.P VEHICLE - FATAL</t>
  </si>
  <si>
    <t>C4760</t>
  </si>
  <si>
    <t>P3923</t>
  </si>
  <si>
    <t>C7300</t>
  </si>
  <si>
    <t>P3148</t>
  </si>
  <si>
    <t>C2772</t>
  </si>
  <si>
    <t>P1953</t>
  </si>
  <si>
    <t>INJURY TO DENNIS MOFFAT KEBWARO</t>
  </si>
  <si>
    <t>C1372</t>
  </si>
  <si>
    <t>P5002</t>
  </si>
  <si>
    <t>INJURY TO: HESBON MURIITHI GACHOKI</t>
  </si>
  <si>
    <t>C3324</t>
  </si>
  <si>
    <t>P9072</t>
  </si>
  <si>
    <t>FATAL INJURY TO TAHIR SULEIMAN</t>
  </si>
  <si>
    <t>PL</t>
  </si>
  <si>
    <t>Public Liability</t>
  </si>
  <si>
    <t>Liability</t>
  </si>
  <si>
    <t>C5426</t>
  </si>
  <si>
    <t>P9095</t>
  </si>
  <si>
    <t>C4507</t>
  </si>
  <si>
    <t>P8086</t>
  </si>
  <si>
    <t>C9718</t>
  </si>
  <si>
    <t>P9629</t>
  </si>
  <si>
    <t>C4494</t>
  </si>
  <si>
    <t>C1043</t>
  </si>
  <si>
    <t>P9665</t>
  </si>
  <si>
    <t>C7527</t>
  </si>
  <si>
    <t>P7314</t>
  </si>
  <si>
    <t>C8314</t>
  </si>
  <si>
    <t>P1502</t>
  </si>
  <si>
    <t>INJURY TO SILAS OMBAO BARASA</t>
  </si>
  <si>
    <t>C8886</t>
  </si>
  <si>
    <t>P74</t>
  </si>
  <si>
    <t>INJURY TO  BENSON NGAO LATIO</t>
  </si>
  <si>
    <t>C5295</t>
  </si>
  <si>
    <t>P1555</t>
  </si>
  <si>
    <t>INJURY TO JARED MASERO ISANYA</t>
  </si>
  <si>
    <t>P9394</t>
  </si>
  <si>
    <t>INJURY TO SAMSON NGUGI</t>
  </si>
  <si>
    <t>C3561</t>
  </si>
  <si>
    <t>P9915</t>
  </si>
  <si>
    <t>INJURY TO WILLIAM OCHARO MARANGA</t>
  </si>
  <si>
    <t>P4794</t>
  </si>
  <si>
    <t>INJURY TO JOSHUA MWALILI  MUTUA</t>
  </si>
  <si>
    <t>C1523</t>
  </si>
  <si>
    <t>P8993</t>
  </si>
  <si>
    <t>INJURY TO  MICHAEL MATHEKA MWAMBIA</t>
  </si>
  <si>
    <t>C9273</t>
  </si>
  <si>
    <t>P1137</t>
  </si>
  <si>
    <t>INJURY TO MICHAEL NYAKINYE ONDEGE</t>
  </si>
  <si>
    <t>C7415</t>
  </si>
  <si>
    <t>P4551</t>
  </si>
  <si>
    <t>INJURY TO JARED OCHIENG OTIENO</t>
  </si>
  <si>
    <t>C5224</t>
  </si>
  <si>
    <t>P2351</t>
  </si>
  <si>
    <t>INJURY TO IBRAHIM HASSAN</t>
  </si>
  <si>
    <t>C3806</t>
  </si>
  <si>
    <t>P911</t>
  </si>
  <si>
    <t>INJURY TO DANIEL MULI MUTUKU</t>
  </si>
  <si>
    <t>C3802</t>
  </si>
  <si>
    <t>P6429</t>
  </si>
  <si>
    <t>INJURY TO  JOSEPH OKONGO</t>
  </si>
  <si>
    <t>C9805</t>
  </si>
  <si>
    <t>P3977</t>
  </si>
  <si>
    <t>C6966</t>
  </si>
  <si>
    <t>P589</t>
  </si>
  <si>
    <t>ACCIDENT WITH A PEDESTRIAN - FATAL</t>
  </si>
  <si>
    <t>P6419</t>
  </si>
  <si>
    <t>IOCCUPATIONAL ILLNESS TO CORNEL OPIYA ONONO</t>
  </si>
  <si>
    <t>C3812</t>
  </si>
  <si>
    <t>INJURY TO ROSEMARY WANJIRU NJUGUNA</t>
  </si>
  <si>
    <t>C4841</t>
  </si>
  <si>
    <t>P1080</t>
  </si>
  <si>
    <t>INJURY TO  SUSAN NJOKI MURIGI</t>
  </si>
  <si>
    <t>C2333</t>
  </si>
  <si>
    <t>P5300</t>
  </si>
  <si>
    <t>INJURY TO KILLIANS AKHONYA ANUNGO</t>
  </si>
  <si>
    <t>P8387</t>
  </si>
  <si>
    <t>INJURY TO VICTOR MOMANYI OGEMBO</t>
  </si>
  <si>
    <t>C5395</t>
  </si>
  <si>
    <t>P2062</t>
  </si>
  <si>
    <t>INJURY TO PETER WAWERU</t>
  </si>
  <si>
    <t>P8759</t>
  </si>
  <si>
    <t>INJURY TO MASDEN KATANA GEORGE</t>
  </si>
  <si>
    <t>C3362</t>
  </si>
  <si>
    <t>P2778</t>
  </si>
  <si>
    <t>INJURY TO VINCENT ODUORI</t>
  </si>
  <si>
    <t>C6324</t>
  </si>
  <si>
    <t>P8234</t>
  </si>
  <si>
    <t>INJURY TO DANIEL MAKOKHA MACHONI</t>
  </si>
  <si>
    <t>C8812</t>
  </si>
  <si>
    <t>P5781</t>
  </si>
  <si>
    <t>INJURY TO FRANCIS EBONG</t>
  </si>
  <si>
    <t>C3257</t>
  </si>
  <si>
    <t>P9011</t>
  </si>
  <si>
    <t>INJURY TO MUTUKU MUNYWOKI</t>
  </si>
  <si>
    <t>P8284</t>
  </si>
  <si>
    <t>ALLEGED INJURY TO MUSYOKA KASINA</t>
  </si>
  <si>
    <t>C5685</t>
  </si>
  <si>
    <t>P7225</t>
  </si>
  <si>
    <t>INJURY TO WILSON MWANGI GOKONYO</t>
  </si>
  <si>
    <t>C6596</t>
  </si>
  <si>
    <t>P2700</t>
  </si>
  <si>
    <t>ALLEGED INJURY TO MUTUKU MUNYOKI</t>
  </si>
  <si>
    <t>C54</t>
  </si>
  <si>
    <t>P3813</t>
  </si>
  <si>
    <t>INJURY TO OKEO DAVID OMBONGI</t>
  </si>
  <si>
    <t>C8033</t>
  </si>
  <si>
    <t>P4605</t>
  </si>
  <si>
    <t>C1283</t>
  </si>
  <si>
    <t>P8516</t>
  </si>
  <si>
    <t>INJURY TO BARNSON KYALO MWALIMU</t>
  </si>
  <si>
    <t>C3251</t>
  </si>
  <si>
    <t>INJURY TO BENSON MULIRA INYANGALA</t>
  </si>
  <si>
    <t>C8959</t>
  </si>
  <si>
    <t>INJURY TO PETER WAMBUA MUTETI ON 12/04/2014</t>
  </si>
  <si>
    <t>C8895</t>
  </si>
  <si>
    <t>P8264</t>
  </si>
  <si>
    <t>INJURY TO DANIEL KHWATENGE ON 17/01/2015</t>
  </si>
  <si>
    <t>C8496</t>
  </si>
  <si>
    <t>P5308</t>
  </si>
  <si>
    <t>INJURY TO DAVID OCHIENG OCHIENG ON 18/05/2011</t>
  </si>
  <si>
    <t>C7181</t>
  </si>
  <si>
    <t>P7417</t>
  </si>
  <si>
    <t>INJURY TO STEVEN OLUOCH OGODE ON 16/09/2011</t>
  </si>
  <si>
    <t>C6246</t>
  </si>
  <si>
    <t>INJURY TO ERICK BISIERI NYABUTO ON 18/02/2015</t>
  </si>
  <si>
    <t>C9786</t>
  </si>
  <si>
    <t>P1882</t>
  </si>
  <si>
    <t>INJURY TO MARY WANJIRU MAKUMI ON 07/08/2014</t>
  </si>
  <si>
    <t>P4084</t>
  </si>
  <si>
    <t>INJURY TO ISAAC GAKURU MAINA</t>
  </si>
  <si>
    <t>P9318</t>
  </si>
  <si>
    <t>INJURY TO MOHAMED NDUNE JULO</t>
  </si>
  <si>
    <t>C4009</t>
  </si>
  <si>
    <t>P2842</t>
  </si>
  <si>
    <t>ALLEGED INJURY TO  BENSON KONDE THUVA</t>
  </si>
  <si>
    <t>C4570</t>
  </si>
  <si>
    <t>P509</t>
  </si>
  <si>
    <t>ALLEGED INJURY TO KAINGU KAHINDI CHARO</t>
  </si>
  <si>
    <t>C410</t>
  </si>
  <si>
    <t>P7866</t>
  </si>
  <si>
    <t>INJURY TO NELSON OBANDO</t>
  </si>
  <si>
    <t>C3930</t>
  </si>
  <si>
    <t>P9304</t>
  </si>
  <si>
    <t>INJURY TO ANTONY MUNENE MWANIKI</t>
  </si>
  <si>
    <t>C2321</t>
  </si>
  <si>
    <t>P354</t>
  </si>
  <si>
    <t>ALLEGED INJURY TO MUTINDA MWANZIA</t>
  </si>
  <si>
    <t>C267</t>
  </si>
  <si>
    <t>P5769</t>
  </si>
  <si>
    <t>ALLEGED INJURY TO  FRANCIS OCHIDO OBUGA</t>
  </si>
  <si>
    <t>P2748</t>
  </si>
  <si>
    <t>INJURY TO KINGI CHARON KITETA</t>
  </si>
  <si>
    <t>C8254</t>
  </si>
  <si>
    <t>P1140</t>
  </si>
  <si>
    <t>INJURY TO JOHN JAMES YAA</t>
  </si>
  <si>
    <t>C9177</t>
  </si>
  <si>
    <t>P8329</t>
  </si>
  <si>
    <t>INJURY TO GEORGE CHENGO FONDO</t>
  </si>
  <si>
    <t>C7340</t>
  </si>
  <si>
    <t>P1027</t>
  </si>
  <si>
    <t>INJURY TO MUSEMBI MUSYOKA</t>
  </si>
  <si>
    <t>C2963</t>
  </si>
  <si>
    <t>P6282</t>
  </si>
  <si>
    <t>INJURY TO HAMUSI ANGOLIO SHIKOTO</t>
  </si>
  <si>
    <t>C1894</t>
  </si>
  <si>
    <t>P4928</t>
  </si>
  <si>
    <t>INJURY TO SYLVESTER MUTISYA DAVID</t>
  </si>
  <si>
    <t>C5372</t>
  </si>
  <si>
    <t>P5200</t>
  </si>
  <si>
    <t>INJURY TO DANIEL KAMAU IRUNGU</t>
  </si>
  <si>
    <t>C7923</t>
  </si>
  <si>
    <t>P7862</t>
  </si>
  <si>
    <t>INJURY TO COLLYNS WECHULI BARASA</t>
  </si>
  <si>
    <t>C2159</t>
  </si>
  <si>
    <t>P8857</t>
  </si>
  <si>
    <t>INJURY TO JACOB  MWANGU  MUSINGA</t>
  </si>
  <si>
    <t>C2342</t>
  </si>
  <si>
    <t>P7046</t>
  </si>
  <si>
    <t>INJURY TO RICHARD MOMANYI GORI</t>
  </si>
  <si>
    <t>C7321</t>
  </si>
  <si>
    <t>P138</t>
  </si>
  <si>
    <t>INJURY TO ANN NYABOKE DAVID</t>
  </si>
  <si>
    <t>C7501</t>
  </si>
  <si>
    <t>P5592</t>
  </si>
  <si>
    <t>INJURY TO HERMAN RACHAMI ABUYA</t>
  </si>
  <si>
    <t>C3750</t>
  </si>
  <si>
    <t>P4831</t>
  </si>
  <si>
    <t>INJURY TO JULIUS ASIAGO MAYAKA</t>
  </si>
  <si>
    <t>C301</t>
  </si>
  <si>
    <t>P9275</t>
  </si>
  <si>
    <t>COLLISION WITH T.P VEHICLE</t>
  </si>
  <si>
    <t>C2228</t>
  </si>
  <si>
    <t>P9457</t>
  </si>
  <si>
    <t>INJURY TO JOHN MWANDOE MWANDISHA</t>
  </si>
  <si>
    <t>C750</t>
  </si>
  <si>
    <t>P915</t>
  </si>
  <si>
    <t>INJURY TO ALFONCE SYOVO IVUTO</t>
  </si>
  <si>
    <t>C1868</t>
  </si>
  <si>
    <t>P4797</t>
  </si>
  <si>
    <t>INJURY TO ELIZABETH NAMUKURU WAMALWA</t>
  </si>
  <si>
    <t>C8621</t>
  </si>
  <si>
    <t>P1244</t>
  </si>
  <si>
    <t>INJURY TO HAMISI KARISA</t>
  </si>
  <si>
    <t>C83</t>
  </si>
  <si>
    <t>P3937</t>
  </si>
  <si>
    <t>INJURY TO NZOMO KYULE</t>
  </si>
  <si>
    <t>C6559</t>
  </si>
  <si>
    <t>P4374</t>
  </si>
  <si>
    <t>INJURY TO CHARLES KITHUKA MUTINDA</t>
  </si>
  <si>
    <t>C4795</t>
  </si>
  <si>
    <t>P5790</t>
  </si>
  <si>
    <t>INJURY TO JOSHUA MUSYOKI NDAU</t>
  </si>
  <si>
    <t>C4635</t>
  </si>
  <si>
    <t>P2023</t>
  </si>
  <si>
    <t>INJURY TO KALUME KARISA KITSAO</t>
  </si>
  <si>
    <t>C2579</t>
  </si>
  <si>
    <t>P7592</t>
  </si>
  <si>
    <t>INJURY TO  PATRICK MUTUNGA MUTEMI</t>
  </si>
  <si>
    <t>C9495</t>
  </si>
  <si>
    <t>P5281</t>
  </si>
  <si>
    <t>INJURY TO JAMES EMIRIAM OPODO</t>
  </si>
  <si>
    <t>C2218</t>
  </si>
  <si>
    <t>P817</t>
  </si>
  <si>
    <t>INJURY TO JEFA NDENGE DUNGUMALE</t>
  </si>
  <si>
    <t>C1808</t>
  </si>
  <si>
    <t>INJURY TO TABU KITI KALU</t>
  </si>
  <si>
    <t>P8013</t>
  </si>
  <si>
    <t>INJURY TO ALEX MWANYULE NGOKA</t>
  </si>
  <si>
    <t>C8077</t>
  </si>
  <si>
    <t>P4044</t>
  </si>
  <si>
    <t>INJURY TO NZIOKA KINYUMA</t>
  </si>
  <si>
    <t>C9015</t>
  </si>
  <si>
    <t>INJURY TO ANTHONY OBIRI ADONDA</t>
  </si>
  <si>
    <t>C974</t>
  </si>
  <si>
    <t>P1469</t>
  </si>
  <si>
    <t>INJURY TO FRANCIS MUTINDA MATHEKA</t>
  </si>
  <si>
    <t>C5472</t>
  </si>
  <si>
    <t>P563</t>
  </si>
  <si>
    <t>INJURY TO ZIRO LEWA NGOMA</t>
  </si>
  <si>
    <t>C394</t>
  </si>
  <si>
    <t>P1388</t>
  </si>
  <si>
    <t>INJURY TO AGNES KAZUNGU KILIFI</t>
  </si>
  <si>
    <t>C8730</t>
  </si>
  <si>
    <t>P3722</t>
  </si>
  <si>
    <t>INJURY TO JOSEPH GAVUNA MENZA</t>
  </si>
  <si>
    <t>C9862</t>
  </si>
  <si>
    <t>P2660</t>
  </si>
  <si>
    <t>INJURY TO ABDI BONAYA DADACHA</t>
  </si>
  <si>
    <t>C7170</t>
  </si>
  <si>
    <t>P5062</t>
  </si>
  <si>
    <t>INJURY TO ANCENT KIMANTHI MUTUA</t>
  </si>
  <si>
    <t>C7246</t>
  </si>
  <si>
    <t>P2435</t>
  </si>
  <si>
    <t>INJURY TO JACKSON MULILA MULI</t>
  </si>
  <si>
    <t>C3620</t>
  </si>
  <si>
    <t>P1331</t>
  </si>
  <si>
    <t>INJURY TO MARTIN NDAMBUKI MUTUA</t>
  </si>
  <si>
    <t>C6315</t>
  </si>
  <si>
    <t>P5301</t>
  </si>
  <si>
    <t>INJURY TO  PATRICK KASIMU MUTHAMA</t>
  </si>
  <si>
    <t>C168</t>
  </si>
  <si>
    <t>P7906</t>
  </si>
  <si>
    <t>INJURY TO KENNEDY  BARASA MWANGALE</t>
  </si>
  <si>
    <t>C8964</t>
  </si>
  <si>
    <t>P3824</t>
  </si>
  <si>
    <t>INJURY TO MACHUKI MOTEGO SOLOMON</t>
  </si>
  <si>
    <t>C6137</t>
  </si>
  <si>
    <t>P8460</t>
  </si>
  <si>
    <t>INJURY TO STANLEY  KIBET</t>
  </si>
  <si>
    <t>C4613</t>
  </si>
  <si>
    <t>P5061</t>
  </si>
  <si>
    <t>INJURY TO PETER MBAYA AIMUN</t>
  </si>
  <si>
    <t>C3059</t>
  </si>
  <si>
    <t>P1547</t>
  </si>
  <si>
    <t>C7336</t>
  </si>
  <si>
    <t>P1863</t>
  </si>
  <si>
    <t>INJURY TO DOMINIC OKOBA OMBATI</t>
  </si>
  <si>
    <t>C4430</t>
  </si>
  <si>
    <t>INJURY TO BERNARD KIMONYI KIAMBA</t>
  </si>
  <si>
    <t>C7167</t>
  </si>
  <si>
    <t>P634</t>
  </si>
  <si>
    <t>INJURY TO TOBIAS WANGUDA WEKESA</t>
  </si>
  <si>
    <t>C1295</t>
  </si>
  <si>
    <t>P9715</t>
  </si>
  <si>
    <t>INJURY TO KEPHA DANVAS GATANDA</t>
  </si>
  <si>
    <t>C6501</t>
  </si>
  <si>
    <t>P4065</t>
  </si>
  <si>
    <t>INJURY TO LAMECK NYACHAE ONDIEKI</t>
  </si>
  <si>
    <t>P4175</t>
  </si>
  <si>
    <t>INJURY TO WASHINGTON WANJALA MAUBE</t>
  </si>
  <si>
    <t>P1823</t>
  </si>
  <si>
    <t>INJURY TO BENARD KIMONYI KIAMBA</t>
  </si>
  <si>
    <t>C9335</t>
  </si>
  <si>
    <t>P3267</t>
  </si>
  <si>
    <t>INJURY TO FREDRICK KYANTHU NZUKI</t>
  </si>
  <si>
    <t>C1282</t>
  </si>
  <si>
    <t>P5943</t>
  </si>
  <si>
    <t>INJURY TO  CHRISTOPHER  MUOKI  MUTUKU</t>
  </si>
  <si>
    <t>C768</t>
  </si>
  <si>
    <t>P2640</t>
  </si>
  <si>
    <t>INJURY TO GEORGE ONYANGO OLOGI</t>
  </si>
  <si>
    <t>C9943</t>
  </si>
  <si>
    <t>P6179</t>
  </si>
  <si>
    <t>INJURY TO ERICK KORIR</t>
  </si>
  <si>
    <t>C8313</t>
  </si>
  <si>
    <t>P4678</t>
  </si>
  <si>
    <t>INJURY TO DOMNIC NDAMBUKI MWALIMU</t>
  </si>
  <si>
    <t>C2029</t>
  </si>
  <si>
    <t>P5796</t>
  </si>
  <si>
    <t>INJURY TO JAMES KIILU KILUSUSO</t>
  </si>
  <si>
    <t>C366</t>
  </si>
  <si>
    <t>P135</t>
  </si>
  <si>
    <t>INJURY TO WILSON GUNGA BAYA</t>
  </si>
  <si>
    <t>C7804</t>
  </si>
  <si>
    <t>P933</t>
  </si>
  <si>
    <t>INJURY TO SHARIFU KAINGU TIMBE</t>
  </si>
  <si>
    <t>C9074</t>
  </si>
  <si>
    <t>P7383</t>
  </si>
  <si>
    <t>C2196</t>
  </si>
  <si>
    <t>P9803</t>
  </si>
  <si>
    <t>INJURY TO LUCY ATIENO OJUANDO</t>
  </si>
  <si>
    <t>C431</t>
  </si>
  <si>
    <t>P6598</t>
  </si>
  <si>
    <t>INJURY TO MERCY KAVUGWI KAVAI</t>
  </si>
  <si>
    <t>C1895</t>
  </si>
  <si>
    <t>P6562</t>
  </si>
  <si>
    <t>INJURY TO ILUNDE MATHENGE</t>
  </si>
  <si>
    <t>P23</t>
  </si>
  <si>
    <t>INJURY TO GEOFFREY MUTIA MUSYOKA</t>
  </si>
  <si>
    <t>C1519</t>
  </si>
  <si>
    <t>P9064</t>
  </si>
  <si>
    <t>INJURY TO ESTHER MINYENYE RIESA</t>
  </si>
  <si>
    <t>C9538</t>
  </si>
  <si>
    <t>P1290</t>
  </si>
  <si>
    <t>INJURY TO GODFREY JUMA WEPUKHULU</t>
  </si>
  <si>
    <t>C668</t>
  </si>
  <si>
    <t>P6508</t>
  </si>
  <si>
    <t>INJURY TO JULIUS WAMBUA MUSILA</t>
  </si>
  <si>
    <t>C2841</t>
  </si>
  <si>
    <t>P8821</t>
  </si>
  <si>
    <t>INJURY TO STEPHEN ONYONKA ONKURI</t>
  </si>
  <si>
    <t>C6092</t>
  </si>
  <si>
    <t>P4741</t>
  </si>
  <si>
    <t>C9029</t>
  </si>
  <si>
    <t>P5675</t>
  </si>
  <si>
    <t>C3920</t>
  </si>
  <si>
    <t>INJURY TO EVERLYNE MORAA ONDIKI</t>
  </si>
  <si>
    <t>C2975</t>
  </si>
  <si>
    <t>P380</t>
  </si>
  <si>
    <t>INJURY TO STEPHEN MULINGE KIKUYU</t>
  </si>
  <si>
    <t>C1328</t>
  </si>
  <si>
    <t>P6974</t>
  </si>
  <si>
    <t>C7084</t>
  </si>
  <si>
    <t>P1844</t>
  </si>
  <si>
    <t>C194</t>
  </si>
  <si>
    <t>P1155</t>
  </si>
  <si>
    <t>INJURY TO KIMATU MUTUA MAWILI</t>
  </si>
  <si>
    <t>C8796</t>
  </si>
  <si>
    <t>P1685</t>
  </si>
  <si>
    <t>INJURY TO GEOFFREY ONGAGA SIRO</t>
  </si>
  <si>
    <t>C907</t>
  </si>
  <si>
    <t>P6233</t>
  </si>
  <si>
    <t>INJURY TO DERRICK ELTON WANYAMA</t>
  </si>
  <si>
    <t>C2389</t>
  </si>
  <si>
    <t>P1355</t>
  </si>
  <si>
    <t>INJURY TO ANOLD SHAVASINYA SINDANI</t>
  </si>
  <si>
    <t>C6898</t>
  </si>
  <si>
    <t>P1744</t>
  </si>
  <si>
    <t>INJURY TO JOSEPH TUNGAI OMUKOKO</t>
  </si>
  <si>
    <t>C4954</t>
  </si>
  <si>
    <t>P7762</t>
  </si>
  <si>
    <t>INJURY TO MARTIN JUMA OKULO</t>
  </si>
  <si>
    <t>C9710</t>
  </si>
  <si>
    <t>P8586</t>
  </si>
  <si>
    <t>INJURY TO MARTIN OMUKUNDE JUMA</t>
  </si>
  <si>
    <t>C6751</t>
  </si>
  <si>
    <t>P3175</t>
  </si>
  <si>
    <t>INJURY TO JOSEPH WAKAN NAMAYI</t>
  </si>
  <si>
    <t>C1161</t>
  </si>
  <si>
    <t>P174</t>
  </si>
  <si>
    <t>INJURY TO MUSYOKA MUNYOKI</t>
  </si>
  <si>
    <t>C2320</t>
  </si>
  <si>
    <t>P7527</t>
  </si>
  <si>
    <t>INJURY TO MWANTHI MUNYOKI</t>
  </si>
  <si>
    <t>C3286</t>
  </si>
  <si>
    <t>P7103</t>
  </si>
  <si>
    <t>INJURY TO JOHN LOKWANI ALTABA</t>
  </si>
  <si>
    <t>C8106</t>
  </si>
  <si>
    <t>P5821</t>
  </si>
  <si>
    <t>INJURY TO BONIFACE GITAU</t>
  </si>
  <si>
    <t>C4538</t>
  </si>
  <si>
    <t>INJURY TO ALEX SANDANYI KANZORO</t>
  </si>
  <si>
    <t>C4454</t>
  </si>
  <si>
    <t>P9055</t>
  </si>
  <si>
    <t>INJURY TO DAVUD KAMARY EBONGON</t>
  </si>
  <si>
    <t>C5782</t>
  </si>
  <si>
    <t>P9049</t>
  </si>
  <si>
    <t>INJURY TO JOHNSON INDANI MGENDI</t>
  </si>
  <si>
    <t>C969</t>
  </si>
  <si>
    <t>INJURY TO JUSTINE OTIENO ADALLA</t>
  </si>
  <si>
    <t>C878</t>
  </si>
  <si>
    <t>P4504</t>
  </si>
  <si>
    <t>INJURY TO SAMUEL MOMBO OBULIALIA</t>
  </si>
  <si>
    <t>C1765</t>
  </si>
  <si>
    <t>INJURY TO MARY NJERI NJUGUNA</t>
  </si>
  <si>
    <t>C9502</t>
  </si>
  <si>
    <t>P2656</t>
  </si>
  <si>
    <t>INJURY TO RUTH NEKESA WAMALWA</t>
  </si>
  <si>
    <t>C3862</t>
  </si>
  <si>
    <t>P6909</t>
  </si>
  <si>
    <t>INJURY TO HILLARY ONYANCHA MOTARA</t>
  </si>
  <si>
    <t>C614</t>
  </si>
  <si>
    <t>P4803</t>
  </si>
  <si>
    <t>C4253</t>
  </si>
  <si>
    <t>P4914</t>
  </si>
  <si>
    <t>INJURY TO KENGA K.CHAI</t>
  </si>
  <si>
    <t>C2733</t>
  </si>
  <si>
    <t>P9317</t>
  </si>
  <si>
    <t>INJURY TO  FRANCIS KAHINDI KATANA</t>
  </si>
  <si>
    <t>C1505</t>
  </si>
  <si>
    <t>P5738</t>
  </si>
  <si>
    <t>INJURY TO  JOHN  ECHWAA EWOI</t>
  </si>
  <si>
    <t>C1882</t>
  </si>
  <si>
    <t>P918</t>
  </si>
  <si>
    <t>C8075</t>
  </si>
  <si>
    <t>P774</t>
  </si>
  <si>
    <t>INJURY TO BEN SIGUNDA OKACH</t>
  </si>
  <si>
    <t>C8606</t>
  </si>
  <si>
    <t>P2566</t>
  </si>
  <si>
    <t>INJURY TO EVANS NYABERI BITOYO</t>
  </si>
  <si>
    <t>C9783</t>
  </si>
  <si>
    <t>P3739</t>
  </si>
  <si>
    <t>INJURY TO DERICK ELTON WAYAMAH</t>
  </si>
  <si>
    <t>C3606</t>
  </si>
  <si>
    <t>P7807</t>
  </si>
  <si>
    <t>INJURY TO SILAS MUKOLWE</t>
  </si>
  <si>
    <t>C9149</t>
  </si>
  <si>
    <t>P912</t>
  </si>
  <si>
    <t>INJURY TO JOHN KATUA KIOKO</t>
  </si>
  <si>
    <t>C9026</t>
  </si>
  <si>
    <t>P1859</t>
  </si>
  <si>
    <t>ALLEGED  INJURY TO  DAVID  MUINDE  KILEMBE</t>
  </si>
  <si>
    <t>C59</t>
  </si>
  <si>
    <t>P2440</t>
  </si>
  <si>
    <t>INJURY TO HELLEN MORAA OCHARO</t>
  </si>
  <si>
    <t>C7566</t>
  </si>
  <si>
    <t>P7354</t>
  </si>
  <si>
    <t>ACCIDENT WITH T.P. VEHICLE</t>
  </si>
  <si>
    <t>C1985</t>
  </si>
  <si>
    <t>P9897</t>
  </si>
  <si>
    <t>C1520</t>
  </si>
  <si>
    <t>P3480</t>
  </si>
  <si>
    <t>INJURY TO  RICHARD  BOTA MOSES</t>
  </si>
  <si>
    <t>C953</t>
  </si>
  <si>
    <t>P3097</t>
  </si>
  <si>
    <t>INJURY TO KIRUR ARAP MOSIRE</t>
  </si>
  <si>
    <t>C6335</t>
  </si>
  <si>
    <t>P2067</t>
  </si>
  <si>
    <t>INJURY TO DENNIS NYONGESA WANYONYI</t>
  </si>
  <si>
    <t>P5673</t>
  </si>
  <si>
    <t>INJURY TO SAMSON  LORO AMANA</t>
  </si>
  <si>
    <t>C3182</t>
  </si>
  <si>
    <t>P1571</t>
  </si>
  <si>
    <t>INJURY TO SIMON WASIKE COSMAS</t>
  </si>
  <si>
    <t>C115</t>
  </si>
  <si>
    <t>P5418</t>
  </si>
  <si>
    <t>INJURY TO HAMIS CHARO MWACHAI</t>
  </si>
  <si>
    <t>P2037</t>
  </si>
  <si>
    <t>INJURY TO JOHN WAWERU NDUNGU</t>
  </si>
  <si>
    <t>C8481</t>
  </si>
  <si>
    <t>P5722</t>
  </si>
  <si>
    <t>INJURY TO COLLINS SIMIYU WANYAMA</t>
  </si>
  <si>
    <t>C6658</t>
  </si>
  <si>
    <t>P4238</t>
  </si>
  <si>
    <t>INJURY TO FREDRICK WANYONYI MAKOKHA</t>
  </si>
  <si>
    <t>P7028</t>
  </si>
  <si>
    <t>INJURY TO PATRICK BUTICH AMETA</t>
  </si>
  <si>
    <t>C9683</t>
  </si>
  <si>
    <t>P3006</t>
  </si>
  <si>
    <t>LOSS OF CRUDE PALM OIL - KBC 472C/ZB6412</t>
  </si>
  <si>
    <t>C7080</t>
  </si>
  <si>
    <t>P5236</t>
  </si>
  <si>
    <t>INJURY TO TOM SINDANI ONSOMU</t>
  </si>
  <si>
    <t>C6000</t>
  </si>
  <si>
    <t>P7241</t>
  </si>
  <si>
    <t>INJURY TO STEPHEN MBONDO MWIKYA</t>
  </si>
  <si>
    <t>C6085</t>
  </si>
  <si>
    <t>P9964</t>
  </si>
  <si>
    <t>INJURY TO MARK MUDERWA AKENGAH</t>
  </si>
  <si>
    <t>C1873</t>
  </si>
  <si>
    <t>P1804</t>
  </si>
  <si>
    <t>INJURY TO BRAMWEL WANGILA KILOBI</t>
  </si>
  <si>
    <t>C7116</t>
  </si>
  <si>
    <t>LOSS OF CRUDE PALM OIL - KBR 598K/ZC1936</t>
  </si>
  <si>
    <t>P3478</t>
  </si>
  <si>
    <t>INJUY TO YUNIAH NYABOKE DEGE</t>
  </si>
  <si>
    <t>C3739</t>
  </si>
  <si>
    <t>P4472</t>
  </si>
  <si>
    <t>INJURY TO  SIMON OTISA MUSOTSI</t>
  </si>
  <si>
    <t>C5757</t>
  </si>
  <si>
    <t>P1930</t>
  </si>
  <si>
    <t>INJURY TO LEONARD MAJANGA MASISTA</t>
  </si>
  <si>
    <t>C4352</t>
  </si>
  <si>
    <t>P299</t>
  </si>
  <si>
    <t>INJURY TO BERNARD WABWIRE OUMA</t>
  </si>
  <si>
    <t>C1357</t>
  </si>
  <si>
    <t>P7370</t>
  </si>
  <si>
    <t>INJURY TO  MARTIN  GIKUNDI  MWAMBIA</t>
  </si>
  <si>
    <t>C4930</t>
  </si>
  <si>
    <t>P6113</t>
  </si>
  <si>
    <t>INJURY  TO EVANS  GICHANA  OCHWANGI</t>
  </si>
  <si>
    <t>C4738</t>
  </si>
  <si>
    <t>P8414</t>
  </si>
  <si>
    <t>INJURY TO JOHN MARIETHE MAINA</t>
  </si>
  <si>
    <t>C7720</t>
  </si>
  <si>
    <t>P8589</t>
  </si>
  <si>
    <t>INJURY TO JOHN MUTINDA MUIA</t>
  </si>
  <si>
    <t>C7345</t>
  </si>
  <si>
    <t>P6091</t>
  </si>
  <si>
    <t>ACCIDENT WITH T.P. VEHICLES</t>
  </si>
  <si>
    <t>P3526</t>
  </si>
  <si>
    <t>C2354</t>
  </si>
  <si>
    <t>P6618</t>
  </si>
  <si>
    <t>INJURY TO CHARLES KILONZO JOHN</t>
  </si>
  <si>
    <t>P9298</t>
  </si>
  <si>
    <t>INJURY TO WILLIAM MUTHOKA YUMBIA</t>
  </si>
  <si>
    <t>C2760</t>
  </si>
  <si>
    <t>P1727</t>
  </si>
  <si>
    <t>ALLEGED INJURY TO  BENARD OBWOCHA  ARANGA</t>
  </si>
  <si>
    <t>C2327</t>
  </si>
  <si>
    <t>P4950</t>
  </si>
  <si>
    <t>INJURY TO EDWARD MAINA NGANGA</t>
  </si>
  <si>
    <t>P5987</t>
  </si>
  <si>
    <t>C797</t>
  </si>
  <si>
    <t>P9226</t>
  </si>
  <si>
    <t>INJURY TO BENSON NYONGES WASIKE</t>
  </si>
  <si>
    <t>P8031</t>
  </si>
  <si>
    <t>INJURY TO EMMANUEL THOYA MAITHA</t>
  </si>
  <si>
    <t>C8918</t>
  </si>
  <si>
    <t>P3050</t>
  </si>
  <si>
    <t>INJURY TO NEWTON KIGURU KANYI</t>
  </si>
  <si>
    <t>C6434</t>
  </si>
  <si>
    <t>P1371</t>
  </si>
  <si>
    <t>INJURY TO FESTUS NGALA YONGO</t>
  </si>
  <si>
    <t>C5251</t>
  </si>
  <si>
    <t>P7630</t>
  </si>
  <si>
    <t>INJURY TO FELIX NDUNDE SHAMWANA</t>
  </si>
  <si>
    <t>C7333</t>
  </si>
  <si>
    <t>P1787</t>
  </si>
  <si>
    <t>INJURY TO STANLEY SIKANGA</t>
  </si>
  <si>
    <t>C6318</t>
  </si>
  <si>
    <t>P3936</t>
  </si>
  <si>
    <t>C3247</t>
  </si>
  <si>
    <t>P4597</t>
  </si>
  <si>
    <t>INJURY TO DENNIS KIPCHUMBA KOGO</t>
  </si>
  <si>
    <t>C7394</t>
  </si>
  <si>
    <t>P9572</t>
  </si>
  <si>
    <t>INJURY TO JAMES MULAVI MARAGWE</t>
  </si>
  <si>
    <t>C9716</t>
  </si>
  <si>
    <t>P8951</t>
  </si>
  <si>
    <t>INJURY TO COSMAS MUTIA WILLIAM</t>
  </si>
  <si>
    <t>C9101</t>
  </si>
  <si>
    <t>P2354</t>
  </si>
  <si>
    <t>INJURY TO BONIFACE MUTETI MULI</t>
  </si>
  <si>
    <t>P253</t>
  </si>
  <si>
    <t>INJURY TO  BENSON  WABWIRE  NYAPOLA</t>
  </si>
  <si>
    <t>C1592</t>
  </si>
  <si>
    <t>INJURY TO RODGERS JAMES AKHAMBALE</t>
  </si>
  <si>
    <t>C3917</t>
  </si>
  <si>
    <t>P7667</t>
  </si>
  <si>
    <t>INJURY TO MORAIRA BASWETI CASTOURS</t>
  </si>
  <si>
    <t>C2740</t>
  </si>
  <si>
    <t>P1185</t>
  </si>
  <si>
    <t>INJURY TO TOM WAFULA WEKESA</t>
  </si>
  <si>
    <t>C3125</t>
  </si>
  <si>
    <t>P3455</t>
  </si>
  <si>
    <t>INJURY TO JORAM KADINYU MWAKANYO</t>
  </si>
  <si>
    <t>P8358</t>
  </si>
  <si>
    <t>INJURY TO SHADRACK  KIPNGETICH BETT</t>
  </si>
  <si>
    <t>C1753</t>
  </si>
  <si>
    <t>P1653</t>
  </si>
  <si>
    <t>INJURY TO PATRICK OMULI INYAMBUKO</t>
  </si>
  <si>
    <t>C9776</t>
  </si>
  <si>
    <t>P6099</t>
  </si>
  <si>
    <t>INJURY TO KENNEDY MAINA KIRIRA</t>
  </si>
  <si>
    <t>C534</t>
  </si>
  <si>
    <t>P3102</t>
  </si>
  <si>
    <t>JULIUS GIKONYO WAIRIMU</t>
  </si>
  <si>
    <t>P9010</t>
  </si>
  <si>
    <t>INJURY TO  TIMOTHY  TUNGUTA  TANYA</t>
  </si>
  <si>
    <t>P3833</t>
  </si>
  <si>
    <t>INJURY TO HELLEN NANGUNDA MASINDE</t>
  </si>
  <si>
    <t>C7182</t>
  </si>
  <si>
    <t>P2429</t>
  </si>
  <si>
    <t>INJURY TO MARTIN SIANJE ELIAKIM</t>
  </si>
  <si>
    <t>C2979</t>
  </si>
  <si>
    <t>P685</t>
  </si>
  <si>
    <t>INJURY TO  FESTUS  GITUMA  MUTWIRI</t>
  </si>
  <si>
    <t>P5487</t>
  </si>
  <si>
    <t>INJURY TO SIMON MWANGI MUKALI</t>
  </si>
  <si>
    <t>C6491</t>
  </si>
  <si>
    <t>P3877</t>
  </si>
  <si>
    <t>ACCIDENT WITH T.P- PASSANGER INJURED</t>
  </si>
  <si>
    <t>P9390</t>
  </si>
  <si>
    <t>INJURY TO  DAVID KOMU  MUNGUTI</t>
  </si>
  <si>
    <t>C9655</t>
  </si>
  <si>
    <t>P7282</t>
  </si>
  <si>
    <t>C1353</t>
  </si>
  <si>
    <t>P1130</t>
  </si>
  <si>
    <t>INJURY TO DOUGLAS  ANYONA  OBAI</t>
  </si>
  <si>
    <t>C5811</t>
  </si>
  <si>
    <t>P9490</t>
  </si>
  <si>
    <t>INJURY TO  BENARD  WAFULA  WANYONYI</t>
  </si>
  <si>
    <t>C5571</t>
  </si>
  <si>
    <t>P7120</t>
  </si>
  <si>
    <t>INJURY TO  ELICA  NALIAKA  LUVEMBE</t>
  </si>
  <si>
    <t>C826</t>
  </si>
  <si>
    <t>P1851</t>
  </si>
  <si>
    <t>INJURY TO VICTOR MATEKWA KWATSIMA</t>
  </si>
  <si>
    <t>C7932</t>
  </si>
  <si>
    <t>FATAL-INJURY TO VICTOR KEYA MUSIMBI</t>
  </si>
  <si>
    <t>C1138</t>
  </si>
  <si>
    <t>P2504</t>
  </si>
  <si>
    <t>INJURY TO EUGENE MAPIGO ALENYA</t>
  </si>
  <si>
    <t>C4986</t>
  </si>
  <si>
    <t>P7933</t>
  </si>
  <si>
    <t>FATAL ACCIDENT</t>
  </si>
  <si>
    <t>C4432</t>
  </si>
  <si>
    <t>P6705</t>
  </si>
  <si>
    <t>INJURY TO  PATRICK  ASHIMOLELA LWANGU</t>
  </si>
  <si>
    <t>C1179</t>
  </si>
  <si>
    <t>P9111</t>
  </si>
  <si>
    <t>INJURYB TO  ANTHONY  MASINDE  WAMALWA</t>
  </si>
  <si>
    <t>C7611</t>
  </si>
  <si>
    <t>P716</t>
  </si>
  <si>
    <t>INJURY TO ERIC KANYITA WATITWA</t>
  </si>
  <si>
    <t>C163</t>
  </si>
  <si>
    <t>P8535</t>
  </si>
  <si>
    <t>INJURY TO GEOFFREY WAFULA MUMWANI</t>
  </si>
  <si>
    <t>C1541</t>
  </si>
  <si>
    <t>P5094</t>
  </si>
  <si>
    <t>INJURY TO ZAKAYO KIPTALAM</t>
  </si>
  <si>
    <t>C3643</t>
  </si>
  <si>
    <t>P4048</t>
  </si>
  <si>
    <t>INJURY TO DANIEL  MUSUMBI MALUNDU</t>
  </si>
  <si>
    <t>P1429</t>
  </si>
  <si>
    <t>INJURY TO KIETI MUTUKAA</t>
  </si>
  <si>
    <t>P4987</t>
  </si>
  <si>
    <t>INJURY TO GEORGE OMUNYOKIT</t>
  </si>
  <si>
    <t>C5304</t>
  </si>
  <si>
    <t>P1062</t>
  </si>
  <si>
    <t>INJURY TO JOSEPH WAMBUA KAVIKU</t>
  </si>
  <si>
    <t>C9493</t>
  </si>
  <si>
    <t>INJURY TO DOMINIC NDAMBUKI MWALIMU</t>
  </si>
  <si>
    <t>C6611</t>
  </si>
  <si>
    <t>P1002</t>
  </si>
  <si>
    <t>ACCIDENT WITH A MOTOR CYCLIST.</t>
  </si>
  <si>
    <t>P8245</t>
  </si>
  <si>
    <t>INJURY TO MELISA NAKHUMKHA WAMALWA</t>
  </si>
  <si>
    <t>C6539</t>
  </si>
  <si>
    <t>P4441</t>
  </si>
  <si>
    <t>INJURY TO DENNIS RAGIRA MANGERA</t>
  </si>
  <si>
    <t>P1431</t>
  </si>
  <si>
    <t>INJURY TO PETER BIKANA OMBEO</t>
  </si>
  <si>
    <t>INJURY TO GEOFFREY MOSOTA NYABENI</t>
  </si>
  <si>
    <t>C1343</t>
  </si>
  <si>
    <t>P8591</t>
  </si>
  <si>
    <t>INJURY TO ELIUD WAFULA MAURICE</t>
  </si>
  <si>
    <t>C2179</t>
  </si>
  <si>
    <t>P2712</t>
  </si>
  <si>
    <t>C3909</t>
  </si>
  <si>
    <t>P7619</t>
  </si>
  <si>
    <t>INJURY TO DAVID KISHINGO KISOMBE</t>
  </si>
  <si>
    <t>C170</t>
  </si>
  <si>
    <t>P2156</t>
  </si>
  <si>
    <t>INJURY TO GEORGE RODGERS LIKOYE</t>
  </si>
  <si>
    <t>C1269</t>
  </si>
  <si>
    <t>P2936</t>
  </si>
  <si>
    <t>INJURY TO JOSEPH CHARO KAZUNGU</t>
  </si>
  <si>
    <t>C9071</t>
  </si>
  <si>
    <t>P6237</t>
  </si>
  <si>
    <t>INJURY TO JOHN CHOMBA GACHOKI</t>
  </si>
  <si>
    <t>C3341</t>
  </si>
  <si>
    <t>P414</t>
  </si>
  <si>
    <t>INJURY TO DONALD MBOGHO MWASI</t>
  </si>
  <si>
    <t>C1791</t>
  </si>
  <si>
    <t>P4790</t>
  </si>
  <si>
    <t>INJURY TO CLEOPHAS MUKONES SIFUNA</t>
  </si>
  <si>
    <t>C2489</t>
  </si>
  <si>
    <t>P5613</t>
  </si>
  <si>
    <t>INJURY TO ELISHA ODHIAMBO OSANO</t>
  </si>
  <si>
    <t>C9700</t>
  </si>
  <si>
    <t>P1656</t>
  </si>
  <si>
    <t>INJURY TO NICHOLAS MWANGANGI IVIA</t>
  </si>
  <si>
    <t>C9513</t>
  </si>
  <si>
    <t>P2411</t>
  </si>
  <si>
    <t>C6072</t>
  </si>
  <si>
    <t>INJURY TO BAKARI MOHAMED BAKARI</t>
  </si>
  <si>
    <t>C4865</t>
  </si>
  <si>
    <t>P6788</t>
  </si>
  <si>
    <t>INJURY TO BENDAN MUNGAI KARIUKI</t>
  </si>
  <si>
    <t>SELF INVOLVED</t>
  </si>
  <si>
    <t>C9747</t>
  </si>
  <si>
    <t>P471</t>
  </si>
  <si>
    <t>INJURY TO  SAMUEL NYANGITO  KIBWAGE</t>
  </si>
  <si>
    <t>C4208</t>
  </si>
  <si>
    <t>P9658</t>
  </si>
  <si>
    <t>INJURY TO ALEX SIMIYU NAMASAKA</t>
  </si>
  <si>
    <t>C5147</t>
  </si>
  <si>
    <t>P5039</t>
  </si>
  <si>
    <t>INJURY TO BOAS JUMA KHALAKAI</t>
  </si>
  <si>
    <t>C4811</t>
  </si>
  <si>
    <t>INJURY TO NELSON M MWAGHANA</t>
  </si>
  <si>
    <t>P1769</t>
  </si>
  <si>
    <t>INJURY TO BOAZ JUMA KHALAKAI</t>
  </si>
  <si>
    <t>P4977</t>
  </si>
  <si>
    <t>INJURY TO NICHOLAS MWADIME MATASA</t>
  </si>
  <si>
    <t>C4885</t>
  </si>
  <si>
    <t>P9505</t>
  </si>
  <si>
    <t>INJURY TO JOSEPHAT KIPNGETICH KEMBOI</t>
  </si>
  <si>
    <t>C7586</t>
  </si>
  <si>
    <t>P3099</t>
  </si>
  <si>
    <t>C2833</t>
  </si>
  <si>
    <t>P8675</t>
  </si>
  <si>
    <t>C8589</t>
  </si>
  <si>
    <t>P263</t>
  </si>
  <si>
    <t>INJURY TO  JARED  OMONDI  CHUNZI</t>
  </si>
  <si>
    <t>C948</t>
  </si>
  <si>
    <t>P6632</t>
  </si>
  <si>
    <t>INJURY TO WAMBUA KISILU</t>
  </si>
  <si>
    <t>P4413</t>
  </si>
  <si>
    <t>INJURY TO  WYCLIFFE  NYAIE  KINYANGALA</t>
  </si>
  <si>
    <t>C9240</t>
  </si>
  <si>
    <t>P3504</t>
  </si>
  <si>
    <t>INJURY TO  SOLOMON ANDENYI  SHIPIMIRO</t>
  </si>
  <si>
    <t>C6641</t>
  </si>
  <si>
    <t>P5915</t>
  </si>
  <si>
    <t>INJURY TO  MAURICE  MUSYOKA  MALOMBE</t>
  </si>
  <si>
    <t>C2065</t>
  </si>
  <si>
    <t>P2865</t>
  </si>
  <si>
    <t>C6858</t>
  </si>
  <si>
    <t>P9921</t>
  </si>
  <si>
    <t>INJURY TO MUTHOKA MASEKI</t>
  </si>
  <si>
    <t>C4329</t>
  </si>
  <si>
    <t>P9843</t>
  </si>
  <si>
    <t>INJURY TO BERNARD OTIENO</t>
  </si>
  <si>
    <t>P6667</t>
  </si>
  <si>
    <t>INJURY TO PETER MAUNDU SILA</t>
  </si>
  <si>
    <t>C515</t>
  </si>
  <si>
    <t>P7209</t>
  </si>
  <si>
    <t>INJURY TO  GICHURU  JOHN  WASHAIYO</t>
  </si>
  <si>
    <t>C3925</t>
  </si>
  <si>
    <t>P30</t>
  </si>
  <si>
    <t>INJURY TO JOHN OUMA OUMA</t>
  </si>
  <si>
    <t>C1046</t>
  </si>
  <si>
    <t>P1916</t>
  </si>
  <si>
    <t>INJURY TO NICHOLAS MASILA MULU</t>
  </si>
  <si>
    <t>C4478</t>
  </si>
  <si>
    <t>P9369</t>
  </si>
  <si>
    <t>INJURY TO NICHOLUS MASILA MULU</t>
  </si>
  <si>
    <t>C1324</t>
  </si>
  <si>
    <t>P6877</t>
  </si>
  <si>
    <t>INJURY TO  EMMANUEL  WENZI  ISULI</t>
  </si>
  <si>
    <t>C9771</t>
  </si>
  <si>
    <t>P7222</t>
  </si>
  <si>
    <t>INJURY TO  MESHACK MASILA NYAMAI</t>
  </si>
  <si>
    <t>C8452</t>
  </si>
  <si>
    <t>P2115</t>
  </si>
  <si>
    <t>INJURY TO FRANCIS OMWANSA MOKAYA</t>
  </si>
  <si>
    <t>C9793</t>
  </si>
  <si>
    <t>P1412</t>
  </si>
  <si>
    <t>INJURY O HENRY MBUVI WAMBUA</t>
  </si>
  <si>
    <t>C6972</t>
  </si>
  <si>
    <t>P1463</t>
  </si>
  <si>
    <t>INJURY TO BONIFACE NYONGESA</t>
  </si>
  <si>
    <t>C2041</t>
  </si>
  <si>
    <t>P7478</t>
  </si>
  <si>
    <t>INJURY TO DENNIS OGEGA OGECHI</t>
  </si>
  <si>
    <t>C4630</t>
  </si>
  <si>
    <t>P6084</t>
  </si>
  <si>
    <t>INJURY TO  EUNICE  UGEMBO  OCHIENG</t>
  </si>
  <si>
    <t>C2999</t>
  </si>
  <si>
    <t>P4258</t>
  </si>
  <si>
    <t>INJURY TO JOSEPH MALOMBE</t>
  </si>
  <si>
    <t>C9445</t>
  </si>
  <si>
    <t>P6432</t>
  </si>
  <si>
    <t>INJURY TO DOROPHINE MACHUMA WANYAMA</t>
  </si>
  <si>
    <t>C8754</t>
  </si>
  <si>
    <t>P2152</t>
  </si>
  <si>
    <t>INJURY TO GIBSON ARAMA</t>
  </si>
  <si>
    <t>C1834</t>
  </si>
  <si>
    <t>P6946</t>
  </si>
  <si>
    <t>INJURY TO WINIFRIDA PETI KHASOHA</t>
  </si>
  <si>
    <t>C3467</t>
  </si>
  <si>
    <t>P9623</t>
  </si>
  <si>
    <t>INJURY TO EDWARD BARASA WEKESA</t>
  </si>
  <si>
    <t>C5564</t>
  </si>
  <si>
    <t>P5461</t>
  </si>
  <si>
    <t>INJURY TO  JOHN KAMAU  KINUTHIA</t>
  </si>
  <si>
    <t>P5993</t>
  </si>
  <si>
    <t>INJURY TO  MUTINDA MUSYOKA</t>
  </si>
  <si>
    <t>C1534</t>
  </si>
  <si>
    <t>P7465</t>
  </si>
  <si>
    <t>INJURY TO LABAN MWANWAI MWANONGO</t>
  </si>
  <si>
    <t>P7676</t>
  </si>
  <si>
    <t>INJURY TO  AUGUSTINE  ODONGO  ONUKO</t>
  </si>
  <si>
    <t>C8350</t>
  </si>
  <si>
    <t>P2631</t>
  </si>
  <si>
    <t>INJURY TO STANLEY KIBET BOSUBEN</t>
  </si>
  <si>
    <t>C8840</t>
  </si>
  <si>
    <t>P5960</t>
  </si>
  <si>
    <t>INJURY TO ISAAC MWONGULA  CHENGOLI</t>
  </si>
  <si>
    <t>C3583</t>
  </si>
  <si>
    <t>INJURY TO STEPHEN NDARI MAINA</t>
  </si>
  <si>
    <t>C6667</t>
  </si>
  <si>
    <t>P3631</t>
  </si>
  <si>
    <t>COLLISION WITH A TP VEHICLE,INSURED BLAMED</t>
  </si>
  <si>
    <t>C7271</t>
  </si>
  <si>
    <t>P807</t>
  </si>
  <si>
    <t>INJURY TO DOUGLAS MUYEMEBE</t>
  </si>
  <si>
    <t>C2956</t>
  </si>
  <si>
    <t>INJURY TO JOSEPH NANGARIA MASHARIA</t>
  </si>
  <si>
    <t>C7458</t>
  </si>
  <si>
    <t>P8645</t>
  </si>
  <si>
    <t>INJURY TO LUKE SHEM ETEYE</t>
  </si>
  <si>
    <t>C756</t>
  </si>
  <si>
    <t>P1063</t>
  </si>
  <si>
    <t>INJURY TO WYCLIFFE AMUNGA OKWEMBA</t>
  </si>
  <si>
    <t>C8276</t>
  </si>
  <si>
    <t>P8678</t>
  </si>
  <si>
    <t>INJURY TO NYAMAI NGOLO</t>
  </si>
  <si>
    <t>C6938</t>
  </si>
  <si>
    <t>P7659</t>
  </si>
  <si>
    <t>INJURY TO KIMANTHI MASOSO</t>
  </si>
  <si>
    <t>C794</t>
  </si>
  <si>
    <t>INJURY TO NICHOLAS KYALO</t>
  </si>
  <si>
    <t>C4705</t>
  </si>
  <si>
    <t>P2099</t>
  </si>
  <si>
    <t>INJURY TO PETER MWEMA WAMBUA</t>
  </si>
  <si>
    <t>P7244</t>
  </si>
  <si>
    <t>ACCIDENT WITH A PEDESTRIAN (INVOLVING KBR 642S)</t>
  </si>
  <si>
    <t>C7295</t>
  </si>
  <si>
    <t>P6531</t>
  </si>
  <si>
    <t>INJURY TO JOSEPH ONGALA MOKAYA</t>
  </si>
  <si>
    <t>C5594</t>
  </si>
  <si>
    <t>INJURY TO MUSA FARJI RASHI</t>
  </si>
  <si>
    <t>P5814</t>
  </si>
  <si>
    <t>INJURY TO PAUL GITURA RUMURI</t>
  </si>
  <si>
    <t>P8430</t>
  </si>
  <si>
    <t>ALLEGED INJURY TO  PETER  NJEYA CHEMBE</t>
  </si>
  <si>
    <t>C2890</t>
  </si>
  <si>
    <t>P5238</t>
  </si>
  <si>
    <t>INJURY TO VITALIS INGUTA KHAHERE</t>
  </si>
  <si>
    <t>C621</t>
  </si>
  <si>
    <t>P7780</t>
  </si>
  <si>
    <t>INJURY TO MICHAEL MAKAU MUISYO</t>
  </si>
  <si>
    <t>INJURY TO KENNEDY MUTUKU SIMON</t>
  </si>
  <si>
    <t>C1930</t>
  </si>
  <si>
    <t>P2685</t>
  </si>
  <si>
    <t>INJURY TO GEORGE MAINGI SILA</t>
  </si>
  <si>
    <t>C8354</t>
  </si>
  <si>
    <t>P845</t>
  </si>
  <si>
    <t>INJURY TO JULIUS KIRERA MOMANYI</t>
  </si>
  <si>
    <t>C7109</t>
  </si>
  <si>
    <t>P9919</t>
  </si>
  <si>
    <t>INJURY TO DAVID KIMANTHI MBINDA</t>
  </si>
  <si>
    <t>C8391</t>
  </si>
  <si>
    <t>P805</t>
  </si>
  <si>
    <t>INJURY TO JOSEPH MUTUNGA MUTHIO</t>
  </si>
  <si>
    <t>C1598</t>
  </si>
  <si>
    <t>INJURY TO EUNICE OGEMBO OCHIENG</t>
  </si>
  <si>
    <t>C9182</t>
  </si>
  <si>
    <t>P1246</t>
  </si>
  <si>
    <t>INJURY TO KENNEDY MUTHINI KISANGI</t>
  </si>
  <si>
    <t>C8120</t>
  </si>
  <si>
    <t>P8383</t>
  </si>
  <si>
    <t>INJURY TO AUSTIN MUTISO MUINDI</t>
  </si>
  <si>
    <t>C7022</t>
  </si>
  <si>
    <t>INJURY TO MUTHOKA MATIA</t>
  </si>
  <si>
    <t>C2481</t>
  </si>
  <si>
    <t>P2144</t>
  </si>
  <si>
    <t>INJURY TO BONIFACE MWATHI MUTUKU</t>
  </si>
  <si>
    <t>C6842</t>
  </si>
  <si>
    <t>P1046</t>
  </si>
  <si>
    <t>C3983</t>
  </si>
  <si>
    <t>P1308</t>
  </si>
  <si>
    <t>INJURY TO DOMINIC MUTISYA MUSYOKI</t>
  </si>
  <si>
    <t>C2067</t>
  </si>
  <si>
    <t>P4271</t>
  </si>
  <si>
    <t>INJURY TO DAVID OYOO OLUOCH</t>
  </si>
  <si>
    <t>C9958</t>
  </si>
  <si>
    <t>P7727</t>
  </si>
  <si>
    <t>INJURY TO  RICHARD BOSIRE ONKEO</t>
  </si>
  <si>
    <t>C9962</t>
  </si>
  <si>
    <t>P6418</t>
  </si>
  <si>
    <t>INJURY TO PYRAMID BUILDERS</t>
  </si>
  <si>
    <t>C7349</t>
  </si>
  <si>
    <t>P702</t>
  </si>
  <si>
    <t>ACCIDENT WITH T.P. VEHICLE(INSURED BLAMED)</t>
  </si>
  <si>
    <t>C4540</t>
  </si>
  <si>
    <t>P4132</t>
  </si>
  <si>
    <t>P5691</t>
  </si>
  <si>
    <t>P8746</t>
  </si>
  <si>
    <t>INJURY TO PATRICK MUINDE MUNGATE</t>
  </si>
  <si>
    <t>P8208</t>
  </si>
  <si>
    <t>INJURY TO SAMUEL MCHESIA SHIAKWILA</t>
  </si>
  <si>
    <t>C1671</t>
  </si>
  <si>
    <t>P9109</t>
  </si>
  <si>
    <t>MAURICE WANYONYI WAFULA</t>
  </si>
  <si>
    <t>C4999</t>
  </si>
  <si>
    <t>P2073</t>
  </si>
  <si>
    <t>INJURY TO GODFREY CHENZI MANDA</t>
  </si>
  <si>
    <t>C4849</t>
  </si>
  <si>
    <t>P1519</t>
  </si>
  <si>
    <t>INJURY TO CLEMENT RAMUKA JAHONG</t>
  </si>
  <si>
    <t>P7368</t>
  </si>
  <si>
    <t>INJURY TO GRACE IMMACULATE MUSUMALI</t>
  </si>
  <si>
    <t>C1101</t>
  </si>
  <si>
    <t>P2330</t>
  </si>
  <si>
    <t>INJURY TO KENNEDY NZOKA WAMBUA</t>
  </si>
  <si>
    <t>C9735</t>
  </si>
  <si>
    <t>C9188</t>
  </si>
  <si>
    <t>P5662</t>
  </si>
  <si>
    <t>DAMAGE TO THIRD PARTY PROPERTY</t>
  </si>
  <si>
    <t>CAR</t>
  </si>
  <si>
    <t>Contractor 's All Risk</t>
  </si>
  <si>
    <t>C2602</t>
  </si>
  <si>
    <t>P9481</t>
  </si>
  <si>
    <t>INJURY TO  EDMOND  EPALE  OKOLONG</t>
  </si>
  <si>
    <t>C606</t>
  </si>
  <si>
    <t>P44</t>
  </si>
  <si>
    <t>INJURY TO MICHAEL MUTHUI MUTINDA</t>
  </si>
  <si>
    <t>P4354</t>
  </si>
  <si>
    <t>C1204</t>
  </si>
  <si>
    <t>P55</t>
  </si>
  <si>
    <t>INJURY TO EZEKIEL WALWANDA KHISA</t>
  </si>
  <si>
    <t>C381</t>
  </si>
  <si>
    <t>P5014</t>
  </si>
  <si>
    <t>INJURY TO CATHERINE NGINA NDAMBUKI</t>
  </si>
  <si>
    <t>C9657</t>
  </si>
  <si>
    <t>P3973</t>
  </si>
  <si>
    <t>INJURY TO  GODFREY  CHENZI  MANDA</t>
  </si>
  <si>
    <t>C5771</t>
  </si>
  <si>
    <t>P9793</t>
  </si>
  <si>
    <t>INJURY TO MUTUA MUYANGA</t>
  </si>
  <si>
    <t>C3321</t>
  </si>
  <si>
    <t>P5739</t>
  </si>
  <si>
    <t>INJURY TO SAID ALI MADUBI</t>
  </si>
  <si>
    <t>C1666</t>
  </si>
  <si>
    <t>P2798</t>
  </si>
  <si>
    <t>INJURY TO BERNARD FREDRICK ATUULO</t>
  </si>
  <si>
    <t>C9492</t>
  </si>
  <si>
    <t>P2454</t>
  </si>
  <si>
    <t>INJURY TO PATRICK MUINDE MUINDE MUNGATE</t>
  </si>
  <si>
    <t>P2784</t>
  </si>
  <si>
    <t>INJURY TO  MARGARET WANGARE MURIITHI</t>
  </si>
  <si>
    <t>P8700</t>
  </si>
  <si>
    <t>INJURY TO OKELLO ONYIEGO BARONGO</t>
  </si>
  <si>
    <t>C4794</t>
  </si>
  <si>
    <t>P6219</t>
  </si>
  <si>
    <t>VEHICLE HIT A TREE - FATAL ACCIDENT</t>
  </si>
  <si>
    <t>C8799</t>
  </si>
  <si>
    <t>P3985</t>
  </si>
  <si>
    <t>ACCIDENT INVOLVING PEDESTRIANS</t>
  </si>
  <si>
    <t>C1571</t>
  </si>
  <si>
    <t>P586</t>
  </si>
  <si>
    <t>INJURY TO BONIFACE MWENDWA MUTINDA</t>
  </si>
  <si>
    <t>C8566</t>
  </si>
  <si>
    <t>INJURY TO VINCENT ANDATI ATIRIANO</t>
  </si>
  <si>
    <t>C7939</t>
  </si>
  <si>
    <t>P5023</t>
  </si>
  <si>
    <t>INJURY TO WILFRED ODONGO</t>
  </si>
  <si>
    <t>C7369</t>
  </si>
  <si>
    <t>P5628</t>
  </si>
  <si>
    <t>INJURY TO CHARLES MUTUA</t>
  </si>
  <si>
    <t>C8099</t>
  </si>
  <si>
    <t>P1158</t>
  </si>
  <si>
    <t>INJURY TO JOSPH ODHIAMBO OTIENO</t>
  </si>
  <si>
    <t>P346</t>
  </si>
  <si>
    <t>C526</t>
  </si>
  <si>
    <t>P2227</t>
  </si>
  <si>
    <t>TBA</t>
  </si>
  <si>
    <t>C6945</t>
  </si>
  <si>
    <t>P6011</t>
  </si>
  <si>
    <t>C5325</t>
  </si>
  <si>
    <t>P181</t>
  </si>
  <si>
    <t>P823</t>
  </si>
  <si>
    <t>C8292</t>
  </si>
  <si>
    <t>P1607</t>
  </si>
  <si>
    <t>INJURY TO WOILSON AJEGA LIVETE</t>
  </si>
  <si>
    <t>C1437</t>
  </si>
  <si>
    <t>P9115</t>
  </si>
  <si>
    <t>INJURY TO RAYMOND O OORO</t>
  </si>
  <si>
    <t>C5352</t>
  </si>
  <si>
    <t>P9655</t>
  </si>
  <si>
    <t>INJURY TO THOMAS MBATHIA MULI</t>
  </si>
  <si>
    <t>P5146</t>
  </si>
  <si>
    <t>FATAL INJURY TO PHILIP ALOO TUDA</t>
  </si>
  <si>
    <t>C5489</t>
  </si>
  <si>
    <t>P8897</t>
  </si>
  <si>
    <t>ACCIDENT WITH TWO PEDESTIANS</t>
  </si>
  <si>
    <t>C376</t>
  </si>
  <si>
    <t>P4619</t>
  </si>
  <si>
    <t>INJURY TO  MUTINDA MUTHAMA</t>
  </si>
  <si>
    <t>C1014</t>
  </si>
  <si>
    <t>P3115</t>
  </si>
  <si>
    <t>INJURY TO JOHN OSURI OLOO</t>
  </si>
  <si>
    <t>C5383</t>
  </si>
  <si>
    <t>P9663</t>
  </si>
  <si>
    <t>INJURY TO JANES OKWARO OLWADE</t>
  </si>
  <si>
    <t>C6840</t>
  </si>
  <si>
    <t>P2702</t>
  </si>
  <si>
    <t>INJURY TO BRUNO MUGENDI NGOROI</t>
  </si>
  <si>
    <t>C3201</t>
  </si>
  <si>
    <t>FATAL INJURY TO FESTUS MACHARIA MWIHIA</t>
  </si>
  <si>
    <t>C9175</t>
  </si>
  <si>
    <t>P8559</t>
  </si>
  <si>
    <t>INJURY TO BENARD SIFUNA NASWA</t>
  </si>
  <si>
    <t>C463</t>
  </si>
  <si>
    <t>P6440</t>
  </si>
  <si>
    <t>ACCIDENT WITH T.P VEHICLE</t>
  </si>
  <si>
    <t>C1956</t>
  </si>
  <si>
    <t>P1461</t>
  </si>
  <si>
    <t>INJURY TO MULILI KINGOKU</t>
  </si>
  <si>
    <t>P9819</t>
  </si>
  <si>
    <t>INJURY TO MAKAU MWAKAVI</t>
  </si>
  <si>
    <t>C288</t>
  </si>
  <si>
    <t>P2729</t>
  </si>
  <si>
    <t>C7055</t>
  </si>
  <si>
    <t>P625</t>
  </si>
  <si>
    <t>INJURY TO MUTUNGA KATUNGA</t>
  </si>
  <si>
    <t>C6960</t>
  </si>
  <si>
    <t>P802</t>
  </si>
  <si>
    <t>INJURY TO MARAIRA BASWETI</t>
  </si>
  <si>
    <t>C8177</t>
  </si>
  <si>
    <t>P5523</t>
  </si>
  <si>
    <t>INJURY TO MARY BINSARI OMBESE</t>
  </si>
  <si>
    <t>C2970</t>
  </si>
  <si>
    <t>P8584</t>
  </si>
  <si>
    <t>C3199</t>
  </si>
  <si>
    <t>P8140</t>
  </si>
  <si>
    <t>INJURY TO JUSTUS NYAKUNDI ABUYA</t>
  </si>
  <si>
    <t>C9118</t>
  </si>
  <si>
    <t>P6973</t>
  </si>
  <si>
    <t>ACCIDENT INVOLVING TP MOTORVEHICLE, INSURED BLAMED</t>
  </si>
  <si>
    <t>C6844</t>
  </si>
  <si>
    <t>P5881</t>
  </si>
  <si>
    <t>INJURY TO EDWARD OLAKA CHIMOI</t>
  </si>
  <si>
    <t>C876</t>
  </si>
  <si>
    <t>P7587</t>
  </si>
  <si>
    <t>INJURY TO WILSON AJEGE LIVETE</t>
  </si>
  <si>
    <t>C8823</t>
  </si>
  <si>
    <t>P6259</t>
  </si>
  <si>
    <t>INJURY TO STEPHEN OWOUR OUMA</t>
  </si>
  <si>
    <t>C258</t>
  </si>
  <si>
    <t>P5585</t>
  </si>
  <si>
    <t>P1651</t>
  </si>
  <si>
    <t>INJURY TO LARRY SARROH NGOLO</t>
  </si>
  <si>
    <t>C2757</t>
  </si>
  <si>
    <t>P3986</t>
  </si>
  <si>
    <t>INJURY TO KADENGE CHARO KITSAO</t>
  </si>
  <si>
    <t>C1994</t>
  </si>
  <si>
    <t>P8549</t>
  </si>
  <si>
    <t>COLLSION WITH T.P VEHICLE</t>
  </si>
  <si>
    <t>P9204</t>
  </si>
  <si>
    <t>P9198</t>
  </si>
  <si>
    <t>C9344</t>
  </si>
  <si>
    <t>P8289</t>
  </si>
  <si>
    <t>ACCIDENT INVOLVING A PEDESTRIAN</t>
  </si>
  <si>
    <t>C6003</t>
  </si>
  <si>
    <t>P8071</t>
  </si>
  <si>
    <t>INJURY TO ELISHAMA ETALIA</t>
  </si>
  <si>
    <t>C6362</t>
  </si>
  <si>
    <t>P9346</t>
  </si>
  <si>
    <t>INJURY TO ANNAH NDUNGE NZAU</t>
  </si>
  <si>
    <t>P3016</t>
  </si>
  <si>
    <t>INJURY TO JULIU ADUDA OMOLLO</t>
  </si>
  <si>
    <t>C5145</t>
  </si>
  <si>
    <t>P4859</t>
  </si>
  <si>
    <t>INJURY TO MORRIS MUASYA MUTHUI</t>
  </si>
  <si>
    <t>C2094</t>
  </si>
  <si>
    <t>P512</t>
  </si>
  <si>
    <t>C9430</t>
  </si>
  <si>
    <t>P5772</t>
  </si>
  <si>
    <t>C5523</t>
  </si>
  <si>
    <t>P6701</t>
  </si>
  <si>
    <t>INJURY TO BERNARD MBITHI MUSITISYA</t>
  </si>
  <si>
    <t>C895</t>
  </si>
  <si>
    <t>P9138</t>
  </si>
  <si>
    <t>INJURY TO SHEDRACK KIOKO SIMON</t>
  </si>
  <si>
    <t>C8509</t>
  </si>
  <si>
    <t>P7750</t>
  </si>
  <si>
    <t>INJURY TO JONES MUTHUI MUTHAMI</t>
  </si>
  <si>
    <t>C1552</t>
  </si>
  <si>
    <t>P77</t>
  </si>
  <si>
    <t>INJURY TO JOHN KILATYA KINEENE</t>
  </si>
  <si>
    <t>C7096</t>
  </si>
  <si>
    <t>P5801</t>
  </si>
  <si>
    <t>INJURY TO FRANCIS MUINDEMUTUNGA</t>
  </si>
  <si>
    <t>C2727</t>
  </si>
  <si>
    <t>P5284</t>
  </si>
  <si>
    <t>INJURY TO AUGUSTINE BIWOTT ROP</t>
  </si>
  <si>
    <t>C9515</t>
  </si>
  <si>
    <t>P2189</t>
  </si>
  <si>
    <t>C9209</t>
  </si>
  <si>
    <t>P149</t>
  </si>
  <si>
    <t>INJURY TO LAWRENCE KIPRONO YEGON</t>
  </si>
  <si>
    <t>C9970</t>
  </si>
  <si>
    <t>INJURY TO JULIUS WASONGA MUGA</t>
  </si>
  <si>
    <t>C3288</t>
  </si>
  <si>
    <t>P2459</t>
  </si>
  <si>
    <t>C8648</t>
  </si>
  <si>
    <t>P3511</t>
  </si>
  <si>
    <t>INJURY TO MBUVA KIEMA</t>
  </si>
  <si>
    <t>C3851</t>
  </si>
  <si>
    <t>P8134</t>
  </si>
  <si>
    <t>P3663</t>
  </si>
  <si>
    <t>INJURY TO KALUKU MULI</t>
  </si>
  <si>
    <t>C2966</t>
  </si>
  <si>
    <t>P2557</t>
  </si>
  <si>
    <t>C7645</t>
  </si>
  <si>
    <t>P2857</t>
  </si>
  <si>
    <t>C9877</t>
  </si>
  <si>
    <t>INJURY TO EDWARD WANGILA MUUMBA</t>
  </si>
  <si>
    <t>P3767</t>
  </si>
  <si>
    <t>INJURY TO JACKSON MUTUA NZAU</t>
  </si>
  <si>
    <t>C8421</t>
  </si>
  <si>
    <t>P8935</t>
  </si>
  <si>
    <t>INJURY TO JAMES FONDO KAHINDI</t>
  </si>
  <si>
    <t>C678</t>
  </si>
  <si>
    <t>P1174</t>
  </si>
  <si>
    <t>INJURY TO MNICAH WANJIRU NYAGIA</t>
  </si>
  <si>
    <t>C278</t>
  </si>
  <si>
    <t>P6851</t>
  </si>
  <si>
    <t>INJURY TO JUSTIN NYARIKI MASEA</t>
  </si>
  <si>
    <t>C5003</t>
  </si>
  <si>
    <t>P9031</t>
  </si>
  <si>
    <t>C6688</t>
  </si>
  <si>
    <t>INJURY TO FRANCIS OMIDO ULUNZI</t>
  </si>
  <si>
    <t>C9722</t>
  </si>
  <si>
    <t>P3394</t>
  </si>
  <si>
    <t>INJURY TO JOEL MUSAU MUEMA</t>
  </si>
  <si>
    <t>C3631</t>
  </si>
  <si>
    <t>P3845</t>
  </si>
  <si>
    <t>INJURY TO CALVIN ONDIWUOR ALI</t>
  </si>
  <si>
    <t>C473</t>
  </si>
  <si>
    <t>P6445</t>
  </si>
  <si>
    <t>C5197</t>
  </si>
  <si>
    <t>P3685</t>
  </si>
  <si>
    <t>INJURY TO RICHARD  MBERA</t>
  </si>
  <si>
    <t>P6456</t>
  </si>
  <si>
    <t>INJURY TO WYCLIFFE WANYANGWE KISUCHE</t>
  </si>
  <si>
    <t>C2953</t>
  </si>
  <si>
    <t>P2191</t>
  </si>
  <si>
    <t>INJURY TO EVERLYNE MULESHE MATALANGA</t>
  </si>
  <si>
    <t>C1076</t>
  </si>
  <si>
    <t>P4323</t>
  </si>
  <si>
    <t>INJURY TO WYCLIFFE WANANGWE KISUCHE</t>
  </si>
  <si>
    <t>P2314</t>
  </si>
  <si>
    <t>INJURY TO MESHACK NYAMAI</t>
  </si>
  <si>
    <t>C1542</t>
  </si>
  <si>
    <t>P5719</t>
  </si>
  <si>
    <t>INJURY TO DAVID KILONZO MUTETI</t>
  </si>
  <si>
    <t>C6483</t>
  </si>
  <si>
    <t>P9351</t>
  </si>
  <si>
    <t>INJURY TO FRANCIS KARIUKI KAHURO</t>
  </si>
  <si>
    <t>C8278</t>
  </si>
  <si>
    <t>P8034</t>
  </si>
  <si>
    <t>INJURY TO AUGUSTINE WANYAMA</t>
  </si>
  <si>
    <t>C3978</t>
  </si>
  <si>
    <t>P2383</t>
  </si>
  <si>
    <t>HIT T.P VEHICLE</t>
  </si>
  <si>
    <t>C672</t>
  </si>
  <si>
    <t>P6265</t>
  </si>
  <si>
    <t>INJURY TO AUGUSTIN BIWOTT ROP</t>
  </si>
  <si>
    <t>P8518</t>
  </si>
  <si>
    <t>C5632</t>
  </si>
  <si>
    <t>P3388</t>
  </si>
  <si>
    <t>ACCIDENT INVOLVING TP VEHICLE INSURED BLAMED</t>
  </si>
  <si>
    <t>P9233</t>
  </si>
  <si>
    <t>FATAL INJURY TO KEVIN WESONGA OTUNDUBALE</t>
  </si>
  <si>
    <t>P5820</t>
  </si>
  <si>
    <t>INJURY TO PATRICK KIOKO KISAINGU</t>
  </si>
  <si>
    <t>C4081</t>
  </si>
  <si>
    <t>P1752</t>
  </si>
  <si>
    <t>INJURY TO MICHAEL OKEYO ONDIEGO</t>
  </si>
  <si>
    <t>C6285</t>
  </si>
  <si>
    <t>P5750</t>
  </si>
  <si>
    <t>INJURY TO GEOFFREY WEKESA WASIKE</t>
  </si>
  <si>
    <t>C6518</t>
  </si>
  <si>
    <t>P1385</t>
  </si>
  <si>
    <t>INJURY TO BEATRICE MORAGWA BICHAGWA</t>
  </si>
  <si>
    <t>C1938</t>
  </si>
  <si>
    <t>P7704</t>
  </si>
  <si>
    <t>C5457</t>
  </si>
  <si>
    <t>P1499</t>
  </si>
  <si>
    <t>INJURY TO ALEX ANYANZWA MACHIMBO</t>
  </si>
  <si>
    <t>C1948</t>
  </si>
  <si>
    <t>P3166</t>
  </si>
  <si>
    <t>INJURY TO PIUS MARANI LANDA</t>
  </si>
  <si>
    <t>C3619</t>
  </si>
  <si>
    <t>P4068</t>
  </si>
  <si>
    <t>C1183</t>
  </si>
  <si>
    <t>P5407</t>
  </si>
  <si>
    <t>C4435</t>
  </si>
  <si>
    <t>P3590</t>
  </si>
  <si>
    <t>INJURY TO JOSEPH KARANJA NJOROGE</t>
  </si>
  <si>
    <t>P7204</t>
  </si>
  <si>
    <t>INJURY TO MARTIN KATWOTA KITALI</t>
  </si>
  <si>
    <t>P8200</t>
  </si>
  <si>
    <t>INJURY TO GEOFFREY SHIJUMBA</t>
  </si>
  <si>
    <t>C7164</t>
  </si>
  <si>
    <t>P1548</t>
  </si>
  <si>
    <t>INJURY TO ANDERSON OMARIBA MAROKO</t>
  </si>
  <si>
    <t>C9142</t>
  </si>
  <si>
    <t>P7944</t>
  </si>
  <si>
    <t>INJURY TO CHRISTABEL NASIMIYU WESONGA</t>
  </si>
  <si>
    <t>C4998</t>
  </si>
  <si>
    <t>P7290</t>
  </si>
  <si>
    <t>INJURY TO EDWIN ANDALIA</t>
  </si>
  <si>
    <t>C3724</t>
  </si>
  <si>
    <t>P2368</t>
  </si>
  <si>
    <t>THEFT OF PAINT</t>
  </si>
  <si>
    <t>P3795</t>
  </si>
  <si>
    <t>INJURY TO MIRIAM MBITHE MUINDE</t>
  </si>
  <si>
    <t>C781</t>
  </si>
  <si>
    <t>P7437</t>
  </si>
  <si>
    <t>INJURY TO GRACE NDUNGE MWANGANGI</t>
  </si>
  <si>
    <t>R7676</t>
  </si>
  <si>
    <t>R6060</t>
  </si>
  <si>
    <t>R2243</t>
  </si>
  <si>
    <t>R2092</t>
  </si>
  <si>
    <t>R8746</t>
  </si>
  <si>
    <t>R4195</t>
  </si>
  <si>
    <t>R8030</t>
  </si>
  <si>
    <t>R958</t>
  </si>
  <si>
    <t>R9144</t>
  </si>
  <si>
    <t>R609</t>
  </si>
  <si>
    <t>R9827</t>
  </si>
  <si>
    <t>R2944</t>
  </si>
  <si>
    <t>R8750</t>
  </si>
  <si>
    <t>R262</t>
  </si>
  <si>
    <t>R9824</t>
  </si>
  <si>
    <t>R3936</t>
  </si>
  <si>
    <t>R3779</t>
  </si>
  <si>
    <t>R4500</t>
  </si>
  <si>
    <t>R8071</t>
  </si>
  <si>
    <t>R6796</t>
  </si>
  <si>
    <t>R5786</t>
  </si>
  <si>
    <t>R6711</t>
  </si>
  <si>
    <t>R7983</t>
  </si>
  <si>
    <t>R7203</t>
  </si>
  <si>
    <t>R3366</t>
  </si>
  <si>
    <t>R2115</t>
  </si>
  <si>
    <t>R7701</t>
  </si>
  <si>
    <t>R3752</t>
  </si>
  <si>
    <t>R4436</t>
  </si>
  <si>
    <t>R7896</t>
  </si>
  <si>
    <t>R6450</t>
  </si>
  <si>
    <t>R9508</t>
  </si>
  <si>
    <t>R9078</t>
  </si>
  <si>
    <t>R8810</t>
  </si>
  <si>
    <t>R5004</t>
  </si>
  <si>
    <t>R2718</t>
  </si>
  <si>
    <t>R2938</t>
  </si>
  <si>
    <t>R3591</t>
  </si>
  <si>
    <t>R5277</t>
  </si>
  <si>
    <t>R6236</t>
  </si>
  <si>
    <t>R1698</t>
  </si>
  <si>
    <t>R5751</t>
  </si>
  <si>
    <t>R4143</t>
  </si>
  <si>
    <t>R4721</t>
  </si>
  <si>
    <t>R3678</t>
  </si>
  <si>
    <t>R7180</t>
  </si>
  <si>
    <t>R4968</t>
  </si>
  <si>
    <t>R566</t>
  </si>
  <si>
    <t>R3611</t>
  </si>
  <si>
    <t>R9057</t>
  </si>
  <si>
    <t>R7300</t>
  </si>
  <si>
    <t>R1217</t>
  </si>
  <si>
    <t>R8963</t>
  </si>
  <si>
    <t>R9447</t>
  </si>
  <si>
    <t>R431</t>
  </si>
  <si>
    <t>R1763</t>
  </si>
  <si>
    <t>R4689</t>
  </si>
  <si>
    <t>R1070</t>
  </si>
  <si>
    <t>R2606</t>
  </si>
  <si>
    <t>R9920</t>
  </si>
  <si>
    <t>R1102</t>
  </si>
  <si>
    <t>R6769</t>
  </si>
  <si>
    <t>R5986</t>
  </si>
  <si>
    <t>R8819</t>
  </si>
  <si>
    <t>R4670</t>
  </si>
  <si>
    <t>R9169</t>
  </si>
  <si>
    <t>R3253</t>
  </si>
  <si>
    <t>R3264</t>
  </si>
  <si>
    <t>R5999</t>
  </si>
  <si>
    <t>R7736</t>
  </si>
  <si>
    <t>R9565</t>
  </si>
  <si>
    <t>R4148</t>
  </si>
  <si>
    <t>R1554</t>
  </si>
  <si>
    <t>R5772</t>
  </si>
  <si>
    <t>R3712</t>
  </si>
  <si>
    <t>R7073</t>
  </si>
  <si>
    <t>R2286</t>
  </si>
  <si>
    <t>R8790</t>
  </si>
  <si>
    <t>R4655</t>
  </si>
  <si>
    <t>R3845</t>
  </si>
  <si>
    <t>R9313</t>
  </si>
  <si>
    <t>R7592</t>
  </si>
  <si>
    <t>R4515</t>
  </si>
  <si>
    <t>R2692</t>
  </si>
  <si>
    <t>R1754</t>
  </si>
  <si>
    <t>R596</t>
  </si>
  <si>
    <t>R3173</t>
  </si>
  <si>
    <t>R2818</t>
  </si>
  <si>
    <t>R1164</t>
  </si>
  <si>
    <t>R2153</t>
  </si>
  <si>
    <t>R7381</t>
  </si>
  <si>
    <t>R4626</t>
  </si>
  <si>
    <t>R5844</t>
  </si>
  <si>
    <t>R578</t>
  </si>
  <si>
    <t>R4472</t>
  </si>
  <si>
    <t>R9717</t>
  </si>
  <si>
    <t>R6954</t>
  </si>
  <si>
    <t>R7738</t>
  </si>
  <si>
    <t>R3991</t>
  </si>
  <si>
    <t>R8258</t>
  </si>
  <si>
    <t>R3445</t>
  </si>
  <si>
    <t>R1589</t>
  </si>
  <si>
    <t>R8321</t>
  </si>
  <si>
    <t>R1472</t>
  </si>
  <si>
    <t>R4390</t>
  </si>
  <si>
    <t>R2478</t>
  </si>
  <si>
    <t>R4659</t>
  </si>
  <si>
    <t>R6457</t>
  </si>
  <si>
    <t>R2721</t>
  </si>
  <si>
    <t>R8768</t>
  </si>
  <si>
    <t>R9061</t>
  </si>
  <si>
    <t>R2505</t>
  </si>
  <si>
    <t>R7070</t>
  </si>
  <si>
    <t>R3518</t>
  </si>
  <si>
    <t>R7834</t>
  </si>
  <si>
    <t>R5381</t>
  </si>
  <si>
    <t>R2934</t>
  </si>
  <si>
    <t>R1807</t>
  </si>
  <si>
    <t>R5777</t>
  </si>
  <si>
    <t>R2865</t>
  </si>
  <si>
    <t>R9263</t>
  </si>
  <si>
    <t>R7604</t>
  </si>
  <si>
    <t>R819</t>
  </si>
  <si>
    <t>R9599</t>
  </si>
  <si>
    <t>R1123</t>
  </si>
  <si>
    <t>R9129</t>
  </si>
  <si>
    <t>R26</t>
  </si>
  <si>
    <t>R7639</t>
  </si>
  <si>
    <t>R984</t>
  </si>
  <si>
    <t>R7573</t>
  </si>
  <si>
    <t>R8259</t>
  </si>
  <si>
    <t>R1553</t>
  </si>
  <si>
    <t>R9543</t>
  </si>
  <si>
    <t>R6110</t>
  </si>
  <si>
    <t>R5837</t>
  </si>
  <si>
    <t>R2479</t>
  </si>
  <si>
    <t>R1529</t>
  </si>
  <si>
    <t>R4030</t>
  </si>
  <si>
    <t>R6676</t>
  </si>
  <si>
    <t>R4814</t>
  </si>
  <si>
    <t>R8118</t>
  </si>
  <si>
    <t>R688</t>
  </si>
  <si>
    <t>R116</t>
  </si>
  <si>
    <t>R388</t>
  </si>
  <si>
    <t>R4162</t>
  </si>
  <si>
    <t>R5667</t>
  </si>
  <si>
    <t>R6863</t>
  </si>
  <si>
    <t>R6609</t>
  </si>
  <si>
    <t>R2916</t>
  </si>
  <si>
    <t>R1028</t>
  </si>
  <si>
    <t>R6428</t>
  </si>
  <si>
    <t>R6027</t>
  </si>
  <si>
    <t>R4300</t>
  </si>
  <si>
    <t>R8503</t>
  </si>
  <si>
    <t>R750</t>
  </si>
  <si>
    <t>R6038</t>
  </si>
  <si>
    <t>R6183</t>
  </si>
  <si>
    <t>R2817</t>
  </si>
  <si>
    <t>R234</t>
  </si>
  <si>
    <t>R3905</t>
  </si>
  <si>
    <t>R2585</t>
  </si>
  <si>
    <t>R1557</t>
  </si>
  <si>
    <t>R1311</t>
  </si>
  <si>
    <t>R5566</t>
  </si>
  <si>
    <t>R2846</t>
  </si>
  <si>
    <t>R8755</t>
  </si>
  <si>
    <t>R6036</t>
  </si>
  <si>
    <t>R422</t>
  </si>
  <si>
    <t>R4071</t>
  </si>
  <si>
    <t>R346</t>
  </si>
  <si>
    <t>R5686</t>
  </si>
  <si>
    <t>R9912</t>
  </si>
  <si>
    <t>R3163</t>
  </si>
  <si>
    <t>R1891</t>
  </si>
  <si>
    <t>R2236</t>
  </si>
  <si>
    <t>R2004</t>
  </si>
  <si>
    <t>R3349</t>
  </si>
  <si>
    <t>R3318</t>
  </si>
  <si>
    <t>R9869</t>
  </si>
  <si>
    <t>R348</t>
  </si>
  <si>
    <t>R4502</t>
  </si>
  <si>
    <t>R1115</t>
  </si>
  <si>
    <t>R9052</t>
  </si>
  <si>
    <t>R2990</t>
  </si>
  <si>
    <t>R6799</t>
  </si>
  <si>
    <t>R4378</t>
  </si>
  <si>
    <t>R3629</t>
  </si>
  <si>
    <t>R5155</t>
  </si>
  <si>
    <t>R7035</t>
  </si>
  <si>
    <t>R635</t>
  </si>
  <si>
    <t>R378</t>
  </si>
  <si>
    <t>R9595</t>
  </si>
  <si>
    <t>R3892</t>
  </si>
  <si>
    <t>R6583</t>
  </si>
  <si>
    <t>R1325</t>
  </si>
  <si>
    <t>R9338</t>
  </si>
  <si>
    <t>R5790</t>
  </si>
  <si>
    <t>R7408</t>
  </si>
  <si>
    <t>R8661</t>
  </si>
  <si>
    <t>R8347</t>
  </si>
  <si>
    <t>R7748</t>
  </si>
  <si>
    <t>R9108</t>
  </si>
  <si>
    <t>R6779</t>
  </si>
  <si>
    <t>R1350</t>
  </si>
  <si>
    <t>R8696</t>
  </si>
  <si>
    <t>R8491</t>
  </si>
  <si>
    <t>R6418</t>
  </si>
  <si>
    <t>R5834</t>
  </si>
  <si>
    <t>R5666</t>
  </si>
  <si>
    <t>R2426</t>
  </si>
  <si>
    <t>R6446</t>
  </si>
  <si>
    <t>R4345</t>
  </si>
  <si>
    <t>R2245</t>
  </si>
  <si>
    <t>R1312</t>
  </si>
  <si>
    <t>R9685</t>
  </si>
  <si>
    <t>R4494</t>
  </si>
  <si>
    <t>R1318</t>
  </si>
  <si>
    <t>R7998</t>
  </si>
  <si>
    <t>R3460</t>
  </si>
  <si>
    <t>R5812</t>
  </si>
  <si>
    <t>R1996</t>
  </si>
  <si>
    <t>R3221</t>
  </si>
  <si>
    <t>R7997</t>
  </si>
  <si>
    <t>R6836</t>
  </si>
  <si>
    <t>R8712</t>
  </si>
  <si>
    <t>R7944</t>
  </si>
  <si>
    <t>R6866</t>
  </si>
  <si>
    <t>R4785</t>
  </si>
  <si>
    <t>R5124</t>
  </si>
  <si>
    <t>R3958</t>
  </si>
  <si>
    <t>R9894</t>
  </si>
  <si>
    <t>R9320</t>
  </si>
  <si>
    <t>R8423</t>
  </si>
  <si>
    <t>R2419</t>
  </si>
  <si>
    <t>R6387</t>
  </si>
  <si>
    <t>R6745</t>
  </si>
  <si>
    <t>R1735</t>
  </si>
  <si>
    <t>R8344</t>
  </si>
  <si>
    <t>R3592</t>
  </si>
  <si>
    <t>R9469</t>
  </si>
  <si>
    <t>R6177</t>
  </si>
  <si>
    <t>R7934</t>
  </si>
  <si>
    <t>R1741</t>
  </si>
  <si>
    <t>R1545</t>
  </si>
  <si>
    <t>R7494</t>
  </si>
  <si>
    <t>R7635</t>
  </si>
  <si>
    <t>R1982</t>
  </si>
  <si>
    <t>R121</t>
  </si>
  <si>
    <t>R8923</t>
  </si>
  <si>
    <t>R7320</t>
  </si>
  <si>
    <t>R6416</t>
  </si>
  <si>
    <t>R9183</t>
  </si>
  <si>
    <t>R5025</t>
  </si>
  <si>
    <t>R8411</t>
  </si>
  <si>
    <t>R3156</t>
  </si>
  <si>
    <t>R6423</t>
  </si>
  <si>
    <t>R3570</t>
  </si>
  <si>
    <t>R2629</t>
  </si>
  <si>
    <t>R1157</t>
  </si>
  <si>
    <t>R4639</t>
  </si>
  <si>
    <t>R243</t>
  </si>
  <si>
    <t>R8420</t>
  </si>
  <si>
    <t>R8398</t>
  </si>
  <si>
    <t>R4242</t>
  </si>
  <si>
    <t>R2048</t>
  </si>
  <si>
    <t>R6678</t>
  </si>
  <si>
    <t>R2310</t>
  </si>
  <si>
    <t>R9063</t>
  </si>
  <si>
    <t>R2619</t>
  </si>
  <si>
    <t>R3179</t>
  </si>
  <si>
    <t>R3697</t>
  </si>
  <si>
    <t>R1202</t>
  </si>
  <si>
    <t>R98</t>
  </si>
  <si>
    <t>R8948</t>
  </si>
  <si>
    <t>R3612</t>
  </si>
  <si>
    <t>R5737</t>
  </si>
  <si>
    <t>R6691</t>
  </si>
  <si>
    <t>R2640</t>
  </si>
  <si>
    <t>R4348</t>
  </si>
  <si>
    <t>R3481</t>
  </si>
  <si>
    <t>R3656</t>
  </si>
  <si>
    <t>R2238</t>
  </si>
  <si>
    <t>R8252</t>
  </si>
  <si>
    <t>R7584</t>
  </si>
  <si>
    <t>R1497</t>
  </si>
  <si>
    <t>R1846</t>
  </si>
  <si>
    <t>R4491</t>
  </si>
  <si>
    <t>R812</t>
  </si>
  <si>
    <t>R4817</t>
  </si>
  <si>
    <t>R8606</t>
  </si>
  <si>
    <t>R6700</t>
  </si>
  <si>
    <t>R6963</t>
  </si>
  <si>
    <t>R251</t>
  </si>
  <si>
    <t>R7232</t>
  </si>
  <si>
    <t>R3369</t>
  </si>
  <si>
    <t>R6282</t>
  </si>
  <si>
    <t>R3390</t>
  </si>
  <si>
    <t>R9404</t>
  </si>
  <si>
    <t>R3775</t>
  </si>
  <si>
    <t>R6880</t>
  </si>
  <si>
    <t>R8931</t>
  </si>
  <si>
    <t>R7559</t>
  </si>
  <si>
    <t>R1265</t>
  </si>
  <si>
    <t>R2548</t>
  </si>
  <si>
    <t>R7163</t>
  </si>
  <si>
    <t>R4327</t>
  </si>
  <si>
    <t>R6358</t>
  </si>
  <si>
    <t>R7976</t>
  </si>
  <si>
    <t>R7548</t>
  </si>
  <si>
    <t>R17</t>
  </si>
  <si>
    <t>R9851</t>
  </si>
  <si>
    <t>R6120</t>
  </si>
  <si>
    <t>R2980</t>
  </si>
  <si>
    <t>R3182</t>
  </si>
  <si>
    <t>R2952</t>
  </si>
  <si>
    <t>R2155</t>
  </si>
  <si>
    <t>R8239</t>
  </si>
  <si>
    <t>R4408</t>
  </si>
  <si>
    <t>R1971</t>
  </si>
  <si>
    <t>R6021</t>
  </si>
  <si>
    <t>R6226</t>
  </si>
  <si>
    <t>R6681</t>
  </si>
  <si>
    <t>R9937</t>
  </si>
  <si>
    <t>R2580</t>
  </si>
  <si>
    <t>R6480</t>
  </si>
  <si>
    <t>R5914</t>
  </si>
  <si>
    <t>R2564</t>
  </si>
  <si>
    <t>R7581</t>
  </si>
  <si>
    <t>R9865</t>
  </si>
  <si>
    <t>R3996</t>
  </si>
  <si>
    <t>R6988</t>
  </si>
  <si>
    <t>R708</t>
  </si>
  <si>
    <t>R3454</t>
  </si>
  <si>
    <t>R2260</t>
  </si>
  <si>
    <t>R1076</t>
  </si>
  <si>
    <t>R7954</t>
  </si>
  <si>
    <t>R4551</t>
  </si>
  <si>
    <t>R7886</t>
  </si>
  <si>
    <t>R2239</t>
  </si>
  <si>
    <t>R8574</t>
  </si>
  <si>
    <t>R5466</t>
  </si>
  <si>
    <t>R4304</t>
  </si>
  <si>
    <t>R7264</t>
  </si>
  <si>
    <t>R7940</t>
  </si>
  <si>
    <t>R3281</t>
  </si>
  <si>
    <t>R1789</t>
  </si>
  <si>
    <t>R113</t>
  </si>
  <si>
    <t>R7214</t>
  </si>
  <si>
    <t>R6065</t>
  </si>
  <si>
    <t>R237</t>
  </si>
  <si>
    <t>R3621</t>
  </si>
  <si>
    <t>R2696</t>
  </si>
  <si>
    <t>R5535</t>
  </si>
  <si>
    <t>R5247</t>
  </si>
  <si>
    <t>R4324</t>
  </si>
  <si>
    <t>R6592</t>
  </si>
  <si>
    <t>R2204</t>
  </si>
  <si>
    <t>R7305</t>
  </si>
  <si>
    <t>R8601</t>
  </si>
  <si>
    <t>R5308</t>
  </si>
  <si>
    <t>R4699</t>
  </si>
  <si>
    <t>R7790</t>
  </si>
  <si>
    <t>R8178</t>
  </si>
  <si>
    <t>R8165</t>
  </si>
  <si>
    <t>R469</t>
  </si>
  <si>
    <t>R218</t>
  </si>
  <si>
    <t>R7966</t>
  </si>
  <si>
    <t>R465</t>
  </si>
  <si>
    <t>R3901</t>
  </si>
  <si>
    <t>R7325</t>
  </si>
  <si>
    <t>R5559</t>
  </si>
  <si>
    <t>R4471</t>
  </si>
  <si>
    <t>R6505</t>
  </si>
  <si>
    <t>R6931</t>
  </si>
  <si>
    <t>R7993</t>
  </si>
  <si>
    <t>R8681</t>
  </si>
  <si>
    <t>R4769</t>
  </si>
  <si>
    <t>R1595</t>
  </si>
  <si>
    <t>R9714</t>
  </si>
  <si>
    <t>R2734</t>
  </si>
  <si>
    <t>R4223</t>
  </si>
  <si>
    <t>R7769</t>
  </si>
  <si>
    <t>R4665</t>
  </si>
  <si>
    <t>R3796</t>
  </si>
  <si>
    <t>R3234</t>
  </si>
  <si>
    <t>R1831</t>
  </si>
  <si>
    <t>R5473</t>
  </si>
  <si>
    <t>R2235</t>
  </si>
  <si>
    <t>R1017</t>
  </si>
  <si>
    <t>R6780</t>
  </si>
  <si>
    <t>R719</t>
  </si>
  <si>
    <t>R2986</t>
  </si>
  <si>
    <t>R8797</t>
  </si>
  <si>
    <t>R9689</t>
  </si>
  <si>
    <t>R290</t>
  </si>
  <si>
    <t>R7665</t>
  </si>
  <si>
    <t>R3002</t>
  </si>
  <si>
    <t>R640</t>
  </si>
  <si>
    <t>R5738</t>
  </si>
  <si>
    <t>R9155</t>
  </si>
  <si>
    <t>R9288</t>
  </si>
  <si>
    <t>R3894</t>
  </si>
  <si>
    <t>R7033</t>
  </si>
  <si>
    <t>R4782</t>
  </si>
  <si>
    <t>R93</t>
  </si>
  <si>
    <t>R4412</t>
  </si>
  <si>
    <t>R9688</t>
  </si>
  <si>
    <t>R9664</t>
  </si>
  <si>
    <t>R9336</t>
  </si>
  <si>
    <t>R8133</t>
  </si>
  <si>
    <t>R2907</t>
  </si>
  <si>
    <t>R2901</t>
  </si>
  <si>
    <t>R5238</t>
  </si>
  <si>
    <t>R7238</t>
  </si>
  <si>
    <t>R4490</t>
  </si>
  <si>
    <t>R8675</t>
  </si>
  <si>
    <t>R2393</t>
  </si>
  <si>
    <t>R8215</t>
  </si>
  <si>
    <t>R5624</t>
  </si>
  <si>
    <t>R7929</t>
  </si>
  <si>
    <t>R5047</t>
  </si>
  <si>
    <t>R8557</t>
  </si>
  <si>
    <t>R6644</t>
  </si>
  <si>
    <t>R8785</t>
  </si>
  <si>
    <t>R4285</t>
  </si>
  <si>
    <t>R9370</t>
  </si>
  <si>
    <t>R6263</t>
  </si>
  <si>
    <t>R9095</t>
  </si>
  <si>
    <t>R4267</t>
  </si>
  <si>
    <t>R4539</t>
  </si>
  <si>
    <t>R3044</t>
  </si>
  <si>
    <t>R1691</t>
  </si>
  <si>
    <t>R3767</t>
  </si>
  <si>
    <t>R7235</t>
  </si>
  <si>
    <t>R598</t>
  </si>
  <si>
    <t>R7762</t>
  </si>
  <si>
    <t>R879</t>
  </si>
  <si>
    <t>R7092</t>
  </si>
  <si>
    <t>R3218</t>
  </si>
  <si>
    <t>R7388</t>
  </si>
  <si>
    <t>R6570</t>
  </si>
  <si>
    <t>R837</t>
  </si>
  <si>
    <t>R6495</t>
  </si>
  <si>
    <t>R6082</t>
  </si>
  <si>
    <t>R5487</t>
  </si>
  <si>
    <t>R4214</t>
  </si>
  <si>
    <t>R7129</t>
  </si>
  <si>
    <t>R4037</t>
  </si>
  <si>
    <t>R1724</t>
  </si>
  <si>
    <t>R9073</t>
  </si>
  <si>
    <t>R7733</t>
  </si>
  <si>
    <t>R5334</t>
  </si>
  <si>
    <t>R1053</t>
  </si>
  <si>
    <t>R1096</t>
  </si>
  <si>
    <t>R9076</t>
  </si>
  <si>
    <t>R8926</t>
  </si>
  <si>
    <t>R2507</t>
  </si>
  <si>
    <t>R6390</t>
  </si>
  <si>
    <t>R751</t>
  </si>
  <si>
    <t>R1090</t>
  </si>
  <si>
    <t>R5406</t>
  </si>
  <si>
    <t>R8160</t>
  </si>
  <si>
    <t>R4002</t>
  </si>
  <si>
    <t>R1912</t>
  </si>
  <si>
    <t>R8268</t>
  </si>
  <si>
    <t>R6141</t>
  </si>
  <si>
    <t>R2977</t>
  </si>
  <si>
    <t>R1887</t>
  </si>
  <si>
    <t>R5018</t>
  </si>
  <si>
    <t>R7919</t>
  </si>
  <si>
    <t>R960</t>
  </si>
  <si>
    <t>R6206</t>
  </si>
  <si>
    <t>R7514</t>
  </si>
  <si>
    <t>R6513</t>
  </si>
  <si>
    <t>R4049</t>
  </si>
  <si>
    <t>R9484</t>
  </si>
  <si>
    <t>R9084</t>
  </si>
  <si>
    <t>R228</t>
  </si>
  <si>
    <t>R8282</t>
  </si>
  <si>
    <t>R6104</t>
  </si>
  <si>
    <t>R4838</t>
  </si>
  <si>
    <t>R7493</t>
  </si>
  <si>
    <t>R216</t>
  </si>
  <si>
    <t>R2553</t>
  </si>
  <si>
    <t>R9200</t>
  </si>
  <si>
    <t>R1471</t>
  </si>
  <si>
    <t>R9614</t>
  </si>
  <si>
    <t>R2904</t>
  </si>
  <si>
    <t>R878</t>
  </si>
  <si>
    <t>R7260</t>
  </si>
  <si>
    <t>K454</t>
  </si>
  <si>
    <t>K197</t>
  </si>
  <si>
    <t>K82</t>
  </si>
  <si>
    <t>K984</t>
  </si>
  <si>
    <t>K499</t>
  </si>
  <si>
    <t>K43</t>
  </si>
  <si>
    <t>K904</t>
  </si>
  <si>
    <t>K374</t>
  </si>
  <si>
    <t>K987</t>
  </si>
  <si>
    <t>K40</t>
  </si>
  <si>
    <t>K22</t>
  </si>
  <si>
    <t>K457</t>
  </si>
  <si>
    <t>K727</t>
  </si>
  <si>
    <t>K542</t>
  </si>
  <si>
    <t>K183</t>
  </si>
  <si>
    <t>K600</t>
  </si>
  <si>
    <t>K224</t>
  </si>
  <si>
    <t>K524</t>
  </si>
  <si>
    <t>K981</t>
  </si>
  <si>
    <t>K264</t>
  </si>
  <si>
    <t>K350</t>
  </si>
  <si>
    <t>K278</t>
  </si>
  <si>
    <t>K267</t>
  </si>
  <si>
    <t>K978</t>
  </si>
  <si>
    <t>K500</t>
  </si>
  <si>
    <t>K993</t>
  </si>
  <si>
    <t>K692</t>
  </si>
  <si>
    <t>K455</t>
  </si>
  <si>
    <t>K593</t>
  </si>
  <si>
    <t>K92</t>
  </si>
  <si>
    <t>K686</t>
  </si>
  <si>
    <t>K250</t>
  </si>
  <si>
    <t>K393</t>
  </si>
  <si>
    <t>K543</t>
  </si>
  <si>
    <t>K436</t>
  </si>
  <si>
    <t>K439</t>
  </si>
  <si>
    <t>K755</t>
  </si>
  <si>
    <t>K202</t>
  </si>
  <si>
    <t>K466</t>
  </si>
  <si>
    <t>K352</t>
  </si>
  <si>
    <t>K961</t>
  </si>
  <si>
    <t>K309</t>
  </si>
  <si>
    <t>K195</t>
  </si>
  <si>
    <t>K345</t>
  </si>
  <si>
    <t>K57</t>
  </si>
  <si>
    <t>K739</t>
  </si>
  <si>
    <t>K860</t>
  </si>
  <si>
    <t>K490</t>
  </si>
  <si>
    <t>K316</t>
  </si>
  <si>
    <t>K688</t>
  </si>
  <si>
    <t>K311</t>
  </si>
  <si>
    <t>K152</t>
  </si>
  <si>
    <t>K716</t>
  </si>
  <si>
    <t>K194</t>
  </si>
  <si>
    <t>K933</t>
  </si>
  <si>
    <t>K772</t>
  </si>
  <si>
    <t>K207</t>
  </si>
  <si>
    <t>K920</t>
  </si>
  <si>
    <t>K649</t>
  </si>
  <si>
    <t>K740</t>
  </si>
  <si>
    <t>K58</t>
  </si>
  <si>
    <t>K882</t>
  </si>
  <si>
    <t>K586</t>
  </si>
  <si>
    <t>K407</t>
  </si>
  <si>
    <t>K565</t>
  </si>
  <si>
    <t>K679</t>
  </si>
  <si>
    <t>K355</t>
  </si>
  <si>
    <t>K95</t>
  </si>
  <si>
    <t>K624</t>
  </si>
  <si>
    <t>K512</t>
  </si>
  <si>
    <t>K693</t>
  </si>
  <si>
    <t>K88</t>
  </si>
  <si>
    <t>K254</t>
  </si>
  <si>
    <t>K604</t>
  </si>
  <si>
    <t>K27</t>
  </si>
  <si>
    <t>K208</t>
  </si>
  <si>
    <t>K553</t>
  </si>
  <si>
    <t>K465</t>
  </si>
  <si>
    <t>K460</t>
  </si>
  <si>
    <t>K24</t>
  </si>
  <si>
    <t>K353</t>
  </si>
  <si>
    <t>K245</t>
  </si>
  <si>
    <t>K189</t>
  </si>
  <si>
    <t>K694</t>
  </si>
  <si>
    <t>K583</t>
  </si>
  <si>
    <t>K881</t>
  </si>
  <si>
    <t>K266</t>
  </si>
  <si>
    <t>K206</t>
  </si>
  <si>
    <t>K274</t>
  </si>
  <si>
    <t>K592</t>
  </si>
  <si>
    <t>K5</t>
  </si>
  <si>
    <t>K562</t>
  </si>
  <si>
    <t>K927</t>
  </si>
  <si>
    <t>K615</t>
  </si>
  <si>
    <t>K242</t>
  </si>
  <si>
    <t>K655</t>
  </si>
  <si>
    <t>K332</t>
  </si>
  <si>
    <t>K286</t>
  </si>
  <si>
    <t>K954</t>
  </si>
  <si>
    <t>K638</t>
  </si>
  <si>
    <t>K72</t>
  </si>
  <si>
    <t>K129</t>
  </si>
  <si>
    <t>K728</t>
  </si>
  <si>
    <t>K77</t>
  </si>
  <si>
    <t>K754</t>
  </si>
  <si>
    <t>K426</t>
  </si>
  <si>
    <t>K768</t>
  </si>
  <si>
    <t>K567</t>
  </si>
  <si>
    <t>K564</t>
  </si>
  <si>
    <t>K260</t>
  </si>
  <si>
    <t>K964</t>
  </si>
  <si>
    <t>K515</t>
  </si>
  <si>
    <t>K294</t>
  </si>
  <si>
    <t>K820</t>
  </si>
  <si>
    <t>K698</t>
  </si>
  <si>
    <t>K622</t>
  </si>
  <si>
    <t>K63</t>
  </si>
  <si>
    <t>K403</t>
  </si>
  <si>
    <t>K621</t>
  </si>
  <si>
    <t>K811</t>
  </si>
  <si>
    <t>K846</t>
  </si>
  <si>
    <t>K601</t>
  </si>
  <si>
    <t>K949</t>
  </si>
  <si>
    <t>K247</t>
  </si>
  <si>
    <t>K760</t>
  </si>
  <si>
    <t>K52</t>
  </si>
  <si>
    <t>K405</t>
  </si>
  <si>
    <t>K257</t>
  </si>
  <si>
    <t>K305</t>
  </si>
  <si>
    <t>K244</t>
  </si>
  <si>
    <t>K972</t>
  </si>
  <si>
    <t>K829</t>
  </si>
  <si>
    <t>K167</t>
  </si>
  <si>
    <t>K383</t>
  </si>
  <si>
    <t>K71</t>
  </si>
  <si>
    <t>K723</t>
  </si>
  <si>
    <t>K30</t>
  </si>
  <si>
    <t>K928</t>
  </si>
  <si>
    <t>K845</t>
  </si>
  <si>
    <t>K390</t>
  </si>
  <si>
    <t>K359</t>
  </si>
  <si>
    <t>K854</t>
  </si>
  <si>
    <t>K635</t>
  </si>
  <si>
    <t>K814</t>
  </si>
  <si>
    <t>K358</t>
  </si>
  <si>
    <t>K154</t>
  </si>
  <si>
    <t>K510</t>
  </si>
  <si>
    <t>K549</t>
  </si>
  <si>
    <t>K161</t>
  </si>
  <si>
    <t>K452</t>
  </si>
  <si>
    <t>K404</t>
  </si>
  <si>
    <t>K386</t>
  </si>
  <si>
    <t>K153</t>
  </si>
  <si>
    <t>K597</t>
  </si>
  <si>
    <t>K10</t>
  </si>
  <si>
    <t>K69</t>
  </si>
  <si>
    <t>K560</t>
  </si>
  <si>
    <t>K157</t>
  </si>
  <si>
    <t>K306</t>
  </si>
  <si>
    <t>K570</t>
  </si>
  <si>
    <t>K647</t>
  </si>
  <si>
    <t>K518</t>
  </si>
  <si>
    <t>K976</t>
  </si>
  <si>
    <t>K356</t>
  </si>
  <si>
    <t>K778</t>
  </si>
  <si>
    <t>K687</t>
  </si>
  <si>
    <t>K401</t>
  </si>
  <si>
    <t>K361</t>
  </si>
  <si>
    <t>K938</t>
  </si>
  <si>
    <t>K677</t>
  </si>
  <si>
    <t>K713</t>
  </si>
  <si>
    <t>K706</t>
  </si>
  <si>
    <t>K46</t>
  </si>
  <si>
    <t>K343</t>
  </si>
  <si>
    <t>K470</t>
  </si>
  <si>
    <t>K986</t>
  </si>
  <si>
    <t>K300</t>
  </si>
  <si>
    <t>K373</t>
  </si>
  <si>
    <t>K113</t>
  </si>
  <si>
    <t>K527</t>
  </si>
  <si>
    <t>K953</t>
  </si>
  <si>
    <t>K618</t>
  </si>
  <si>
    <t>K268</t>
  </si>
  <si>
    <t>K748</t>
  </si>
  <si>
    <t>K967</t>
  </si>
  <si>
    <t>K888</t>
  </si>
  <si>
    <t>K541</t>
  </si>
  <si>
    <t>K738</t>
  </si>
  <si>
    <t>K271</t>
  </si>
  <si>
    <t>K741</t>
  </si>
  <si>
    <t>K762</t>
  </si>
  <si>
    <t>K863</t>
  </si>
  <si>
    <t>K997</t>
  </si>
  <si>
    <t>K7</t>
  </si>
  <si>
    <t>K168</t>
  </si>
  <si>
    <t>K222</t>
  </si>
  <si>
    <t>K321</t>
  </si>
  <si>
    <t>K293</t>
  </si>
  <si>
    <t>K657</t>
  </si>
  <si>
    <t>K32</t>
  </si>
  <si>
    <t>K901</t>
  </si>
  <si>
    <t>K695</t>
  </si>
  <si>
    <t>K342</t>
  </si>
  <si>
    <t>K392</t>
  </si>
  <si>
    <t>K865</t>
  </si>
  <si>
    <t>K424</t>
  </si>
  <si>
    <t>K988</t>
  </si>
  <si>
    <t>K243</t>
  </si>
  <si>
    <t>K474</t>
  </si>
  <si>
    <t>K975</t>
  </si>
  <si>
    <t>K142</t>
  </si>
  <si>
    <t>K983</t>
  </si>
  <si>
    <t>K179</t>
  </si>
  <si>
    <t>K942</t>
  </si>
  <si>
    <t>K301</t>
  </si>
  <si>
    <t>K683</t>
  </si>
  <si>
    <t>K579</t>
  </si>
  <si>
    <t>K233</t>
  </si>
  <si>
    <t>K17</t>
  </si>
  <si>
    <t>K673</t>
  </si>
  <si>
    <t>K53</t>
  </si>
  <si>
    <t>K785</t>
  </si>
  <si>
    <t>K155</t>
  </si>
  <si>
    <t>K287</t>
  </si>
  <si>
    <t>K968</t>
  </si>
  <si>
    <t>K160</t>
  </si>
  <si>
    <t>K940</t>
  </si>
  <si>
    <t>K825</t>
  </si>
  <si>
    <t>K866</t>
  </si>
  <si>
    <t>K111</t>
  </si>
  <si>
    <t>K114</t>
  </si>
  <si>
    <t>K432</t>
  </si>
  <si>
    <t>K456</t>
  </si>
  <si>
    <t>K144</t>
  </si>
  <si>
    <t>K501</t>
  </si>
  <si>
    <t>K704</t>
  </si>
  <si>
    <t>K777</t>
  </si>
  <si>
    <t>K344</t>
  </si>
  <si>
    <t>K569</t>
  </si>
  <si>
    <t>K364</t>
  </si>
  <si>
    <t>K945</t>
  </si>
  <si>
    <t>K678</t>
  </si>
  <si>
    <t>K884</t>
  </si>
  <si>
    <t>K798</t>
  </si>
  <si>
    <t>K354</t>
  </si>
  <si>
    <t>K308</t>
  </si>
  <si>
    <t>K493</t>
  </si>
  <si>
    <t>K497</t>
  </si>
  <si>
    <t>K402</t>
  </si>
  <si>
    <t>K187</t>
  </si>
  <si>
    <t>K79</t>
  </si>
  <si>
    <t>K313</t>
  </si>
  <si>
    <t>K970</t>
  </si>
  <si>
    <t>K336</t>
  </si>
  <si>
    <t>K151</t>
  </si>
  <si>
    <t>K818</t>
  </si>
  <si>
    <t>K517</t>
  </si>
  <si>
    <t>K710</t>
  </si>
  <si>
    <t>K534</t>
  </si>
  <si>
    <t>K362</t>
  </si>
  <si>
    <t>K36</t>
  </si>
  <si>
    <t>K427</t>
  </si>
  <si>
    <t>K578</t>
  </si>
  <si>
    <t>K735</t>
  </si>
  <si>
    <t>K599</t>
  </si>
  <si>
    <t>K737</t>
  </si>
  <si>
    <t>K880</t>
  </si>
  <si>
    <t>K958</t>
  </si>
  <si>
    <t>K442</t>
  </si>
  <si>
    <t>K19</t>
  </si>
  <si>
    <t>K623</t>
  </si>
  <si>
    <t>K930</t>
  </si>
  <si>
    <t>K375</t>
  </si>
  <si>
    <t>K918</t>
  </si>
  <si>
    <t>K317</t>
  </si>
  <si>
    <t>K985</t>
  </si>
  <si>
    <t>K42</t>
  </si>
  <si>
    <t>K744</t>
  </si>
  <si>
    <t>K382</t>
  </si>
  <si>
    <t>K659</t>
  </si>
  <si>
    <t>K205</t>
  </si>
  <si>
    <t>K78</t>
  </si>
  <si>
    <t>K815</t>
  </si>
  <si>
    <t>K228</t>
  </si>
  <si>
    <t>K662</t>
  </si>
  <si>
    <t>K145</t>
  </si>
  <si>
    <t>K435</t>
  </si>
  <si>
    <t>K521</t>
  </si>
  <si>
    <t>K696</t>
  </si>
  <si>
    <t>K900</t>
  </si>
  <si>
    <t>K552</t>
  </si>
  <si>
    <t>K751</t>
  </si>
  <si>
    <t>K507</t>
  </si>
  <si>
    <t>K397</t>
  </si>
  <si>
    <t>K423</t>
  </si>
  <si>
    <t>K136</t>
  </si>
  <si>
    <t>K84</t>
  </si>
  <si>
    <t>K445</t>
  </si>
  <si>
    <t>K962</t>
  </si>
  <si>
    <t>K979</t>
  </si>
  <si>
    <t>K746</t>
  </si>
  <si>
    <t>K718</t>
  </si>
  <si>
    <t>K173</t>
  </si>
  <si>
    <t>K180</t>
  </si>
  <si>
    <t>K787</t>
  </si>
  <si>
    <t>K745</t>
  </si>
  <si>
    <t>K947</t>
  </si>
  <si>
    <t>K138</t>
  </si>
  <si>
    <t>K606</t>
  </si>
  <si>
    <t>K590</t>
  </si>
  <si>
    <t>K59</t>
  </si>
  <si>
    <t>K823</t>
  </si>
  <si>
    <t>K115</t>
  </si>
  <si>
    <t>K556</t>
  </si>
  <si>
    <t>K529</t>
  </si>
  <si>
    <t>K634</t>
  </si>
  <si>
    <t>K223</t>
  </si>
  <si>
    <t>K873</t>
  </si>
  <si>
    <t>K587</t>
  </si>
  <si>
    <t>K406</t>
  </si>
  <si>
    <t>K685</t>
  </si>
  <si>
    <t>K637</t>
  </si>
  <si>
    <t>K196</t>
  </si>
  <si>
    <t>K572</t>
  </si>
  <si>
    <t>K843</t>
  </si>
  <si>
    <t>K339</t>
  </si>
  <si>
    <t>K75</t>
  </si>
  <si>
    <t>K45</t>
  </si>
  <si>
    <t>K484</t>
  </si>
  <si>
    <t>K367</t>
  </si>
  <si>
    <t>K895</t>
  </si>
  <si>
    <t>K594</t>
  </si>
  <si>
    <t>K241</t>
  </si>
  <si>
    <t>K672</t>
  </si>
  <si>
    <t>K812</t>
  </si>
  <si>
    <t>K893</t>
  </si>
  <si>
    <t>K654</t>
  </si>
  <si>
    <t>K61</t>
  </si>
  <si>
    <t>K143</t>
  </si>
  <si>
    <t>K896</t>
  </si>
  <si>
    <t>K156</t>
  </si>
  <si>
    <t>K661</t>
  </si>
  <si>
    <t>K869</t>
  </si>
  <si>
    <t>K13</t>
  </si>
  <si>
    <t>K334</t>
  </si>
  <si>
    <t>K644</t>
  </si>
  <si>
    <t>K633</t>
  </si>
  <si>
    <t>K346</t>
  </si>
  <si>
    <t>K337</t>
  </si>
  <si>
    <t>K220</t>
  </si>
  <si>
    <t>K610</t>
  </si>
  <si>
    <t>K701</t>
  </si>
  <si>
    <t>K328</t>
  </si>
  <si>
    <t>K582</t>
  </si>
  <si>
    <t>K544</t>
  </si>
  <si>
    <t>K809</t>
  </si>
  <si>
    <t>K35</t>
  </si>
  <si>
    <t>K929</t>
  </si>
  <si>
    <t>K874</t>
  </si>
  <si>
    <t>K176</t>
  </si>
  <si>
    <t>K996</t>
  </si>
  <si>
    <t>K201</t>
  </si>
  <si>
    <t>K357</t>
  </si>
  <si>
    <t>K11</t>
  </si>
  <si>
    <t>K773</t>
  </si>
  <si>
    <t>K932</t>
  </si>
  <si>
    <t>K530</t>
  </si>
  <si>
    <t>K791</t>
  </si>
  <si>
    <t>K212</t>
  </si>
  <si>
    <t>K935</t>
  </si>
  <si>
    <t>K125</t>
  </si>
  <si>
    <t>K333</t>
  </si>
  <si>
    <t>K341</t>
  </si>
  <si>
    <t>K722</t>
  </si>
  <si>
    <t>K134</t>
  </si>
  <si>
    <t>K171</t>
  </si>
  <si>
    <t>K548</t>
  </si>
  <si>
    <t>K719</t>
  </si>
  <si>
    <t>K619</t>
  </si>
  <si>
    <t>K689</t>
  </si>
  <si>
    <t>K537</t>
  </si>
  <si>
    <t>K420</t>
  </si>
  <si>
    <t>K34</t>
  </si>
  <si>
    <t>K430</t>
  </si>
  <si>
    <t>K876</t>
  </si>
  <si>
    <t>K937</t>
  </si>
  <si>
    <t>K890</t>
  </si>
  <si>
    <t>K532</t>
  </si>
  <si>
    <t>K310</t>
  </si>
  <si>
    <t>K481</t>
  </si>
  <si>
    <t>K612</t>
  </si>
  <si>
    <t>K258</t>
  </si>
  <si>
    <t>K547</t>
  </si>
  <si>
    <t>K670</t>
  </si>
  <si>
    <t>K861</t>
  </si>
  <si>
    <t>K184</t>
  </si>
  <si>
    <t>K304</t>
  </si>
  <si>
    <t>K251</t>
  </si>
  <si>
    <t>K372</t>
  </si>
  <si>
    <t>K100</t>
  </si>
  <si>
    <t>K408</t>
  </si>
  <si>
    <t>K44</t>
  </si>
  <si>
    <t>K667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</si>
</sst>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dd\-mm\-yyyy"/>
    <numFmt numFmtId="166" formatCode="#,##0_ ;\-#,##0\ "/>
    <numFmt numFmtId="167" formatCode="#,##0.0_ ;\-#,##0.0\ 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8"/>
      <color indexed="8"/>
      <name val="Arial Black"/>
      <family val="2"/>
    </font>
    <font>
      <sz val="8"/>
      <color indexed="8"/>
      <name val="Arial"/>
      <family val="2"/>
    </font>
    <font>
      <sz val="9"/>
      <color indexed="8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2" xfId="0" applyNumberFormat="1" applyFont="1" applyFill="1" applyBorder="1"/>
    <xf numFmtId="0" fontId="3" fillId="0" borderId="0" xfId="0" applyFont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43" fontId="4" fillId="0" borderId="4" xfId="1" applyFont="1" applyFill="1" applyBorder="1" applyAlignment="1">
      <alignment horizontal="center" vertical="center" wrapText="1"/>
    </xf>
    <xf numFmtId="43" fontId="4" fillId="0" borderId="5" xfId="1" applyFont="1" applyFill="1" applyBorder="1" applyAlignment="1">
      <alignment horizontal="center" vertical="center" wrapText="1"/>
    </xf>
    <xf numFmtId="43" fontId="4" fillId="0" borderId="6" xfId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43" fontId="6" fillId="0" borderId="0" xfId="1" applyFont="1"/>
    <xf numFmtId="167" fontId="6" fillId="0" borderId="0" xfId="1" applyNumberFormat="1" applyFont="1"/>
    <xf numFmtId="43" fontId="6" fillId="0" borderId="0" xfId="0" applyNumberFormat="1" applyFont="1"/>
    <xf numFmtId="14" fontId="0" fillId="0" borderId="0" xfId="0" applyNumberFormat="1"/>
    <xf numFmtId="2" fontId="0" fillId="0" borderId="0" xfId="0" applyNumberFormat="1"/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164" fontId="7" fillId="0" borderId="0" xfId="1" applyNumberFormat="1" applyFont="1" applyBorder="1" applyAlignment="1">
      <alignment vertical="center"/>
    </xf>
    <xf numFmtId="14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6" fontId="8" fillId="0" borderId="0" xfId="1" applyNumberFormat="1" applyFont="1" applyBorder="1" applyAlignment="1">
      <alignment vertical="center"/>
    </xf>
    <xf numFmtId="164" fontId="8" fillId="0" borderId="0" xfId="1" applyNumberFormat="1" applyFont="1" applyBorder="1" applyAlignment="1">
      <alignment vertical="center"/>
    </xf>
    <xf numFmtId="0" fontId="9" fillId="0" borderId="0" xfId="0" applyFont="1"/>
    <xf numFmtId="0" fontId="8" fillId="2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0" fontId="7" fillId="0" borderId="0" xfId="0" applyFont="1"/>
    <xf numFmtId="0" fontId="8" fillId="0" borderId="0" xfId="0" applyFont="1"/>
    <xf numFmtId="165" fontId="8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164" fontId="8" fillId="0" borderId="0" xfId="1" applyNumberFormat="1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Fill="1" applyBorder="1"/>
    <xf numFmtId="0" fontId="2" fillId="0" borderId="2" xfId="0" applyFont="1" applyFill="1" applyBorder="1"/>
    <xf numFmtId="0" fontId="0" fillId="0" borderId="1" xfId="0" applyFont="1" applyFill="1" applyBorder="1"/>
    <xf numFmtId="167" fontId="0" fillId="0" borderId="2" xfId="0" applyNumberFormat="1" applyFont="1" applyFill="1" applyBorder="1"/>
  </cellXfs>
  <cellStyles count="2">
    <cellStyle name="Comma" xfId="1" builtinId="3"/>
    <cellStyle name="Normal" xfId="0" builtinId="0"/>
  </cellStyles>
  <dxfs count="8">
    <dxf>
      <numFmt numFmtId="167" formatCode="#,##0.0_ ;\-#,##0.0\ "/>
    </dxf>
    <dxf>
      <numFmt numFmtId="167" formatCode="#,##0.0_ ;\-#,##0.0\ "/>
    </dxf>
    <dxf>
      <numFmt numFmtId="167" formatCode="#,##0.0_ ;\-#,##0.0\ 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EARNED</a:t>
            </a:r>
            <a:r>
              <a:rPr lang="en-GB" baseline="0"/>
              <a:t> PREMIUM BY YEAR</a:t>
            </a:r>
          </a:p>
        </c:rich>
      </c:tx>
      <c:layout>
        <c:manualLayout>
          <c:xMode val="edge"/>
          <c:yMode val="edge"/>
          <c:x val="0.27688690486500628"/>
          <c:y val="3.6272899603948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0.24789056438564311"/>
          <c:y val="0.17043228462166876"/>
          <c:w val="0.70062529005299645"/>
          <c:h val="0.59686744010217241"/>
        </c:manualLayout>
      </c:layout>
      <c:lineChart>
        <c:grouping val="stacked"/>
        <c:varyColors val="0"/>
        <c:ser>
          <c:idx val="0"/>
          <c:order val="0"/>
          <c:tx>
            <c:strRef>
              <c:f>'P&amp;L'!$A$1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'P&amp;L'!$A$2:$A$9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2018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'P&amp;L'!$A$2:$A$9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2018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2-4AC3-A0DB-EAD4CABA97E3}"/>
            </c:ext>
          </c:extLst>
        </c:ser>
        <c:ser>
          <c:idx val="1"/>
          <c:order val="1"/>
          <c:tx>
            <c:strRef>
              <c:f>'P&amp;L'!$B$1</c:f>
              <c:strCache>
                <c:ptCount val="1"/>
                <c:pt idx="0">
                  <c:v>EARNED PREMIUM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'P&amp;L'!$A$2:$A$9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2018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'P&amp;L'!$B$2:$B$9</c:f>
              <c:numCache>
                <c:formatCode>#,##0.0_ ;\-#,##0.0\ </c:formatCode>
                <c:ptCount val="8"/>
                <c:pt idx="0">
                  <c:v>248391.57454254574</c:v>
                </c:pt>
                <c:pt idx="1">
                  <c:v>7640499.0482266601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2-4AC3-A0DB-EAD4CABA9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384272"/>
        <c:axId val="1562401072"/>
      </c:lineChart>
      <c:catAx>
        <c:axId val="156238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62401072"/>
        <c:crosses val="autoZero"/>
        <c:auto val="1"/>
        <c:lblAlgn val="ctr"/>
        <c:lblOffset val="100"/>
        <c:noMultiLvlLbl val="0"/>
      </c:catAx>
      <c:valAx>
        <c:axId val="15624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EARNED PRMIUM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553506853310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623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CLAIMS INCURRED PER YEAR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'P&amp;L'!$A$1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'P&amp;L'!$A$2:$A$9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2018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'P&amp;L'!$A$2:$A$9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2018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40-490D-B49D-B1CA7B4B07AF}"/>
            </c:ext>
          </c:extLst>
        </c:ser>
        <c:ser>
          <c:idx val="2"/>
          <c:order val="2"/>
          <c:tx>
            <c:strRef>
              <c:f>'P&amp;L'!$C$1</c:f>
              <c:strCache>
                <c:ptCount val="1"/>
                <c:pt idx="0">
                  <c:v>CLAIMS INCURRED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'P&amp;L'!$A$2:$A$9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2018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'P&amp;L'!$C$2:$C$9</c:f>
              <c:numCache>
                <c:formatCode>#,##0.0_ ;\-#,##0.0\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83305875</c:v>
                </c:pt>
                <c:pt idx="7" formatCode="#,##0">
                  <c:v>23059333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40-490D-B49D-B1CA7B4B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365552"/>
        <c:axId val="15623559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'P&amp;L'!$B$1</c15:sqref>
                        </c15:formulaRef>
                      </c:ext>
                    </c:extLst>
                    <c:strCache>
                      <c:ptCount val="1"/>
                      <c:pt idx="0">
                        <c:v>EARNED PREMIUM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'P&amp;L'!$A$2:$A$9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2018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'P&amp;L'!$B$2:$B$9</c15:sqref>
                        </c15:formulaRef>
                      </c:ext>
                    </c:extLst>
                    <c:numCache>
                      <c:formatCode>#,##0.0_ ;\-#,##0.0\ </c:formatCode>
                      <c:ptCount val="8"/>
                      <c:pt idx="0">
                        <c:v>248391.57454254574</c:v>
                      </c:pt>
                      <c:pt idx="1">
                        <c:v>7640499.0482266601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D40-490D-B49D-B1CA7B4B07AF}"/>
                  </c:ext>
                </c:extLst>
              </c15:ser>
            </c15:filteredLineSeries>
          </c:ext>
        </c:extLst>
      </c:lineChart>
      <c:catAx>
        <c:axId val="15623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62355952"/>
        <c:crosses val="autoZero"/>
        <c:auto val="1"/>
        <c:lblAlgn val="ctr"/>
        <c:lblOffset val="100"/>
        <c:noMultiLvlLbl val="0"/>
      </c:catAx>
      <c:valAx>
        <c:axId val="15623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CLAIMS INCURRED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623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INSURANCE SERVICE RESULT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'P&amp;L'!$A$1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'P&amp;L'!$A$2:$A$9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2018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'P&amp;L'!$A$2:$A$9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2018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3-444E-8982-77E7D140244E}"/>
            </c:ext>
          </c:extLst>
        </c:ser>
        <c:ser>
          <c:idx val="3"/>
          <c:order val="3"/>
          <c:tx>
            <c:strRef>
              <c:f>'P&amp;L'!$D$1</c:f>
              <c:strCache>
                <c:ptCount val="1"/>
                <c:pt idx="0">
                  <c:v>SERVICE RESULT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'P&amp;L'!$A$2:$A$9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2018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'P&amp;L'!$D$2:$D$9</c:f>
              <c:numCache>
                <c:formatCode>#,##0.0_ ;\-#,##0.0\ </c:formatCode>
                <c:ptCount val="8"/>
                <c:pt idx="0">
                  <c:v>248391.57454254574</c:v>
                </c:pt>
                <c:pt idx="1">
                  <c:v>7640499.0482266601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-83305875</c:v>
                </c:pt>
                <c:pt idx="7">
                  <c:v>-23059333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3-444E-8982-77E7D1402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378176"/>
        <c:axId val="16273844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'P&amp;L'!$B$1</c15:sqref>
                        </c15:formulaRef>
                      </c:ext>
                    </c:extLst>
                    <c:strCache>
                      <c:ptCount val="1"/>
                      <c:pt idx="0">
                        <c:v>EARNED PREMIUM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'P&amp;L'!$A$2:$A$9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2018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'P&amp;L'!$B$2:$B$9</c15:sqref>
                        </c15:formulaRef>
                      </c:ext>
                    </c:extLst>
                    <c:numCache>
                      <c:formatCode>#,##0.0_ ;\-#,##0.0\ </c:formatCode>
                      <c:ptCount val="8"/>
                      <c:pt idx="0">
                        <c:v>248391.57454254574</c:v>
                      </c:pt>
                      <c:pt idx="1">
                        <c:v>7640499.0482266601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9B3-444E-8982-77E7D140244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'P&amp;L'!$C$1</c15:sqref>
                        </c15:formulaRef>
                      </c:ext>
                    </c:extLst>
                    <c:strCache>
                      <c:ptCount val="1"/>
                      <c:pt idx="0">
                        <c:v>CLAIMS INCURRED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'P&amp;L'!$A$2:$A$9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2018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'P&amp;L'!$C$2:$C$9</c15:sqref>
                        </c15:formulaRef>
                      </c:ext>
                    </c:extLst>
                    <c:numCache>
                      <c:formatCode>#,##0.0_ ;\-#,##0.0\ 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 formatCode="#,##0">
                        <c:v>83305875</c:v>
                      </c:pt>
                      <c:pt idx="7" formatCode="#,##0">
                        <c:v>23059333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9B3-444E-8982-77E7D140244E}"/>
                  </c:ext>
                </c:extLst>
              </c15:ser>
            </c15:filteredBarSeries>
          </c:ext>
        </c:extLst>
      </c:barChart>
      <c:catAx>
        <c:axId val="16273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27384416"/>
        <c:crosses val="autoZero"/>
        <c:auto val="1"/>
        <c:lblAlgn val="ctr"/>
        <c:lblOffset val="100"/>
        <c:noMultiLvlLbl val="0"/>
      </c:catAx>
      <c:valAx>
        <c:axId val="16273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INSURANCE SERVICE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2737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LRC vs LIC - Total Insurance Liabilities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'BALANCE SHEET'!$A$1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'BALANCE SHEET'!$A$2:$A$9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'BALANCE SHEET'!$A$2:$A$9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B-489A-BDE9-84948FB7C12E}"/>
            </c:ext>
          </c:extLst>
        </c:ser>
        <c:ser>
          <c:idx val="1"/>
          <c:order val="1"/>
          <c:tx>
            <c:strRef>
              <c:f>'BALANCE SHEET'!$B$1</c:f>
              <c:strCache>
                <c:ptCount val="1"/>
                <c:pt idx="0">
                  <c:v>LRC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'BALANCE SHEET'!$A$2:$A$9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'BALANCE SHEET'!$B$2:$B$9</c:f>
              <c:numCache>
                <c:formatCode>General</c:formatCode>
                <c:ptCount val="8"/>
                <c:pt idx="0">
                  <c:v>-9729.5745425457462</c:v>
                </c:pt>
                <c:pt idx="1">
                  <c:v>9194459.9517733417</c:v>
                </c:pt>
                <c:pt idx="2">
                  <c:v>33500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B-489A-BDE9-84948FB7C12E}"/>
            </c:ext>
          </c:extLst>
        </c:ser>
        <c:ser>
          <c:idx val="2"/>
          <c:order val="2"/>
          <c:tx>
            <c:strRef>
              <c:f>'BALANCE SHEET'!$C$1</c:f>
              <c:strCache>
                <c:ptCount val="1"/>
                <c:pt idx="0">
                  <c:v>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'BALANCE SHEET'!$A$2:$A$9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'BALANCE SHEET'!$C$2:$C$9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35056640</c:v>
                </c:pt>
                <c:pt idx="7" formatCode="#,##0">
                  <c:v>11997307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6B-489A-BDE9-84948FB7C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7425696"/>
        <c:axId val="1627416096"/>
      </c:barChart>
      <c:catAx>
        <c:axId val="162742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27416096"/>
        <c:crosses val="autoZero"/>
        <c:auto val="1"/>
        <c:lblAlgn val="ctr"/>
        <c:lblOffset val="100"/>
        <c:noMultiLvlLbl val="0"/>
      </c:catAx>
      <c:valAx>
        <c:axId val="1627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INSURANCE LIABILITIES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274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604025</xdr:colOff>
      <xdr:row>1</xdr:row>
      <xdr:rowOff>13472</xdr:rowOff>
    </xdr:from>
    <xdr:to>
      <xdr:col>6</xdr:col>
      <xdr:colOff>604024</xdr:colOff>
      <xdr:row>18</xdr:row>
      <xdr:rowOff>139389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36554-90A0-D97D-F0A6-30C03E2B9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</xdr:row>
      <xdr:rowOff>18585</xdr:rowOff>
    </xdr:from>
    <xdr:to>
      <xdr:col>13</xdr:col>
      <xdr:colOff>334535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B3F18-B1D3-7B13-0BA9-4ADF4CDBF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250902</xdr:colOff>
      <xdr:row>19</xdr:row>
      <xdr:rowOff>129168</xdr:rowOff>
    </xdr:from>
    <xdr:to>
      <xdr:col>7</xdr:col>
      <xdr:colOff>37170</xdr:colOff>
      <xdr:row>34</xdr:row>
      <xdr:rowOff>84564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FED223-3212-2864-D87F-F59BB9B20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356710</xdr:colOff>
      <xdr:row>20</xdr:row>
      <xdr:rowOff>33307</xdr:rowOff>
    </xdr:from>
    <xdr:to>
      <xdr:col>15</xdr:col>
      <xdr:colOff>20543</xdr:colOff>
      <xdr:row>34</xdr:row>
      <xdr:rowOff>175861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E05DCE-E345-FE55-BDB3-A7E6205BD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Premiums%20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Claims%20Pai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Claims%20OS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x Intern" refreshedDate="45910.471863425926" createdVersion="8" refreshedVersion="8" minRefreshableVersion="3" recordCount="509" xr:uid="{153B4303-47F4-4B6B-995B-8E6590A140A4}">
  <cacheSource type="worksheet">
    <worksheetSource ref="A1:Q510" sheet="Sheet1" r:id="rId2"/>
  </cacheSource>
  <cacheFields count="17">
    <cacheField name="Policyclass" numFmtId="0">
      <sharedItems/>
    </cacheField>
    <cacheField name="SubClass" numFmtId="0">
      <sharedItems/>
    </cacheField>
    <cacheField name="AccountingYear" numFmtId="0">
      <sharedItems containsSemiMixedTypes="0" containsString="0" containsNumber="1" containsInteger="1" minValue="2017" maxValue="2017"/>
    </cacheField>
    <cacheField name="BegDate" numFmtId="14">
      <sharedItems containsSemiMixedTypes="0" containsNonDate="0" containsDate="1" containsString="0" minDate="2016-01-01T00:00:00" maxDate="2018-07-12T00:00:00"/>
    </cacheField>
    <cacheField name="EndDate" numFmtId="14">
      <sharedItems containsSemiMixedTypes="0" containsNonDate="0" containsDate="1" containsString="0" minDate="2016-12-31T00:00:00" maxDate="2021-01-18T00:00:00"/>
    </cacheField>
    <cacheField name="PolicyNumber" numFmtId="0">
      <sharedItems/>
    </cacheField>
    <cacheField name="SumInsured" numFmtId="43">
      <sharedItems containsString="0" containsBlank="1" containsNumber="1" containsInteger="1" minValue="1" maxValue="242536375"/>
    </cacheField>
    <cacheField name="Premium" numFmtId="167">
      <sharedItems containsString="0" containsBlank="1" containsNumber="1" containsInteger="1" minValue="-105000" maxValue="1988895"/>
    </cacheField>
    <cacheField name="Commision" numFmtId="43">
      <sharedItems containsString="0" containsBlank="1" containsNumber="1" containsInteger="1" minValue="-10500" maxValue="397779"/>
    </cacheField>
    <cacheField name="RI Share of GWP" numFmtId="43">
      <sharedItems containsSemiMixedTypes="0" containsString="0" containsNumber="1" minValue="-12960.870176804348" maxValue="414827.94819037942"/>
    </cacheField>
    <cacheField name="REPORT DATE" numFmtId="0">
      <sharedItems containsNonDate="0" containsDate="1" containsString="0" containsBlank="1" minDate="2017-12-31T00:00:00" maxDate="2018-01-01T00:00:00"/>
    </cacheField>
    <cacheField name="TOTAL COVERAGE DAYS" numFmtId="2">
      <sharedItems containsSemiMixedTypes="0" containsString="0" containsNumber="1" containsInteger="1" minValue="31" maxValue="1461"/>
    </cacheField>
    <cacheField name="ELAPSED DAYS" numFmtId="0">
      <sharedItems containsSemiMixedTypes="0" containsString="0" containsNumber="1" containsInteger="1" minValue="0" maxValue="457"/>
    </cacheField>
    <cacheField name="REMAINING DAYS" numFmtId="2">
      <sharedItems containsSemiMixedTypes="0" containsString="0" containsNumber="1" containsInteger="1" minValue="0" maxValue="1113"/>
    </cacheField>
    <cacheField name="UPR" numFmtId="0">
      <sharedItems containsSemiMixedTypes="0" containsString="0" containsNumber="1" minValue="-57692.307692307695" maxValue="1156232.8767123288"/>
    </cacheField>
    <cacheField name="PREMIUM EARNED" numFmtId="167">
      <sharedItems containsSemiMixedTypes="0" containsString="0" containsNumber="1" minValue="-47307.692307692305" maxValue="1002621.0410958903"/>
    </cacheField>
    <cacheField name="YEAR" numFmtId="0">
      <sharedItems containsSemiMixedTypes="0" containsString="0" containsNumber="1" containsInteger="1" minValue="2016" maxValue="2018" count="3">
        <n v="2017"/>
        <n v="2016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x Intern" refreshedDate="45910.452671296298" createdVersion="8" refreshedVersion="8" minRefreshableVersion="3" recordCount="509" xr:uid="{C0167172-B36F-493A-B9C5-E6F2115E39AE}">
  <cacheSource type="worksheet">
    <worksheetSource ref="A1:R510" sheet="Sheet1" r:id="rId2"/>
  </cacheSource>
  <cacheFields count="18">
    <cacheField name="Date of Pay" numFmtId="14">
      <sharedItems containsSemiMixedTypes="0" containsNonDate="0" containsDate="1" containsString="0" minDate="2023-01-11T00:00:00" maxDate="2023-10-25T00:00:00"/>
    </cacheField>
    <cacheField name="Date of Loss" numFmtId="14">
      <sharedItems containsSemiMixedTypes="0" containsNonDate="0" containsDate="1" containsString="0" minDate="2006-02-14T00:00:00" maxDate="2023-01-21T00:00:00"/>
    </cacheField>
    <cacheField name="Date of Registration" numFmtId="14">
      <sharedItems containsSemiMixedTypes="0" containsNonDate="0" containsDate="1" containsString="0" minDate="2006-09-22T00:00:00" maxDate="2023-01-27T00:00:00"/>
    </cacheField>
    <cacheField name="Claim No." numFmtId="0">
      <sharedItems/>
    </cacheField>
    <cacheField name="Policy No." numFmtId="0">
      <sharedItems/>
    </cacheField>
    <cacheField name="Insured" numFmtId="0">
      <sharedItems/>
    </cacheField>
    <cacheField name="Payee" numFmtId="0">
      <sharedItems/>
    </cacheField>
    <cacheField name="Nature " numFmtId="0">
      <sharedItems/>
    </cacheField>
    <cacheField name="Risk Class" numFmtId="0">
      <sharedItems/>
    </cacheField>
    <cacheField name="Settlement Type" numFmtId="0">
      <sharedItems/>
    </cacheField>
    <cacheField name="Paid" numFmtId="166">
      <sharedItems containsSemiMixedTypes="0" containsString="0" containsNumber="1" containsInteger="1" minValue="-41411" maxValue="47556453"/>
    </cacheField>
    <cacheField name="Total" numFmtId="164">
      <sharedItems containsSemiMixedTypes="0" containsString="0" containsNumber="1" containsInteger="1" minValue="-41411" maxValue="47556453"/>
    </cacheField>
    <cacheField name="Agency" numFmtId="0">
      <sharedItems/>
    </cacheField>
    <cacheField name="Voucher Number" numFmtId="0">
      <sharedItems/>
    </cacheField>
    <cacheField name="Class" numFmtId="0">
      <sharedItems/>
    </cacheField>
    <cacheField name="IRA CLASS" numFmtId="0">
      <sharedItems/>
    </cacheField>
    <cacheField name="A/C Class" numFmtId="0">
      <sharedItems/>
    </cacheField>
    <cacheField name="PAY YEAR" numFmtId="0">
      <sharedItems containsSemiMixedTypes="0" containsString="0" containsNumber="1" containsInteger="1" minValue="2023" maxValue="2023" count="1"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x Intern" refreshedDate="45910.455023495371" createdVersion="8" refreshedVersion="8" minRefreshableVersion="3" recordCount="509" xr:uid="{560EF7A4-E615-44EB-BCB9-99288356DE38}">
  <cacheSource type="worksheet">
    <worksheetSource ref="A1:S510" sheet="Sheet1" r:id="rId2"/>
  </cacheSource>
  <cacheFields count="19">
    <cacheField name="Date of Reg" numFmtId="14">
      <sharedItems containsSemiMixedTypes="0" containsNonDate="0" containsDate="1" containsString="0" minDate="1998-08-20T00:00:00" maxDate="2018-03-27T00:00:00"/>
    </cacheField>
    <cacheField name="Date of Prov" numFmtId="14">
      <sharedItems containsSemiMixedTypes="0" containsNonDate="0" containsDate="1" containsString="0" minDate="2022-12-31T00:00:00" maxDate="2023-12-31T00:00:00"/>
    </cacheField>
    <cacheField name="Date of Loss " numFmtId="14">
      <sharedItems containsSemiMixedTypes="0" containsNonDate="0" containsDate="1" containsString="0" minDate="1998-07-31T00:00:00" maxDate="2018-02-22T00:00:00"/>
    </cacheField>
    <cacheField name="Claim Code" numFmtId="0">
      <sharedItems/>
    </cacheField>
    <cacheField name="Policy No." numFmtId="0">
      <sharedItems/>
    </cacheField>
    <cacheField name="Renewal" numFmtId="0">
      <sharedItems containsBlank="1"/>
    </cacheField>
    <cacheField name="Insured" numFmtId="0">
      <sharedItems/>
    </cacheField>
    <cacheField name="Period From " numFmtId="165">
      <sharedItems containsSemiMixedTypes="0" containsNonDate="0" containsDate="1" containsString="0" minDate="1998-06-10T00:00:00" maxDate="2018-01-02T00:00:00"/>
    </cacheField>
    <cacheField name="Period To " numFmtId="165">
      <sharedItems containsSemiMixedTypes="0" containsNonDate="0" containsDate="1" containsString="0" minDate="1999-06-09T00:00:00" maxDate="2019-01-01T00:00:00"/>
    </cacheField>
    <cacheField name="Sum Insured" numFmtId="0">
      <sharedItems containsString="0" containsBlank="1" containsNumber="1" containsInteger="1" minValue="1" maxValue="1021120056"/>
    </cacheField>
    <cacheField name="Brief Details of Loss" numFmtId="0">
      <sharedItems containsBlank="1"/>
    </cacheField>
    <cacheField name="Nature " numFmtId="0">
      <sharedItems/>
    </cacheField>
    <cacheField name="Vehicle Reg No." numFmtId="0">
      <sharedItems containsBlank="1"/>
    </cacheField>
    <cacheField name="Class" numFmtId="0">
      <sharedItems/>
    </cacheField>
    <cacheField name="Amount" numFmtId="164">
      <sharedItems containsSemiMixedTypes="0" containsString="0" containsNumber="1" containsInteger="1" minValue="-3927002" maxValue="4300000"/>
    </cacheField>
    <cacheField name="Agency" numFmtId="0">
      <sharedItems/>
    </cacheField>
    <cacheField name="Class2" numFmtId="0">
      <sharedItems/>
    </cacheField>
    <cacheField name="IRA Class" numFmtId="0">
      <sharedItems/>
    </cacheField>
    <cacheField name="PROV YEAR" numFmtId="0">
      <sharedItems containsSemiMixedTypes="0" containsString="0" containsNumber="1" containsInteger="1" minValue="2022" maxValue="2023" count="2">
        <n v="2023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s v="MISCELLANEOUS"/>
    <s v="Bonds"/>
    <n v="2017"/>
    <d v="2017-04-06T00:00:00"/>
    <d v="2020-04-06T00:00:00"/>
    <s v="C977"/>
    <n v="100000"/>
    <n v="-20000"/>
    <n v="-2000"/>
    <n v="-12960.870176804348"/>
    <d v="2017-12-31T00:00:00"/>
    <n v="1097"/>
    <n v="270"/>
    <n v="827"/>
    <n v="-15077.484047402006"/>
    <n v="-4922.5159525979943"/>
    <x v="0"/>
  </r>
  <r>
    <s v="MISCELLANEOUS"/>
    <s v="Bonds"/>
    <n v="2017"/>
    <d v="2017-01-18T00:00:00"/>
    <d v="2021-01-17T00:00:00"/>
    <s v="C9095"/>
    <n v="100000"/>
    <n v="-3000"/>
    <n v="-300"/>
    <n v="-1944.1305265206524"/>
    <m/>
    <n v="1461"/>
    <n v="348"/>
    <n v="1113"/>
    <n v="-2285.4209445585216"/>
    <n v="-714.57905544147843"/>
    <x v="0"/>
  </r>
  <r>
    <s v="MISCELLANEOUS"/>
    <s v="Bonds"/>
    <n v="2017"/>
    <d v="2017-05-22T00:00:00"/>
    <d v="2020-05-21T00:00:00"/>
    <s v="C9569"/>
    <n v="100000"/>
    <n v="-2500"/>
    <n v="-250"/>
    <n v="-1620.1087721005435"/>
    <m/>
    <n v="1096"/>
    <n v="224"/>
    <n v="872"/>
    <n v="-1989.051094890511"/>
    <n v="-510.94890510948903"/>
    <x v="0"/>
  </r>
  <r>
    <s v="MISCELLANEOUS"/>
    <s v="Bonds"/>
    <n v="2017"/>
    <d v="2017-05-11T00:00:00"/>
    <d v="2020-05-10T00:00:00"/>
    <s v="C3384"/>
    <n v="100000"/>
    <n v="-2500"/>
    <n v="-250"/>
    <n v="-1620.1087721005435"/>
    <m/>
    <n v="1096"/>
    <n v="235"/>
    <n v="861"/>
    <n v="-1963.9598540145987"/>
    <n v="-536.0401459854013"/>
    <x v="0"/>
  </r>
  <r>
    <s v="MISCELLANEOUS"/>
    <s v="Bonds"/>
    <n v="2017"/>
    <d v="2017-09-05T00:00:00"/>
    <d v="2020-03-03T00:00:00"/>
    <s v="C502"/>
    <n v="100000"/>
    <n v="-2000"/>
    <n v="-200"/>
    <n v="-1296.0870176804349"/>
    <m/>
    <n v="911"/>
    <n v="118"/>
    <n v="793"/>
    <n v="-1740.9440175631175"/>
    <n v="-259.05598243688246"/>
    <x v="0"/>
  </r>
  <r>
    <s v="MISCELLANEOUS"/>
    <s v="Bonds"/>
    <n v="2017"/>
    <d v="2016-11-14T00:00:00"/>
    <d v="2019-11-14T00:00:00"/>
    <s v="C9178"/>
    <n v="100000"/>
    <n v="-2500"/>
    <n v="-250"/>
    <n v="-1620.1087721005435"/>
    <m/>
    <n v="1096"/>
    <n v="413"/>
    <n v="683"/>
    <n v="-1557.9379562043796"/>
    <n v="-942.06204379562041"/>
    <x v="1"/>
  </r>
  <r>
    <s v="MISCELLANEOUS"/>
    <s v="Bonds"/>
    <n v="2017"/>
    <d v="2016-11-14T00:00:00"/>
    <d v="2019-11-14T00:00:00"/>
    <s v="C8996"/>
    <n v="100000"/>
    <n v="-2500"/>
    <n v="-250"/>
    <n v="-1620.1087721005435"/>
    <m/>
    <n v="1096"/>
    <n v="413"/>
    <n v="683"/>
    <n v="-1557.9379562043796"/>
    <n v="-942.06204379562041"/>
    <x v="1"/>
  </r>
  <r>
    <s v="MISCELLANEOUS"/>
    <s v="Bonds"/>
    <n v="2017"/>
    <d v="2016-11-01T00:00:00"/>
    <d v="2019-10-31T00:00:00"/>
    <s v="C2611"/>
    <n v="100000"/>
    <n v="-2500"/>
    <n v="-250"/>
    <n v="-1620.1087721005435"/>
    <m/>
    <n v="1095"/>
    <n v="426"/>
    <n v="669"/>
    <n v="-1527.3972602739727"/>
    <n v="-972.60273972602727"/>
    <x v="1"/>
  </r>
  <r>
    <s v="MISCELLANEOUS"/>
    <s v="Bonds"/>
    <n v="2017"/>
    <d v="2016-10-18T00:00:00"/>
    <d v="2019-10-17T00:00:00"/>
    <s v="C5910"/>
    <n v="100000"/>
    <n v="-2500"/>
    <n v="-250"/>
    <n v="-1620.1087721005435"/>
    <m/>
    <n v="1095"/>
    <n v="440"/>
    <n v="655"/>
    <n v="-1495.433789954338"/>
    <n v="-1004.566210045662"/>
    <x v="1"/>
  </r>
  <r>
    <s v="MISCELLANEOUS"/>
    <s v="Bonds"/>
    <n v="2017"/>
    <d v="2016-10-17T00:00:00"/>
    <d v="2019-10-16T00:00:00"/>
    <s v="C4016"/>
    <n v="100000"/>
    <n v="-2500"/>
    <n v="-250"/>
    <n v="-1620.1087721005435"/>
    <m/>
    <n v="1095"/>
    <n v="441"/>
    <n v="654"/>
    <n v="-1493.1506849315069"/>
    <n v="-1006.8493150684931"/>
    <x v="1"/>
  </r>
  <r>
    <s v="MISCELLANEOUS"/>
    <s v="Bonds"/>
    <n v="2017"/>
    <d v="2016-10-17T00:00:00"/>
    <d v="2019-10-16T00:00:00"/>
    <s v="C2018"/>
    <n v="100000"/>
    <n v="-2500"/>
    <n v="-250"/>
    <n v="-1620.1087721005435"/>
    <m/>
    <n v="1095"/>
    <n v="441"/>
    <n v="654"/>
    <n v="-1493.1506849315069"/>
    <n v="-1006.8493150684931"/>
    <x v="1"/>
  </r>
  <r>
    <s v="MISCELLANEOUS"/>
    <s v="Bonds"/>
    <n v="2017"/>
    <d v="2016-10-25T00:00:00"/>
    <d v="2019-10-24T00:00:00"/>
    <s v="C5749"/>
    <n v="100000"/>
    <n v="-1000"/>
    <n v="-100"/>
    <n v="-648.04350884021744"/>
    <m/>
    <n v="1095"/>
    <n v="433"/>
    <n v="662"/>
    <n v="-604.56621004566216"/>
    <n v="-395.43378995433784"/>
    <x v="1"/>
  </r>
  <r>
    <s v="MISCELLANEOUS"/>
    <s v="Bonds"/>
    <n v="2017"/>
    <d v="2017-11-19T00:00:00"/>
    <d v="2018-11-18T00:00:00"/>
    <s v="C4756"/>
    <n v="500000"/>
    <n v="1250"/>
    <n v="125"/>
    <n v="19.415630849025227"/>
    <m/>
    <n v="365"/>
    <n v="43"/>
    <n v="322"/>
    <n v="1102.7397260273974"/>
    <n v="147.26027397260259"/>
    <x v="0"/>
  </r>
  <r>
    <s v="MISCELLANEOUS"/>
    <s v="Bonds"/>
    <n v="2017"/>
    <d v="2017-11-03T00:00:00"/>
    <d v="2018-11-02T00:00:00"/>
    <s v="C2575"/>
    <n v="300000"/>
    <n v="750"/>
    <n v="75"/>
    <n v="11.649378509415136"/>
    <m/>
    <n v="365"/>
    <n v="59"/>
    <n v="306"/>
    <n v="628.76712328767121"/>
    <n v="121.23287671232879"/>
    <x v="0"/>
  </r>
  <r>
    <s v="MISCELLANEOUS"/>
    <s v="Bonds"/>
    <n v="2017"/>
    <d v="2017-08-30T00:00:00"/>
    <d v="2017-09-29T00:00:00"/>
    <s v="C4270"/>
    <m/>
    <n v="1005"/>
    <n v="101"/>
    <n v="15.610167202616283"/>
    <m/>
    <n v="31"/>
    <n v="31"/>
    <n v="0"/>
    <n v="0"/>
    <n v="1005"/>
    <x v="0"/>
  </r>
  <r>
    <s v="MISCELLANEOUS"/>
    <s v="Bonds"/>
    <n v="2017"/>
    <d v="2016-08-07T00:00:00"/>
    <d v="2017-08-06T00:00:00"/>
    <s v="C9317"/>
    <n v="360000"/>
    <n v="-934"/>
    <n v="-93"/>
    <n v="-511.12389183206494"/>
    <m/>
    <n v="365"/>
    <n v="365"/>
    <n v="0"/>
    <n v="0"/>
    <n v="-934"/>
    <x v="1"/>
  </r>
  <r>
    <s v="MISCELLANEOUS"/>
    <s v="Bonds"/>
    <n v="2017"/>
    <d v="2017-03-07T00:00:00"/>
    <d v="2018-03-06T00:00:00"/>
    <s v="C3848"/>
    <m/>
    <n v="5000"/>
    <n v="500"/>
    <n v="78.57391017067728"/>
    <m/>
    <n v="365"/>
    <n v="300"/>
    <n v="65"/>
    <n v="890.41095890410952"/>
    <n v="4109.5890410958909"/>
    <x v="0"/>
  </r>
  <r>
    <s v="MISCELLANEOUS"/>
    <s v="Bonds"/>
    <n v="2017"/>
    <d v="2017-09-06T00:00:00"/>
    <d v="2018-09-05T00:00:00"/>
    <s v="C5716"/>
    <n v="1300000"/>
    <n v="3250"/>
    <n v="325"/>
    <n v="50.480640207465591"/>
    <m/>
    <n v="365"/>
    <n v="117"/>
    <n v="248"/>
    <n v="2208.2191780821918"/>
    <n v="1041.7808219178082"/>
    <x v="0"/>
  </r>
  <r>
    <s v="MISCELLANEOUS"/>
    <s v="Bonds"/>
    <n v="2017"/>
    <d v="2017-09-06T00:00:00"/>
    <d v="2018-09-05T00:00:00"/>
    <s v="C4902"/>
    <n v="1300000"/>
    <n v="45500"/>
    <n v="4550"/>
    <n v="706.72896290451831"/>
    <m/>
    <n v="365"/>
    <n v="117"/>
    <n v="248"/>
    <n v="30915.068493150684"/>
    <n v="14584.931506849316"/>
    <x v="0"/>
  </r>
  <r>
    <s v="MISCELLANEOUS"/>
    <s v="Bonds"/>
    <n v="2017"/>
    <d v="2017-07-11T00:00:00"/>
    <d v="2018-07-10T00:00:00"/>
    <s v="C9742"/>
    <n v="4800000"/>
    <n v="168000"/>
    <n v="16800"/>
    <n v="2609.4607861089908"/>
    <m/>
    <n v="365"/>
    <n v="174"/>
    <n v="191"/>
    <n v="87912.328767123283"/>
    <n v="80087.671232876717"/>
    <x v="0"/>
  </r>
  <r>
    <s v="MISCELLANEOUS"/>
    <s v="Bonds"/>
    <n v="2017"/>
    <d v="2017-07-01T00:00:00"/>
    <d v="2018-06-30T00:00:00"/>
    <s v="C3841"/>
    <n v="242536375"/>
    <n v="1988895"/>
    <n v="397779"/>
    <n v="414827.94819037942"/>
    <m/>
    <n v="365"/>
    <n v="184"/>
    <n v="181"/>
    <n v="986273.95890410966"/>
    <n v="1002621.0410958903"/>
    <x v="0"/>
  </r>
  <r>
    <s v="MISCELLANEOUS"/>
    <s v="Bonds"/>
    <n v="2017"/>
    <d v="2017-07-28T00:00:00"/>
    <d v="2018-07-27T00:00:00"/>
    <s v="C5812"/>
    <m/>
    <n v="5000"/>
    <n v="500"/>
    <n v="77.662523396100909"/>
    <m/>
    <n v="365"/>
    <n v="157"/>
    <n v="208"/>
    <n v="2849.3150684931506"/>
    <n v="2150.6849315068494"/>
    <x v="0"/>
  </r>
  <r>
    <s v="MISCELLANEOUS"/>
    <s v="Bonds"/>
    <n v="2017"/>
    <d v="2017-06-24T00:00:00"/>
    <d v="2018-06-23T00:00:00"/>
    <s v="C3870"/>
    <m/>
    <n v="5000"/>
    <n v="500"/>
    <n v="77.662523396100909"/>
    <m/>
    <n v="365"/>
    <n v="191"/>
    <n v="174"/>
    <n v="2383.5616438356165"/>
    <n v="2616.4383561643835"/>
    <x v="0"/>
  </r>
  <r>
    <s v="MISCELLANEOUS"/>
    <s v="Bonds"/>
    <n v="2017"/>
    <d v="2017-08-22T00:00:00"/>
    <d v="2018-08-21T00:00:00"/>
    <s v="C9466"/>
    <m/>
    <n v="5000"/>
    <n v="500"/>
    <n v="78.57391017067728"/>
    <m/>
    <n v="365"/>
    <n v="132"/>
    <n v="233"/>
    <n v="3191.7808219178082"/>
    <n v="1808.2191780821918"/>
    <x v="0"/>
  </r>
  <r>
    <s v="MISCELLANEOUS"/>
    <s v="Bonds"/>
    <n v="2017"/>
    <d v="2017-05-23T00:00:00"/>
    <d v="2017-08-21T00:00:00"/>
    <s v="C9611"/>
    <n v="256068"/>
    <n v="1000"/>
    <n v="175"/>
    <n v="582.08308884662279"/>
    <m/>
    <n v="91"/>
    <n v="91"/>
    <n v="0"/>
    <n v="0"/>
    <n v="1000"/>
    <x v="0"/>
  </r>
  <r>
    <s v="MISCELLANEOUS"/>
    <s v="Bonds"/>
    <n v="2017"/>
    <d v="2017-07-19T00:00:00"/>
    <d v="2017-10-17T00:00:00"/>
    <s v="C4587"/>
    <n v="262968"/>
    <n v="1072"/>
    <n v="188"/>
    <n v="623.99307124357961"/>
    <m/>
    <n v="91"/>
    <n v="91"/>
    <n v="0"/>
    <n v="0"/>
    <n v="1072"/>
    <x v="0"/>
  </r>
  <r>
    <s v="MISCELLANEOUS"/>
    <s v="Bonds"/>
    <n v="2017"/>
    <d v="2016-10-19T00:00:00"/>
    <d v="2017-04-19T00:00:00"/>
    <s v="C1429"/>
    <n v="15500000"/>
    <n v="38856"/>
    <n v="7771"/>
    <n v="21263.629487180639"/>
    <m/>
    <n v="183"/>
    <n v="183"/>
    <n v="0"/>
    <n v="0"/>
    <n v="38856"/>
    <x v="1"/>
  </r>
  <r>
    <s v="MISCELLANEOUS"/>
    <s v="Bonds"/>
    <n v="2017"/>
    <d v="2016-02-02T00:00:00"/>
    <d v="2017-02-01T00:00:00"/>
    <s v="C253"/>
    <n v="760000"/>
    <n v="-43800"/>
    <n v="-4380"/>
    <n v="-688.30745309513293"/>
    <m/>
    <n v="366"/>
    <n v="366"/>
    <n v="0"/>
    <n v="0"/>
    <n v="-43800"/>
    <x v="1"/>
  </r>
  <r>
    <s v="MISCELLANEOUS"/>
    <s v="Bonds"/>
    <n v="2017"/>
    <d v="2017-06-28T00:00:00"/>
    <d v="2018-06-27T00:00:00"/>
    <s v="C3402"/>
    <n v="100000"/>
    <n v="5530"/>
    <n v="553"/>
    <n v="86.902744648769072"/>
    <m/>
    <n v="365"/>
    <n v="187"/>
    <n v="178"/>
    <n v="2696.821917808219"/>
    <n v="2833.178082191781"/>
    <x v="0"/>
  </r>
  <r>
    <s v="MISCELLANEOUS"/>
    <s v="Bonds"/>
    <n v="2017"/>
    <d v="2017-06-27T00:00:00"/>
    <d v="2018-06-26T00:00:00"/>
    <s v="C965"/>
    <n v="500000"/>
    <n v="1500"/>
    <n v="150"/>
    <n v="23.572173051203183"/>
    <m/>
    <n v="365"/>
    <n v="188"/>
    <n v="177"/>
    <n v="727.39726027397262"/>
    <n v="772.60273972602738"/>
    <x v="0"/>
  </r>
  <r>
    <s v="MISCELLANEOUS"/>
    <s v="Bonds"/>
    <n v="2017"/>
    <d v="2017-06-27T00:00:00"/>
    <d v="2018-06-26T00:00:00"/>
    <s v="C3037"/>
    <n v="500000"/>
    <n v="22500"/>
    <n v="2250"/>
    <n v="353.58259576804772"/>
    <m/>
    <n v="365"/>
    <n v="188"/>
    <n v="177"/>
    <n v="10910.95890410959"/>
    <n v="11589.04109589041"/>
    <x v="0"/>
  </r>
  <r>
    <s v="MISCELLANEOUS"/>
    <s v="Bonds"/>
    <n v="2017"/>
    <d v="2017-07-12T00:00:00"/>
    <d v="2018-07-11T00:00:00"/>
    <s v="C7998"/>
    <n v="1300000"/>
    <n v="3900"/>
    <n v="390"/>
    <n v="61.287649933128272"/>
    <m/>
    <n v="365"/>
    <n v="173"/>
    <n v="192"/>
    <n v="2051.5068493150684"/>
    <n v="1848.4931506849316"/>
    <x v="0"/>
  </r>
  <r>
    <s v="MISCELLANEOUS"/>
    <s v="Bonds"/>
    <n v="2017"/>
    <d v="2017-07-12T00:00:00"/>
    <d v="2018-07-11T00:00:00"/>
    <s v="C5519"/>
    <n v="1300000"/>
    <n v="81250"/>
    <n v="8125"/>
    <n v="1276.8260402735057"/>
    <m/>
    <n v="365"/>
    <n v="173"/>
    <n v="192"/>
    <n v="42739.726027397257"/>
    <n v="38510.273972602743"/>
    <x v="0"/>
  </r>
  <r>
    <s v="MISCELLANEOUS"/>
    <s v="Bonds"/>
    <n v="2017"/>
    <d v="2017-07-25T00:00:00"/>
    <d v="2018-07-24T00:00:00"/>
    <s v="C9673"/>
    <n v="100000"/>
    <n v="5530"/>
    <n v="553"/>
    <n v="86.902744648769072"/>
    <m/>
    <n v="365"/>
    <n v="160"/>
    <n v="205"/>
    <n v="3105.8904109589043"/>
    <n v="2424.1095890410957"/>
    <x v="0"/>
  </r>
  <r>
    <s v="MISCELLANEOUS"/>
    <s v="Bonds"/>
    <n v="2017"/>
    <d v="2017-05-21T00:00:00"/>
    <d v="2018-05-20T00:00:00"/>
    <s v="C3156"/>
    <n v="90000"/>
    <n v="5000"/>
    <n v="500"/>
    <n v="77.662523396100909"/>
    <m/>
    <n v="365"/>
    <n v="225"/>
    <n v="140"/>
    <n v="1917.808219178082"/>
    <n v="3082.1917808219177"/>
    <x v="0"/>
  </r>
  <r>
    <s v="MISCELLANEOUS"/>
    <s v="Bonds"/>
    <n v="2017"/>
    <d v="2017-08-22T00:00:00"/>
    <d v="2018-08-21T00:00:00"/>
    <s v="C5554"/>
    <n v="100000"/>
    <n v="5530"/>
    <n v="553"/>
    <n v="86.902744648769072"/>
    <m/>
    <n v="365"/>
    <n v="132"/>
    <n v="233"/>
    <n v="3530.1095890410961"/>
    <n v="1999.8904109589039"/>
    <x v="0"/>
  </r>
  <r>
    <s v="MISCELLANEOUS"/>
    <s v="Bonds"/>
    <n v="2017"/>
    <d v="2017-01-18T00:00:00"/>
    <d v="2018-01-17T00:00:00"/>
    <s v="C8560"/>
    <n v="8000000"/>
    <n v="24000"/>
    <n v="2400"/>
    <n v="377.15476881925093"/>
    <m/>
    <n v="365"/>
    <n v="348"/>
    <n v="17"/>
    <n v="1117.8082191780823"/>
    <n v="22882.191780821919"/>
    <x v="0"/>
  </r>
  <r>
    <s v="MISCELLANEOUS"/>
    <s v="Bonds"/>
    <n v="2017"/>
    <d v="2017-01-18T00:00:00"/>
    <d v="2018-01-17T00:00:00"/>
    <s v="C1128"/>
    <n v="8000000"/>
    <n v="380000"/>
    <n v="38000"/>
    <n v="5971.6171729714724"/>
    <m/>
    <n v="365"/>
    <n v="348"/>
    <n v="17"/>
    <n v="17698.630136986303"/>
    <n v="362301.36986301368"/>
    <x v="0"/>
  </r>
  <r>
    <s v="MISCELLANEOUS"/>
    <s v="Bonds"/>
    <n v="2017"/>
    <d v="2017-07-06T00:00:00"/>
    <d v="2018-07-05T00:00:00"/>
    <s v="C3328"/>
    <n v="489029"/>
    <n v="17116"/>
    <n v="1712"/>
    <n v="265.85435008953266"/>
    <m/>
    <n v="365"/>
    <n v="179"/>
    <n v="186"/>
    <n v="8722.1260273972603"/>
    <n v="8393.8739726027397"/>
    <x v="0"/>
  </r>
  <r>
    <s v="MISCELLANEOUS"/>
    <s v="Bonds"/>
    <n v="2017"/>
    <d v="2017-03-24T00:00:00"/>
    <d v="2018-03-23T00:00:00"/>
    <s v="C9425"/>
    <n v="100000"/>
    <n v="5530"/>
    <n v="553"/>
    <n v="86.902744648769072"/>
    <m/>
    <n v="365"/>
    <n v="283"/>
    <n v="82"/>
    <n v="1242.3561643835617"/>
    <n v="4287.6438356164381"/>
    <x v="0"/>
  </r>
  <r>
    <s v="MISCELLANEOUS"/>
    <s v="Bonds"/>
    <n v="2017"/>
    <d v="2017-03-30T00:00:00"/>
    <d v="2018-03-29T00:00:00"/>
    <s v="C7830"/>
    <n v="100000"/>
    <n v="5530"/>
    <n v="553"/>
    <n v="86.902744648769072"/>
    <m/>
    <n v="365"/>
    <n v="277"/>
    <n v="88"/>
    <n v="1333.2602739726028"/>
    <n v="4196.7397260273974"/>
    <x v="0"/>
  </r>
  <r>
    <s v="MISCELLANEOUS"/>
    <s v="Bonds"/>
    <n v="2017"/>
    <d v="2017-03-30T00:00:00"/>
    <d v="2018-03-29T00:00:00"/>
    <s v="C3074"/>
    <n v="100000"/>
    <n v="5530"/>
    <n v="553"/>
    <n v="86.902744648769072"/>
    <m/>
    <n v="365"/>
    <n v="277"/>
    <n v="88"/>
    <n v="1333.2602739726028"/>
    <n v="4196.7397260273974"/>
    <x v="0"/>
  </r>
  <r>
    <s v="MISCELLANEOUS"/>
    <s v="Bonds"/>
    <n v="2017"/>
    <d v="2017-04-05T00:00:00"/>
    <d v="2018-04-04T00:00:00"/>
    <s v="C3913"/>
    <n v="600000"/>
    <n v="2000"/>
    <n v="200"/>
    <n v="31.065009358440363"/>
    <m/>
    <n v="365"/>
    <n v="271"/>
    <n v="94"/>
    <n v="515.06849315068496"/>
    <n v="1484.9315068493152"/>
    <x v="0"/>
  </r>
  <r>
    <s v="MISCELLANEOUS"/>
    <s v="Bonds"/>
    <n v="2017"/>
    <d v="2017-04-05T00:00:00"/>
    <d v="2018-04-04T00:00:00"/>
    <s v="C7583"/>
    <n v="600000"/>
    <n v="23000"/>
    <n v="2300"/>
    <n v="357.24760762206421"/>
    <m/>
    <n v="365"/>
    <n v="271"/>
    <n v="94"/>
    <n v="5923.2876712328771"/>
    <n v="17076.712328767124"/>
    <x v="0"/>
  </r>
  <r>
    <s v="MISCELLANEOUS"/>
    <s v="Bonds"/>
    <n v="2017"/>
    <d v="2017-08-15T00:00:00"/>
    <d v="2018-08-14T00:00:00"/>
    <s v="C8803"/>
    <n v="101000"/>
    <n v="5530"/>
    <n v="553"/>
    <n v="86.902744648769072"/>
    <m/>
    <n v="365"/>
    <n v="139"/>
    <n v="226"/>
    <n v="3424.0547945205481"/>
    <n v="2105.9452054794519"/>
    <x v="0"/>
  </r>
  <r>
    <s v="MISCELLANEOUS"/>
    <s v="Bonds"/>
    <n v="2017"/>
    <d v="2017-01-01T00:00:00"/>
    <d v="2017-12-31T00:00:00"/>
    <s v="C6713"/>
    <n v="50000"/>
    <n v="5000"/>
    <n v="500"/>
    <n v="77.662523396100909"/>
    <m/>
    <n v="365"/>
    <n v="365"/>
    <n v="0"/>
    <n v="0"/>
    <n v="5000"/>
    <x v="0"/>
  </r>
  <r>
    <s v="MISCELLANEOUS"/>
    <s v="Bonds"/>
    <n v="2017"/>
    <d v="2017-02-18T00:00:00"/>
    <d v="2018-02-17T00:00:00"/>
    <s v="C4"/>
    <n v="1700000"/>
    <n v="72250"/>
    <n v="7225"/>
    <n v="1135.3930019662866"/>
    <m/>
    <n v="365"/>
    <n v="317"/>
    <n v="48"/>
    <n v="9501.3698630136969"/>
    <n v="62748.630136986307"/>
    <x v="0"/>
  </r>
  <r>
    <s v="MISCELLANEOUS"/>
    <s v="Bonds"/>
    <n v="2017"/>
    <d v="2017-02-18T00:00:00"/>
    <d v="2018-02-17T00:00:00"/>
    <s v="C7257"/>
    <n v="1700000"/>
    <n v="4250"/>
    <n v="425"/>
    <n v="66.78782364507569"/>
    <m/>
    <n v="365"/>
    <n v="317"/>
    <n v="48"/>
    <n v="558.90410958904101"/>
    <n v="3691.0958904109589"/>
    <x v="0"/>
  </r>
  <r>
    <s v="MISCELLANEOUS"/>
    <s v="Bonds"/>
    <n v="2017"/>
    <d v="2017-07-07T00:00:00"/>
    <d v="2018-07-06T00:00:00"/>
    <s v="C9531"/>
    <n v="1400000"/>
    <n v="4200"/>
    <n v="420"/>
    <n v="66.002084543368909"/>
    <m/>
    <n v="365"/>
    <n v="178"/>
    <n v="187"/>
    <n v="2151.7808219178082"/>
    <n v="2048.2191780821918"/>
    <x v="0"/>
  </r>
  <r>
    <s v="MISCELLANEOUS"/>
    <s v="Bonds"/>
    <n v="2017"/>
    <d v="2017-07-07T00:00:00"/>
    <d v="2018-07-06T00:00:00"/>
    <s v="C1174"/>
    <n v="1400000"/>
    <n v="70500"/>
    <n v="7050"/>
    <n v="1107.8921334065496"/>
    <m/>
    <n v="365"/>
    <n v="178"/>
    <n v="187"/>
    <n v="36119.178082191778"/>
    <n v="34380.821917808222"/>
    <x v="0"/>
  </r>
  <r>
    <s v="MISCELLANEOUS"/>
    <s v="Bonds"/>
    <n v="2017"/>
    <d v="2016-11-28T00:00:00"/>
    <d v="2017-11-27T00:00:00"/>
    <s v="C2250"/>
    <n v="30000000"/>
    <n v="11796"/>
    <n v="1180"/>
    <n v="185.37156887466182"/>
    <m/>
    <n v="365"/>
    <n v="365"/>
    <n v="0"/>
    <n v="0"/>
    <n v="11796"/>
    <x v="1"/>
  </r>
  <r>
    <s v="MISCELLANEOUS"/>
    <s v="Bonds"/>
    <n v="2017"/>
    <d v="2016-11-28T00:00:00"/>
    <d v="2017-11-27T00:00:00"/>
    <s v="C6694"/>
    <n v="30000000"/>
    <n v="11796"/>
    <n v="1180"/>
    <n v="185.37156887466182"/>
    <m/>
    <n v="365"/>
    <n v="365"/>
    <n v="0"/>
    <n v="0"/>
    <n v="11796"/>
    <x v="1"/>
  </r>
  <r>
    <s v="MISCELLANEOUS"/>
    <s v="Bonds"/>
    <n v="2017"/>
    <d v="2016-11-28T00:00:00"/>
    <d v="2017-11-27T00:00:00"/>
    <s v="C1725"/>
    <n v="30000000"/>
    <n v="11796"/>
    <n v="1180"/>
    <n v="185.37156887466182"/>
    <m/>
    <n v="365"/>
    <n v="365"/>
    <n v="0"/>
    <n v="0"/>
    <n v="11796"/>
    <x v="1"/>
  </r>
  <r>
    <s v="MISCELLANEOUS"/>
    <s v="Bonds"/>
    <n v="2017"/>
    <d v="2017-11-28T00:00:00"/>
    <d v="2018-11-27T00:00:00"/>
    <s v="C634"/>
    <n v="26900000"/>
    <n v="11796"/>
    <n v="1180"/>
    <n v="185.37156887466182"/>
    <m/>
    <n v="365"/>
    <n v="34"/>
    <n v="331"/>
    <n v="10697.194520547946"/>
    <n v="1098.805479452054"/>
    <x v="0"/>
  </r>
  <r>
    <s v="MISCELLANEOUS"/>
    <s v="Bonds"/>
    <n v="2017"/>
    <d v="2017-11-28T00:00:00"/>
    <d v="2018-11-27T00:00:00"/>
    <s v="C2463"/>
    <n v="26900000"/>
    <n v="11796"/>
    <n v="1180"/>
    <n v="185.37156887466182"/>
    <m/>
    <n v="365"/>
    <n v="34"/>
    <n v="331"/>
    <n v="10697.194520547946"/>
    <n v="1098.805479452054"/>
    <x v="0"/>
  </r>
  <r>
    <s v="MISCELLANEOUS"/>
    <s v="Bonds"/>
    <n v="2017"/>
    <d v="2017-11-28T00:00:00"/>
    <d v="2018-11-27T00:00:00"/>
    <s v="C6628"/>
    <n v="26900000"/>
    <n v="11796"/>
    <n v="1180"/>
    <n v="185.37156887466182"/>
    <m/>
    <n v="365"/>
    <n v="34"/>
    <n v="331"/>
    <n v="10697.194520547946"/>
    <n v="1098.805479452054"/>
    <x v="0"/>
  </r>
  <r>
    <s v="MISCELLANEOUS"/>
    <s v="Bonds"/>
    <n v="2017"/>
    <d v="2017-11-28T00:00:00"/>
    <d v="2018-11-27T00:00:00"/>
    <s v="C3526"/>
    <n v="26900000"/>
    <n v="1275000"/>
    <n v="127500"/>
    <n v="20036.347093522705"/>
    <m/>
    <n v="365"/>
    <n v="34"/>
    <n v="331"/>
    <n v="1156232.8767123288"/>
    <n v="118767.12328767125"/>
    <x v="0"/>
  </r>
  <r>
    <s v="MISCELLANEOUS"/>
    <s v="Bonds"/>
    <n v="2017"/>
    <d v="2017-10-17T00:00:00"/>
    <d v="2018-10-16T00:00:00"/>
    <s v="C6526"/>
    <n v="1500000"/>
    <n v="58500"/>
    <n v="5850"/>
    <n v="919.3147489969241"/>
    <m/>
    <n v="365"/>
    <n v="76"/>
    <n v="289"/>
    <n v="46319.178082191778"/>
    <n v="12180.821917808222"/>
    <x v="0"/>
  </r>
  <r>
    <s v="MISCELLANEOUS"/>
    <s v="Bonds"/>
    <n v="2017"/>
    <d v="2017-10-17T00:00:00"/>
    <d v="2018-10-16T00:00:00"/>
    <s v="C6470"/>
    <n v="1500000"/>
    <n v="3250"/>
    <n v="325"/>
    <n v="51.07304161094023"/>
    <m/>
    <n v="365"/>
    <n v="76"/>
    <n v="289"/>
    <n v="2573.2876712328766"/>
    <n v="676.71232876712338"/>
    <x v="0"/>
  </r>
  <r>
    <s v="MISCELLANEOUS"/>
    <s v="Bonds"/>
    <n v="2017"/>
    <d v="2017-01-01T00:00:00"/>
    <d v="2017-12-31T00:00:00"/>
    <s v="C7808"/>
    <n v="2486000"/>
    <n v="-8274"/>
    <n v="-827"/>
    <n v="-128.51594371586779"/>
    <m/>
    <n v="365"/>
    <n v="365"/>
    <n v="0"/>
    <n v="0"/>
    <n v="-8274"/>
    <x v="0"/>
  </r>
  <r>
    <s v="MISCELLANEOUS"/>
    <s v="Bonds"/>
    <n v="2017"/>
    <d v="2017-01-01T00:00:00"/>
    <d v="2017-12-31T00:00:00"/>
    <s v="C8755"/>
    <n v="2986000"/>
    <n v="-517"/>
    <n v="-52"/>
    <n v="-8.0303049191568352"/>
    <m/>
    <n v="365"/>
    <n v="365"/>
    <n v="0"/>
    <n v="0"/>
    <n v="-517"/>
    <x v="0"/>
  </r>
  <r>
    <s v="MISCELLANEOUS"/>
    <s v="Bonds"/>
    <n v="2017"/>
    <d v="2017-01-01T00:00:00"/>
    <d v="2017-12-31T00:00:00"/>
    <s v="C3253"/>
    <n v="2986000"/>
    <n v="7465"/>
    <n v="747"/>
    <n v="115.95014743037866"/>
    <m/>
    <n v="365"/>
    <n v="365"/>
    <n v="0"/>
    <n v="0"/>
    <n v="7465"/>
    <x v="0"/>
  </r>
  <r>
    <s v="MISCELLANEOUS"/>
    <s v="Bonds"/>
    <n v="2017"/>
    <d v="2017-01-01T00:00:00"/>
    <d v="2017-12-31T00:00:00"/>
    <s v="C7078"/>
    <n v="2986000"/>
    <n v="119440"/>
    <n v="11944"/>
    <n v="1855.2023588860586"/>
    <m/>
    <n v="365"/>
    <n v="365"/>
    <n v="0"/>
    <n v="0"/>
    <n v="119440"/>
    <x v="0"/>
  </r>
  <r>
    <s v="MISCELLANEOUS"/>
    <s v="Bonds"/>
    <n v="2017"/>
    <d v="2017-12-03T00:00:00"/>
    <d v="2018-12-02T00:00:00"/>
    <s v="C6850"/>
    <n v="300000"/>
    <n v="750"/>
    <n v="75"/>
    <n v="11.649378509415136"/>
    <m/>
    <n v="365"/>
    <n v="29"/>
    <n v="336"/>
    <n v="690.41095890410963"/>
    <n v="59.589041095890366"/>
    <x v="0"/>
  </r>
  <r>
    <s v="MISCELLANEOUS"/>
    <s v="Bonds"/>
    <n v="2017"/>
    <d v="2017-12-03T00:00:00"/>
    <d v="2018-12-02T00:00:00"/>
    <s v="C7630"/>
    <n v="300000"/>
    <n v="15750"/>
    <n v="1575"/>
    <n v="244.63694869771788"/>
    <m/>
    <n v="365"/>
    <n v="29"/>
    <n v="336"/>
    <n v="14498.630136986301"/>
    <n v="1251.3698630136987"/>
    <x v="0"/>
  </r>
  <r>
    <s v="MISCELLANEOUS"/>
    <s v="Bonds"/>
    <n v="2017"/>
    <d v="2016-01-01T00:00:00"/>
    <d v="2016-12-31T00:00:00"/>
    <s v="C1030"/>
    <n v="7450000"/>
    <n v="-1264"/>
    <n v="-126"/>
    <n v="-19.633085914534313"/>
    <m/>
    <n v="366"/>
    <n v="366"/>
    <n v="0"/>
    <n v="0"/>
    <n v="-1264"/>
    <x v="1"/>
  </r>
  <r>
    <s v="MISCELLANEOUS"/>
    <s v="Bonds"/>
    <n v="2017"/>
    <d v="2016-01-01T00:00:00"/>
    <d v="2016-12-31T00:00:00"/>
    <s v="C9032"/>
    <n v="7450000"/>
    <n v="-20230"/>
    <n v="-2023"/>
    <n v="-314.22256966062429"/>
    <m/>
    <n v="366"/>
    <n v="366"/>
    <n v="0"/>
    <n v="0"/>
    <n v="-20230"/>
    <x v="1"/>
  </r>
  <r>
    <s v="MISCELLANEOUS"/>
    <s v="Bonds"/>
    <n v="2017"/>
    <d v="2017-01-01T00:00:00"/>
    <d v="2017-12-31T00:00:00"/>
    <s v="C4301"/>
    <n v="6705000"/>
    <n v="-712"/>
    <n v="-71"/>
    <n v="-11.059143331604769"/>
    <m/>
    <n v="365"/>
    <n v="365"/>
    <n v="0"/>
    <n v="0"/>
    <n v="-712"/>
    <x v="0"/>
  </r>
  <r>
    <s v="MISCELLANEOUS"/>
    <s v="Bonds"/>
    <n v="2017"/>
    <d v="2017-01-01T00:00:00"/>
    <d v="2017-12-31T00:00:00"/>
    <s v="C5477"/>
    <n v="6705000"/>
    <n v="-50"/>
    <n v="-5"/>
    <n v="-0.77662523396100913"/>
    <m/>
    <n v="365"/>
    <n v="365"/>
    <n v="0"/>
    <n v="0"/>
    <n v="-50"/>
    <x v="0"/>
  </r>
  <r>
    <s v="MISCELLANEOUS"/>
    <s v="Bonds"/>
    <n v="2017"/>
    <d v="2017-01-01T00:00:00"/>
    <d v="2017-12-31T00:00:00"/>
    <s v="C9870"/>
    <n v="6030000"/>
    <n v="15075"/>
    <n v="1508"/>
    <n v="234.15250803924425"/>
    <m/>
    <n v="365"/>
    <n v="365"/>
    <n v="0"/>
    <n v="0"/>
    <n v="15075"/>
    <x v="0"/>
  </r>
  <r>
    <s v="MISCELLANEOUS"/>
    <s v="Bonds"/>
    <n v="2017"/>
    <d v="2017-01-01T00:00:00"/>
    <d v="2017-12-31T00:00:00"/>
    <s v="C748"/>
    <n v="6705000"/>
    <n v="23625"/>
    <n v="2363"/>
    <n v="366.95542304657681"/>
    <m/>
    <n v="365"/>
    <n v="365"/>
    <n v="0"/>
    <n v="0"/>
    <n v="23625"/>
    <x v="0"/>
  </r>
  <r>
    <s v="MISCELLANEOUS"/>
    <s v="Bonds"/>
    <n v="2017"/>
    <d v="2017-01-01T00:00:00"/>
    <d v="2017-12-31T00:00:00"/>
    <s v="C2726"/>
    <n v="6705000"/>
    <n v="1687"/>
    <n v="169"/>
    <n v="26.203335393844448"/>
    <m/>
    <n v="365"/>
    <n v="365"/>
    <n v="0"/>
    <n v="0"/>
    <n v="1687"/>
    <x v="0"/>
  </r>
  <r>
    <s v="MISCELLANEOUS"/>
    <s v="Bonds"/>
    <n v="2017"/>
    <d v="2017-01-01T00:00:00"/>
    <d v="2017-12-31T00:00:00"/>
    <s v="C6863"/>
    <n v="6030000"/>
    <n v="215550"/>
    <n v="21555"/>
    <n v="3348.0313836059104"/>
    <m/>
    <n v="365"/>
    <n v="365"/>
    <n v="0"/>
    <n v="0"/>
    <n v="215550"/>
    <x v="0"/>
  </r>
  <r>
    <s v="MISCELLANEOUS"/>
    <s v="Bonds"/>
    <n v="2017"/>
    <d v="2016-07-01T00:00:00"/>
    <d v="2017-06-30T00:00:00"/>
    <s v="C34"/>
    <n v="10445000"/>
    <n v="2204"/>
    <n v="220"/>
    <n v="34.233640313001281"/>
    <m/>
    <n v="365"/>
    <n v="365"/>
    <n v="0"/>
    <n v="0"/>
    <n v="2204"/>
    <x v="1"/>
  </r>
  <r>
    <s v="MISCELLANEOUS"/>
    <s v="Bonds"/>
    <n v="2017"/>
    <d v="2016-07-01T00:00:00"/>
    <d v="2017-09-30T00:00:00"/>
    <s v="C4907"/>
    <n v="10445000"/>
    <n v="-12871"/>
    <n v="-1287"/>
    <n v="-199.91886772624298"/>
    <m/>
    <n v="457"/>
    <n v="457"/>
    <n v="0"/>
    <n v="0"/>
    <n v="-12871"/>
    <x v="1"/>
  </r>
  <r>
    <s v="MISCELLANEOUS"/>
    <s v="Bonds"/>
    <n v="2017"/>
    <d v="2017-07-01T00:00:00"/>
    <d v="2017-09-30T00:00:00"/>
    <s v="C9674"/>
    <n v="10445000"/>
    <n v="-715"/>
    <n v="-72"/>
    <n v="-11.10574084564243"/>
    <m/>
    <n v="92"/>
    <n v="92"/>
    <n v="0"/>
    <n v="0"/>
    <n v="-715"/>
    <x v="0"/>
  </r>
  <r>
    <s v="MISCELLANEOUS"/>
    <s v="Bonds"/>
    <n v="2017"/>
    <d v="2017-07-01T00:00:00"/>
    <d v="2017-09-30T00:00:00"/>
    <s v="C2633"/>
    <n v="10445000"/>
    <n v="94880"/>
    <n v="9488"/>
    <n v="1473.7240439644108"/>
    <m/>
    <n v="92"/>
    <n v="92"/>
    <n v="0"/>
    <n v="0"/>
    <n v="94880"/>
    <x v="0"/>
  </r>
  <r>
    <s v="MISCELLANEOUS"/>
    <s v="Bonds"/>
    <n v="2017"/>
    <d v="2017-07-01T00:00:00"/>
    <d v="2017-09-30T00:00:00"/>
    <s v="C8952"/>
    <n v="10445000"/>
    <n v="5208"/>
    <n v="521"/>
    <n v="80.893284369378705"/>
    <m/>
    <n v="92"/>
    <n v="92"/>
    <n v="0"/>
    <n v="0"/>
    <n v="5208"/>
    <x v="0"/>
  </r>
  <r>
    <s v="MISCELLANEOUS"/>
    <s v="Bonds"/>
    <n v="2017"/>
    <d v="2017-07-01T00:00:00"/>
    <d v="2017-09-30T00:00:00"/>
    <s v="C9815"/>
    <n v="10445000"/>
    <n v="72138"/>
    <n v="7214"/>
    <n v="1120.4838225495855"/>
    <m/>
    <n v="92"/>
    <n v="92"/>
    <n v="0"/>
    <n v="0"/>
    <n v="72138"/>
    <x v="0"/>
  </r>
  <r>
    <s v="MISCELLANEOUS"/>
    <s v="Bonds"/>
    <n v="2017"/>
    <d v="2017-07-01T00:00:00"/>
    <d v="2017-09-30T00:00:00"/>
    <s v="C7826"/>
    <n v="10445000"/>
    <n v="4008"/>
    <n v="401"/>
    <n v="62.254278754314491"/>
    <m/>
    <n v="92"/>
    <n v="92"/>
    <n v="0"/>
    <n v="0"/>
    <n v="4008"/>
    <x v="0"/>
  </r>
  <r>
    <s v="MISCELLANEOUS"/>
    <s v="Bonds"/>
    <n v="2017"/>
    <d v="2017-07-01T00:00:00"/>
    <d v="2017-09-30T00:00:00"/>
    <s v="C9487"/>
    <n v="10445000"/>
    <n v="230"/>
    <n v="23"/>
    <n v="3.5724760762206422"/>
    <m/>
    <n v="92"/>
    <n v="92"/>
    <n v="0"/>
    <n v="0"/>
    <n v="230"/>
    <x v="0"/>
  </r>
  <r>
    <s v="MISCELLANEOUS"/>
    <s v="Bonds"/>
    <n v="2017"/>
    <d v="2017-07-01T00:00:00"/>
    <d v="2017-09-30T00:00:00"/>
    <s v="C1596"/>
    <n v="10445000"/>
    <n v="1600"/>
    <n v="160"/>
    <n v="24.852007486752292"/>
    <m/>
    <n v="92"/>
    <n v="92"/>
    <n v="0"/>
    <n v="0"/>
    <n v="1600"/>
    <x v="0"/>
  </r>
  <r>
    <s v="MISCELLANEOUS"/>
    <s v="Bonds"/>
    <n v="2017"/>
    <d v="2017-10-01T00:00:00"/>
    <d v="2018-09-30T00:00:00"/>
    <s v="C8227"/>
    <n v="6380000"/>
    <n v="15900"/>
    <n v="1590"/>
    <n v="246.96682439960091"/>
    <m/>
    <n v="365"/>
    <n v="92"/>
    <n v="273"/>
    <n v="11892.328767123288"/>
    <n v="4007.6712328767117"/>
    <x v="0"/>
  </r>
  <r>
    <s v="MISCELLANEOUS"/>
    <s v="Bonds"/>
    <n v="2017"/>
    <d v="2017-10-01T00:00:00"/>
    <d v="2018-09-30T00:00:00"/>
    <s v="C2405"/>
    <n v="6380000"/>
    <n v="286200"/>
    <n v="28620"/>
    <n v="4445.4028391928159"/>
    <m/>
    <n v="365"/>
    <n v="92"/>
    <n v="273"/>
    <n v="214061.91780821918"/>
    <n v="72138.082191780821"/>
    <x v="0"/>
  </r>
  <r>
    <s v="MISCELLANEOUS"/>
    <s v="Bonds"/>
    <n v="2017"/>
    <d v="2017-03-23T00:00:00"/>
    <d v="2018-03-22T00:00:00"/>
    <s v="C3899"/>
    <n v="400000"/>
    <n v="15000"/>
    <n v="1500"/>
    <n v="232.98757018830273"/>
    <m/>
    <n v="365"/>
    <n v="284"/>
    <n v="81"/>
    <n v="3328.7671232876714"/>
    <n v="11671.232876712329"/>
    <x v="0"/>
  </r>
  <r>
    <s v="MISCELLANEOUS"/>
    <s v="Bonds"/>
    <n v="2017"/>
    <d v="2017-03-18T00:00:00"/>
    <d v="2018-03-17T00:00:00"/>
    <s v="C5045"/>
    <n v="1000000"/>
    <n v="35000"/>
    <n v="3500"/>
    <n v="543.63766377270645"/>
    <m/>
    <n v="365"/>
    <n v="289"/>
    <n v="76"/>
    <n v="7287.6712328767126"/>
    <n v="27712.328767123287"/>
    <x v="0"/>
  </r>
  <r>
    <s v="MISCELLANEOUS"/>
    <s v="Bonds"/>
    <n v="2017"/>
    <d v="2017-03-10T00:00:00"/>
    <d v="2018-03-09T00:00:00"/>
    <s v="C2187"/>
    <n v="700000"/>
    <n v="24500"/>
    <n v="2450"/>
    <n v="380.54636464089447"/>
    <m/>
    <n v="365"/>
    <n v="297"/>
    <n v="68"/>
    <n v="4564.3835616438355"/>
    <n v="19935.616438356163"/>
    <x v="0"/>
  </r>
  <r>
    <s v="MISCELLANEOUS"/>
    <s v="Bonds"/>
    <n v="2017"/>
    <d v="2017-03-13T00:00:00"/>
    <d v="2018-03-12T00:00:00"/>
    <s v="C2299"/>
    <n v="700000"/>
    <n v="24500"/>
    <n v="2450"/>
    <n v="380.54636464089447"/>
    <m/>
    <n v="365"/>
    <n v="294"/>
    <n v="71"/>
    <n v="4765.7534246575342"/>
    <n v="19734.246575342466"/>
    <x v="0"/>
  </r>
  <r>
    <s v="MISCELLANEOUS"/>
    <s v="Bonds"/>
    <n v="2017"/>
    <d v="2017-03-15T00:00:00"/>
    <d v="2017-04-14T00:00:00"/>
    <s v="C7913"/>
    <n v="600000"/>
    <n v="21000"/>
    <n v="2100"/>
    <n v="326.18259826362385"/>
    <m/>
    <n v="31"/>
    <n v="31"/>
    <n v="0"/>
    <n v="0"/>
    <n v="21000"/>
    <x v="0"/>
  </r>
  <r>
    <s v="MISCELLANEOUS"/>
    <s v="Bonds"/>
    <n v="2017"/>
    <d v="2017-03-14T00:00:00"/>
    <d v="2018-03-13T00:00:00"/>
    <s v="C2535"/>
    <n v="400000"/>
    <n v="15000"/>
    <n v="1500"/>
    <n v="232.98757018830273"/>
    <m/>
    <n v="365"/>
    <n v="293"/>
    <n v="72"/>
    <n v="2958.9041095890411"/>
    <n v="12041.095890410959"/>
    <x v="0"/>
  </r>
  <r>
    <s v="MISCELLANEOUS"/>
    <s v="Bonds"/>
    <n v="2017"/>
    <d v="2016-07-01T00:00:00"/>
    <d v="2017-06-30T00:00:00"/>
    <s v="C8020"/>
    <n v="10820000"/>
    <n v="-31068"/>
    <n v="-3107"/>
    <n v="-482.56385537401263"/>
    <m/>
    <n v="365"/>
    <n v="365"/>
    <n v="0"/>
    <n v="0"/>
    <n v="-31068"/>
    <x v="1"/>
  </r>
  <r>
    <s v="MISCELLANEOUS"/>
    <s v="Bonds"/>
    <n v="2017"/>
    <d v="2016-07-01T00:00:00"/>
    <d v="2017-06-30T00:00:00"/>
    <s v="C6183"/>
    <n v="10820000"/>
    <n v="-1726"/>
    <n v="-173"/>
    <n v="-26.809103076334036"/>
    <m/>
    <n v="365"/>
    <n v="365"/>
    <n v="0"/>
    <n v="0"/>
    <n v="-1726"/>
    <x v="1"/>
  </r>
  <r>
    <s v="MISCELLANEOUS"/>
    <s v="Bonds"/>
    <n v="2017"/>
    <d v="2017-07-01T00:00:00"/>
    <d v="2018-06-30T00:00:00"/>
    <s v="C5637"/>
    <n v="14350000"/>
    <n v="-2564"/>
    <n v="-256"/>
    <n v="-39.825341997520546"/>
    <m/>
    <n v="365"/>
    <n v="184"/>
    <n v="181"/>
    <n v="-1271.4630136986302"/>
    <n v="-1292.5369863013698"/>
    <x v="0"/>
  </r>
  <r>
    <s v="MISCELLANEOUS"/>
    <s v="Bonds"/>
    <n v="2017"/>
    <d v="2017-07-01T00:00:00"/>
    <d v="2018-06-30T00:00:00"/>
    <s v="C4066"/>
    <n v="14350000"/>
    <n v="-142"/>
    <n v="-14"/>
    <n v="-2.2056156644492662"/>
    <m/>
    <n v="365"/>
    <n v="184"/>
    <n v="181"/>
    <n v="-70.416438356164392"/>
    <n v="-71.583561643835608"/>
    <x v="0"/>
  </r>
  <r>
    <s v="MISCELLANEOUS"/>
    <s v="Bonds"/>
    <n v="2017"/>
    <d v="2017-07-01T00:00:00"/>
    <d v="2018-06-30T00:00:00"/>
    <s v="C6551"/>
    <n v="14350000"/>
    <n v="35875"/>
    <n v="3588"/>
    <n v="557.2286053670241"/>
    <m/>
    <n v="365"/>
    <n v="184"/>
    <n v="181"/>
    <n v="17790.068493150684"/>
    <n v="18084.931506849316"/>
    <x v="0"/>
  </r>
  <r>
    <s v="MISCELLANEOUS"/>
    <s v="Bonds"/>
    <n v="2017"/>
    <d v="2017-07-01T00:00:00"/>
    <d v="2018-06-30T00:00:00"/>
    <s v="C7117"/>
    <n v="14350000"/>
    <n v="670750"/>
    <n v="67075"/>
    <n v="10418.427513586937"/>
    <m/>
    <n v="365"/>
    <n v="184"/>
    <n v="181"/>
    <n v="332618.49315068492"/>
    <n v="338131.50684931508"/>
    <x v="0"/>
  </r>
  <r>
    <s v="MISCELLANEOUS"/>
    <s v="Bonds"/>
    <n v="2017"/>
    <d v="2016-07-01T00:00:00"/>
    <d v="2017-06-30T00:00:00"/>
    <s v="C1120"/>
    <n v="16712500"/>
    <n v="114510"/>
    <n v="11451"/>
    <n v="1778.6271108175031"/>
    <m/>
    <n v="365"/>
    <n v="365"/>
    <n v="0"/>
    <n v="0"/>
    <n v="114510"/>
    <x v="1"/>
  </r>
  <r>
    <s v="MISCELLANEOUS"/>
    <s v="Bonds"/>
    <n v="2017"/>
    <d v="2016-07-01T00:00:00"/>
    <d v="2017-06-30T00:00:00"/>
    <s v="C7703"/>
    <n v="16712500"/>
    <n v="6362"/>
    <n v="636"/>
    <n v="98.817794769198798"/>
    <m/>
    <n v="365"/>
    <n v="365"/>
    <n v="0"/>
    <n v="0"/>
    <n v="6362"/>
    <x v="1"/>
  </r>
  <r>
    <s v="MISCELLANEOUS"/>
    <s v="Bonds"/>
    <n v="2017"/>
    <d v="2016-07-01T00:00:00"/>
    <d v="2017-06-30T00:00:00"/>
    <s v="C2917"/>
    <n v="18312500"/>
    <n v="72000"/>
    <n v="7200"/>
    <n v="1118.3403369038531"/>
    <m/>
    <n v="365"/>
    <n v="365"/>
    <n v="0"/>
    <n v="0"/>
    <n v="72000"/>
    <x v="1"/>
  </r>
  <r>
    <s v="MISCELLANEOUS"/>
    <s v="Bonds"/>
    <n v="2017"/>
    <d v="2016-07-01T00:00:00"/>
    <d v="2017-06-30T00:00:00"/>
    <s v="C8893"/>
    <n v="18312500"/>
    <n v="4000"/>
    <n v="400"/>
    <n v="62.130018716880727"/>
    <m/>
    <n v="365"/>
    <n v="365"/>
    <n v="0"/>
    <n v="0"/>
    <n v="4000"/>
    <x v="1"/>
  </r>
  <r>
    <s v="MISCELLANEOUS"/>
    <s v="Bonds"/>
    <n v="2017"/>
    <d v="2016-07-01T00:00:00"/>
    <d v="2017-06-30T00:00:00"/>
    <s v="C7871"/>
    <n v="23912500"/>
    <n v="74564"/>
    <n v="7456"/>
    <n v="1158.1656789013737"/>
    <m/>
    <n v="365"/>
    <n v="365"/>
    <n v="0"/>
    <n v="0"/>
    <n v="74564"/>
    <x v="1"/>
  </r>
  <r>
    <s v="MISCELLANEOUS"/>
    <s v="Bonds"/>
    <n v="2017"/>
    <d v="2016-07-01T00:00:00"/>
    <d v="2017-06-30T00:00:00"/>
    <s v="C3243"/>
    <n v="23912500"/>
    <n v="4142"/>
    <n v="414"/>
    <n v="64.335634381329996"/>
    <m/>
    <n v="365"/>
    <n v="365"/>
    <n v="0"/>
    <n v="0"/>
    <n v="4142"/>
    <x v="1"/>
  </r>
  <r>
    <s v="MISCELLANEOUS"/>
    <s v="Bonds"/>
    <n v="2017"/>
    <d v="2016-07-01T00:00:00"/>
    <d v="2017-06-30T00:00:00"/>
    <s v="C6851"/>
    <n v="23912500"/>
    <n v="12000"/>
    <n v="1200"/>
    <n v="186.39005615064218"/>
    <m/>
    <n v="365"/>
    <n v="365"/>
    <n v="0"/>
    <n v="0"/>
    <n v="12000"/>
    <x v="1"/>
  </r>
  <r>
    <s v="MISCELLANEOUS"/>
    <s v="Bonds"/>
    <n v="2017"/>
    <d v="2016-07-01T00:00:00"/>
    <d v="2017-06-30T00:00:00"/>
    <s v="C6720"/>
    <n v="36582502"/>
    <n v="2529"/>
    <n v="253"/>
    <n v="39.28170433374784"/>
    <m/>
    <n v="365"/>
    <n v="365"/>
    <n v="0"/>
    <n v="0"/>
    <n v="2529"/>
    <x v="1"/>
  </r>
  <r>
    <s v="MISCELLANEOUS"/>
    <s v="Bonds"/>
    <n v="2017"/>
    <d v="2017-07-01T00:00:00"/>
    <d v="2017-09-30T00:00:00"/>
    <s v="C3008"/>
    <n v="37742501"/>
    <n v="360933"/>
    <n v="36093"/>
    <n v="5606.1935113849786"/>
    <m/>
    <n v="92"/>
    <n v="92"/>
    <n v="0"/>
    <n v="0"/>
    <n v="360933"/>
    <x v="0"/>
  </r>
  <r>
    <s v="MISCELLANEOUS"/>
    <s v="Bonds"/>
    <n v="2017"/>
    <d v="2017-07-01T00:00:00"/>
    <d v="2017-09-30T00:00:00"/>
    <s v="C2988"/>
    <n v="31842501"/>
    <n v="20059"/>
    <n v="2006"/>
    <n v="311.56651136047765"/>
    <m/>
    <n v="92"/>
    <n v="92"/>
    <n v="0"/>
    <n v="0"/>
    <n v="20059"/>
    <x v="0"/>
  </r>
  <r>
    <s v="MISCELLANEOUS"/>
    <s v="Bonds"/>
    <n v="2017"/>
    <d v="2017-10-01T00:00:00"/>
    <d v="2018-09-30T00:00:00"/>
    <s v="C6920"/>
    <n v="31832500"/>
    <n v="79581"/>
    <n v="7958"/>
    <n v="1236.0922548770213"/>
    <m/>
    <n v="365"/>
    <n v="92"/>
    <n v="273"/>
    <n v="59522.227397260278"/>
    <n v="20058.772602739722"/>
    <x v="0"/>
  </r>
  <r>
    <s v="MISCELLANEOUS"/>
    <s v="Bonds"/>
    <n v="2017"/>
    <d v="2017-10-01T00:00:00"/>
    <d v="2018-09-30T00:00:00"/>
    <s v="C6201"/>
    <n v="31832500"/>
    <n v="1439463"/>
    <n v="143946"/>
    <n v="22358.465783064323"/>
    <m/>
    <n v="365"/>
    <n v="92"/>
    <n v="273"/>
    <n v="1076639.4493150685"/>
    <n v="362823.55068493146"/>
    <x v="0"/>
  </r>
  <r>
    <s v="MISCELLANEOUS"/>
    <s v="Bonds"/>
    <n v="2017"/>
    <d v="2017-07-14T00:00:00"/>
    <d v="2018-07-13T00:00:00"/>
    <s v="C3044"/>
    <n v="720000"/>
    <n v="29000"/>
    <n v="2900"/>
    <n v="450.4426356973853"/>
    <m/>
    <n v="365"/>
    <n v="171"/>
    <n v="194"/>
    <n v="15413.698630136987"/>
    <n v="13586.301369863013"/>
    <x v="0"/>
  </r>
  <r>
    <s v="MISCELLANEOUS"/>
    <s v="Bonds"/>
    <n v="2017"/>
    <d v="2017-07-14T00:00:00"/>
    <d v="2018-07-13T00:00:00"/>
    <s v="C6880"/>
    <n v="720000"/>
    <n v="29000"/>
    <n v="2900"/>
    <n v="450.4426356973853"/>
    <m/>
    <n v="365"/>
    <n v="171"/>
    <n v="194"/>
    <n v="15413.698630136987"/>
    <n v="13586.301369863013"/>
    <x v="0"/>
  </r>
  <r>
    <s v="MISCELLANEOUS"/>
    <s v="Bonds"/>
    <n v="2017"/>
    <d v="2017-07-14T00:00:00"/>
    <d v="2018-07-13T00:00:00"/>
    <s v="C3437"/>
    <n v="720000"/>
    <n v="-29000"/>
    <n v="-2900"/>
    <n v="-450.4426356973853"/>
    <m/>
    <n v="365"/>
    <n v="171"/>
    <n v="194"/>
    <n v="-15413.698630136987"/>
    <n v="-13586.301369863013"/>
    <x v="0"/>
  </r>
  <r>
    <s v="MISCELLANEOUS"/>
    <s v="Bonds"/>
    <n v="2017"/>
    <d v="2017-07-14T00:00:00"/>
    <d v="2018-07-13T00:00:00"/>
    <s v="C4815"/>
    <n v="720000"/>
    <n v="1800"/>
    <n v="180"/>
    <n v="27.958508422596328"/>
    <m/>
    <n v="365"/>
    <n v="171"/>
    <n v="194"/>
    <n v="956.71232876712338"/>
    <n v="843.28767123287662"/>
    <x v="0"/>
  </r>
  <r>
    <s v="MISCELLANEOUS"/>
    <s v="Bonds"/>
    <n v="2017"/>
    <d v="2017-07-14T00:00:00"/>
    <d v="2018-07-13T00:00:00"/>
    <s v="C663"/>
    <n v="720000"/>
    <n v="27200"/>
    <n v="2720"/>
    <n v="422.48412727478899"/>
    <m/>
    <n v="365"/>
    <n v="171"/>
    <n v="194"/>
    <n v="14456.986301369863"/>
    <n v="12743.013698630137"/>
    <x v="0"/>
  </r>
  <r>
    <s v="MISCELLANEOUS"/>
    <s v="Bonds"/>
    <n v="2017"/>
    <d v="2017-07-17T00:00:00"/>
    <d v="2018-07-16T00:00:00"/>
    <s v="C6201"/>
    <n v="870000"/>
    <n v="2175"/>
    <n v="218"/>
    <n v="33.783197677303896"/>
    <m/>
    <n v="365"/>
    <n v="168"/>
    <n v="197"/>
    <n v="1173.9041095890411"/>
    <n v="1001.0958904109589"/>
    <x v="0"/>
  </r>
  <r>
    <s v="MISCELLANEOUS"/>
    <s v="Bonds"/>
    <n v="2017"/>
    <d v="2017-07-17T00:00:00"/>
    <d v="2018-07-16T00:00:00"/>
    <s v="C4449"/>
    <n v="870000"/>
    <n v="32625"/>
    <n v="3263"/>
    <n v="506.74796515955848"/>
    <m/>
    <n v="365"/>
    <n v="168"/>
    <n v="197"/>
    <n v="17608.561643835616"/>
    <n v="15016.438356164384"/>
    <x v="0"/>
  </r>
  <r>
    <s v="MISCELLANEOUS"/>
    <s v="Bonds"/>
    <n v="2017"/>
    <d v="2017-08-04T00:00:00"/>
    <d v="2018-08-03T00:00:00"/>
    <s v="C7760"/>
    <n v="1150000"/>
    <n v="42250"/>
    <n v="4225"/>
    <n v="656.24832269705269"/>
    <m/>
    <n v="365"/>
    <n v="150"/>
    <n v="215"/>
    <n v="24886.986301369863"/>
    <n v="17363.013698630137"/>
    <x v="0"/>
  </r>
  <r>
    <s v="MISCELLANEOUS"/>
    <s v="Bonds"/>
    <n v="2017"/>
    <d v="2017-07-18T00:00:00"/>
    <d v="2018-07-17T00:00:00"/>
    <s v="C5800"/>
    <n v="700000"/>
    <n v="1750"/>
    <n v="175"/>
    <n v="27.181883188635318"/>
    <m/>
    <n v="365"/>
    <n v="167"/>
    <n v="198"/>
    <n v="949.31506849315065"/>
    <n v="800.68493150684935"/>
    <x v="0"/>
  </r>
  <r>
    <s v="MISCELLANEOUS"/>
    <s v="Bonds"/>
    <n v="2017"/>
    <d v="2017-07-18T00:00:00"/>
    <d v="2018-07-17T00:00:00"/>
    <s v="C9889"/>
    <n v="700000"/>
    <n v="26500"/>
    <n v="2650"/>
    <n v="411.61137399933483"/>
    <m/>
    <n v="365"/>
    <n v="167"/>
    <n v="198"/>
    <n v="14375.342465753425"/>
    <n v="12124.657534246575"/>
    <x v="0"/>
  </r>
  <r>
    <s v="MISCELLANEOUS"/>
    <s v="Bonds"/>
    <n v="2017"/>
    <d v="2017-06-23T00:00:00"/>
    <d v="2018-06-22T00:00:00"/>
    <s v="C1839"/>
    <n v="750000"/>
    <n v="28000"/>
    <n v="2800"/>
    <n v="434.91013101816509"/>
    <m/>
    <n v="365"/>
    <n v="192"/>
    <n v="173"/>
    <n v="13271.232876712329"/>
    <n v="14728.767123287671"/>
    <x v="0"/>
  </r>
  <r>
    <s v="MISCELLANEOUS"/>
    <s v="Bonds"/>
    <n v="2017"/>
    <d v="2017-06-24T00:00:00"/>
    <d v="2018-06-23T00:00:00"/>
    <s v="C8744"/>
    <n v="450000"/>
    <n v="20000"/>
    <n v="2000"/>
    <n v="310.65009358440363"/>
    <m/>
    <n v="365"/>
    <n v="191"/>
    <n v="174"/>
    <n v="9534.2465753424658"/>
    <n v="10465.753424657534"/>
    <x v="0"/>
  </r>
  <r>
    <s v="MISCELLANEOUS"/>
    <s v="Bonds"/>
    <n v="2017"/>
    <d v="2017-08-30T00:00:00"/>
    <d v="2018-08-29T00:00:00"/>
    <s v="C7272"/>
    <n v="500000"/>
    <n v="-18750"/>
    <n v="-1875"/>
    <n v="-291.23446273537843"/>
    <m/>
    <n v="365"/>
    <n v="124"/>
    <n v="241"/>
    <n v="-12380.13698630137"/>
    <n v="-6369.8630136986303"/>
    <x v="0"/>
  </r>
  <r>
    <s v="MISCELLANEOUS"/>
    <s v="Bonds"/>
    <n v="2017"/>
    <d v="2017-08-30T00:00:00"/>
    <d v="2018-08-29T00:00:00"/>
    <s v="C553"/>
    <n v="500000"/>
    <n v="-2000"/>
    <n v="-200"/>
    <n v="-31.065009358440363"/>
    <m/>
    <n v="365"/>
    <n v="124"/>
    <n v="241"/>
    <n v="-1320.5479452054794"/>
    <n v="-679.45205479452056"/>
    <x v="0"/>
  </r>
  <r>
    <s v="MISCELLANEOUS"/>
    <s v="Bonds"/>
    <n v="2017"/>
    <d v="2017-08-30T00:00:00"/>
    <d v="2018-08-29T00:00:00"/>
    <s v="C5973"/>
    <n v="500000"/>
    <n v="2000"/>
    <n v="200"/>
    <n v="31.065009358440363"/>
    <m/>
    <n v="365"/>
    <n v="124"/>
    <n v="241"/>
    <n v="1320.5479452054794"/>
    <n v="679.45205479452056"/>
    <x v="0"/>
  </r>
  <r>
    <s v="MISCELLANEOUS"/>
    <s v="Bonds"/>
    <n v="2017"/>
    <d v="2017-08-30T00:00:00"/>
    <d v="2018-08-29T00:00:00"/>
    <s v="C7038"/>
    <n v="500000"/>
    <n v="18750"/>
    <n v="1875"/>
    <n v="291.23446273537843"/>
    <m/>
    <n v="365"/>
    <n v="124"/>
    <n v="241"/>
    <n v="12380.13698630137"/>
    <n v="6369.8630136986303"/>
    <x v="0"/>
  </r>
  <r>
    <s v="MISCELLANEOUS"/>
    <s v="Bonds"/>
    <n v="2017"/>
    <d v="2017-07-09T00:00:00"/>
    <d v="2018-07-08T00:00:00"/>
    <s v="C8067"/>
    <n v="1020000"/>
    <n v="2550"/>
    <n v="255"/>
    <n v="39.607886932011468"/>
    <m/>
    <n v="365"/>
    <n v="176"/>
    <n v="189"/>
    <n v="1320.4109589041095"/>
    <n v="1229.5890410958905"/>
    <x v="0"/>
  </r>
  <r>
    <s v="MISCELLANEOUS"/>
    <s v="Bonds"/>
    <n v="2017"/>
    <d v="2017-07-09T00:00:00"/>
    <d v="2018-07-08T00:00:00"/>
    <s v="C2598"/>
    <n v="1020000"/>
    <n v="38250"/>
    <n v="3825"/>
    <n v="594.11830398017196"/>
    <m/>
    <n v="365"/>
    <n v="176"/>
    <n v="189"/>
    <n v="19806.164383561641"/>
    <n v="18443.835616438359"/>
    <x v="0"/>
  </r>
  <r>
    <s v="MISCELLANEOUS"/>
    <s v="Bonds"/>
    <n v="2017"/>
    <d v="2017-07-04T00:00:00"/>
    <d v="2018-07-03T00:00:00"/>
    <s v="C9648"/>
    <n v="1500000"/>
    <n v="3750"/>
    <n v="375"/>
    <n v="58.246892547075682"/>
    <m/>
    <n v="365"/>
    <n v="181"/>
    <n v="184"/>
    <n v="1890.4109589041097"/>
    <n v="1859.5890410958903"/>
    <x v="0"/>
  </r>
  <r>
    <s v="MISCELLANEOUS"/>
    <s v="Bonds"/>
    <n v="2017"/>
    <d v="2017-07-04T00:00:00"/>
    <d v="2018-07-03T00:00:00"/>
    <s v="C1339"/>
    <n v="1500000"/>
    <n v="52500"/>
    <n v="5250"/>
    <n v="815.45649565905956"/>
    <m/>
    <n v="365"/>
    <n v="181"/>
    <n v="184"/>
    <n v="26465.753424657538"/>
    <n v="26034.246575342462"/>
    <x v="0"/>
  </r>
  <r>
    <s v="MISCELLANEOUS"/>
    <s v="Bonds"/>
    <n v="2017"/>
    <d v="2017-07-30T00:00:00"/>
    <d v="2018-07-29T00:00:00"/>
    <s v="C7270"/>
    <n v="600000"/>
    <n v="2000"/>
    <n v="200"/>
    <n v="31.065009358440363"/>
    <m/>
    <n v="365"/>
    <n v="155"/>
    <n v="210"/>
    <n v="1150.6849315068494"/>
    <n v="849.31506849315065"/>
    <x v="0"/>
  </r>
  <r>
    <s v="MISCELLANEOUS"/>
    <s v="Bonds"/>
    <n v="2017"/>
    <d v="2017-07-30T00:00:00"/>
    <d v="2018-07-29T00:00:00"/>
    <s v="C2773"/>
    <n v="600000"/>
    <n v="23000"/>
    <n v="2300"/>
    <n v="357.24760762206421"/>
    <m/>
    <n v="365"/>
    <n v="155"/>
    <n v="210"/>
    <n v="13232.876712328767"/>
    <n v="9767.1232876712329"/>
    <x v="0"/>
  </r>
  <r>
    <s v="MISCELLANEOUS"/>
    <s v="Bonds"/>
    <n v="2017"/>
    <d v="2017-07-30T00:00:00"/>
    <d v="2018-07-29T00:00:00"/>
    <s v="C4633"/>
    <n v="2000000"/>
    <n v="-5625"/>
    <n v="-563"/>
    <n v="-87.370338820613526"/>
    <m/>
    <n v="365"/>
    <n v="155"/>
    <n v="210"/>
    <n v="-3236.3013698630134"/>
    <n v="-2388.6986301369866"/>
    <x v="0"/>
  </r>
  <r>
    <s v="MISCELLANEOUS"/>
    <s v="Bonds"/>
    <n v="2017"/>
    <d v="2017-07-30T00:00:00"/>
    <d v="2018-07-29T00:00:00"/>
    <s v="C561"/>
    <n v="2000000"/>
    <n v="-375"/>
    <n v="-38"/>
    <n v="-5.8246892547075682"/>
    <m/>
    <n v="365"/>
    <n v="155"/>
    <n v="210"/>
    <n v="-215.75342465753423"/>
    <n v="-159.24657534246577"/>
    <x v="0"/>
  </r>
  <r>
    <s v="MISCELLANEOUS"/>
    <s v="Bonds"/>
    <n v="2017"/>
    <d v="2017-07-30T00:00:00"/>
    <d v="2018-07-29T00:00:00"/>
    <s v="C4091"/>
    <n v="2000000"/>
    <n v="5000"/>
    <n v="500"/>
    <n v="77.662523396100909"/>
    <m/>
    <n v="365"/>
    <n v="155"/>
    <n v="210"/>
    <n v="2876.7123287671229"/>
    <n v="2123.2876712328771"/>
    <x v="0"/>
  </r>
  <r>
    <s v="MISCELLANEOUS"/>
    <s v="Bonds"/>
    <n v="2017"/>
    <d v="2017-07-30T00:00:00"/>
    <d v="2018-07-29T00:00:00"/>
    <s v="C3036"/>
    <n v="2000000"/>
    <n v="75000"/>
    <n v="7500"/>
    <n v="1164.9378509415137"/>
    <m/>
    <n v="365"/>
    <n v="155"/>
    <n v="210"/>
    <n v="43150.684931506847"/>
    <n v="31849.315068493153"/>
    <x v="0"/>
  </r>
  <r>
    <s v="MISCELLANEOUS"/>
    <s v="Bonds"/>
    <n v="2017"/>
    <d v="2017-07-05T00:00:00"/>
    <d v="2018-07-04T00:00:00"/>
    <s v="C379"/>
    <n v="750000"/>
    <n v="26250"/>
    <n v="2625"/>
    <n v="407.72824782952978"/>
    <m/>
    <n v="365"/>
    <n v="180"/>
    <n v="185"/>
    <n v="13304.794520547946"/>
    <n v="12945.205479452054"/>
    <x v="0"/>
  </r>
  <r>
    <s v="MISCELLANEOUS"/>
    <s v="Bonds"/>
    <n v="2017"/>
    <d v="2017-07-10T00:00:00"/>
    <d v="2018-07-09T00:00:00"/>
    <s v="C2902"/>
    <n v="860000"/>
    <n v="2150"/>
    <n v="215"/>
    <n v="33.394885060323389"/>
    <m/>
    <n v="365"/>
    <n v="175"/>
    <n v="190"/>
    <n v="1119.1780821917807"/>
    <n v="1030.8219178082193"/>
    <x v="0"/>
  </r>
  <r>
    <s v="MISCELLANEOUS"/>
    <s v="Bonds"/>
    <n v="2017"/>
    <d v="2017-07-10T00:00:00"/>
    <d v="2018-07-09T00:00:00"/>
    <s v="C9309"/>
    <n v="860000"/>
    <n v="32250"/>
    <n v="3225"/>
    <n v="500.92327590485087"/>
    <m/>
    <n v="365"/>
    <n v="175"/>
    <n v="190"/>
    <n v="16787.67123287671"/>
    <n v="15462.32876712329"/>
    <x v="0"/>
  </r>
  <r>
    <s v="MISCELLANEOUS"/>
    <s v="Bonds"/>
    <n v="2017"/>
    <d v="2017-07-05T00:00:00"/>
    <d v="2018-07-04T00:00:00"/>
    <s v="C6663"/>
    <n v="1400000"/>
    <n v="3500"/>
    <n v="350"/>
    <n v="54.363766377270636"/>
    <m/>
    <n v="365"/>
    <n v="180"/>
    <n v="185"/>
    <n v="1773.9726027397262"/>
    <n v="1726.0273972602738"/>
    <x v="0"/>
  </r>
  <r>
    <s v="MISCELLANEOUS"/>
    <s v="Bonds"/>
    <n v="2017"/>
    <d v="2017-07-05T00:00:00"/>
    <d v="2018-07-04T00:00:00"/>
    <s v="C2280"/>
    <n v="1400000"/>
    <n v="52500"/>
    <n v="5250"/>
    <n v="815.45649565905956"/>
    <m/>
    <n v="365"/>
    <n v="180"/>
    <n v="185"/>
    <n v="26609.589041095893"/>
    <n v="25890.410958904107"/>
    <x v="0"/>
  </r>
  <r>
    <s v="MISCELLANEOUS"/>
    <s v="Bonds"/>
    <n v="2017"/>
    <d v="2017-07-06T00:00:00"/>
    <d v="2017-12-31T00:00:00"/>
    <s v="C1747"/>
    <n v="2500000"/>
    <n v="6250"/>
    <n v="625"/>
    <n v="97.078154245126143"/>
    <m/>
    <n v="179"/>
    <n v="179"/>
    <n v="0"/>
    <n v="0"/>
    <n v="6250"/>
    <x v="0"/>
  </r>
  <r>
    <s v="MISCELLANEOUS"/>
    <s v="Bonds"/>
    <n v="2017"/>
    <d v="2017-07-06T00:00:00"/>
    <d v="2017-12-31T00:00:00"/>
    <s v="C8702"/>
    <n v="8700000"/>
    <n v="64336"/>
    <n v="6434"/>
    <n v="999.29922104230968"/>
    <m/>
    <n v="179"/>
    <n v="179"/>
    <n v="0"/>
    <n v="0"/>
    <n v="64336"/>
    <x v="0"/>
  </r>
  <r>
    <s v="MISCELLANEOUS"/>
    <s v="Bonds"/>
    <n v="2017"/>
    <d v="2017-07-06T00:00:00"/>
    <d v="2017-12-31T00:00:00"/>
    <s v="C8399"/>
    <n v="8700000"/>
    <n v="15500"/>
    <n v="1550"/>
    <n v="240.75382252791283"/>
    <m/>
    <n v="179"/>
    <n v="179"/>
    <n v="0"/>
    <n v="0"/>
    <n v="15500"/>
    <x v="0"/>
  </r>
  <r>
    <s v="MISCELLANEOUS"/>
    <s v="Bonds"/>
    <n v="2017"/>
    <d v="2017-07-06T00:00:00"/>
    <d v="2017-12-31T00:00:00"/>
    <s v="C5766"/>
    <n v="2500000"/>
    <n v="45976"/>
    <n v="4598"/>
    <n v="714.12243513182716"/>
    <m/>
    <n v="179"/>
    <n v="179"/>
    <n v="0"/>
    <n v="0"/>
    <n v="45976"/>
    <x v="0"/>
  </r>
  <r>
    <s v="MISCELLANEOUS"/>
    <s v="Bonds"/>
    <n v="2017"/>
    <d v="2017-07-06T00:00:00"/>
    <d v="2017-12-31T00:00:00"/>
    <s v="C9965"/>
    <n v="3750000"/>
    <n v="9375"/>
    <n v="938"/>
    <n v="145.61723136768921"/>
    <m/>
    <n v="179"/>
    <n v="179"/>
    <n v="0"/>
    <n v="0"/>
    <n v="9375"/>
    <x v="0"/>
  </r>
  <r>
    <s v="MISCELLANEOUS"/>
    <s v="Bonds"/>
    <n v="2017"/>
    <d v="2017-07-06T00:00:00"/>
    <d v="2017-12-31T00:00:00"/>
    <s v="C6227"/>
    <n v="3750000"/>
    <n v="68964"/>
    <n v="6896"/>
    <n v="1071.1836526977406"/>
    <m/>
    <n v="179"/>
    <n v="179"/>
    <n v="0"/>
    <n v="0"/>
    <n v="68964"/>
    <x v="0"/>
  </r>
  <r>
    <s v="MISCELLANEOUS"/>
    <s v="Bonds"/>
    <n v="2017"/>
    <d v="2017-07-06T00:00:00"/>
    <d v="2018-07-05T00:00:00"/>
    <s v="C1579"/>
    <n v="1500000"/>
    <n v="56250"/>
    <n v="5625"/>
    <n v="873.70338820613529"/>
    <m/>
    <n v="365"/>
    <n v="179"/>
    <n v="186"/>
    <n v="28664.383561643837"/>
    <n v="27585.616438356163"/>
    <x v="0"/>
  </r>
  <r>
    <s v="MISCELLANEOUS"/>
    <s v="Bonds"/>
    <n v="2017"/>
    <d v="2017-07-01T00:00:00"/>
    <d v="2018-06-30T00:00:00"/>
    <s v="C4242"/>
    <n v="500000"/>
    <n v="1250"/>
    <n v="125"/>
    <n v="19.415630849025227"/>
    <m/>
    <n v="365"/>
    <n v="184"/>
    <n v="181"/>
    <n v="619.8630136986302"/>
    <n v="630.1369863013698"/>
    <x v="0"/>
  </r>
  <r>
    <s v="MISCELLANEOUS"/>
    <s v="Bonds"/>
    <n v="2017"/>
    <d v="2017-07-01T00:00:00"/>
    <d v="2018-06-30T00:00:00"/>
    <s v="C5942"/>
    <n v="500000"/>
    <n v="19500"/>
    <n v="1950"/>
    <n v="302.88384124479359"/>
    <m/>
    <n v="365"/>
    <n v="184"/>
    <n v="181"/>
    <n v="9669.8630136986303"/>
    <n v="9830.1369863013697"/>
    <x v="0"/>
  </r>
  <r>
    <s v="MISCELLANEOUS"/>
    <s v="Bonds"/>
    <n v="2017"/>
    <d v="2017-07-03T00:00:00"/>
    <d v="2018-07-02T00:00:00"/>
    <s v="C751"/>
    <n v="600000"/>
    <n v="23000"/>
    <n v="2300"/>
    <n v="357.24760762206421"/>
    <m/>
    <n v="365"/>
    <n v="182"/>
    <n v="183"/>
    <n v="11531.50684931507"/>
    <n v="11468.49315068493"/>
    <x v="0"/>
  </r>
  <r>
    <s v="MOTOR_PRIVATE"/>
    <s v="Motor Private Car"/>
    <n v="2017"/>
    <d v="2017-01-27T00:00:00"/>
    <d v="2018-01-26T00:00:00"/>
    <s v="C9726"/>
    <n v="600000"/>
    <n v="1500"/>
    <n v="150"/>
    <n v="23.298757018830273"/>
    <m/>
    <n v="365"/>
    <n v="339"/>
    <n v="26"/>
    <n v="106.84931506849315"/>
    <n v="1393.1506849315069"/>
    <x v="0"/>
  </r>
  <r>
    <s v="MOTOR_PRIVATE"/>
    <s v="Motor Private Car"/>
    <n v="2017"/>
    <d v="2017-01-27T00:00:00"/>
    <d v="2018-01-26T00:00:00"/>
    <s v="C1155"/>
    <n v="600000"/>
    <n v="22500"/>
    <n v="2250"/>
    <n v="349.4813552824541"/>
    <m/>
    <n v="365"/>
    <n v="339"/>
    <n v="26"/>
    <n v="1602.7397260273972"/>
    <n v="20897.260273972603"/>
    <x v="0"/>
  </r>
  <r>
    <s v="MOTOR_PRIVATE"/>
    <s v="Motor Private Car"/>
    <n v="2017"/>
    <d v="2017-07-06T00:00:00"/>
    <d v="2018-07-05T00:00:00"/>
    <s v="C3451"/>
    <n v="700000"/>
    <n v="1750"/>
    <n v="175"/>
    <n v="27.181883188635318"/>
    <m/>
    <n v="365"/>
    <n v="179"/>
    <n v="186"/>
    <n v="891.78082191780823"/>
    <n v="858.21917808219177"/>
    <x v="0"/>
  </r>
  <r>
    <s v="MOTOR_PRIVATE"/>
    <s v="Motor Private Car"/>
    <n v="2017"/>
    <d v="2017-07-06T00:00:00"/>
    <d v="2018-07-05T00:00:00"/>
    <s v="C336"/>
    <n v="700000"/>
    <n v="1750"/>
    <n v="175"/>
    <n v="27.181883188635318"/>
    <m/>
    <n v="365"/>
    <n v="179"/>
    <n v="186"/>
    <n v="891.78082191780823"/>
    <n v="858.21917808219177"/>
    <x v="0"/>
  </r>
  <r>
    <s v="MOTOR_PRIVATE"/>
    <s v="Motor Private Car"/>
    <n v="2017"/>
    <d v="2017-07-06T00:00:00"/>
    <d v="2018-07-05T00:00:00"/>
    <s v="C1400"/>
    <n v="700000"/>
    <n v="22750"/>
    <n v="2275"/>
    <n v="353.36448145225916"/>
    <m/>
    <n v="365"/>
    <n v="179"/>
    <n v="186"/>
    <n v="11593.150684931506"/>
    <n v="11156.849315068494"/>
    <x v="0"/>
  </r>
  <r>
    <s v="MOTOR_PRIVATE"/>
    <s v="Motor Private Car"/>
    <n v="2017"/>
    <d v="2017-07-11T00:00:00"/>
    <d v="2018-07-10T00:00:00"/>
    <s v="C2827"/>
    <n v="500000"/>
    <n v="19000"/>
    <n v="1900"/>
    <n v="295.11758890518348"/>
    <m/>
    <n v="365"/>
    <n v="174"/>
    <n v="191"/>
    <n v="9942.4657534246562"/>
    <n v="9057.5342465753438"/>
    <x v="0"/>
  </r>
  <r>
    <s v="MOTOR_PRIVATE"/>
    <s v="Motor Private Car"/>
    <n v="2017"/>
    <d v="2017-07-16T00:00:00"/>
    <d v="2018-07-15T00:00:00"/>
    <s v="C4616"/>
    <n v="10000000"/>
    <n v="25000"/>
    <n v="2500"/>
    <n v="388.31261698050457"/>
    <m/>
    <n v="365"/>
    <n v="169"/>
    <n v="196"/>
    <n v="13424.657534246575"/>
    <n v="11575.342465753425"/>
    <x v="0"/>
  </r>
  <r>
    <s v="MOTOR_PRIVATE"/>
    <s v="Motor Private Car"/>
    <n v="2017"/>
    <d v="2017-07-16T00:00:00"/>
    <d v="2018-07-15T00:00:00"/>
    <s v="C8186"/>
    <n v="10000000"/>
    <n v="350000"/>
    <n v="35000"/>
    <n v="5436.376637727064"/>
    <m/>
    <n v="365"/>
    <n v="169"/>
    <n v="196"/>
    <n v="187945.20547945207"/>
    <n v="162054.79452054793"/>
    <x v="0"/>
  </r>
  <r>
    <s v="MOTOR_PRIVATE"/>
    <s v="Motor Private Car"/>
    <n v="2017"/>
    <d v="2017-07-13T00:00:00"/>
    <d v="2018-07-12T00:00:00"/>
    <s v="C6870"/>
    <n v="2800000"/>
    <n v="7000"/>
    <n v="700"/>
    <n v="108.72753275454127"/>
    <m/>
    <n v="365"/>
    <n v="172"/>
    <n v="193"/>
    <n v="3701.3698630136992"/>
    <n v="3298.6301369863008"/>
    <x v="0"/>
  </r>
  <r>
    <s v="MOTOR_PRIVATE"/>
    <s v="Motor Private Car"/>
    <n v="2017"/>
    <d v="2017-07-13T00:00:00"/>
    <d v="2018-07-12T00:00:00"/>
    <s v="C6883"/>
    <n v="2800000"/>
    <n v="105000"/>
    <n v="10500"/>
    <n v="1630.9129913181191"/>
    <m/>
    <n v="365"/>
    <n v="172"/>
    <n v="193"/>
    <n v="55520.547945205486"/>
    <n v="49479.452054794514"/>
    <x v="0"/>
  </r>
  <r>
    <s v="MOTOR_PRIVATE"/>
    <s v="Motor Private Car"/>
    <n v="2017"/>
    <d v="2017-07-07T00:00:00"/>
    <d v="2018-07-06T00:00:00"/>
    <s v="C2003"/>
    <n v="700000"/>
    <n v="1750"/>
    <n v="175"/>
    <n v="27.181883188635318"/>
    <m/>
    <n v="365"/>
    <n v="178"/>
    <n v="187"/>
    <n v="896.57534246575347"/>
    <n v="853.42465753424653"/>
    <x v="0"/>
  </r>
  <r>
    <s v="MOTOR_PRIVATE"/>
    <s v="Motor Private Car"/>
    <n v="2017"/>
    <d v="2017-07-07T00:00:00"/>
    <d v="2018-07-06T00:00:00"/>
    <s v="C562"/>
    <n v="700000"/>
    <n v="24500"/>
    <n v="2450"/>
    <n v="380.54636464089447"/>
    <m/>
    <n v="365"/>
    <n v="178"/>
    <n v="187"/>
    <n v="12552.054794520549"/>
    <n v="11947.945205479451"/>
    <x v="0"/>
  </r>
  <r>
    <s v="MOTOR_PRIVATE"/>
    <s v="Motor Private Car"/>
    <n v="2017"/>
    <d v="2017-07-20T00:00:00"/>
    <d v="2018-07-19T00:00:00"/>
    <s v="C7420"/>
    <n v="500000"/>
    <n v="20000"/>
    <n v="2000"/>
    <n v="310.65009358440363"/>
    <m/>
    <n v="365"/>
    <n v="165"/>
    <n v="200"/>
    <n v="10958.904109589041"/>
    <n v="9041.0958904109593"/>
    <x v="0"/>
  </r>
  <r>
    <s v="MOTOR_PRIVATE"/>
    <s v="Motor Private Car"/>
    <n v="2017"/>
    <d v="2017-08-01T00:00:00"/>
    <d v="2018-07-31T00:00:00"/>
    <s v="C9865"/>
    <n v="450000"/>
    <n v="18000"/>
    <n v="1800"/>
    <n v="279.58508422596327"/>
    <m/>
    <n v="365"/>
    <n v="153"/>
    <n v="212"/>
    <n v="10454.794520547945"/>
    <n v="7545.2054794520554"/>
    <x v="0"/>
  </r>
  <r>
    <s v="MOTOR_PRIVATE"/>
    <s v="Motor Private Car"/>
    <n v="2017"/>
    <d v="2017-08-01T00:00:00"/>
    <d v="2018-07-31T00:00:00"/>
    <s v="C1544"/>
    <n v="300000"/>
    <n v="16000"/>
    <n v="1600"/>
    <n v="248.52007486752291"/>
    <m/>
    <n v="365"/>
    <n v="153"/>
    <n v="212"/>
    <n v="9293.1506849315065"/>
    <n v="6706.8493150684935"/>
    <x v="0"/>
  </r>
  <r>
    <s v="MOTOR_PRIVATE"/>
    <s v="Motor Private Car"/>
    <n v="2017"/>
    <d v="2017-07-07T00:00:00"/>
    <d v="2017-12-31T00:00:00"/>
    <s v="C1354"/>
    <n v="450000"/>
    <n v="1125"/>
    <n v="113"/>
    <n v="17.474067764122704"/>
    <m/>
    <n v="178"/>
    <n v="178"/>
    <n v="0"/>
    <n v="0"/>
    <n v="1125"/>
    <x v="0"/>
  </r>
  <r>
    <s v="MOTOR_PRIVATE"/>
    <s v="Motor Private Car"/>
    <n v="2017"/>
    <d v="2017-07-07T00:00:00"/>
    <d v="2017-12-31T00:00:00"/>
    <s v="C3396"/>
    <n v="450000"/>
    <n v="7724"/>
    <n v="772"/>
    <n v="119.97306614229669"/>
    <m/>
    <n v="178"/>
    <n v="178"/>
    <n v="0"/>
    <n v="0"/>
    <n v="7724"/>
    <x v="0"/>
  </r>
  <r>
    <s v="MOTOR_PRIVATE"/>
    <s v="Motor Private Car"/>
    <n v="2017"/>
    <d v="2017-07-07T00:00:00"/>
    <d v="2018-07-06T00:00:00"/>
    <s v="C10000"/>
    <n v="500000"/>
    <n v="17500"/>
    <n v="42933"/>
    <n v="271.81883188635322"/>
    <m/>
    <n v="365"/>
    <n v="178"/>
    <n v="187"/>
    <n v="8965.7534246575342"/>
    <n v="8534.2465753424658"/>
    <x v="0"/>
  </r>
  <r>
    <s v="MOTOR_PRIVATE"/>
    <s v="Motor Private Car"/>
    <n v="2017"/>
    <d v="2017-07-07T00:00:00"/>
    <d v="2018-07-06T00:00:00"/>
    <s v="C9817"/>
    <n v="1350000"/>
    <n v="1875"/>
    <n v="188"/>
    <n v="29.123446273537841"/>
    <m/>
    <n v="365"/>
    <n v="178"/>
    <n v="187"/>
    <n v="960.61643835616439"/>
    <n v="914.38356164383561"/>
    <x v="0"/>
  </r>
  <r>
    <s v="MOTOR_PRIVATE"/>
    <s v="Motor Private Car"/>
    <n v="2017"/>
    <d v="2017-07-07T00:00:00"/>
    <d v="2018-07-06T00:00:00"/>
    <s v="C4312"/>
    <n v="1300000"/>
    <n v="48750"/>
    <n v="4875"/>
    <n v="757.20960311198394"/>
    <m/>
    <n v="365"/>
    <n v="178"/>
    <n v="187"/>
    <n v="24976.027397260274"/>
    <n v="23773.972602739726"/>
    <x v="0"/>
  </r>
  <r>
    <s v="MOTOR_PRIVATE"/>
    <s v="Motor Private Car"/>
    <n v="2017"/>
    <d v="2017-07-09T00:00:00"/>
    <d v="2018-07-08T00:00:00"/>
    <s v="C6104"/>
    <n v="400000"/>
    <n v="15000"/>
    <n v="1500"/>
    <n v="232.98757018830273"/>
    <m/>
    <n v="365"/>
    <n v="176"/>
    <n v="189"/>
    <n v="7767.1232876712329"/>
    <n v="7232.8767123287671"/>
    <x v="0"/>
  </r>
  <r>
    <s v="MOTOR_PRIVATE"/>
    <s v="Motor Private Car"/>
    <n v="2017"/>
    <d v="2017-07-08T00:00:00"/>
    <d v="2018-07-07T00:00:00"/>
    <s v="C3959"/>
    <n v="650000"/>
    <n v="22750"/>
    <n v="2275"/>
    <n v="353.36448145225916"/>
    <m/>
    <n v="365"/>
    <n v="177"/>
    <n v="188"/>
    <n v="11717.808219178081"/>
    <n v="11032.191780821919"/>
    <x v="0"/>
  </r>
  <r>
    <s v="MOTOR_PRIVATE"/>
    <s v="Motor Private Car"/>
    <n v="2017"/>
    <d v="2017-07-08T00:00:00"/>
    <d v="2018-07-07T00:00:00"/>
    <s v="C7185"/>
    <n v="450000"/>
    <n v="2000"/>
    <n v="200"/>
    <n v="31.065009358440363"/>
    <m/>
    <n v="365"/>
    <n v="177"/>
    <n v="188"/>
    <n v="1030.1369863013699"/>
    <n v="969.86301369863008"/>
    <x v="0"/>
  </r>
  <r>
    <s v="MOTOR_PRIVATE"/>
    <s v="Motor Private Car"/>
    <n v="2017"/>
    <d v="2017-07-08T00:00:00"/>
    <d v="2018-07-07T00:00:00"/>
    <s v="C3931"/>
    <n v="450000"/>
    <n v="-750"/>
    <n v="-75"/>
    <n v="-11.649378509415136"/>
    <m/>
    <n v="365"/>
    <n v="177"/>
    <n v="188"/>
    <n v="-386.30136986301369"/>
    <n v="-363.69863013698631"/>
    <x v="0"/>
  </r>
  <r>
    <s v="MOTOR_PRIVATE"/>
    <s v="Motor Private Car"/>
    <n v="2017"/>
    <d v="2017-07-08T00:00:00"/>
    <d v="2018-07-07T00:00:00"/>
    <s v="C2498"/>
    <n v="450000"/>
    <n v="17750"/>
    <n v="1775"/>
    <n v="275.70195805615822"/>
    <m/>
    <n v="365"/>
    <n v="177"/>
    <n v="188"/>
    <n v="9142.465753424658"/>
    <n v="8607.534246575342"/>
    <x v="0"/>
  </r>
  <r>
    <s v="MOTOR_PRIVATE"/>
    <s v="Motor Private Car"/>
    <n v="2017"/>
    <d v="2017-07-10T00:00:00"/>
    <d v="2018-07-09T00:00:00"/>
    <s v="C3795"/>
    <n v="400000"/>
    <n v="15000"/>
    <n v="1500"/>
    <n v="232.98757018830273"/>
    <m/>
    <n v="365"/>
    <n v="175"/>
    <n v="190"/>
    <n v="7808.2191780821913"/>
    <n v="7191.7808219178087"/>
    <x v="0"/>
  </r>
  <r>
    <s v="MOTOR_PRIVATE"/>
    <s v="Motor Private Car"/>
    <n v="2017"/>
    <d v="2017-07-10T00:00:00"/>
    <d v="2018-07-09T00:00:00"/>
    <s v="C8053"/>
    <n v="1800000"/>
    <n v="67500"/>
    <n v="6750"/>
    <n v="1048.4440658473623"/>
    <m/>
    <n v="365"/>
    <n v="175"/>
    <n v="190"/>
    <n v="35136.986301369863"/>
    <n v="32363.013698630137"/>
    <x v="0"/>
  </r>
  <r>
    <s v="MOTOR_PRIVATE"/>
    <s v="Motor Private Car"/>
    <n v="2017"/>
    <d v="2017-07-11T00:00:00"/>
    <d v="2018-07-10T00:00:00"/>
    <s v="C6724"/>
    <n v="960000"/>
    <n v="5600"/>
    <n v="560"/>
    <n v="86.982026203633026"/>
    <m/>
    <n v="365"/>
    <n v="174"/>
    <n v="191"/>
    <n v="2930.4109589041095"/>
    <n v="2669.5890410958905"/>
    <x v="0"/>
  </r>
  <r>
    <s v="MOTOR_PRIVATE"/>
    <s v="Motor Private Car"/>
    <n v="2017"/>
    <d v="2017-07-11T00:00:00"/>
    <d v="2018-07-10T00:00:00"/>
    <s v="C4000"/>
    <n v="800000"/>
    <n v="28000"/>
    <n v="2800"/>
    <n v="434.91013101816509"/>
    <m/>
    <n v="365"/>
    <n v="174"/>
    <n v="191"/>
    <n v="14652.054794520547"/>
    <n v="13347.945205479453"/>
    <x v="0"/>
  </r>
  <r>
    <s v="MOTOR_PRIVATE"/>
    <s v="Motor Private Car"/>
    <n v="2017"/>
    <d v="2017-07-11T00:00:00"/>
    <d v="2018-07-10T00:00:00"/>
    <s v="C3162"/>
    <n v="700000"/>
    <n v="24500"/>
    <n v="2450"/>
    <n v="380.54636464089447"/>
    <m/>
    <n v="365"/>
    <n v="174"/>
    <n v="191"/>
    <n v="12820.547945205479"/>
    <n v="11679.452054794521"/>
    <x v="0"/>
  </r>
  <r>
    <s v="MOTOR_PRIVATE"/>
    <s v="Motor Private Car"/>
    <n v="2017"/>
    <d v="2017-07-12T00:00:00"/>
    <d v="2018-07-11T00:00:00"/>
    <s v="C9417"/>
    <n v="1500000"/>
    <n v="3750"/>
    <n v="375"/>
    <n v="58.246892547075682"/>
    <m/>
    <n v="365"/>
    <n v="173"/>
    <n v="192"/>
    <n v="1972.6027397260273"/>
    <n v="1777.3972602739727"/>
    <x v="0"/>
  </r>
  <r>
    <s v="MOTOR_PRIVATE"/>
    <s v="Motor Private Car"/>
    <n v="2017"/>
    <d v="2017-07-12T00:00:00"/>
    <d v="2018-07-11T00:00:00"/>
    <s v="C8053"/>
    <n v="1500000"/>
    <n v="56250"/>
    <n v="5625"/>
    <n v="873.70338820613529"/>
    <m/>
    <n v="365"/>
    <n v="173"/>
    <n v="192"/>
    <n v="29589.041095890407"/>
    <n v="26660.958904109593"/>
    <x v="0"/>
  </r>
  <r>
    <s v="MOTOR_PRIVATE"/>
    <s v="Motor Private Car"/>
    <n v="2017"/>
    <d v="2017-07-12T00:00:00"/>
    <d v="2018-07-11T00:00:00"/>
    <s v="C4356"/>
    <n v="1500000"/>
    <n v="-750"/>
    <n v="-75"/>
    <n v="-11.649378509415136"/>
    <m/>
    <n v="365"/>
    <n v="173"/>
    <n v="192"/>
    <n v="-394.52054794520546"/>
    <n v="-355.47945205479454"/>
    <x v="0"/>
  </r>
  <r>
    <s v="MOTOR_PRIVATE"/>
    <s v="Motor Private Car"/>
    <n v="2017"/>
    <d v="2017-07-12T00:00:00"/>
    <d v="2018-07-11T00:00:00"/>
    <s v="C6471"/>
    <n v="1500000"/>
    <n v="-50"/>
    <n v="-5"/>
    <n v="-0.77662523396100913"/>
    <m/>
    <n v="365"/>
    <n v="173"/>
    <n v="192"/>
    <n v="-26.301369863013697"/>
    <n v="-23.698630136986303"/>
    <x v="0"/>
  </r>
  <r>
    <s v="MOTOR_PRIVATE"/>
    <s v="Motor Private Car"/>
    <n v="2017"/>
    <d v="2017-07-08T00:00:00"/>
    <d v="2018-07-07T00:00:00"/>
    <s v="C4154"/>
    <n v="700000"/>
    <n v="2000"/>
    <n v="200"/>
    <n v="31.065009358440363"/>
    <m/>
    <n v="365"/>
    <n v="177"/>
    <n v="188"/>
    <n v="1030.1369863013699"/>
    <n v="969.86301369863008"/>
    <x v="0"/>
  </r>
  <r>
    <s v="MOTOR_PRIVATE"/>
    <s v="Motor Private Car"/>
    <n v="2017"/>
    <d v="2017-07-08T00:00:00"/>
    <d v="2018-07-07T00:00:00"/>
    <s v="C8982"/>
    <n v="700000"/>
    <n v="250"/>
    <n v="25"/>
    <n v="3.8831261698050454"/>
    <m/>
    <n v="365"/>
    <n v="177"/>
    <n v="188"/>
    <n v="128.76712328767124"/>
    <n v="121.23287671232876"/>
    <x v="0"/>
  </r>
  <r>
    <s v="MOTOR_PRIVATE"/>
    <s v="Motor Private Car"/>
    <n v="2017"/>
    <d v="2017-07-08T00:00:00"/>
    <d v="2018-07-07T00:00:00"/>
    <s v="C8795"/>
    <n v="700000"/>
    <n v="26250"/>
    <n v="2625"/>
    <n v="407.72824782952978"/>
    <m/>
    <n v="365"/>
    <n v="177"/>
    <n v="188"/>
    <n v="13520.547945205479"/>
    <n v="12729.452054794521"/>
    <x v="0"/>
  </r>
  <r>
    <s v="MOTOR_PRIVATE"/>
    <s v="Motor Private Car"/>
    <n v="2017"/>
    <d v="2017-09-29T00:00:00"/>
    <d v="2018-09-28T00:00:00"/>
    <s v="C637"/>
    <n v="750000"/>
    <n v="26250"/>
    <n v="2625"/>
    <n v="407.72824782952978"/>
    <m/>
    <n v="365"/>
    <n v="94"/>
    <n v="271"/>
    <n v="19489.726027397261"/>
    <n v="6760.2739726027394"/>
    <x v="0"/>
  </r>
  <r>
    <s v="MOTOR_PRIVATE"/>
    <s v="Motor Private Car"/>
    <n v="2017"/>
    <d v="2017-10-06T00:00:00"/>
    <d v="2018-10-05T00:00:00"/>
    <s v="C7046"/>
    <n v="500000"/>
    <n v="17500"/>
    <n v="1750"/>
    <n v="271.81883188635322"/>
    <m/>
    <n v="365"/>
    <n v="87"/>
    <n v="278"/>
    <n v="13328.767123287671"/>
    <n v="4171.232876712329"/>
    <x v="0"/>
  </r>
  <r>
    <s v="MOTOR_PRIVATE"/>
    <s v="Motor Private Car"/>
    <n v="2017"/>
    <d v="2017-02-10T00:00:00"/>
    <d v="2018-02-09T00:00:00"/>
    <s v="C3381"/>
    <n v="600000"/>
    <n v="23000"/>
    <n v="2300"/>
    <n v="357.24760762206421"/>
    <m/>
    <n v="365"/>
    <n v="325"/>
    <n v="40"/>
    <n v="2520.5479452054792"/>
    <n v="20479.452054794521"/>
    <x v="0"/>
  </r>
  <r>
    <s v="MOTOR_PRIVATE"/>
    <s v="Motor Private Car"/>
    <n v="2017"/>
    <d v="2017-08-16T00:00:00"/>
    <d v="2018-08-15T00:00:00"/>
    <s v="C2390"/>
    <m/>
    <n v="5000"/>
    <n v="500"/>
    <n v="77.662523396100909"/>
    <m/>
    <n v="365"/>
    <n v="138"/>
    <n v="227"/>
    <n v="3109.5890410958905"/>
    <n v="1890.4109589041095"/>
    <x v="0"/>
  </r>
  <r>
    <s v="MOTOR_PRIVATE"/>
    <s v="Motor Private Car"/>
    <n v="2017"/>
    <d v="2017-07-22T00:00:00"/>
    <d v="2018-07-21T00:00:00"/>
    <s v="C8114"/>
    <n v="500000"/>
    <n v="17500"/>
    <n v="1750"/>
    <n v="271.81883188635322"/>
    <m/>
    <n v="365"/>
    <n v="163"/>
    <n v="202"/>
    <n v="9684.9315068493142"/>
    <n v="7815.0684931506858"/>
    <x v="0"/>
  </r>
  <r>
    <s v="MOTOR_PRIVATE"/>
    <s v="Motor Private Car"/>
    <n v="2017"/>
    <d v="2017-07-17T00:00:00"/>
    <d v="2018-07-16T00:00:00"/>
    <s v="C4558"/>
    <n v="1000000"/>
    <n v="35000"/>
    <n v="3500"/>
    <n v="543.63766377270645"/>
    <m/>
    <n v="365"/>
    <n v="168"/>
    <n v="197"/>
    <n v="18890.410958904111"/>
    <n v="16109.589041095889"/>
    <x v="0"/>
  </r>
  <r>
    <s v="MOTOR_PRIVATE"/>
    <s v="Motor Private Car"/>
    <n v="2017"/>
    <d v="2017-07-19T00:00:00"/>
    <d v="2018-07-18T00:00:00"/>
    <s v="C7774"/>
    <n v="500000"/>
    <n v="1250"/>
    <n v="125"/>
    <n v="19.415630849025227"/>
    <m/>
    <n v="365"/>
    <n v="166"/>
    <n v="199"/>
    <n v="681.50684931506851"/>
    <n v="568.49315068493149"/>
    <x v="0"/>
  </r>
  <r>
    <s v="MOTOR_PRIVATE"/>
    <s v="Motor Private Car"/>
    <n v="2017"/>
    <d v="2017-07-19T00:00:00"/>
    <d v="2018-07-18T00:00:00"/>
    <s v="C9441"/>
    <n v="500000"/>
    <n v="19500"/>
    <n v="1950"/>
    <n v="302.88384124479359"/>
    <m/>
    <n v="365"/>
    <n v="166"/>
    <n v="199"/>
    <n v="10631.506849315068"/>
    <n v="8868.4931506849316"/>
    <x v="0"/>
  </r>
  <r>
    <s v="MOTOR_PRIVATE"/>
    <s v="Motor Private Car"/>
    <n v="2017"/>
    <d v="2017-08-25T00:00:00"/>
    <d v="2018-08-24T00:00:00"/>
    <s v="C7638"/>
    <n v="600000"/>
    <n v="21000"/>
    <n v="2100"/>
    <n v="326.18259826362385"/>
    <m/>
    <n v="365"/>
    <n v="129"/>
    <n v="236"/>
    <n v="13578.082191780823"/>
    <n v="7421.9178082191775"/>
    <x v="0"/>
  </r>
  <r>
    <s v="MOTOR_PRIVATE"/>
    <s v="Motor Private Car"/>
    <n v="2017"/>
    <d v="2017-09-01T00:00:00"/>
    <d v="2018-08-31T00:00:00"/>
    <s v="C5837"/>
    <n v="600000"/>
    <n v="21000"/>
    <n v="2100"/>
    <n v="326.18259826362385"/>
    <m/>
    <n v="365"/>
    <n v="122"/>
    <n v="243"/>
    <n v="13980.82191780822"/>
    <n v="7019.17808219178"/>
    <x v="0"/>
  </r>
  <r>
    <s v="MOTOR_PRIVATE"/>
    <s v="Motor Private Car"/>
    <n v="2017"/>
    <d v="2017-08-09T00:00:00"/>
    <d v="2018-08-08T00:00:00"/>
    <s v="C4725"/>
    <n v="1000000"/>
    <n v="35000"/>
    <n v="3500"/>
    <n v="543.63766377270645"/>
    <m/>
    <n v="365"/>
    <n v="145"/>
    <n v="220"/>
    <n v="21095.890410958902"/>
    <n v="13904.109589041098"/>
    <x v="0"/>
  </r>
  <r>
    <s v="MOTOR_PRIVATE"/>
    <s v="Motor Private Car"/>
    <n v="2017"/>
    <d v="2017-08-11T00:00:00"/>
    <d v="2018-08-10T00:00:00"/>
    <s v="C9671"/>
    <n v="1500000"/>
    <n v="52500"/>
    <n v="5250"/>
    <n v="815.45649565905956"/>
    <m/>
    <n v="365"/>
    <n v="143"/>
    <n v="222"/>
    <n v="31931.506849315072"/>
    <n v="20568.493150684928"/>
    <x v="0"/>
  </r>
  <r>
    <s v="MOTOR_PRIVATE"/>
    <s v="Motor Private Car"/>
    <n v="2017"/>
    <d v="2017-08-12T00:00:00"/>
    <d v="2018-08-11T00:00:00"/>
    <s v="C3795"/>
    <n v="800000"/>
    <n v="30000"/>
    <n v="3000"/>
    <n v="465.97514037660545"/>
    <m/>
    <n v="365"/>
    <n v="142"/>
    <n v="223"/>
    <n v="18328.767123287671"/>
    <n v="11671.232876712329"/>
    <x v="0"/>
  </r>
  <r>
    <s v="MOTOR_PRIVATE"/>
    <s v="Motor Private Car"/>
    <n v="2017"/>
    <d v="2017-08-26T00:00:00"/>
    <d v="2018-08-25T00:00:00"/>
    <s v="C7691"/>
    <n v="600000"/>
    <n v="21000"/>
    <n v="2100"/>
    <n v="326.18259826362385"/>
    <m/>
    <n v="365"/>
    <n v="128"/>
    <n v="237"/>
    <n v="13635.616438356165"/>
    <n v="7364.3835616438355"/>
    <x v="0"/>
  </r>
  <r>
    <s v="MOTOR_PRIVATE"/>
    <s v="Motor Private Car"/>
    <n v="2017"/>
    <d v="2017-09-22T00:00:00"/>
    <d v="2018-09-21T00:00:00"/>
    <s v="C3060"/>
    <m/>
    <n v="5000"/>
    <n v="500"/>
    <n v="77.662523396100909"/>
    <m/>
    <n v="365"/>
    <n v="101"/>
    <n v="264"/>
    <n v="3616.4383561643835"/>
    <n v="1383.5616438356165"/>
    <x v="0"/>
  </r>
  <r>
    <s v="MOTOR_PRIVATE"/>
    <s v="Motor Private Car"/>
    <n v="2017"/>
    <d v="2017-06-08T00:00:00"/>
    <d v="2018-06-07T00:00:00"/>
    <s v="C2297"/>
    <n v="760000"/>
    <n v="1900"/>
    <n v="190"/>
    <n v="29.511758890518347"/>
    <m/>
    <n v="365"/>
    <n v="207"/>
    <n v="158"/>
    <n v="822.46575342465758"/>
    <n v="1077.5342465753424"/>
    <x v="0"/>
  </r>
  <r>
    <s v="MOTOR_PRIVATE"/>
    <s v="Motor Private Car"/>
    <n v="2017"/>
    <d v="2017-06-08T00:00:00"/>
    <d v="2018-06-07T00:00:00"/>
    <s v="C5310"/>
    <n v="760000"/>
    <n v="28600"/>
    <n v="2860"/>
    <n v="444.22963382569725"/>
    <m/>
    <n v="365"/>
    <n v="207"/>
    <n v="158"/>
    <n v="12380.273972602739"/>
    <n v="16219.726027397261"/>
    <x v="0"/>
  </r>
  <r>
    <s v="MOTOR_PRIVATE"/>
    <s v="Motor Private Car"/>
    <n v="2017"/>
    <d v="2017-06-08T00:00:00"/>
    <d v="2018-06-07T00:00:00"/>
    <s v="C6578"/>
    <n v="760000"/>
    <n v="-19040"/>
    <n v="-1904"/>
    <n v="-295.73888909235228"/>
    <m/>
    <n v="365"/>
    <n v="207"/>
    <n v="158"/>
    <n v="-8241.9726027397264"/>
    <n v="-10798.027397260274"/>
    <x v="0"/>
  </r>
  <r>
    <s v="MOTOR_PRIVATE"/>
    <s v="Motor Private Car"/>
    <n v="2017"/>
    <d v="2017-06-08T00:00:00"/>
    <d v="2018-06-07T00:00:00"/>
    <s v="C6941"/>
    <n v="760000"/>
    <n v="-1264"/>
    <n v="-126"/>
    <n v="-19.633085914534313"/>
    <m/>
    <n v="365"/>
    <n v="207"/>
    <n v="158"/>
    <n v="-547.15616438356165"/>
    <n v="-716.84383561643835"/>
    <x v="0"/>
  </r>
  <r>
    <s v="MOTOR_PRIVATE"/>
    <s v="Motor Private Car"/>
    <n v="2017"/>
    <d v="2017-07-11T00:00:00"/>
    <d v="2018-07-10T00:00:00"/>
    <s v="C4799"/>
    <n v="800000"/>
    <n v="2000"/>
    <n v="200"/>
    <n v="31.065009358440363"/>
    <m/>
    <n v="365"/>
    <n v="174"/>
    <n v="191"/>
    <n v="1046.5753424657532"/>
    <n v="953.42465753424676"/>
    <x v="0"/>
  </r>
  <r>
    <s v="MOTOR_PRIVATE"/>
    <s v="Motor Private Car"/>
    <n v="2017"/>
    <d v="2018-07-11T00:00:00"/>
    <d v="2019-07-10T00:00:00"/>
    <s v="C7237"/>
    <n v="800000"/>
    <n v="33500"/>
    <n v="3350"/>
    <n v="520.33890675387613"/>
    <m/>
    <n v="365"/>
    <n v="0"/>
    <n v="365"/>
    <n v="33500"/>
    <n v="0"/>
    <x v="2"/>
  </r>
  <r>
    <s v="MOTOR_PRIVATE"/>
    <s v="Motor Private Car"/>
    <n v="2017"/>
    <d v="2017-07-11T00:00:00"/>
    <d v="2018-07-10T00:00:00"/>
    <s v="C5642"/>
    <n v="800000"/>
    <n v="33500"/>
    <n v="3350"/>
    <n v="520.33890675387613"/>
    <m/>
    <n v="365"/>
    <n v="174"/>
    <n v="191"/>
    <n v="17530.136986301368"/>
    <n v="15969.863013698632"/>
    <x v="0"/>
  </r>
  <r>
    <s v="MOTOR_PRIVATE"/>
    <s v="Motor Private Car"/>
    <n v="2017"/>
    <d v="2017-07-08T00:00:00"/>
    <d v="2018-07-07T00:00:00"/>
    <s v="C5999"/>
    <n v="500000"/>
    <n v="17500"/>
    <n v="1750"/>
    <n v="271.81883188635322"/>
    <m/>
    <n v="365"/>
    <n v="177"/>
    <n v="188"/>
    <n v="9013.698630136987"/>
    <n v="8486.301369863013"/>
    <x v="0"/>
  </r>
  <r>
    <s v="MOTOR_PRIVATE"/>
    <s v="Motor Private Car"/>
    <n v="2017"/>
    <d v="2017-08-18T00:00:00"/>
    <d v="2018-08-17T00:00:00"/>
    <s v="C4206"/>
    <n v="860000"/>
    <n v="30100"/>
    <n v="3010"/>
    <n v="467.52839084452751"/>
    <m/>
    <n v="365"/>
    <n v="136"/>
    <n v="229"/>
    <n v="18884.657534246573"/>
    <n v="11215.342465753427"/>
    <x v="0"/>
  </r>
  <r>
    <s v="MOTOR_PRIVATE"/>
    <s v="Motor Private Car"/>
    <n v="2017"/>
    <d v="2017-07-07T00:00:00"/>
    <d v="2018-07-06T00:00:00"/>
    <s v="C5318"/>
    <n v="1000000"/>
    <n v="37500"/>
    <n v="3750"/>
    <n v="582.46892547075686"/>
    <m/>
    <n v="365"/>
    <n v="178"/>
    <n v="187"/>
    <n v="19212.328767123287"/>
    <n v="18287.671232876713"/>
    <x v="0"/>
  </r>
  <r>
    <s v="MOTOR_PRIVATE"/>
    <s v="Motor Private Car"/>
    <n v="2017"/>
    <d v="2017-07-28T00:00:00"/>
    <d v="2018-07-27T00:00:00"/>
    <s v="C8228"/>
    <n v="800000"/>
    <n v="2500"/>
    <n v="250"/>
    <n v="38.831261698050454"/>
    <m/>
    <n v="365"/>
    <n v="157"/>
    <n v="208"/>
    <n v="1424.6575342465753"/>
    <n v="1075.3424657534247"/>
    <x v="0"/>
  </r>
  <r>
    <s v="MOTOR_PRIVATE"/>
    <s v="Motor Private Car"/>
    <n v="2017"/>
    <d v="2017-07-28T00:00:00"/>
    <d v="2018-07-27T00:00:00"/>
    <s v="C9422"/>
    <n v="800000"/>
    <n v="28000"/>
    <n v="2800"/>
    <n v="434.91013101816509"/>
    <m/>
    <n v="365"/>
    <n v="157"/>
    <n v="208"/>
    <n v="15956.164383561643"/>
    <n v="12043.835616438357"/>
    <x v="0"/>
  </r>
  <r>
    <s v="MOTOR_PRIVATE"/>
    <s v="Motor Private Car"/>
    <n v="2017"/>
    <d v="2017-07-29T00:00:00"/>
    <d v="2018-07-28T00:00:00"/>
    <s v="C7519"/>
    <n v="320000"/>
    <n v="15000"/>
    <n v="1500"/>
    <n v="232.98757018830273"/>
    <m/>
    <n v="365"/>
    <n v="156"/>
    <n v="209"/>
    <n v="8589.0410958904104"/>
    <n v="6410.9589041095896"/>
    <x v="0"/>
  </r>
  <r>
    <s v="MOTOR_PRIVATE"/>
    <s v="Motor Private Car"/>
    <n v="2017"/>
    <d v="2017-07-08T00:00:00"/>
    <d v="2018-07-07T00:00:00"/>
    <s v="C8000"/>
    <n v="5500000"/>
    <n v="19250"/>
    <n v="1925"/>
    <n v="299.00071507498853"/>
    <m/>
    <n v="365"/>
    <n v="177"/>
    <n v="188"/>
    <n v="9915.0684931506839"/>
    <n v="9334.9315068493161"/>
    <x v="0"/>
  </r>
  <r>
    <s v="MOTOR_PRIVATE"/>
    <s v="Motor Private Car"/>
    <n v="2017"/>
    <d v="2017-07-14T00:00:00"/>
    <d v="2018-07-13T00:00:00"/>
    <s v="C3476"/>
    <n v="1200000"/>
    <n v="3000"/>
    <n v="300"/>
    <n v="46.597514037660545"/>
    <m/>
    <n v="365"/>
    <n v="171"/>
    <n v="194"/>
    <n v="1594.5205479452056"/>
    <n v="1405.4794520547944"/>
    <x v="0"/>
  </r>
  <r>
    <s v="MOTOR_PRIVATE"/>
    <s v="Motor Private Car"/>
    <n v="2017"/>
    <d v="2017-07-14T00:00:00"/>
    <d v="2018-07-13T00:00:00"/>
    <s v="C2305"/>
    <n v="1200000"/>
    <n v="45000"/>
    <n v="4500"/>
    <n v="698.96271056490821"/>
    <m/>
    <n v="365"/>
    <n v="171"/>
    <n v="194"/>
    <n v="23917.808219178085"/>
    <n v="21082.191780821915"/>
    <x v="0"/>
  </r>
  <r>
    <s v="MOTOR_PRIVATE"/>
    <s v="Motor Private Car"/>
    <n v="2017"/>
    <d v="2017-07-08T00:00:00"/>
    <d v="2018-07-07T00:00:00"/>
    <s v="C530"/>
    <n v="400000"/>
    <n v="17000"/>
    <n v="1700"/>
    <n v="264.05257954674312"/>
    <m/>
    <n v="365"/>
    <n v="177"/>
    <n v="188"/>
    <n v="8756.1643835616433"/>
    <n v="8243.8356164383567"/>
    <x v="0"/>
  </r>
  <r>
    <s v="MOTOR_PRIVATE"/>
    <s v="Motor Private Car"/>
    <n v="2017"/>
    <d v="2017-08-03T00:00:00"/>
    <d v="2018-08-02T00:00:00"/>
    <s v="C2010"/>
    <n v="350000"/>
    <n v="15000"/>
    <n v="1500"/>
    <n v="232.98757018830273"/>
    <m/>
    <n v="365"/>
    <n v="151"/>
    <n v="214"/>
    <n v="8794.5205479452052"/>
    <n v="6205.4794520547948"/>
    <x v="0"/>
  </r>
  <r>
    <s v="MOTOR_PRIVATE"/>
    <s v="Motor Private Car"/>
    <n v="2017"/>
    <d v="2017-08-14T00:00:00"/>
    <d v="2018-08-13T00:00:00"/>
    <s v="C6766"/>
    <n v="550000"/>
    <n v="19250"/>
    <n v="1925"/>
    <n v="299.00071507498853"/>
    <m/>
    <n v="365"/>
    <n v="140"/>
    <n v="225"/>
    <n v="11866.438356164384"/>
    <n v="7383.5616438356155"/>
    <x v="0"/>
  </r>
  <r>
    <s v="MOTOR_PRIVATE"/>
    <s v="Motor Private Car"/>
    <n v="2017"/>
    <d v="2017-07-07T00:00:00"/>
    <d v="2018-07-06T00:00:00"/>
    <s v="C1421"/>
    <n v="600000"/>
    <n v="-4200"/>
    <n v="-420"/>
    <n v="-65.236519652724766"/>
    <m/>
    <n v="365"/>
    <n v="178"/>
    <n v="187"/>
    <n v="-2151.7808219178082"/>
    <n v="-2048.2191780821918"/>
    <x v="0"/>
  </r>
  <r>
    <s v="MOTOR_PRIVATE"/>
    <s v="Motor Private Car"/>
    <n v="2017"/>
    <d v="2017-07-07T00:00:00"/>
    <d v="2018-07-06T00:00:00"/>
    <s v="C4513"/>
    <n v="600000"/>
    <n v="21000"/>
    <n v="2100"/>
    <n v="326.18259826362385"/>
    <m/>
    <n v="365"/>
    <n v="178"/>
    <n v="187"/>
    <n v="10758.904109589041"/>
    <n v="10241.095890410959"/>
    <x v="0"/>
  </r>
  <r>
    <s v="MOTOR_PRIVATE"/>
    <s v="Motor Private Car"/>
    <n v="2017"/>
    <d v="2017-07-07T00:00:00"/>
    <d v="2018-07-06T00:00:00"/>
    <s v="C4607"/>
    <n v="600000"/>
    <n v="21000"/>
    <n v="2100"/>
    <n v="326.18259826362385"/>
    <m/>
    <n v="365"/>
    <n v="178"/>
    <n v="187"/>
    <n v="10758.904109589041"/>
    <n v="10241.095890410959"/>
    <x v="0"/>
  </r>
  <r>
    <s v="MOTOR_PRIVATE"/>
    <s v="Motor Private Car"/>
    <n v="2017"/>
    <d v="2017-07-15T00:00:00"/>
    <d v="2018-07-14T00:00:00"/>
    <s v="C5869"/>
    <n v="550000"/>
    <n v="22000"/>
    <n v="2200"/>
    <n v="341.715102942844"/>
    <m/>
    <n v="365"/>
    <n v="170"/>
    <n v="195"/>
    <n v="11753.424657534248"/>
    <n v="10246.575342465752"/>
    <x v="0"/>
  </r>
  <r>
    <s v="MOTOR_PRIVATE"/>
    <s v="Motor Private Car"/>
    <n v="2017"/>
    <d v="2017-07-17T00:00:00"/>
    <d v="2018-07-16T00:00:00"/>
    <s v="C8424"/>
    <n v="450000"/>
    <n v="20250"/>
    <n v="2025"/>
    <n v="314.53321975420869"/>
    <m/>
    <n v="365"/>
    <n v="168"/>
    <n v="197"/>
    <n v="10929.452054794521"/>
    <n v="9320.5479452054788"/>
    <x v="0"/>
  </r>
  <r>
    <s v="MOTOR_PRIVATE"/>
    <s v="Motor Private Car"/>
    <n v="2017"/>
    <d v="2017-07-18T00:00:00"/>
    <d v="2018-07-17T00:00:00"/>
    <s v="C4655"/>
    <n v="400000"/>
    <n v="18000"/>
    <n v="1800"/>
    <n v="279.58508422596327"/>
    <m/>
    <n v="365"/>
    <n v="167"/>
    <n v="198"/>
    <n v="9764.3835616438355"/>
    <n v="8235.6164383561645"/>
    <x v="0"/>
  </r>
  <r>
    <s v="MOTOR_PRIVATE"/>
    <s v="Motor Private Car"/>
    <n v="2017"/>
    <d v="2017-07-20T00:00:00"/>
    <d v="2018-07-19T00:00:00"/>
    <s v="C6342"/>
    <n v="400000"/>
    <n v="16000"/>
    <n v="1600"/>
    <n v="248.52007486752291"/>
    <m/>
    <n v="365"/>
    <n v="165"/>
    <n v="200"/>
    <n v="8767.1232876712329"/>
    <n v="7232.8767123287671"/>
    <x v="0"/>
  </r>
  <r>
    <s v="MOTOR_PRIVATE"/>
    <s v="Motor Private Car"/>
    <n v="2017"/>
    <d v="2017-08-01T00:00:00"/>
    <d v="2018-07-31T00:00:00"/>
    <s v="C3834"/>
    <n v="500000"/>
    <n v="20000"/>
    <n v="2000"/>
    <n v="310.65009358440363"/>
    <m/>
    <n v="365"/>
    <n v="153"/>
    <n v="212"/>
    <n v="11616.438356164383"/>
    <n v="8383.5616438356174"/>
    <x v="0"/>
  </r>
  <r>
    <s v="MOTOR_PRIVATE"/>
    <s v="Motor Private Car"/>
    <n v="2017"/>
    <d v="2017-06-10T00:00:00"/>
    <d v="2018-06-09T00:00:00"/>
    <s v="C7462"/>
    <n v="700000"/>
    <n v="28250"/>
    <n v="2825"/>
    <n v="438.79325718797014"/>
    <m/>
    <n v="365"/>
    <n v="205"/>
    <n v="160"/>
    <n v="12383.561643835616"/>
    <n v="15866.438356164384"/>
    <x v="0"/>
  </r>
  <r>
    <s v="MOTOR_PRIVATE"/>
    <s v="Motor Private Car"/>
    <n v="2017"/>
    <d v="2017-07-10T00:00:00"/>
    <d v="2018-07-09T00:00:00"/>
    <s v="C3891"/>
    <n v="1150000"/>
    <n v="2875"/>
    <n v="288"/>
    <n v="44.655950952758026"/>
    <m/>
    <n v="365"/>
    <n v="175"/>
    <n v="190"/>
    <n v="1496.5753424657532"/>
    <n v="1378.4246575342468"/>
    <x v="0"/>
  </r>
  <r>
    <s v="MOTOR_PRIVATE"/>
    <s v="Motor Private Car"/>
    <n v="2017"/>
    <d v="2017-07-10T00:00:00"/>
    <d v="2018-07-09T00:00:00"/>
    <s v="C5016"/>
    <n v="1150000"/>
    <n v="43125"/>
    <n v="4313"/>
    <n v="669.83926429137034"/>
    <m/>
    <n v="365"/>
    <n v="175"/>
    <n v="190"/>
    <n v="22448.630136986299"/>
    <n v="20676.369863013701"/>
    <x v="0"/>
  </r>
  <r>
    <s v="MOTOR_PRIVATE"/>
    <s v="Motor Private Car"/>
    <n v="2017"/>
    <d v="2017-07-10T00:00:00"/>
    <d v="2018-07-09T00:00:00"/>
    <s v="C300"/>
    <n v="777600"/>
    <n v="2000"/>
    <n v="200"/>
    <n v="31.065009358440363"/>
    <m/>
    <n v="365"/>
    <n v="175"/>
    <n v="190"/>
    <n v="1041.0958904109589"/>
    <n v="958.90410958904113"/>
    <x v="0"/>
  </r>
  <r>
    <s v="MOTOR_PRIVATE"/>
    <s v="Motor Private Car"/>
    <n v="2017"/>
    <d v="2017-07-10T00:00:00"/>
    <d v="2018-07-09T00:00:00"/>
    <s v="C3129"/>
    <n v="777600"/>
    <n v="29216"/>
    <n v="2922"/>
    <n v="453.79765670809684"/>
    <m/>
    <n v="365"/>
    <n v="175"/>
    <n v="190"/>
    <n v="15208.328767123287"/>
    <n v="14007.671232876713"/>
    <x v="0"/>
  </r>
  <r>
    <s v="MOTOR_PRIVATE"/>
    <s v="Motor Private Car"/>
    <n v="2017"/>
    <d v="2017-10-28T00:00:00"/>
    <d v="2018-10-27T00:00:00"/>
    <s v="C8424"/>
    <n v="700000"/>
    <n v="24500"/>
    <n v="2450"/>
    <n v="380.54636464089447"/>
    <m/>
    <n v="365"/>
    <n v="65"/>
    <n v="300"/>
    <n v="20136.986301369863"/>
    <n v="4363.0136986301368"/>
    <x v="0"/>
  </r>
  <r>
    <s v="MOTOR_PRIVATE"/>
    <s v="Motor Private Car"/>
    <n v="2017"/>
    <d v="2017-07-10T00:00:00"/>
    <d v="2018-07-09T00:00:00"/>
    <s v="C3409"/>
    <n v="600000"/>
    <n v="1500"/>
    <n v="150"/>
    <n v="23.298757018830273"/>
    <m/>
    <n v="365"/>
    <n v="175"/>
    <n v="190"/>
    <n v="780.82191780821915"/>
    <n v="719.17808219178085"/>
    <x v="0"/>
  </r>
  <r>
    <s v="MOTOR_PRIVATE"/>
    <s v="Motor Private Car"/>
    <n v="2017"/>
    <d v="2017-07-10T00:00:00"/>
    <d v="2018-07-09T00:00:00"/>
    <s v="C2730"/>
    <n v="600000"/>
    <n v="23000"/>
    <n v="2300"/>
    <n v="357.24760762206421"/>
    <m/>
    <n v="365"/>
    <n v="175"/>
    <n v="190"/>
    <n v="11972.602739726026"/>
    <n v="11027.397260273974"/>
    <x v="0"/>
  </r>
  <r>
    <s v="MOTOR_PRIVATE"/>
    <s v="Motor Private Car"/>
    <n v="2017"/>
    <d v="2017-08-05T00:00:00"/>
    <d v="2018-08-04T00:00:00"/>
    <s v="C3403"/>
    <n v="550000"/>
    <n v="2000"/>
    <n v="200"/>
    <n v="31.065009358440363"/>
    <m/>
    <n v="365"/>
    <n v="149"/>
    <n v="216"/>
    <n v="1183.5616438356165"/>
    <n v="816.43835616438355"/>
    <x v="0"/>
  </r>
  <r>
    <s v="MOTOR_PRIVATE"/>
    <s v="Motor Private Car"/>
    <n v="2017"/>
    <d v="2017-08-05T00:00:00"/>
    <d v="2018-08-04T00:00:00"/>
    <s v="C7716"/>
    <n v="550000"/>
    <n v="19250"/>
    <n v="1925"/>
    <n v="299.00071507498853"/>
    <m/>
    <n v="365"/>
    <n v="149"/>
    <n v="216"/>
    <n v="11391.780821917808"/>
    <n v="7858.2191780821922"/>
    <x v="0"/>
  </r>
  <r>
    <s v="MOTOR_PRIVATE"/>
    <s v="Motor Private Car"/>
    <n v="2017"/>
    <d v="2017-07-11T00:00:00"/>
    <d v="2018-07-10T00:00:00"/>
    <s v="C1570"/>
    <n v="500000"/>
    <n v="17500"/>
    <n v="1750"/>
    <n v="271.81883188635322"/>
    <m/>
    <n v="365"/>
    <n v="174"/>
    <n v="191"/>
    <n v="9157.534246575342"/>
    <n v="8342.465753424658"/>
    <x v="0"/>
  </r>
  <r>
    <s v="MOTOR_PRIVATE"/>
    <s v="Motor Private Car"/>
    <n v="2017"/>
    <d v="2017-07-18T00:00:00"/>
    <d v="2018-07-17T00:00:00"/>
    <s v="C5401"/>
    <n v="400000"/>
    <n v="1000"/>
    <n v="100"/>
    <n v="15.532504679220182"/>
    <m/>
    <n v="365"/>
    <n v="167"/>
    <n v="198"/>
    <n v="542.46575342465758"/>
    <n v="457.53424657534242"/>
    <x v="0"/>
  </r>
  <r>
    <s v="MOTOR_PRIVATE"/>
    <s v="Motor Private Car"/>
    <n v="2017"/>
    <d v="2017-07-18T00:00:00"/>
    <d v="2018-07-17T00:00:00"/>
    <s v="C4837"/>
    <n v="400000"/>
    <n v="17500"/>
    <n v="1750"/>
    <n v="271.81883188635322"/>
    <m/>
    <n v="365"/>
    <n v="167"/>
    <n v="198"/>
    <n v="9493.1506849315065"/>
    <n v="8006.8493150684935"/>
    <x v="0"/>
  </r>
  <r>
    <s v="MOTOR_PRIVATE"/>
    <s v="Motor Private Car"/>
    <n v="2017"/>
    <d v="2017-07-18T00:00:00"/>
    <d v="2018-07-17T00:00:00"/>
    <s v="C9049"/>
    <n v="600000"/>
    <n v="23000"/>
    <n v="2300"/>
    <n v="357.24760762206421"/>
    <m/>
    <n v="365"/>
    <n v="167"/>
    <n v="198"/>
    <n v="12476.712328767124"/>
    <n v="10523.287671232876"/>
    <x v="0"/>
  </r>
  <r>
    <s v="MOTOR_PRIVATE"/>
    <s v="Motor Private Car"/>
    <n v="2017"/>
    <d v="2017-07-25T00:00:00"/>
    <d v="2018-07-24T00:00:00"/>
    <s v="C5449"/>
    <n v="550000"/>
    <n v="21250"/>
    <n v="2125"/>
    <n v="330.0657244334289"/>
    <m/>
    <n v="365"/>
    <n v="160"/>
    <n v="205"/>
    <n v="11934.931506849316"/>
    <n v="9315.0684931506839"/>
    <x v="0"/>
  </r>
  <r>
    <s v="MOTOR_PRIVATE"/>
    <s v="Motor Private Car"/>
    <n v="2017"/>
    <d v="2017-07-17T00:00:00"/>
    <d v="2018-07-16T00:00:00"/>
    <s v="C9099"/>
    <n v="400000"/>
    <n v="17000"/>
    <n v="1700"/>
    <n v="264.05257954674312"/>
    <m/>
    <n v="365"/>
    <n v="168"/>
    <n v="197"/>
    <n v="9175.3424657534251"/>
    <n v="7824.6575342465749"/>
    <x v="0"/>
  </r>
  <r>
    <s v="MOTOR_PRIVATE"/>
    <s v="Motor Private Car"/>
    <n v="2017"/>
    <d v="2017-07-17T00:00:00"/>
    <d v="2018-07-16T00:00:00"/>
    <s v="C1105"/>
    <n v="400000"/>
    <m/>
    <m/>
    <n v="0"/>
    <m/>
    <n v="365"/>
    <n v="168"/>
    <n v="197"/>
    <n v="0"/>
    <n v="0"/>
    <x v="0"/>
  </r>
  <r>
    <s v="MOTOR_PRIVATE"/>
    <s v="Motor Private Car"/>
    <n v="2017"/>
    <d v="2017-07-22T00:00:00"/>
    <d v="2018-07-21T00:00:00"/>
    <s v="C5213"/>
    <n v="6000000"/>
    <n v="21000"/>
    <n v="2100"/>
    <n v="326.18259826362385"/>
    <m/>
    <n v="365"/>
    <n v="163"/>
    <n v="202"/>
    <n v="11621.917808219177"/>
    <n v="9378.0821917808225"/>
    <x v="0"/>
  </r>
  <r>
    <s v="MOTOR_PRIVATE"/>
    <s v="Motor Private Car"/>
    <n v="2017"/>
    <d v="2017-07-25T00:00:00"/>
    <d v="2018-07-24T00:00:00"/>
    <s v="C3135"/>
    <n v="2000000"/>
    <n v="70000"/>
    <n v="7000"/>
    <n v="1087.2753275454129"/>
    <m/>
    <n v="365"/>
    <n v="160"/>
    <n v="205"/>
    <n v="39315.068493150684"/>
    <n v="30684.931506849316"/>
    <x v="0"/>
  </r>
  <r>
    <s v="MOTOR_PRIVATE"/>
    <s v="Motor Private Car"/>
    <n v="2017"/>
    <d v="2017-09-03T00:00:00"/>
    <d v="2018-09-02T00:00:00"/>
    <s v="C2793"/>
    <n v="400000"/>
    <n v="16000"/>
    <n v="1600"/>
    <n v="248.52007486752291"/>
    <m/>
    <n v="365"/>
    <n v="120"/>
    <n v="245"/>
    <n v="10739.726027397261"/>
    <n v="5260.2739726027394"/>
    <x v="0"/>
  </r>
  <r>
    <s v="MOTOR_PRIVATE"/>
    <s v="Motor Private Car"/>
    <n v="2017"/>
    <d v="2017-07-11T00:00:00"/>
    <d v="2018-07-10T00:00:00"/>
    <s v="C1921"/>
    <n v="800000"/>
    <n v="2000"/>
    <n v="200"/>
    <n v="31.065009358440363"/>
    <m/>
    <n v="365"/>
    <n v="174"/>
    <n v="191"/>
    <n v="1046.5753424657532"/>
    <n v="953.42465753424676"/>
    <x v="0"/>
  </r>
  <r>
    <s v="MOTOR_PRIVATE"/>
    <s v="Motor Private Car"/>
    <n v="2017"/>
    <d v="2017-07-11T00:00:00"/>
    <d v="2018-07-10T00:00:00"/>
    <s v="C4850"/>
    <n v="800000"/>
    <n v="30000"/>
    <n v="3000"/>
    <n v="465.97514037660545"/>
    <m/>
    <n v="365"/>
    <n v="174"/>
    <n v="191"/>
    <n v="15698.630136986299"/>
    <n v="14301.369863013701"/>
    <x v="0"/>
  </r>
  <r>
    <s v="MOTOR_PRIVATE"/>
    <s v="Motor Private Car"/>
    <n v="2017"/>
    <d v="2017-07-11T00:00:00"/>
    <d v="2018-07-10T00:00:00"/>
    <s v="C9245"/>
    <n v="1400000"/>
    <n v="22500"/>
    <n v="2250"/>
    <n v="349.4813552824541"/>
    <m/>
    <n v="365"/>
    <n v="174"/>
    <n v="191"/>
    <n v="11773.972602739725"/>
    <n v="10726.027397260275"/>
    <x v="0"/>
  </r>
  <r>
    <s v="MOTOR_PRIVATE"/>
    <s v="Motor Private Car"/>
    <n v="2017"/>
    <d v="2017-07-11T00:00:00"/>
    <d v="2018-07-10T00:00:00"/>
    <s v="C4766"/>
    <n v="1400000"/>
    <n v="1500"/>
    <n v="150"/>
    <n v="23.298757018830273"/>
    <m/>
    <n v="365"/>
    <n v="174"/>
    <n v="191"/>
    <n v="784.93150684931504"/>
    <n v="715.06849315068496"/>
    <x v="0"/>
  </r>
  <r>
    <s v="MOTOR_PRIVATE"/>
    <s v="Motor Private Car"/>
    <n v="2017"/>
    <d v="2017-07-12T00:00:00"/>
    <d v="2018-07-11T00:00:00"/>
    <s v="C7440"/>
    <n v="550000"/>
    <n v="1375"/>
    <n v="138"/>
    <n v="21.35719393392775"/>
    <m/>
    <n v="365"/>
    <n v="173"/>
    <n v="192"/>
    <n v="723.28767123287662"/>
    <n v="651.71232876712338"/>
    <x v="0"/>
  </r>
  <r>
    <s v="MOTOR_PRIVATE"/>
    <s v="Motor Private Car"/>
    <n v="2017"/>
    <d v="2017-07-12T00:00:00"/>
    <d v="2018-07-11T00:00:00"/>
    <s v="C5119"/>
    <n v="550000"/>
    <n v="21250"/>
    <n v="2125"/>
    <n v="330.0657244334289"/>
    <m/>
    <n v="365"/>
    <n v="173"/>
    <n v="192"/>
    <n v="11178.082191780821"/>
    <n v="10071.917808219179"/>
    <x v="0"/>
  </r>
  <r>
    <s v="MOTOR_PRIVATE"/>
    <s v="Motor Private Car"/>
    <n v="2017"/>
    <d v="2017-07-14T00:00:00"/>
    <d v="2018-07-13T00:00:00"/>
    <s v="C4107"/>
    <n v="450000"/>
    <n v="1125"/>
    <n v="113"/>
    <n v="17.474067764122704"/>
    <m/>
    <n v="365"/>
    <n v="171"/>
    <n v="194"/>
    <n v="597.94520547945206"/>
    <n v="527.05479452054794"/>
    <x v="0"/>
  </r>
  <r>
    <s v="MOTOR_PRIVATE"/>
    <s v="Motor Private Car"/>
    <n v="2017"/>
    <d v="2017-07-14T00:00:00"/>
    <d v="2018-07-13T00:00:00"/>
    <s v="C9013"/>
    <n v="450000"/>
    <n v="17750"/>
    <n v="1775"/>
    <n v="275.70195805615822"/>
    <m/>
    <n v="365"/>
    <n v="171"/>
    <n v="194"/>
    <n v="9434.2465753424658"/>
    <n v="8315.7534246575342"/>
    <x v="0"/>
  </r>
  <r>
    <s v="MOTOR_PRIVATE"/>
    <s v="Motor Private Car"/>
    <n v="2017"/>
    <d v="2017-07-13T00:00:00"/>
    <d v="2018-07-12T00:00:00"/>
    <s v="C5211"/>
    <n v="1300000"/>
    <n v="3250"/>
    <n v="325"/>
    <n v="50.480640207465591"/>
    <m/>
    <n v="365"/>
    <n v="172"/>
    <n v="193"/>
    <n v="1718.4931506849316"/>
    <n v="1531.5068493150684"/>
    <x v="0"/>
  </r>
  <r>
    <s v="MOTOR_PRIVATE"/>
    <s v="Motor Private Car"/>
    <n v="2017"/>
    <d v="2017-07-13T00:00:00"/>
    <d v="2018-07-12T00:00:00"/>
    <s v="C6896"/>
    <n v="1300000"/>
    <n v="-800"/>
    <n v="-80"/>
    <n v="-12.426003743376146"/>
    <m/>
    <n v="365"/>
    <n v="172"/>
    <n v="193"/>
    <n v="-423.01369863013701"/>
    <n v="-376.98630136986299"/>
    <x v="0"/>
  </r>
  <r>
    <s v="MOTOR_PRIVATE"/>
    <s v="Motor Private Car"/>
    <n v="2017"/>
    <d v="2017-07-13T00:00:00"/>
    <d v="2018-07-12T00:00:00"/>
    <s v="C4113"/>
    <n v="1300000"/>
    <n v="48750"/>
    <n v="4875"/>
    <n v="757.20960311198394"/>
    <m/>
    <n v="365"/>
    <n v="172"/>
    <n v="193"/>
    <n v="25777.397260273974"/>
    <n v="22972.602739726026"/>
    <x v="0"/>
  </r>
  <r>
    <s v="MOTOR_PRIVATE"/>
    <s v="Motor Private Car"/>
    <n v="2017"/>
    <d v="2017-07-11T00:00:00"/>
    <d v="2018-07-10T00:00:00"/>
    <s v="C6927"/>
    <n v="691200"/>
    <n v="1728"/>
    <n v="173"/>
    <n v="26.840168085692476"/>
    <m/>
    <n v="365"/>
    <n v="174"/>
    <n v="191"/>
    <n v="904.24109589041086"/>
    <n v="823.75890410958914"/>
    <x v="0"/>
  </r>
  <r>
    <s v="MOTOR_PRIVATE"/>
    <s v="Motor Private Car"/>
    <n v="2017"/>
    <d v="2017-07-11T00:00:00"/>
    <d v="2018-07-10T00:00:00"/>
    <s v="C1036"/>
    <n v="691200"/>
    <n v="26192"/>
    <n v="2619"/>
    <n v="406.82736255813501"/>
    <m/>
    <n v="365"/>
    <n v="174"/>
    <n v="191"/>
    <n v="13705.950684931506"/>
    <n v="12486.049315068494"/>
    <x v="0"/>
  </r>
  <r>
    <s v="MOTOR_PRIVATE"/>
    <s v="Motor Private Car"/>
    <n v="2017"/>
    <d v="2017-07-11T00:00:00"/>
    <d v="2018-07-10T00:00:00"/>
    <s v="C9259"/>
    <n v="691200"/>
    <n v="-4032"/>
    <n v="-403"/>
    <n v="-62.627058866615776"/>
    <m/>
    <n v="365"/>
    <n v="174"/>
    <n v="191"/>
    <n v="-2109.8958904109586"/>
    <n v="-1922.1041095890414"/>
    <x v="0"/>
  </r>
  <r>
    <s v="MOTOR_PRIVATE"/>
    <s v="Motor Private Car"/>
    <n v="2017"/>
    <d v="2017-07-11T00:00:00"/>
    <d v="2018-07-10T00:00:00"/>
    <s v="C248"/>
    <n v="691200"/>
    <n v="-288"/>
    <n v="-29"/>
    <n v="-4.4733613476154126"/>
    <m/>
    <n v="365"/>
    <n v="174"/>
    <n v="191"/>
    <n v="-150.7068493150685"/>
    <n v="-137.2931506849315"/>
    <x v="0"/>
  </r>
  <r>
    <s v="MOTOR_PRIVATE"/>
    <s v="Motor Private Car"/>
    <n v="2017"/>
    <d v="2017-07-11T00:00:00"/>
    <d v="2018-07-10T00:00:00"/>
    <s v="C6002"/>
    <n v="576000"/>
    <m/>
    <m/>
    <n v="0"/>
    <m/>
    <n v="365"/>
    <n v="174"/>
    <n v="191"/>
    <n v="0"/>
    <n v="0"/>
    <x v="0"/>
  </r>
  <r>
    <s v="MOTOR_PRIVATE"/>
    <s v="Motor Private Car"/>
    <n v="2017"/>
    <d v="2017-09-01T00:00:00"/>
    <d v="2018-08-31T00:00:00"/>
    <s v="C8267"/>
    <n v="400000"/>
    <n v="15000"/>
    <n v="1500"/>
    <n v="232.98757018830273"/>
    <m/>
    <n v="365"/>
    <n v="122"/>
    <n v="243"/>
    <n v="9986.3013698630148"/>
    <n v="5013.6986301369852"/>
    <x v="0"/>
  </r>
  <r>
    <s v="MOTOR_PRIVATE"/>
    <s v="Motor Private Car"/>
    <n v="2017"/>
    <d v="2017-07-13T00:00:00"/>
    <d v="2018-07-12T00:00:00"/>
    <s v="C4268"/>
    <n v="650000"/>
    <n v="1750"/>
    <n v="175"/>
    <n v="27.181883188635318"/>
    <m/>
    <n v="365"/>
    <n v="172"/>
    <n v="193"/>
    <n v="925.34246575342479"/>
    <n v="824.65753424657521"/>
    <x v="0"/>
  </r>
  <r>
    <s v="MOTOR_PRIVATE"/>
    <s v="Motor Private Car"/>
    <n v="2017"/>
    <d v="2017-07-13T00:00:00"/>
    <d v="2018-07-12T00:00:00"/>
    <s v="C1818"/>
    <n v="650000"/>
    <n v="125"/>
    <n v="13"/>
    <n v="1.9415630849025227"/>
    <m/>
    <n v="365"/>
    <n v="172"/>
    <n v="193"/>
    <n v="66.095890410958916"/>
    <n v="58.904109589041084"/>
    <x v="0"/>
  </r>
  <r>
    <s v="MOTOR_PRIVATE"/>
    <s v="Motor Private Car"/>
    <n v="2017"/>
    <d v="2017-07-13T00:00:00"/>
    <d v="2018-07-12T00:00:00"/>
    <s v="C2375"/>
    <n v="600000"/>
    <n v="1500"/>
    <n v="150"/>
    <n v="23.298757018830273"/>
    <m/>
    <n v="365"/>
    <n v="172"/>
    <n v="193"/>
    <n v="793.15068493150693"/>
    <n v="706.84931506849307"/>
    <x v="0"/>
  </r>
  <r>
    <s v="MOTOR_PRIVATE"/>
    <s v="Motor Private Car"/>
    <n v="2017"/>
    <d v="2017-07-13T00:00:00"/>
    <d v="2018-07-12T00:00:00"/>
    <s v="C8902"/>
    <n v="600000"/>
    <n v="23000"/>
    <n v="2300"/>
    <n v="357.24760762206421"/>
    <m/>
    <n v="365"/>
    <n v="172"/>
    <n v="193"/>
    <n v="12161.64383561644"/>
    <n v="10838.35616438356"/>
    <x v="0"/>
  </r>
  <r>
    <s v="MOTOR_PRIVATE"/>
    <s v="Motor Private Car"/>
    <n v="2017"/>
    <d v="2017-07-14T00:00:00"/>
    <d v="2018-07-13T00:00:00"/>
    <s v="C6215"/>
    <n v="550000"/>
    <n v="1375"/>
    <n v="138"/>
    <n v="21.35719393392775"/>
    <m/>
    <n v="365"/>
    <n v="171"/>
    <n v="194"/>
    <n v="730.82191780821927"/>
    <n v="644.17808219178073"/>
    <x v="0"/>
  </r>
  <r>
    <s v="MOTOR_PRIVATE"/>
    <s v="Motor Private Car"/>
    <n v="2017"/>
    <d v="2017-07-14T00:00:00"/>
    <d v="2018-07-13T00:00:00"/>
    <s v="C2894"/>
    <n v="550000"/>
    <n v="21250"/>
    <n v="2125"/>
    <n v="330.0657244334289"/>
    <m/>
    <n v="365"/>
    <n v="171"/>
    <n v="194"/>
    <n v="11294.520547945207"/>
    <n v="9955.479452054793"/>
    <x v="0"/>
  </r>
  <r>
    <s v="MOTOR_PRIVATE"/>
    <s v="Motor Private Car"/>
    <n v="2017"/>
    <d v="2017-07-14T00:00:00"/>
    <d v="2018-07-13T00:00:00"/>
    <s v="C3011"/>
    <n v="1000000"/>
    <n v="2500"/>
    <n v="250"/>
    <n v="38.831261698050454"/>
    <m/>
    <n v="365"/>
    <n v="171"/>
    <n v="194"/>
    <n v="1328.7671232876714"/>
    <n v="1171.2328767123286"/>
    <x v="0"/>
  </r>
  <r>
    <s v="MOTOR_PRIVATE"/>
    <s v="Motor Private Car"/>
    <n v="2017"/>
    <d v="2017-07-14T00:00:00"/>
    <d v="2018-07-13T00:00:00"/>
    <s v="C7505"/>
    <n v="1000000"/>
    <n v="37500"/>
    <n v="3750"/>
    <n v="582.46892547075686"/>
    <m/>
    <n v="365"/>
    <n v="171"/>
    <n v="194"/>
    <n v="19931.506849315068"/>
    <n v="17568.493150684932"/>
    <x v="0"/>
  </r>
  <r>
    <s v="MOTOR_PRIVATE"/>
    <s v="Motor Private Car"/>
    <n v="2017"/>
    <d v="2017-09-26T00:00:00"/>
    <d v="2018-09-25T00:00:00"/>
    <s v="C5289"/>
    <n v="500000"/>
    <n v="19500"/>
    <n v="1950"/>
    <n v="302.88384124479359"/>
    <m/>
    <n v="365"/>
    <n v="97"/>
    <n v="268"/>
    <n v="14317.808219178081"/>
    <n v="5182.1917808219187"/>
    <x v="0"/>
  </r>
  <r>
    <s v="MOTOR_PRIVATE"/>
    <s v="Motor Private Car"/>
    <n v="2017"/>
    <d v="2017-07-26T00:00:00"/>
    <d v="2018-07-25T00:00:00"/>
    <s v="C3469"/>
    <n v="450000"/>
    <n v="17750"/>
    <n v="1775"/>
    <n v="275.70195805615822"/>
    <m/>
    <n v="365"/>
    <n v="159"/>
    <n v="206"/>
    <n v="10017.808219178083"/>
    <n v="7732.1917808219168"/>
    <x v="0"/>
  </r>
  <r>
    <s v="MOTOR_PRIVATE"/>
    <s v="Motor Private Car"/>
    <n v="2017"/>
    <d v="2017-07-07T00:00:00"/>
    <d v="2018-07-06T00:00:00"/>
    <s v="C8422"/>
    <n v="550000"/>
    <n v="19250"/>
    <n v="1925"/>
    <n v="299.00071507498853"/>
    <m/>
    <n v="365"/>
    <n v="178"/>
    <n v="187"/>
    <n v="9862.3287671232883"/>
    <n v="9387.6712328767117"/>
    <x v="0"/>
  </r>
  <r>
    <s v="MOTOR_PRIVATE"/>
    <s v="Motor Private Car"/>
    <n v="2017"/>
    <d v="2017-07-15T00:00:00"/>
    <d v="2018-07-14T00:00:00"/>
    <s v="C3350"/>
    <n v="600000"/>
    <n v="23000"/>
    <n v="2300"/>
    <n v="357.24760762206421"/>
    <m/>
    <n v="365"/>
    <n v="170"/>
    <n v="195"/>
    <n v="12287.671232876713"/>
    <n v="10712.328767123287"/>
    <x v="0"/>
  </r>
  <r>
    <s v="MOTOR_PRIVATE"/>
    <s v="Motor Private Car"/>
    <n v="2017"/>
    <d v="2017-07-07T00:00:00"/>
    <d v="2018-07-06T00:00:00"/>
    <s v="C1303"/>
    <n v="400000"/>
    <n v="16000"/>
    <n v="1600"/>
    <n v="248.52007486752291"/>
    <m/>
    <n v="365"/>
    <n v="178"/>
    <n v="187"/>
    <n v="8197.2602739726026"/>
    <n v="7802.7397260273974"/>
    <x v="0"/>
  </r>
  <r>
    <s v="MOTOR_PRIVATE"/>
    <s v="Motor Private Car"/>
    <n v="2017"/>
    <d v="2017-07-18T00:00:00"/>
    <d v="2018-07-17T00:00:00"/>
    <s v="C7683"/>
    <n v="500000"/>
    <n v="20000"/>
    <n v="2000"/>
    <n v="310.65009358440363"/>
    <m/>
    <n v="365"/>
    <n v="167"/>
    <n v="198"/>
    <n v="10849.31506849315"/>
    <n v="9150.6849315068503"/>
    <x v="0"/>
  </r>
  <r>
    <s v="MOTOR_PRIVATE"/>
    <s v="Motor Private Car"/>
    <n v="2017"/>
    <d v="2017-07-11T00:00:00"/>
    <d v="2018-07-10T00:00:00"/>
    <s v="C2664"/>
    <n v="900000"/>
    <n v="36000"/>
    <n v="3600"/>
    <n v="559.17016845192654"/>
    <m/>
    <n v="365"/>
    <n v="174"/>
    <n v="191"/>
    <n v="18838.35616438356"/>
    <n v="17161.64383561644"/>
    <x v="0"/>
  </r>
  <r>
    <s v="MOTOR_PRIVATE"/>
    <s v="Motor Private Car"/>
    <n v="2017"/>
    <d v="2017-07-13T00:00:00"/>
    <d v="2018-03-12T00:00:00"/>
    <s v="C5521"/>
    <n v="350000"/>
    <n v="9986"/>
    <n v="999"/>
    <n v="155.10759172669273"/>
    <m/>
    <n v="243"/>
    <n v="172"/>
    <n v="71"/>
    <n v="2917.7201646090534"/>
    <n v="7068.2798353909466"/>
    <x v="0"/>
  </r>
  <r>
    <s v="MOTOR_PRIVATE"/>
    <s v="Motor Private Car"/>
    <n v="2017"/>
    <d v="2017-07-13T00:00:00"/>
    <d v="2018-03-12T00:00:00"/>
    <s v="C6333"/>
    <n v="350000"/>
    <m/>
    <m/>
    <n v="0"/>
    <m/>
    <n v="243"/>
    <n v="172"/>
    <n v="71"/>
    <n v="0"/>
    <n v="0"/>
    <x v="0"/>
  </r>
  <r>
    <s v="MOTOR_PRIVATE"/>
    <s v="Motor Private Car"/>
    <n v="2017"/>
    <d v="2017-07-09T00:00:00"/>
    <d v="2018-07-08T00:00:00"/>
    <s v="C8104"/>
    <n v="600000"/>
    <n v="1500"/>
    <n v="150"/>
    <n v="23.298757018830273"/>
    <m/>
    <n v="365"/>
    <n v="176"/>
    <n v="189"/>
    <n v="776.71232876712327"/>
    <n v="723.28767123287673"/>
    <x v="0"/>
  </r>
  <r>
    <s v="MOTOR_PRIVATE"/>
    <s v="Motor Private Car"/>
    <n v="2017"/>
    <d v="2017-07-09T00:00:00"/>
    <d v="2018-07-08T00:00:00"/>
    <s v="C184"/>
    <n v="600000"/>
    <n v="21000"/>
    <n v="2100"/>
    <n v="326.18259826362385"/>
    <m/>
    <n v="365"/>
    <n v="176"/>
    <n v="189"/>
    <n v="10873.972602739726"/>
    <n v="10126.027397260274"/>
    <x v="0"/>
  </r>
  <r>
    <s v="MOTOR_PRIVATE"/>
    <s v="Motor Private Car"/>
    <n v="2017"/>
    <d v="2017-09-01T00:00:00"/>
    <d v="2018-08-31T00:00:00"/>
    <s v="C2108"/>
    <n v="550000"/>
    <n v="1375"/>
    <n v="138"/>
    <n v="21.35719393392775"/>
    <m/>
    <n v="365"/>
    <n v="122"/>
    <n v="243"/>
    <n v="915.41095890410963"/>
    <n v="459.58904109589037"/>
    <x v="0"/>
  </r>
  <r>
    <s v="MOTOR_PRIVATE"/>
    <s v="Motor Private Car"/>
    <n v="2017"/>
    <d v="2017-09-01T00:00:00"/>
    <d v="2018-08-31T00:00:00"/>
    <s v="C6719"/>
    <n v="550000"/>
    <n v="20625"/>
    <n v="2063"/>
    <n v="320.35790900891629"/>
    <m/>
    <n v="365"/>
    <n v="122"/>
    <n v="243"/>
    <n v="13731.164383561645"/>
    <n v="6893.8356164383549"/>
    <x v="0"/>
  </r>
  <r>
    <s v="MOTOR_PRIVATE"/>
    <s v="Motor Private Car"/>
    <n v="2017"/>
    <d v="2017-11-01T00:00:00"/>
    <d v="2018-10-31T00:00:00"/>
    <s v="C7884"/>
    <n v="300000"/>
    <n v="15000"/>
    <n v="1500"/>
    <n v="232.98757018830273"/>
    <m/>
    <n v="365"/>
    <n v="61"/>
    <n v="304"/>
    <n v="12493.150684931506"/>
    <n v="2506.8493150684935"/>
    <x v="0"/>
  </r>
  <r>
    <s v="MOTOR_PRIVATE"/>
    <s v="Motor Private Car"/>
    <n v="2017"/>
    <d v="2017-07-08T00:00:00"/>
    <d v="2018-07-07T00:00:00"/>
    <s v="C5570"/>
    <n v="1550000"/>
    <n v="54250"/>
    <n v="5425"/>
    <n v="842.63837884769487"/>
    <m/>
    <n v="365"/>
    <n v="177"/>
    <n v="188"/>
    <n v="27942.465753424658"/>
    <n v="26307.534246575342"/>
    <x v="0"/>
  </r>
  <r>
    <s v="MOTOR_PRIVATE"/>
    <s v="Motor Private Car"/>
    <n v="2017"/>
    <d v="2017-07-23T00:00:00"/>
    <d v="2018-07-22T00:00:00"/>
    <s v="C9058"/>
    <n v="500000"/>
    <n v="18750"/>
    <n v="1875"/>
    <n v="291.23446273537843"/>
    <m/>
    <n v="365"/>
    <n v="162"/>
    <n v="203"/>
    <n v="10428.082191780823"/>
    <n v="8321.9178082191775"/>
    <x v="0"/>
  </r>
  <r>
    <s v="MOTOR_PRIVATE"/>
    <s v="Motor Private Car"/>
    <n v="2017"/>
    <d v="2017-07-10T00:00:00"/>
    <d v="2018-07-09T00:00:00"/>
    <s v="C7313"/>
    <n v="1300000"/>
    <n v="3250"/>
    <n v="325"/>
    <n v="50.480640207465591"/>
    <m/>
    <n v="365"/>
    <n v="175"/>
    <n v="190"/>
    <n v="1691.7808219178082"/>
    <n v="1558.2191780821918"/>
    <x v="0"/>
  </r>
  <r>
    <s v="MOTOR_PRIVATE"/>
    <s v="Motor Private Car"/>
    <n v="2017"/>
    <d v="2017-07-10T00:00:00"/>
    <d v="2018-07-09T00:00:00"/>
    <s v="C4675"/>
    <n v="1300000"/>
    <n v="57000"/>
    <n v="5700"/>
    <n v="885.35276671555039"/>
    <m/>
    <n v="365"/>
    <n v="175"/>
    <n v="190"/>
    <n v="29671.232876712325"/>
    <n v="27328.767123287675"/>
    <x v="0"/>
  </r>
  <r>
    <s v="MOTOR_PRIVATE"/>
    <s v="Motor Private Car"/>
    <n v="2017"/>
    <d v="2017-07-10T00:00:00"/>
    <d v="2018-07-09T00:00:00"/>
    <s v="C1509"/>
    <n v="1000000"/>
    <n v="2500"/>
    <n v="250"/>
    <n v="38.831261698050454"/>
    <m/>
    <n v="365"/>
    <n v="175"/>
    <n v="190"/>
    <n v="1301.3698630136985"/>
    <n v="1198.6301369863015"/>
    <x v="0"/>
  </r>
  <r>
    <s v="MOTOR_PRIVATE"/>
    <s v="Motor Private Car"/>
    <n v="2017"/>
    <d v="2017-07-10T00:00:00"/>
    <d v="2018-07-09T00:00:00"/>
    <s v="C9474"/>
    <n v="1000000"/>
    <n v="35000"/>
    <n v="3500"/>
    <n v="543.63766377270645"/>
    <m/>
    <n v="365"/>
    <n v="175"/>
    <n v="190"/>
    <n v="18219.178082191778"/>
    <n v="16780.821917808222"/>
    <x v="0"/>
  </r>
  <r>
    <s v="MOTOR_PRIVATE"/>
    <s v="Motor Private Car"/>
    <n v="2017"/>
    <d v="2017-07-10T00:00:00"/>
    <d v="2018-07-09T00:00:00"/>
    <s v="C5490"/>
    <n v="1200000"/>
    <n v="3000"/>
    <n v="300"/>
    <n v="46.597514037660545"/>
    <m/>
    <n v="365"/>
    <n v="175"/>
    <n v="190"/>
    <n v="1561.6438356164383"/>
    <n v="1438.3561643835617"/>
    <x v="0"/>
  </r>
  <r>
    <s v="MOTOR_PRIVATE"/>
    <s v="Motor Private Car"/>
    <n v="2017"/>
    <d v="2017-07-10T00:00:00"/>
    <d v="2018-07-09T00:00:00"/>
    <s v="C4061"/>
    <n v="1200000"/>
    <n v="42000"/>
    <n v="4200"/>
    <n v="652.36519652724769"/>
    <m/>
    <n v="365"/>
    <n v="175"/>
    <n v="190"/>
    <n v="21863.013698630137"/>
    <n v="20136.986301369863"/>
    <x v="0"/>
  </r>
  <r>
    <s v="MOTOR_PRIVATE"/>
    <s v="Motor Private Car"/>
    <n v="2017"/>
    <d v="2017-07-22T00:00:00"/>
    <d v="2018-07-21T00:00:00"/>
    <s v="C1068"/>
    <n v="400000"/>
    <n v="15000"/>
    <n v="1500"/>
    <n v="232.98757018830273"/>
    <m/>
    <n v="365"/>
    <n v="163"/>
    <n v="202"/>
    <n v="8301.3698630136987"/>
    <n v="6698.6301369863013"/>
    <x v="0"/>
  </r>
  <r>
    <s v="MOTOR_PRIVATE"/>
    <s v="Motor Private Car"/>
    <n v="2017"/>
    <d v="2017-07-21T00:00:00"/>
    <d v="2018-07-20T00:00:00"/>
    <s v="C4652"/>
    <n v="2300000"/>
    <n v="86250"/>
    <n v="8625"/>
    <n v="1339.6785285827407"/>
    <m/>
    <n v="365"/>
    <n v="164"/>
    <n v="201"/>
    <n v="47496.575342465752"/>
    <n v="38753.424657534248"/>
    <x v="0"/>
  </r>
  <r>
    <s v="MOTOR_PRIVATE"/>
    <s v="Motor Private Car"/>
    <n v="2017"/>
    <d v="2017-07-24T00:00:00"/>
    <d v="2018-07-23T00:00:00"/>
    <s v="C6036"/>
    <n v="800000"/>
    <n v="30000"/>
    <n v="3000"/>
    <n v="465.97514037660545"/>
    <m/>
    <n v="365"/>
    <n v="161"/>
    <n v="204"/>
    <n v="16767.123287671235"/>
    <n v="13232.876712328765"/>
    <x v="0"/>
  </r>
  <r>
    <s v="MOTOR_PRIVATE"/>
    <s v="Motor Private Car"/>
    <n v="2017"/>
    <d v="2017-06-23T00:00:00"/>
    <d v="2018-06-22T00:00:00"/>
    <s v="C3160"/>
    <m/>
    <n v="17000"/>
    <n v="1700"/>
    <n v="264.05257954674312"/>
    <m/>
    <n v="365"/>
    <n v="192"/>
    <n v="173"/>
    <n v="8057.534246575342"/>
    <n v="8942.465753424658"/>
    <x v="0"/>
  </r>
  <r>
    <s v="MOTOR_PRIVATE"/>
    <s v="Motor Private Car"/>
    <n v="2017"/>
    <d v="2017-07-20T00:00:00"/>
    <d v="2018-07-19T00:00:00"/>
    <s v="C2971"/>
    <n v="400000"/>
    <n v="-15000"/>
    <n v="-1500"/>
    <n v="-232.98757018830273"/>
    <m/>
    <n v="365"/>
    <n v="165"/>
    <n v="200"/>
    <n v="-8219.17808219178"/>
    <n v="-6780.82191780822"/>
    <x v="0"/>
  </r>
  <r>
    <s v="MOTOR_PRIVATE"/>
    <s v="Motor Private Car"/>
    <n v="2017"/>
    <d v="2017-07-20T00:00:00"/>
    <d v="2018-07-19T00:00:00"/>
    <s v="C3306"/>
    <n v="400000"/>
    <n v="15000"/>
    <n v="1500"/>
    <n v="232.98757018830273"/>
    <m/>
    <n v="365"/>
    <n v="165"/>
    <n v="200"/>
    <n v="8219.17808219178"/>
    <n v="6780.82191780822"/>
    <x v="0"/>
  </r>
  <r>
    <s v="MOTOR_PRIVATE"/>
    <s v="Motor Private Car"/>
    <n v="2017"/>
    <d v="2017-01-18T00:00:00"/>
    <d v="2018-01-17T00:00:00"/>
    <s v="C1049"/>
    <n v="375000"/>
    <n v="15000"/>
    <n v="1500"/>
    <n v="232.98757018830273"/>
    <m/>
    <n v="365"/>
    <n v="348"/>
    <n v="17"/>
    <n v="698.63013698630141"/>
    <n v="14301.369863013699"/>
    <x v="0"/>
  </r>
  <r>
    <s v="MOTOR_PRIVATE"/>
    <s v="Motor Private Car"/>
    <n v="2017"/>
    <d v="2017-07-14T00:00:00"/>
    <d v="2018-07-13T00:00:00"/>
    <s v="C8175"/>
    <n v="1070000"/>
    <n v="2625"/>
    <n v="263"/>
    <n v="40.772824782952981"/>
    <m/>
    <n v="365"/>
    <n v="171"/>
    <n v="194"/>
    <n v="1395.205479452055"/>
    <n v="1229.794520547945"/>
    <x v="0"/>
  </r>
  <r>
    <s v="MOTOR_PRIVATE"/>
    <s v="Motor Private Car"/>
    <n v="2017"/>
    <d v="2017-07-14T00:00:00"/>
    <d v="2018-07-13T00:00:00"/>
    <s v="C1860"/>
    <n v="1000000"/>
    <n v="37500"/>
    <n v="3750"/>
    <n v="582.46892547075686"/>
    <m/>
    <n v="365"/>
    <n v="171"/>
    <n v="194"/>
    <n v="19931.506849315068"/>
    <n v="17568.493150684932"/>
    <x v="0"/>
  </r>
  <r>
    <s v="MOTOR_PRIVATE"/>
    <s v="Motor Private Car"/>
    <n v="2017"/>
    <d v="2017-07-14T00:00:00"/>
    <d v="2018-07-13T00:00:00"/>
    <s v="C2115"/>
    <n v="1070000"/>
    <n v="2625"/>
    <n v="263"/>
    <n v="40.772824782952981"/>
    <m/>
    <n v="365"/>
    <n v="171"/>
    <n v="194"/>
    <n v="1395.205479452055"/>
    <n v="1229.794520547945"/>
    <x v="0"/>
  </r>
  <r>
    <s v="MOTOR_PRIVATE"/>
    <s v="Motor Private Car"/>
    <n v="2017"/>
    <d v="2017-07-14T00:00:00"/>
    <d v="2018-07-13T00:00:00"/>
    <s v="C7922"/>
    <n v="1000000"/>
    <n v="2500"/>
    <n v="250"/>
    <n v="38.831261698050454"/>
    <m/>
    <n v="365"/>
    <n v="171"/>
    <n v="194"/>
    <n v="1328.7671232876714"/>
    <n v="1171.2328767123286"/>
    <x v="0"/>
  </r>
  <r>
    <s v="MOTOR_PRIVATE"/>
    <s v="Motor Private Car"/>
    <n v="2017"/>
    <d v="2017-07-14T00:00:00"/>
    <d v="2018-07-13T00:00:00"/>
    <s v="C2725"/>
    <n v="1070000"/>
    <m/>
    <m/>
    <n v="0"/>
    <m/>
    <n v="365"/>
    <n v="171"/>
    <n v="194"/>
    <n v="0"/>
    <n v="0"/>
    <x v="0"/>
  </r>
  <r>
    <s v="MOTOR_PRIVATE"/>
    <s v="Motor Private Car"/>
    <n v="2017"/>
    <d v="2017-07-14T00:00:00"/>
    <d v="2018-07-13T00:00:00"/>
    <s v="C1597"/>
    <n v="600000"/>
    <n v="23000"/>
    <n v="2300"/>
    <n v="357.24760762206421"/>
    <m/>
    <n v="365"/>
    <n v="171"/>
    <n v="194"/>
    <n v="12224.657534246577"/>
    <n v="10775.342465753423"/>
    <x v="0"/>
  </r>
  <r>
    <s v="MOTOR_PRIVATE"/>
    <s v="Motor Private Car"/>
    <n v="2017"/>
    <d v="2017-07-16T00:00:00"/>
    <d v="2018-07-15T00:00:00"/>
    <s v="C2110"/>
    <n v="600000"/>
    <n v="21000"/>
    <n v="2100"/>
    <n v="326.18259826362385"/>
    <m/>
    <n v="365"/>
    <n v="169"/>
    <n v="196"/>
    <n v="11276.712328767124"/>
    <n v="9723.2876712328762"/>
    <x v="0"/>
  </r>
  <r>
    <s v="MOTOR_PRIVATE"/>
    <s v="Motor Private Car"/>
    <n v="2017"/>
    <d v="2017-07-19T00:00:00"/>
    <d v="2018-07-18T00:00:00"/>
    <s v="C2897"/>
    <m/>
    <n v="5000"/>
    <n v="500"/>
    <n v="77.662523396100909"/>
    <m/>
    <n v="365"/>
    <n v="166"/>
    <n v="199"/>
    <n v="2726.027397260274"/>
    <n v="2273.972602739726"/>
    <x v="0"/>
  </r>
  <r>
    <s v="MOTOR_PRIVATE"/>
    <s v="Motor Private Car"/>
    <n v="2017"/>
    <d v="2017-07-18T00:00:00"/>
    <d v="2018-07-17T00:00:00"/>
    <s v="C3426"/>
    <n v="700000"/>
    <n v="26500"/>
    <n v="2650"/>
    <n v="411.61137399933483"/>
    <m/>
    <n v="365"/>
    <n v="167"/>
    <n v="198"/>
    <n v="14375.342465753425"/>
    <n v="12124.657534246575"/>
    <x v="0"/>
  </r>
  <r>
    <s v="MOTOR_PRIVATE"/>
    <s v="Motor Private Car"/>
    <n v="2017"/>
    <d v="2017-07-17T00:00:00"/>
    <d v="2018-07-16T00:00:00"/>
    <s v="C8789"/>
    <n v="610000"/>
    <n v="350"/>
    <n v="35"/>
    <n v="5.4363766377270641"/>
    <m/>
    <n v="365"/>
    <n v="168"/>
    <n v="197"/>
    <n v="188.9041095890411"/>
    <n v="161.0958904109589"/>
    <x v="0"/>
  </r>
  <r>
    <s v="MOTOR_PRIVATE"/>
    <s v="Motor Private Car"/>
    <n v="2017"/>
    <d v="2017-07-17T00:00:00"/>
    <d v="2018-07-16T00:00:00"/>
    <s v="C3309"/>
    <n v="600000"/>
    <n v="21000"/>
    <n v="2100"/>
    <n v="326.18259826362385"/>
    <m/>
    <n v="365"/>
    <n v="168"/>
    <n v="197"/>
    <n v="11334.246575342466"/>
    <n v="9665.7534246575342"/>
    <x v="0"/>
  </r>
  <r>
    <s v="MOTOR_PRIVATE"/>
    <s v="Motor Private Car"/>
    <n v="2017"/>
    <d v="2017-07-18T00:00:00"/>
    <d v="2018-07-17T00:00:00"/>
    <s v="C3521"/>
    <n v="700000"/>
    <n v="1750"/>
    <n v="175"/>
    <n v="27.181883188635318"/>
    <m/>
    <n v="365"/>
    <n v="167"/>
    <n v="198"/>
    <n v="949.31506849315065"/>
    <n v="800.68493150684935"/>
    <x v="0"/>
  </r>
  <r>
    <s v="MOTOR_PRIVATE"/>
    <s v="Motor Private Car"/>
    <n v="2017"/>
    <d v="2017-07-18T00:00:00"/>
    <d v="2018-07-17T00:00:00"/>
    <s v="C4869"/>
    <n v="650000"/>
    <n v="22750"/>
    <n v="2275"/>
    <n v="353.36448145225916"/>
    <m/>
    <n v="365"/>
    <n v="167"/>
    <n v="198"/>
    <n v="12341.095890410959"/>
    <n v="10408.904109589041"/>
    <x v="0"/>
  </r>
  <r>
    <s v="MOTOR_PRIVATE"/>
    <s v="Motor Private Car"/>
    <n v="2017"/>
    <d v="2017-06-23T00:00:00"/>
    <d v="2018-06-22T00:00:00"/>
    <s v="C2621"/>
    <n v="1400000"/>
    <n v="3500"/>
    <n v="350"/>
    <n v="54.363766377270636"/>
    <m/>
    <n v="365"/>
    <n v="192"/>
    <n v="173"/>
    <n v="1658.9041095890411"/>
    <n v="1841.0958904109589"/>
    <x v="0"/>
  </r>
  <r>
    <s v="MOTOR_PRIVATE"/>
    <s v="Motor Private Car"/>
    <n v="2017"/>
    <d v="2017-06-23T00:00:00"/>
    <d v="2018-06-22T00:00:00"/>
    <s v="C7767"/>
    <n v="1400000"/>
    <n v="49000"/>
    <n v="4900"/>
    <n v="761.09272928178893"/>
    <m/>
    <n v="365"/>
    <n v="192"/>
    <n v="173"/>
    <n v="23224.657534246577"/>
    <n v="25775.342465753423"/>
    <x v="0"/>
  </r>
  <r>
    <s v="MOTOR_PRIVATE"/>
    <s v="Motor Private Car"/>
    <n v="2017"/>
    <d v="2017-07-16T00:00:00"/>
    <d v="2018-07-15T00:00:00"/>
    <s v="C5423"/>
    <n v="400000"/>
    <n v="14000"/>
    <n v="1400"/>
    <n v="217.45506550908254"/>
    <m/>
    <n v="365"/>
    <n v="169"/>
    <n v="196"/>
    <n v="7517.8082191780823"/>
    <n v="6482.1917808219177"/>
    <x v="0"/>
  </r>
  <r>
    <s v="MOTOR_PRIVATE"/>
    <s v="Motor Private Car"/>
    <n v="2017"/>
    <d v="2017-09-29T00:00:00"/>
    <d v="2018-09-28T00:00:00"/>
    <s v="C5284"/>
    <n v="500000"/>
    <n v="17500"/>
    <n v="1750"/>
    <n v="271.81883188635322"/>
    <m/>
    <n v="365"/>
    <n v="94"/>
    <n v="271"/>
    <n v="12993.150684931506"/>
    <n v="4506.8493150684935"/>
    <x v="0"/>
  </r>
  <r>
    <s v="MOTOR_PRIVATE"/>
    <s v="Motor Private Car"/>
    <n v="2017"/>
    <d v="2017-10-02T00:00:00"/>
    <d v="2018-10-01T00:00:00"/>
    <s v="C5514"/>
    <n v="1"/>
    <n v="15000"/>
    <n v="1500"/>
    <n v="232.98757018830273"/>
    <m/>
    <n v="365"/>
    <n v="91"/>
    <n v="274"/>
    <n v="11260.273972602739"/>
    <n v="3739.7260273972606"/>
    <x v="0"/>
  </r>
  <r>
    <s v="MOTOR_PRIVATE"/>
    <s v="Motor Private Car"/>
    <n v="2017"/>
    <d v="2017-10-14T00:00:00"/>
    <d v="2018-10-13T00:00:00"/>
    <s v="C5196"/>
    <n v="400000"/>
    <n v="15000"/>
    <n v="1500"/>
    <n v="232.98757018830273"/>
    <m/>
    <n v="365"/>
    <n v="79"/>
    <n v="286"/>
    <n v="11753.424657534246"/>
    <n v="3246.5753424657541"/>
    <x v="0"/>
  </r>
  <r>
    <s v="MOTOR_PRIVATE"/>
    <s v="Motor Private Car"/>
    <n v="2017"/>
    <d v="2017-07-27T00:00:00"/>
    <d v="2018-07-26T00:00:00"/>
    <s v="C5738"/>
    <n v="1000000"/>
    <n v="2500"/>
    <n v="250"/>
    <n v="38.831261698050454"/>
    <m/>
    <n v="365"/>
    <n v="158"/>
    <n v="207"/>
    <n v="1417.8082191780823"/>
    <n v="1082.1917808219177"/>
    <x v="0"/>
  </r>
  <r>
    <s v="MOTOR_PRIVATE"/>
    <s v="Motor Private Car"/>
    <n v="2017"/>
    <d v="2017-07-27T00:00:00"/>
    <d v="2018-07-26T00:00:00"/>
    <s v="C2723"/>
    <n v="1000000"/>
    <n v="37500"/>
    <n v="3750"/>
    <n v="582.46892547075686"/>
    <m/>
    <n v="365"/>
    <n v="158"/>
    <n v="207"/>
    <n v="21267.123287671235"/>
    <n v="16232.876712328765"/>
    <x v="0"/>
  </r>
  <r>
    <s v="MOTOR_PRIVATE"/>
    <s v="Motor Private Car"/>
    <n v="2017"/>
    <d v="2017-07-25T00:00:00"/>
    <d v="2018-07-24T00:00:00"/>
    <s v="C248"/>
    <n v="1250000"/>
    <n v="3125"/>
    <n v="313"/>
    <n v="48.539077122563071"/>
    <m/>
    <n v="365"/>
    <n v="160"/>
    <n v="205"/>
    <n v="1755.1369863013699"/>
    <n v="1369.8630136986301"/>
    <x v="0"/>
  </r>
  <r>
    <s v="MOTOR_PRIVATE"/>
    <s v="Motor Private Car"/>
    <n v="2017"/>
    <d v="2017-07-25T00:00:00"/>
    <d v="2018-07-24T00:00:00"/>
    <s v="C7690"/>
    <n v="1250000"/>
    <n v="46875"/>
    <n v="4688"/>
    <n v="728.08615683844607"/>
    <m/>
    <n v="365"/>
    <n v="160"/>
    <n v="205"/>
    <n v="26327.054794520551"/>
    <n v="20547.945205479449"/>
    <x v="0"/>
  </r>
  <r>
    <s v="MOTOR_PRIVATE"/>
    <s v="Motor Private Car"/>
    <n v="2017"/>
    <d v="2017-07-28T00:00:00"/>
    <d v="2018-07-27T00:00:00"/>
    <s v="C273"/>
    <n v="500000"/>
    <n v="1500"/>
    <n v="150"/>
    <n v="23.298757018830273"/>
    <m/>
    <n v="365"/>
    <n v="157"/>
    <n v="208"/>
    <n v="854.79452054794524"/>
    <n v="645.20547945205476"/>
    <x v="0"/>
  </r>
  <r>
    <s v="MOTOR_PRIVATE"/>
    <s v="Motor Private Car"/>
    <n v="2017"/>
    <d v="2017-07-28T00:00:00"/>
    <d v="2018-07-27T00:00:00"/>
    <s v="C1953"/>
    <n v="500000"/>
    <n v="22000"/>
    <n v="2200"/>
    <n v="341.715102942844"/>
    <m/>
    <n v="365"/>
    <n v="157"/>
    <n v="208"/>
    <n v="12536.986301369863"/>
    <n v="9463.0136986301368"/>
    <x v="0"/>
  </r>
  <r>
    <s v="MOTOR_PRIVATE"/>
    <s v="Motor Private Car"/>
    <n v="2017"/>
    <d v="2017-08-02T00:00:00"/>
    <d v="2018-08-01T00:00:00"/>
    <s v="C5731"/>
    <n v="500000"/>
    <n v="1500"/>
    <n v="150"/>
    <n v="23.298757018830273"/>
    <m/>
    <n v="365"/>
    <n v="152"/>
    <n v="213"/>
    <n v="875.34246575342468"/>
    <n v="624.65753424657532"/>
    <x v="0"/>
  </r>
  <r>
    <s v="MOTOR_PRIVATE"/>
    <s v="Motor Private Car"/>
    <n v="2017"/>
    <d v="2017-08-02T00:00:00"/>
    <d v="2018-08-01T00:00:00"/>
    <s v="C8657"/>
    <n v="500000"/>
    <n v="22000"/>
    <n v="2200"/>
    <n v="341.715102942844"/>
    <m/>
    <n v="365"/>
    <n v="152"/>
    <n v="213"/>
    <n v="12838.356164383562"/>
    <n v="9161.6438356164381"/>
    <x v="0"/>
  </r>
  <r>
    <s v="MOTOR_PRIVATE"/>
    <s v="Motor Private Car"/>
    <n v="2017"/>
    <d v="2017-08-02T00:00:00"/>
    <d v="2018-08-01T00:00:00"/>
    <s v="C872"/>
    <n v="700000"/>
    <n v="1750"/>
    <n v="175"/>
    <n v="27.181883188635318"/>
    <m/>
    <n v="365"/>
    <n v="152"/>
    <n v="213"/>
    <n v="1021.2328767123289"/>
    <n v="728.7671232876711"/>
    <x v="0"/>
  </r>
  <r>
    <s v="MOTOR_PRIVATE"/>
    <s v="Motor Private Car"/>
    <n v="2017"/>
    <d v="2017-08-02T00:00:00"/>
    <d v="2018-08-01T00:00:00"/>
    <s v="C2596"/>
    <n v="700000"/>
    <n v="26500"/>
    <n v="2650"/>
    <n v="411.61137399933483"/>
    <m/>
    <n v="365"/>
    <n v="152"/>
    <n v="213"/>
    <n v="15464.383561643837"/>
    <n v="11035.616438356163"/>
    <x v="0"/>
  </r>
  <r>
    <s v="MOTOR_PRIVATE"/>
    <s v="Motor Private Car"/>
    <n v="2017"/>
    <d v="2017-08-03T00:00:00"/>
    <d v="2018-08-02T00:00:00"/>
    <s v="C906"/>
    <n v="800000"/>
    <n v="2000"/>
    <n v="200"/>
    <n v="31.065009358440363"/>
    <m/>
    <n v="365"/>
    <n v="151"/>
    <n v="214"/>
    <n v="1172.6027397260275"/>
    <n v="827.39726027397251"/>
    <x v="0"/>
  </r>
  <r>
    <s v="MOTOR_PRIVATE"/>
    <s v="Motor Private Car"/>
    <n v="2017"/>
    <d v="2017-08-03T00:00:00"/>
    <d v="2018-08-02T00:00:00"/>
    <s v="C110"/>
    <n v="800000"/>
    <n v="30000"/>
    <n v="3000"/>
    <n v="465.97514037660545"/>
    <m/>
    <n v="365"/>
    <n v="151"/>
    <n v="214"/>
    <n v="17589.04109589041"/>
    <n v="12410.95890410959"/>
    <x v="0"/>
  </r>
  <r>
    <s v="MOTOR_PRIVATE"/>
    <s v="Motor Private Car"/>
    <n v="2017"/>
    <d v="2017-08-04T00:00:00"/>
    <d v="2018-08-03T00:00:00"/>
    <s v="C1744"/>
    <n v="800000"/>
    <n v="2000"/>
    <n v="200"/>
    <n v="31.065009358440363"/>
    <m/>
    <n v="365"/>
    <n v="150"/>
    <n v="215"/>
    <n v="1178.0821917808219"/>
    <n v="821.91780821917814"/>
    <x v="0"/>
  </r>
  <r>
    <s v="MOTOR_PRIVATE"/>
    <s v="Motor Private Car"/>
    <n v="2017"/>
    <d v="2017-08-04T00:00:00"/>
    <d v="2018-08-03T00:00:00"/>
    <s v="C7809"/>
    <n v="800000"/>
    <n v="30000"/>
    <n v="3000"/>
    <n v="465.97514037660545"/>
    <m/>
    <n v="365"/>
    <n v="150"/>
    <n v="215"/>
    <n v="17671.232876712329"/>
    <n v="12328.767123287671"/>
    <x v="0"/>
  </r>
  <r>
    <s v="MOTOR_PRIVATE"/>
    <s v="Motor Private Car"/>
    <n v="2017"/>
    <d v="2017-08-05T00:00:00"/>
    <d v="2018-08-04T00:00:00"/>
    <s v="C6692"/>
    <n v="600000"/>
    <n v="1500"/>
    <n v="150"/>
    <n v="23.298757018830273"/>
    <m/>
    <n v="365"/>
    <n v="149"/>
    <n v="216"/>
    <n v="887.67123287671234"/>
    <n v="612.32876712328766"/>
    <x v="0"/>
  </r>
  <r>
    <s v="MOTOR_PRIVATE"/>
    <s v="Motor Private Car"/>
    <n v="2017"/>
    <d v="2017-08-05T00:00:00"/>
    <d v="2018-08-04T00:00:00"/>
    <s v="C3628"/>
    <n v="600000"/>
    <n v="23000"/>
    <n v="2300"/>
    <n v="357.24760762206421"/>
    <m/>
    <n v="365"/>
    <n v="149"/>
    <n v="216"/>
    <n v="13610.95890410959"/>
    <n v="9389.0410958904104"/>
    <x v="0"/>
  </r>
  <r>
    <s v="MOTOR_PRIVATE"/>
    <s v="Motor Private Car"/>
    <n v="2017"/>
    <d v="2017-08-20T00:00:00"/>
    <d v="2018-08-19T00:00:00"/>
    <s v="C6342"/>
    <n v="650000"/>
    <n v="1500"/>
    <n v="150"/>
    <n v="23.298757018830273"/>
    <m/>
    <n v="365"/>
    <n v="134"/>
    <n v="231"/>
    <n v="949.31506849315065"/>
    <n v="550.68493150684935"/>
    <x v="0"/>
  </r>
  <r>
    <s v="MOTOR_PRIVATE"/>
    <s v="Motor Private Car"/>
    <n v="2017"/>
    <d v="2017-08-20T00:00:00"/>
    <d v="2018-08-19T00:00:00"/>
    <s v="C6083"/>
    <n v="650000"/>
    <n v="24750"/>
    <n v="2475"/>
    <n v="384.42949081069952"/>
    <m/>
    <n v="365"/>
    <n v="134"/>
    <n v="231"/>
    <n v="15663.698630136985"/>
    <n v="9086.3013698630148"/>
    <x v="0"/>
  </r>
  <r>
    <s v="MOTOR_PRIVATE"/>
    <s v="Motor Private Car"/>
    <n v="2017"/>
    <d v="2017-08-20T00:00:00"/>
    <d v="2018-08-19T00:00:00"/>
    <s v="C9000"/>
    <n v="650000"/>
    <m/>
    <m/>
    <n v="0"/>
    <m/>
    <n v="365"/>
    <n v="134"/>
    <n v="231"/>
    <n v="0"/>
    <n v="0"/>
    <x v="0"/>
  </r>
  <r>
    <s v="MOTOR_PRIVATE"/>
    <s v="Motor Private Car"/>
    <n v="2017"/>
    <d v="2017-04-04T00:00:00"/>
    <d v="2018-04-03T00:00:00"/>
    <s v="C8132"/>
    <n v="800000"/>
    <n v="34000"/>
    <n v="3400"/>
    <n v="528.10515909348624"/>
    <m/>
    <n v="365"/>
    <n v="272"/>
    <n v="93"/>
    <n v="8663.0136986301368"/>
    <n v="25336.986301369863"/>
    <x v="0"/>
  </r>
  <r>
    <s v="MOTOR_PRIVATE"/>
    <s v="Motor Private Car"/>
    <n v="2017"/>
    <d v="2017-08-24T00:00:00"/>
    <d v="2018-08-23T00:00:00"/>
    <s v="C4166"/>
    <n v="800000"/>
    <n v="2000"/>
    <n v="200"/>
    <n v="31.065009358440363"/>
    <m/>
    <n v="365"/>
    <n v="130"/>
    <n v="235"/>
    <n v="1287.6712328767123"/>
    <n v="712.32876712328766"/>
    <x v="0"/>
  </r>
  <r>
    <s v="MOTOR_PRIVATE"/>
    <s v="Motor Private Car"/>
    <n v="2017"/>
    <d v="2017-08-24T00:00:00"/>
    <d v="2018-08-23T00:00:00"/>
    <s v="C8359"/>
    <n v="800000"/>
    <n v="30000"/>
    <n v="3000"/>
    <n v="465.97514037660545"/>
    <m/>
    <n v="365"/>
    <n v="130"/>
    <n v="235"/>
    <n v="19315.068493150684"/>
    <n v="10684.931506849316"/>
    <x v="0"/>
  </r>
  <r>
    <s v="MOTOR_PRIVATE"/>
    <s v="Motor Private Car"/>
    <n v="2017"/>
    <d v="2017-08-26T00:00:00"/>
    <d v="2018-08-25T00:00:00"/>
    <s v="C7738"/>
    <n v="860000"/>
    <n v="32250"/>
    <n v="3225"/>
    <n v="500.92327590485087"/>
    <m/>
    <n v="365"/>
    <n v="128"/>
    <n v="237"/>
    <n v="20940.410958904111"/>
    <n v="11309.589041095889"/>
    <x v="0"/>
  </r>
  <r>
    <s v="MOTOR_PRIVATE"/>
    <s v="Motor Private Car"/>
    <n v="2017"/>
    <d v="2017-09-10T00:00:00"/>
    <d v="2018-09-09T00:00:00"/>
    <s v="C2765"/>
    <n v="1000000"/>
    <n v="2500"/>
    <n v="250"/>
    <n v="38.831261698050454"/>
    <m/>
    <n v="365"/>
    <n v="113"/>
    <n v="252"/>
    <n v="1726.027397260274"/>
    <n v="773.97260273972597"/>
    <x v="0"/>
  </r>
  <r>
    <s v="MOTOR_PRIVATE"/>
    <s v="Motor Private Car"/>
    <n v="2017"/>
    <d v="2017-09-10T00:00:00"/>
    <d v="2018-09-09T00:00:00"/>
    <s v="C9049"/>
    <n v="1000000"/>
    <n v="40500"/>
    <n v="4050"/>
    <n v="629.06643950841737"/>
    <m/>
    <n v="365"/>
    <n v="113"/>
    <n v="252"/>
    <n v="27961.64383561644"/>
    <n v="12538.35616438356"/>
    <x v="0"/>
  </r>
  <r>
    <s v="MOTOR_PRIVATE"/>
    <s v="Motor Private Car"/>
    <n v="2017"/>
    <d v="2017-09-08T00:00:00"/>
    <d v="2018-09-07T00:00:00"/>
    <s v="C3512"/>
    <n v="500000"/>
    <n v="1250"/>
    <n v="125"/>
    <n v="19.415630849025227"/>
    <m/>
    <n v="365"/>
    <n v="115"/>
    <n v="250"/>
    <n v="856.16438356164383"/>
    <n v="393.83561643835617"/>
    <x v="0"/>
  </r>
  <r>
    <s v="MOTOR_PRIVATE"/>
    <s v="Motor Private Car"/>
    <n v="2017"/>
    <d v="2017-09-08T00:00:00"/>
    <d v="2018-09-07T00:00:00"/>
    <s v="C4670"/>
    <n v="500000"/>
    <n v="22000"/>
    <n v="2200"/>
    <n v="341.715102942844"/>
    <m/>
    <n v="365"/>
    <n v="115"/>
    <n v="250"/>
    <n v="15068.49315068493"/>
    <n v="6931.5068493150702"/>
    <x v="0"/>
  </r>
  <r>
    <s v="MOTOR_PRIVATE"/>
    <s v="Motor Private Car"/>
    <n v="2017"/>
    <d v="2017-07-30T00:00:00"/>
    <d v="2018-07-29T00:00:00"/>
    <s v="C3045"/>
    <n v="500000"/>
    <n v="1250"/>
    <n v="125"/>
    <n v="19.415630849025227"/>
    <m/>
    <n v="365"/>
    <n v="155"/>
    <n v="210"/>
    <n v="719.17808219178073"/>
    <n v="530.82191780821927"/>
    <x v="0"/>
  </r>
  <r>
    <s v="MOTOR_PRIVATE"/>
    <s v="Motor Private Car"/>
    <n v="2017"/>
    <d v="2017-07-30T00:00:00"/>
    <d v="2018-07-29T00:00:00"/>
    <s v="C7437"/>
    <n v="500000"/>
    <n v="20500"/>
    <n v="2050"/>
    <n v="318.41634592401374"/>
    <m/>
    <n v="365"/>
    <n v="155"/>
    <n v="210"/>
    <n v="11794.520547945205"/>
    <n v="8705.4794520547948"/>
    <x v="0"/>
  </r>
  <r>
    <s v="MOTOR_PRIVATE"/>
    <s v="Motor Private Car"/>
    <n v="2017"/>
    <d v="2017-09-15T00:00:00"/>
    <d v="2018-09-14T00:00:00"/>
    <s v="C7416"/>
    <n v="1200000"/>
    <n v="3000"/>
    <n v="300"/>
    <n v="46.597514037660545"/>
    <m/>
    <n v="365"/>
    <n v="108"/>
    <n v="257"/>
    <n v="2112.3287671232874"/>
    <n v="887.67123287671257"/>
    <x v="0"/>
  </r>
  <r>
    <s v="MOTOR_PRIVATE"/>
    <s v="Motor Private Car"/>
    <n v="2017"/>
    <d v="2017-09-15T00:00:00"/>
    <d v="2018-09-14T00:00:00"/>
    <s v="C2102"/>
    <n v="1200000"/>
    <n v="45000"/>
    <n v="4500"/>
    <n v="698.96271056490821"/>
    <m/>
    <n v="365"/>
    <n v="108"/>
    <n v="257"/>
    <n v="31684.931506849316"/>
    <n v="13315.068493150684"/>
    <x v="0"/>
  </r>
  <r>
    <s v="MOTOR_PRIVATE"/>
    <s v="Motor Private Car"/>
    <n v="2017"/>
    <d v="2017-07-25T00:00:00"/>
    <d v="2018-07-24T00:00:00"/>
    <s v="C1770"/>
    <n v="900000"/>
    <n v="31500"/>
    <n v="3150"/>
    <n v="489.27389739543577"/>
    <m/>
    <n v="365"/>
    <n v="160"/>
    <n v="205"/>
    <n v="17691.780821917808"/>
    <n v="13808.219178082192"/>
    <x v="0"/>
  </r>
  <r>
    <s v="MOTOR_PRIVATE"/>
    <s v="Motor Private Car"/>
    <n v="2017"/>
    <d v="2017-08-07T00:00:00"/>
    <d v="2018-08-06T00:00:00"/>
    <s v="C471"/>
    <n v="3798200"/>
    <n v="132937"/>
    <n v="13294"/>
    <n v="2064.8445745414933"/>
    <m/>
    <n v="365"/>
    <n v="147"/>
    <n v="218"/>
    <n v="79397.989041095891"/>
    <n v="53539.010958904109"/>
    <x v="0"/>
  </r>
  <r>
    <s v="MOTOR_PRIVATE"/>
    <s v="Motor Private Car"/>
    <n v="2017"/>
    <d v="2017-07-29T00:00:00"/>
    <d v="2018-07-28T00:00:00"/>
    <s v="C5053"/>
    <n v="500000"/>
    <n v="17500"/>
    <n v="1750"/>
    <n v="271.81883188635322"/>
    <m/>
    <n v="365"/>
    <n v="156"/>
    <n v="209"/>
    <n v="10020.547945205479"/>
    <n v="7479.4520547945212"/>
    <x v="0"/>
  </r>
  <r>
    <s v="MOTOR_PRIVATE"/>
    <s v="Motor Private Car"/>
    <n v="2017"/>
    <d v="2017-09-01T00:00:00"/>
    <d v="2018-08-31T00:00:00"/>
    <s v="C3456"/>
    <n v="900000"/>
    <n v="31500"/>
    <n v="3150"/>
    <n v="489.27389739543577"/>
    <m/>
    <n v="365"/>
    <n v="122"/>
    <n v="243"/>
    <n v="20971.232876712329"/>
    <n v="10528.767123287671"/>
    <x v="0"/>
  </r>
  <r>
    <s v="MOTOR_PRIVATE"/>
    <s v="Motor Private Car"/>
    <n v="2017"/>
    <d v="2017-07-12T00:00:00"/>
    <d v="2018-07-11T00:00:00"/>
    <s v="C7869"/>
    <n v="800000"/>
    <n v="34000"/>
    <n v="3400"/>
    <n v="528.10515909348624"/>
    <m/>
    <n v="365"/>
    <n v="173"/>
    <n v="192"/>
    <n v="17884.931506849312"/>
    <n v="16115.068493150688"/>
    <x v="0"/>
  </r>
  <r>
    <s v="MOTOR_PRIVATE"/>
    <s v="Motor Private Car"/>
    <n v="2017"/>
    <d v="2017-06-18T00:00:00"/>
    <d v="2018-06-17T00:00:00"/>
    <s v="C1199"/>
    <n v="400000"/>
    <n v="1000"/>
    <n v="100"/>
    <n v="15.532504679220182"/>
    <m/>
    <n v="365"/>
    <n v="197"/>
    <n v="168"/>
    <n v="460.27397260273972"/>
    <n v="539.72602739726028"/>
    <x v="0"/>
  </r>
  <r>
    <s v="MOTOR_PRIVATE"/>
    <s v="Motor Private Car"/>
    <n v="2017"/>
    <d v="2017-06-18T00:00:00"/>
    <d v="2018-06-17T00:00:00"/>
    <s v="C7608"/>
    <n v="400000"/>
    <n v="18500"/>
    <n v="1850"/>
    <n v="287.35133656557338"/>
    <m/>
    <n v="365"/>
    <n v="197"/>
    <n v="168"/>
    <n v="8515.0684931506858"/>
    <n v="9984.9315068493142"/>
    <x v="0"/>
  </r>
  <r>
    <s v="MOTOR_PRIVATE"/>
    <s v="Motor Private Car"/>
    <n v="2017"/>
    <d v="2017-06-20T00:00:00"/>
    <d v="2018-06-19T00:00:00"/>
    <s v="C2845"/>
    <n v="720000"/>
    <n v="25200"/>
    <n v="2520"/>
    <n v="391.41911791634863"/>
    <m/>
    <n v="365"/>
    <n v="195"/>
    <n v="170"/>
    <n v="11736.986301369863"/>
    <n v="13463.013698630137"/>
    <x v="0"/>
  </r>
  <r>
    <s v="MOTOR_PRIVATE"/>
    <s v="Motor Private Car"/>
    <n v="2017"/>
    <d v="2017-07-13T00:00:00"/>
    <d v="2018-07-12T00:00:00"/>
    <s v="C540"/>
    <n v="400000"/>
    <n v="15000"/>
    <n v="1500"/>
    <n v="232.98757018830273"/>
    <m/>
    <n v="365"/>
    <n v="172"/>
    <n v="193"/>
    <n v="7931.5068493150693"/>
    <n v="7068.4931506849307"/>
    <x v="0"/>
  </r>
  <r>
    <s v="MOTOR_PRIVATE"/>
    <s v="Motor Private Car"/>
    <n v="2017"/>
    <d v="2017-07-12T00:00:00"/>
    <d v="2018-07-11T00:00:00"/>
    <s v="C8074"/>
    <n v="650000"/>
    <n v="1950"/>
    <n v="195"/>
    <n v="30.288384124479357"/>
    <m/>
    <n v="365"/>
    <n v="173"/>
    <n v="192"/>
    <n v="1025.7534246575342"/>
    <n v="924.2465753424658"/>
    <x v="0"/>
  </r>
  <r>
    <s v="MOTOR_PRIVATE"/>
    <s v="Motor Private Car"/>
    <n v="2017"/>
    <d v="2017-07-12T00:00:00"/>
    <d v="2018-07-11T00:00:00"/>
    <s v="C3700"/>
    <n v="650000"/>
    <n v="28000"/>
    <n v="2800"/>
    <n v="434.91013101816509"/>
    <m/>
    <n v="365"/>
    <n v="173"/>
    <n v="192"/>
    <n v="14728.767123287669"/>
    <n v="13271.232876712331"/>
    <x v="0"/>
  </r>
  <r>
    <s v="MOTOR_PRIVATE"/>
    <s v="Motor Private Car"/>
    <n v="2017"/>
    <d v="2017-07-12T00:00:00"/>
    <d v="2018-07-11T00:00:00"/>
    <s v="C1213"/>
    <n v="700000"/>
    <n v="2150"/>
    <n v="215"/>
    <n v="33.394885060323389"/>
    <m/>
    <n v="365"/>
    <n v="173"/>
    <n v="192"/>
    <n v="1130.958904109589"/>
    <n v="1019.041095890411"/>
    <x v="0"/>
  </r>
  <r>
    <s v="MOTOR_PRIVATE"/>
    <s v="Motor Private Car"/>
    <n v="2017"/>
    <d v="2017-07-13T00:00:00"/>
    <d v="2018-07-12T00:00:00"/>
    <s v="C5011"/>
    <n v="600000"/>
    <n v="23000"/>
    <n v="2300"/>
    <n v="357.24760762206421"/>
    <m/>
    <n v="365"/>
    <n v="172"/>
    <n v="193"/>
    <n v="12161.64383561644"/>
    <n v="10838.35616438356"/>
    <x v="0"/>
  </r>
  <r>
    <s v="MOTOR_PRIVATE"/>
    <s v="Motor Private Car"/>
    <n v="2017"/>
    <d v="2017-06-06T00:00:00"/>
    <d v="2018-06-05T00:00:00"/>
    <s v="C2131"/>
    <n v="1250000"/>
    <n v="1750"/>
    <n v="175"/>
    <n v="27.181883188635318"/>
    <m/>
    <n v="365"/>
    <n v="209"/>
    <n v="156"/>
    <n v="747.94520547945206"/>
    <n v="1002.0547945205479"/>
    <x v="0"/>
  </r>
  <r>
    <s v="MOTOR_PRIVATE"/>
    <s v="Motor Private Car"/>
    <n v="2017"/>
    <d v="2017-06-06T00:00:00"/>
    <d v="2018-06-05T00:00:00"/>
    <s v="C1616"/>
    <n v="1200000"/>
    <n v="42000"/>
    <n v="4200"/>
    <n v="652.36519652724769"/>
    <m/>
    <n v="365"/>
    <n v="209"/>
    <n v="156"/>
    <n v="17950.68493150685"/>
    <n v="24049.31506849315"/>
    <x v="0"/>
  </r>
  <r>
    <s v="MOTOR_PRIVATE"/>
    <s v="Motor Private Car"/>
    <n v="2017"/>
    <d v="2017-07-16T00:00:00"/>
    <d v="2018-07-15T00:00:00"/>
    <s v="C9913"/>
    <n v="400000"/>
    <n v="1000"/>
    <n v="100"/>
    <n v="15.532504679220182"/>
    <m/>
    <n v="365"/>
    <n v="169"/>
    <n v="196"/>
    <n v="536.98630136986299"/>
    <n v="463.01369863013701"/>
    <x v="0"/>
  </r>
  <r>
    <s v="MOTOR_PRIVATE"/>
    <s v="Motor Private Car"/>
    <n v="2017"/>
    <d v="2017-07-16T00:00:00"/>
    <d v="2018-07-15T00:00:00"/>
    <s v="C6441"/>
    <n v="400000"/>
    <n v="17000"/>
    <n v="1700"/>
    <n v="264.05257954674312"/>
    <m/>
    <n v="365"/>
    <n v="169"/>
    <n v="196"/>
    <n v="9128.767123287671"/>
    <n v="7871.232876712329"/>
    <x v="0"/>
  </r>
  <r>
    <s v="MOTOR_PRIVATE"/>
    <s v="Motor Private Car"/>
    <n v="2017"/>
    <d v="2017-07-15T00:00:00"/>
    <d v="2018-07-14T00:00:00"/>
    <s v="C5711"/>
    <n v="2500000"/>
    <n v="6250"/>
    <n v="625"/>
    <n v="97.078154245126143"/>
    <m/>
    <n v="365"/>
    <n v="170"/>
    <n v="195"/>
    <n v="3339.0410958904113"/>
    <n v="2910.9589041095887"/>
    <x v="0"/>
  </r>
  <r>
    <s v="MOTOR_PRIVATE"/>
    <s v="Motor Private Car"/>
    <n v="2017"/>
    <d v="2017-07-15T00:00:00"/>
    <d v="2018-07-14T00:00:00"/>
    <s v="C5643"/>
    <n v="2500000"/>
    <n v="93750"/>
    <n v="9375"/>
    <n v="1456.1723136768921"/>
    <m/>
    <n v="365"/>
    <n v="170"/>
    <n v="195"/>
    <n v="50085.61643835617"/>
    <n v="43664.38356164383"/>
    <x v="0"/>
  </r>
  <r>
    <s v="MOTOR_PRIVATE"/>
    <s v="Motor Private Car"/>
    <n v="2017"/>
    <d v="2017-07-17T00:00:00"/>
    <d v="2018-07-16T00:00:00"/>
    <s v="C8944"/>
    <n v="2500000"/>
    <n v="106250"/>
    <n v="10625"/>
    <n v="1650.3286221671444"/>
    <m/>
    <n v="365"/>
    <n v="168"/>
    <n v="197"/>
    <n v="57345.890410958906"/>
    <n v="48904.109589041094"/>
    <x v="0"/>
  </r>
  <r>
    <s v="MOTOR_PRIVATE"/>
    <s v="Motor Private Car"/>
    <n v="2017"/>
    <d v="2017-07-15T00:00:00"/>
    <d v="2018-07-14T00:00:00"/>
    <s v="C9961"/>
    <n v="600000"/>
    <n v="-22352"/>
    <n v="-2235"/>
    <n v="-347.18254458992953"/>
    <m/>
    <n v="365"/>
    <n v="170"/>
    <n v="195"/>
    <n v="-11941.479452054795"/>
    <n v="-10410.520547945205"/>
    <x v="0"/>
  </r>
  <r>
    <s v="MOTOR_PRIVATE"/>
    <s v="Motor Private Car"/>
    <n v="2017"/>
    <d v="2017-07-15T00:00:00"/>
    <d v="2018-07-14T00:00:00"/>
    <s v="C345"/>
    <n v="600000"/>
    <n v="1500"/>
    <n v="150"/>
    <n v="23.298757018830273"/>
    <m/>
    <n v="365"/>
    <n v="170"/>
    <n v="195"/>
    <n v="801.3698630136987"/>
    <n v="698.6301369863013"/>
    <x v="0"/>
  </r>
  <r>
    <s v="MOTOR_PRIVATE"/>
    <s v="Motor Private Car"/>
    <n v="2017"/>
    <d v="2017-07-15T00:00:00"/>
    <d v="2018-07-14T00:00:00"/>
    <s v="C6129"/>
    <n v="600000"/>
    <n v="23000"/>
    <n v="2300"/>
    <n v="357.24760762206421"/>
    <m/>
    <n v="365"/>
    <n v="170"/>
    <n v="195"/>
    <n v="12287.671232876713"/>
    <n v="10712.328767123287"/>
    <x v="0"/>
  </r>
  <r>
    <s v="MOTOR_PRIVATE"/>
    <s v="Motor Private Car"/>
    <n v="2017"/>
    <d v="2017-07-15T00:00:00"/>
    <d v="2018-07-14T00:00:00"/>
    <s v="C8782"/>
    <n v="600000"/>
    <n v="-100"/>
    <n v="-10"/>
    <n v="-1.5532504679220183"/>
    <m/>
    <n v="365"/>
    <n v="170"/>
    <n v="195"/>
    <n v="-53.424657534246577"/>
    <n v="-46.575342465753423"/>
    <x v="0"/>
  </r>
  <r>
    <s v="MOTOR_PRIVATE"/>
    <s v="Motor Private Car"/>
    <n v="2017"/>
    <d v="2017-07-15T00:00:00"/>
    <d v="2018-07-14T00:00:00"/>
    <s v="C6183"/>
    <n v="600000"/>
    <n v="-1400"/>
    <n v="-140"/>
    <n v="-21.745506550908257"/>
    <m/>
    <n v="365"/>
    <n v="170"/>
    <n v="195"/>
    <n v="-747.94520547945206"/>
    <n v="-652.05479452054794"/>
    <x v="0"/>
  </r>
  <r>
    <s v="MOTOR_PRIVATE"/>
    <s v="Motor Private Car"/>
    <n v="2017"/>
    <d v="2017-07-15T00:00:00"/>
    <d v="2018-07-14T00:00:00"/>
    <s v="C543"/>
    <n v="600000"/>
    <n v="1500"/>
    <n v="150"/>
    <n v="23.298757018830273"/>
    <m/>
    <n v="365"/>
    <n v="170"/>
    <n v="195"/>
    <n v="801.3698630136987"/>
    <n v="698.6301369863013"/>
    <x v="0"/>
  </r>
  <r>
    <s v="MOTOR_PRIVATE"/>
    <s v="Motor Private Car"/>
    <n v="2017"/>
    <d v="2017-07-15T00:00:00"/>
    <d v="2018-07-14T00:00:00"/>
    <s v="C8172"/>
    <n v="600000"/>
    <n v="23000"/>
    <n v="2300"/>
    <n v="357.24760762206421"/>
    <m/>
    <n v="365"/>
    <n v="170"/>
    <n v="195"/>
    <n v="12287.671232876713"/>
    <n v="10712.328767123287"/>
    <x v="0"/>
  </r>
  <r>
    <s v="MOTOR_PRIVATE"/>
    <s v="Motor Private Car"/>
    <n v="2017"/>
    <d v="2017-08-23T00:00:00"/>
    <d v="2018-08-22T00:00:00"/>
    <s v="C1289"/>
    <m/>
    <n v="5000"/>
    <n v="500"/>
    <n v="77.662523396100909"/>
    <m/>
    <n v="365"/>
    <n v="131"/>
    <n v="234"/>
    <n v="3205.4794520547948"/>
    <n v="1794.5205479452052"/>
    <x v="0"/>
  </r>
  <r>
    <s v="MOTOR_PRIVATE"/>
    <s v="Motor Private Car"/>
    <n v="2017"/>
    <d v="2017-08-25T00:00:00"/>
    <d v="2018-08-24T00:00:00"/>
    <s v="C3895"/>
    <n v="700000"/>
    <n v="24500"/>
    <n v="2450"/>
    <n v="380.54636464089447"/>
    <m/>
    <n v="365"/>
    <n v="129"/>
    <n v="236"/>
    <n v="15841.095890410959"/>
    <n v="8658.9041095890407"/>
    <x v="0"/>
  </r>
  <r>
    <s v="MOTOR_PRIVATE"/>
    <s v="Motor Private Car"/>
    <n v="2017"/>
    <d v="2017-09-01T00:00:00"/>
    <d v="2018-08-31T00:00:00"/>
    <s v="C4157"/>
    <n v="600000"/>
    <n v="21000"/>
    <n v="2100"/>
    <n v="326.18259826362385"/>
    <m/>
    <n v="365"/>
    <n v="122"/>
    <n v="243"/>
    <n v="13980.82191780822"/>
    <n v="7019.17808219178"/>
    <x v="0"/>
  </r>
  <r>
    <s v="MOTOR_PRIVATE"/>
    <s v="Motor Private Car"/>
    <n v="2017"/>
    <d v="2017-07-14T00:00:00"/>
    <d v="2018-07-13T00:00:00"/>
    <s v="C6114"/>
    <n v="700000"/>
    <n v="26500"/>
    <n v="2650"/>
    <n v="411.61137399933483"/>
    <m/>
    <n v="365"/>
    <n v="171"/>
    <n v="194"/>
    <n v="14084.931506849316"/>
    <n v="12415.068493150684"/>
    <x v="0"/>
  </r>
  <r>
    <s v="MOTOR_PRIVATE"/>
    <s v="Motor Private Car"/>
    <n v="2017"/>
    <d v="2017-07-14T00:00:00"/>
    <d v="2018-07-13T00:00:00"/>
    <s v="C1246"/>
    <n v="2800000"/>
    <n v="112000"/>
    <n v="11200"/>
    <n v="1739.6405240726604"/>
    <m/>
    <n v="365"/>
    <n v="171"/>
    <n v="194"/>
    <n v="59528.767123287675"/>
    <n v="52471.232876712325"/>
    <x v="0"/>
  </r>
  <r>
    <s v="MOTOR_PRIVATE"/>
    <s v="Motor Private Car"/>
    <n v="2017"/>
    <d v="2017-07-15T00:00:00"/>
    <d v="2018-07-14T00:00:00"/>
    <s v="C9436"/>
    <n v="2500000"/>
    <n v="6250"/>
    <n v="625"/>
    <n v="97.078154245126143"/>
    <m/>
    <n v="365"/>
    <n v="170"/>
    <n v="195"/>
    <n v="3339.0410958904113"/>
    <n v="2910.9589041095887"/>
    <x v="0"/>
  </r>
  <r>
    <s v="MOTOR_PRIVATE"/>
    <s v="Motor Private Car"/>
    <n v="2017"/>
    <d v="2017-07-15T00:00:00"/>
    <d v="2018-07-14T00:00:00"/>
    <s v="C9875"/>
    <n v="2500000"/>
    <n v="93750"/>
    <n v="9375"/>
    <n v="1456.1723136768921"/>
    <m/>
    <n v="365"/>
    <n v="170"/>
    <n v="195"/>
    <n v="50085.61643835617"/>
    <n v="43664.38356164383"/>
    <x v="0"/>
  </r>
  <r>
    <s v="MOTOR_PRIVATE"/>
    <s v="Motor Private Car"/>
    <n v="2017"/>
    <d v="2017-07-15T00:00:00"/>
    <d v="2018-07-14T00:00:00"/>
    <s v="C8802"/>
    <n v="800000"/>
    <n v="28000"/>
    <n v="2800"/>
    <n v="434.91013101816509"/>
    <m/>
    <n v="365"/>
    <n v="170"/>
    <n v="195"/>
    <n v="14958.904109589042"/>
    <n v="13041.095890410958"/>
    <x v="0"/>
  </r>
  <r>
    <s v="MOTOR_PRIVATE"/>
    <s v="Motor Private Car"/>
    <n v="2017"/>
    <d v="2017-08-08T00:00:00"/>
    <d v="2018-08-07T00:00:00"/>
    <s v="C3439"/>
    <n v="500000"/>
    <n v="17500"/>
    <n v="1750"/>
    <n v="271.81883188635322"/>
    <m/>
    <n v="365"/>
    <n v="146"/>
    <n v="219"/>
    <n v="10500"/>
    <n v="7000"/>
    <x v="0"/>
  </r>
  <r>
    <s v="MOTOR_PRIVATE"/>
    <s v="Motor Private Car"/>
    <n v="2017"/>
    <d v="2017-08-12T00:00:00"/>
    <d v="2018-08-11T00:00:00"/>
    <s v="C4969"/>
    <n v="400000"/>
    <n v="15000"/>
    <n v="1500"/>
    <n v="232.98757018830273"/>
    <m/>
    <n v="365"/>
    <n v="142"/>
    <n v="223"/>
    <n v="9164.3835616438355"/>
    <n v="5835.6164383561645"/>
    <x v="0"/>
  </r>
  <r>
    <s v="MOTOR_PRIVATE"/>
    <s v="Motor Private Car"/>
    <n v="2017"/>
    <d v="2017-08-12T00:00:00"/>
    <d v="2018-08-11T00:00:00"/>
    <s v="C7464"/>
    <n v="400000"/>
    <n v="15000"/>
    <n v="1500"/>
    <n v="232.98757018830273"/>
    <m/>
    <n v="365"/>
    <n v="142"/>
    <n v="223"/>
    <n v="9164.3835616438355"/>
    <n v="5835.6164383561645"/>
    <x v="0"/>
  </r>
  <r>
    <s v="MOTOR_PRIVATE"/>
    <s v="Motor Private Car"/>
    <n v="2017"/>
    <d v="2017-08-09T00:00:00"/>
    <d v="2018-08-08T00:00:00"/>
    <s v="C6997"/>
    <n v="700000"/>
    <n v="24500"/>
    <n v="2450"/>
    <n v="380.54636464089447"/>
    <m/>
    <n v="365"/>
    <n v="145"/>
    <n v="220"/>
    <n v="14767.123287671233"/>
    <n v="9732.8767123287671"/>
    <x v="0"/>
  </r>
  <r>
    <s v="MOTOR_PRIVATE"/>
    <s v="Motor Private Car"/>
    <n v="2017"/>
    <d v="2017-08-18T00:00:00"/>
    <d v="2018-08-17T00:00:00"/>
    <s v="C2523"/>
    <n v="800000"/>
    <n v="28000"/>
    <n v="2800"/>
    <n v="434.91013101816509"/>
    <m/>
    <n v="365"/>
    <n v="136"/>
    <n v="229"/>
    <n v="17567.123287671231"/>
    <n v="10432.876712328769"/>
    <x v="0"/>
  </r>
  <r>
    <s v="MOTOR_PRIVATE"/>
    <s v="Motor Private Car"/>
    <n v="2017"/>
    <d v="2017-07-19T00:00:00"/>
    <d v="2018-07-18T00:00:00"/>
    <s v="C679"/>
    <n v="550000"/>
    <n v="1375"/>
    <n v="138"/>
    <n v="21.35719393392775"/>
    <m/>
    <n v="365"/>
    <n v="166"/>
    <n v="199"/>
    <n v="749.65753424657532"/>
    <n v="625.34246575342468"/>
    <x v="0"/>
  </r>
  <r>
    <s v="MOTOR_PRIVATE"/>
    <s v="Motor Private Car"/>
    <n v="2017"/>
    <d v="2017-07-19T00:00:00"/>
    <d v="2018-07-18T00:00:00"/>
    <s v="C5552"/>
    <n v="550000"/>
    <n v="21250"/>
    <n v="2125"/>
    <n v="330.0657244334289"/>
    <m/>
    <n v="365"/>
    <n v="166"/>
    <n v="199"/>
    <n v="11585.616438356165"/>
    <n v="9664.3835616438355"/>
    <x v="0"/>
  </r>
  <r>
    <s v="MOTOR_PRIVATE"/>
    <s v="Motor Private Car"/>
    <n v="2017"/>
    <d v="2017-07-14T00:00:00"/>
    <d v="2018-07-13T00:00:00"/>
    <s v="C1502"/>
    <n v="700000"/>
    <n v="26500"/>
    <n v="2650"/>
    <n v="411.61137399933483"/>
    <m/>
    <n v="365"/>
    <n v="171"/>
    <n v="194"/>
    <n v="14084.931506849316"/>
    <n v="12415.068493150684"/>
    <x v="0"/>
  </r>
  <r>
    <s v="MOTOR_PRIVATE"/>
    <s v="Motor Private Car"/>
    <n v="2017"/>
    <d v="2017-07-14T00:00:00"/>
    <d v="2018-07-13T00:00:00"/>
    <s v="C6074"/>
    <n v="700000"/>
    <n v="24500"/>
    <n v="2450"/>
    <n v="380.54636464089447"/>
    <m/>
    <n v="365"/>
    <n v="171"/>
    <n v="194"/>
    <n v="13021.917808219179"/>
    <n v="11478.082191780821"/>
    <x v="0"/>
  </r>
  <r>
    <s v="MOTOR_PRIVATE"/>
    <s v="Motor Private Car"/>
    <n v="2017"/>
    <d v="2017-07-20T00:00:00"/>
    <d v="2018-07-19T00:00:00"/>
    <s v="C3062"/>
    <n v="600000"/>
    <n v="21000"/>
    <n v="2100"/>
    <n v="326.18259826362385"/>
    <m/>
    <n v="365"/>
    <n v="165"/>
    <n v="200"/>
    <n v="11506.849315068492"/>
    <n v="9493.1506849315083"/>
    <x v="0"/>
  </r>
  <r>
    <s v="MOTOR_PRIVATE"/>
    <s v="Motor Private Car"/>
    <n v="2017"/>
    <d v="2017-11-06T00:00:00"/>
    <d v="2018-11-05T00:00:00"/>
    <s v="C8822"/>
    <n v="8000000"/>
    <n v="20000"/>
    <n v="2000"/>
    <n v="310.65009358440363"/>
    <m/>
    <n v="365"/>
    <n v="56"/>
    <n v="309"/>
    <n v="16931.506849315068"/>
    <n v="3068.4931506849316"/>
    <x v="0"/>
  </r>
  <r>
    <s v="MOTOR_PRIVATE"/>
    <s v="Motor Private Car"/>
    <n v="2017"/>
    <d v="2017-11-06T00:00:00"/>
    <d v="2018-11-05T00:00:00"/>
    <s v="C2441"/>
    <n v="8000000"/>
    <n v="300000"/>
    <n v="30000"/>
    <n v="4659.7514037660549"/>
    <m/>
    <n v="365"/>
    <n v="56"/>
    <n v="309"/>
    <n v="253972.60273972602"/>
    <n v="46027.397260273981"/>
    <x v="0"/>
  </r>
  <r>
    <s v="MOTOR_PRIVATE"/>
    <s v="Motor Private Car"/>
    <n v="2017"/>
    <d v="2017-11-11T00:00:00"/>
    <d v="2018-11-10T00:00:00"/>
    <s v="C9627"/>
    <n v="700000"/>
    <n v="24500"/>
    <n v="2450"/>
    <n v="380.54636464089447"/>
    <m/>
    <n v="365"/>
    <n v="51"/>
    <n v="314"/>
    <n v="21076.712328767124"/>
    <n v="3423.2876712328762"/>
    <x v="0"/>
  </r>
  <r>
    <s v="MOTOR_PRIVATE"/>
    <s v="Motor Private Car"/>
    <n v="2017"/>
    <d v="2017-11-10T00:00:00"/>
    <d v="2018-11-09T00:00:00"/>
    <s v="C7236"/>
    <n v="550000"/>
    <n v="22000"/>
    <n v="2200"/>
    <n v="341.715102942844"/>
    <m/>
    <n v="365"/>
    <n v="52"/>
    <n v="313"/>
    <n v="18865.753424657534"/>
    <n v="3134.2465753424658"/>
    <x v="0"/>
  </r>
  <r>
    <s v="MOTOR_PRIVATE"/>
    <s v="Motor Private Car"/>
    <n v="2017"/>
    <d v="2017-11-13T00:00:00"/>
    <d v="2018-11-12T00:00:00"/>
    <s v="C7541"/>
    <n v="1100000"/>
    <n v="38500"/>
    <n v="3850"/>
    <n v="598.00143014997707"/>
    <m/>
    <n v="365"/>
    <n v="49"/>
    <n v="316"/>
    <n v="33331.506849315068"/>
    <n v="5168.4931506849316"/>
    <x v="0"/>
  </r>
  <r>
    <s v="MOTOR_PRIVATE"/>
    <s v="Motor Private Car"/>
    <n v="2017"/>
    <d v="2017-11-13T00:00:00"/>
    <d v="2018-11-12T00:00:00"/>
    <s v="C1276"/>
    <n v="5000000"/>
    <n v="187500"/>
    <n v="18750"/>
    <n v="2912.3446273537843"/>
    <m/>
    <n v="365"/>
    <n v="49"/>
    <n v="316"/>
    <n v="162328.76712328766"/>
    <n v="25171.23287671234"/>
    <x v="0"/>
  </r>
  <r>
    <s v="MOTOR_PRIVATE"/>
    <s v="Motor Private Car"/>
    <n v="2017"/>
    <d v="2017-07-21T00:00:00"/>
    <d v="2018-07-19T00:00:00"/>
    <s v="C3030"/>
    <n v="3000000"/>
    <n v="105000"/>
    <n v="10500"/>
    <n v="1630.9129913181191"/>
    <m/>
    <n v="364"/>
    <n v="164"/>
    <n v="200"/>
    <n v="57692.307692307695"/>
    <n v="47307.692307692305"/>
    <x v="0"/>
  </r>
  <r>
    <s v="MOTOR_PRIVATE"/>
    <s v="Motor Private Car"/>
    <n v="2017"/>
    <d v="2017-07-21T00:00:00"/>
    <d v="2018-07-19T00:00:00"/>
    <s v="C4272"/>
    <n v="3000000"/>
    <n v="-105000"/>
    <n v="-10500"/>
    <n v="-1630.9129913181191"/>
    <m/>
    <n v="364"/>
    <n v="164"/>
    <n v="200"/>
    <n v="-57692.307692307695"/>
    <n v="-47307.692307692305"/>
    <x v="0"/>
  </r>
  <r>
    <s v="MOTOR_PRIVATE"/>
    <s v="Motor Private Car"/>
    <n v="2017"/>
    <d v="2017-07-24T00:00:00"/>
    <d v="2018-07-23T00:00:00"/>
    <s v="C5517"/>
    <n v="600000"/>
    <n v="28000"/>
    <n v="2800"/>
    <n v="434.91013101816509"/>
    <m/>
    <n v="365"/>
    <n v="161"/>
    <n v="204"/>
    <n v="15649.315068493152"/>
    <n v="12350.684931506848"/>
    <x v="0"/>
  </r>
  <r>
    <s v="MOTOR_PRIVATE"/>
    <s v="Motor Private Car"/>
    <n v="2017"/>
    <d v="2017-07-07T00:00:00"/>
    <d v="2018-07-06T00:00:00"/>
    <s v="C4289"/>
    <n v="400000"/>
    <n v="15000"/>
    <n v="1500"/>
    <n v="232.98757018830273"/>
    <m/>
    <n v="365"/>
    <n v="178"/>
    <n v="187"/>
    <n v="7684.9315068493152"/>
    <n v="7315.0684931506848"/>
    <x v="0"/>
  </r>
  <r>
    <s v="MOTOR_PRIVATE"/>
    <s v="Motor Private Car"/>
    <n v="2017"/>
    <d v="2017-07-21T00:00:00"/>
    <d v="2018-07-20T00:00:00"/>
    <s v="C6105"/>
    <n v="600000"/>
    <n v="21000"/>
    <n v="2100"/>
    <n v="326.18259826362385"/>
    <m/>
    <n v="365"/>
    <n v="164"/>
    <n v="201"/>
    <n v="11564.383561643835"/>
    <n v="9435.6164383561645"/>
    <x v="0"/>
  </r>
  <r>
    <s v="MOTOR_PRIVATE"/>
    <s v="Motor Private Car"/>
    <n v="2017"/>
    <d v="2017-07-27T00:00:00"/>
    <d v="2018-07-26T00:00:00"/>
    <s v="C2407"/>
    <n v="990000"/>
    <n v="34650"/>
    <n v="3465"/>
    <n v="538.20128713497934"/>
    <m/>
    <n v="365"/>
    <n v="158"/>
    <n v="207"/>
    <n v="19650.821917808218"/>
    <n v="14999.178082191782"/>
    <x v="0"/>
  </r>
  <r>
    <s v="MOTOR_PRIVATE"/>
    <s v="Motor Private Car"/>
    <n v="2017"/>
    <d v="2017-07-27T00:00:00"/>
    <d v="2018-07-26T00:00:00"/>
    <s v="C3212"/>
    <n v="6500000"/>
    <n v="227500"/>
    <n v="22750"/>
    <n v="3533.6448145225913"/>
    <m/>
    <n v="365"/>
    <n v="158"/>
    <n v="207"/>
    <n v="129020.54794520549"/>
    <n v="98479.452054794514"/>
    <x v="0"/>
  </r>
  <r>
    <s v="MOTOR_PRIVATE"/>
    <s v="Motor Private Car"/>
    <n v="2017"/>
    <d v="2017-07-29T00:00:00"/>
    <d v="2018-07-28T00:00:00"/>
    <s v="C1690"/>
    <n v="800000"/>
    <n v="28000"/>
    <n v="2800"/>
    <n v="434.91013101816509"/>
    <m/>
    <n v="365"/>
    <n v="156"/>
    <n v="209"/>
    <n v="16032.876712328767"/>
    <n v="11967.123287671233"/>
    <x v="0"/>
  </r>
  <r>
    <s v="MOTOR_PRIVATE"/>
    <s v="Motor Private Car"/>
    <n v="2017"/>
    <d v="2017-07-15T00:00:00"/>
    <d v="2018-07-14T00:00:00"/>
    <s v="C633"/>
    <n v="640000"/>
    <n v="7400"/>
    <n v="740"/>
    <n v="114.94053462622935"/>
    <m/>
    <n v="365"/>
    <n v="170"/>
    <n v="195"/>
    <n v="3953.4246575342468"/>
    <n v="3446.5753424657532"/>
    <x v="0"/>
  </r>
  <r>
    <s v="MOTOR_PRIVATE"/>
    <s v="Motor Private Car"/>
    <n v="2017"/>
    <d v="2017-07-15T00:00:00"/>
    <d v="2018-07-14T00:00:00"/>
    <s v="C5595"/>
    <n v="400000"/>
    <n v="17000"/>
    <n v="1700"/>
    <n v="264.05257954674312"/>
    <m/>
    <n v="365"/>
    <n v="170"/>
    <n v="195"/>
    <n v="9082.1917808219187"/>
    <n v="7917.8082191780813"/>
    <x v="0"/>
  </r>
  <r>
    <s v="MOTOR_PRIVATE"/>
    <s v="Motor Private Car"/>
    <n v="2017"/>
    <d v="2017-07-03T00:00:00"/>
    <d v="2018-07-02T00:00:00"/>
    <s v="C9590"/>
    <n v="500000"/>
    <n v="17500"/>
    <n v="1750"/>
    <n v="271.81883188635322"/>
    <m/>
    <n v="365"/>
    <n v="182"/>
    <n v="183"/>
    <n v="8773.9726027397264"/>
    <n v="8726.0273972602736"/>
    <x v="0"/>
  </r>
  <r>
    <s v="MOTOR_PRIVATE"/>
    <s v="Motor Private Car"/>
    <n v="2017"/>
    <d v="2017-06-19T00:00:00"/>
    <d v="2018-06-18T00:00:00"/>
    <s v="C3481"/>
    <m/>
    <n v="5000"/>
    <n v="500"/>
    <n v="77.662523396100909"/>
    <m/>
    <n v="365"/>
    <n v="196"/>
    <n v="169"/>
    <n v="2315.0684931506848"/>
    <n v="2684.9315068493152"/>
    <x v="0"/>
  </r>
  <r>
    <s v="MOTOR_PRIVATE"/>
    <s v="Motor Private Car"/>
    <n v="2017"/>
    <d v="2017-06-20T00:00:00"/>
    <d v="2018-06-19T00:00:00"/>
    <s v="C7570"/>
    <n v="5063"/>
    <n v="5000"/>
    <n v="500"/>
    <n v="77.662523396100909"/>
    <m/>
    <n v="365"/>
    <n v="195"/>
    <n v="170"/>
    <n v="2328.767123287671"/>
    <n v="2671.232876712329"/>
    <x v="0"/>
  </r>
  <r>
    <s v="MOTOR_PRIVATE"/>
    <s v="Motor Private Car"/>
    <n v="2017"/>
    <d v="2017-07-12T00:00:00"/>
    <d v="2017-12-31T00:00:00"/>
    <s v="C9759"/>
    <n v="2050000"/>
    <n v="2429"/>
    <n v="243"/>
    <n v="37.728453865825827"/>
    <m/>
    <n v="173"/>
    <n v="173"/>
    <n v="0"/>
    <n v="0"/>
    <n v="2429"/>
    <x v="0"/>
  </r>
  <r>
    <s v="MOTOR_PRIVATE"/>
    <s v="Motor Private Car"/>
    <n v="2017"/>
    <d v="2017-07-12T00:00:00"/>
    <d v="2017-12-31T00:00:00"/>
    <s v="C4088"/>
    <n v="2050000"/>
    <n v="44209"/>
    <n v="4421"/>
    <n v="686.67649936364501"/>
    <m/>
    <n v="173"/>
    <n v="173"/>
    <n v="0"/>
    <n v="0"/>
    <n v="44209"/>
    <x v="0"/>
  </r>
  <r>
    <s v="MOTOR_PRIVATE"/>
    <s v="Motor Private Car"/>
    <n v="2017"/>
    <d v="2017-04-11T00:00:00"/>
    <d v="2017-11-07T00:00:00"/>
    <s v="C5421"/>
    <n v="770000"/>
    <n v="1113"/>
    <n v="111"/>
    <n v="17.287677707972062"/>
    <m/>
    <n v="211"/>
    <n v="211"/>
    <n v="0"/>
    <n v="0"/>
    <n v="1113"/>
    <x v="0"/>
  </r>
  <r>
    <s v="MOTOR_PRIVATE"/>
    <s v="Motor Private Car"/>
    <n v="2017"/>
    <d v="2017-04-11T00:00:00"/>
    <d v="2017-11-07T00:00:00"/>
    <s v="C9078"/>
    <n v="770000"/>
    <n v="20030"/>
    <n v="2003"/>
    <n v="311.11606872478023"/>
    <m/>
    <n v="211"/>
    <n v="211"/>
    <n v="0"/>
    <n v="0"/>
    <n v="20030"/>
    <x v="0"/>
  </r>
  <r>
    <s v="MOTOR_PRIVATE"/>
    <s v="Motor Private Car"/>
    <n v="2017"/>
    <d v="2017-11-08T00:00:00"/>
    <d v="2018-11-07T00:00:00"/>
    <s v="C4220"/>
    <n v="700000"/>
    <n v="1750"/>
    <n v="175"/>
    <n v="27.181883188635318"/>
    <m/>
    <n v="365"/>
    <n v="54"/>
    <n v="311"/>
    <n v="1491.0958904109591"/>
    <n v="258.9041095890409"/>
    <x v="0"/>
  </r>
  <r>
    <s v="MOTOR_PRIVATE"/>
    <s v="Motor Private Car"/>
    <n v="2017"/>
    <d v="2017-11-08T00:00:00"/>
    <d v="2018-11-07T00:00:00"/>
    <s v="C1898"/>
    <n v="700000"/>
    <n v="31500"/>
    <n v="3150"/>
    <n v="489.27389739543577"/>
    <m/>
    <n v="365"/>
    <n v="54"/>
    <n v="311"/>
    <n v="26839.726027397261"/>
    <n v="4660.2739726027394"/>
    <x v="0"/>
  </r>
  <r>
    <s v="MOTOR_PRIVATE"/>
    <s v="Motor Private Car"/>
    <n v="2017"/>
    <d v="2017-07-12T00:00:00"/>
    <d v="2018-07-11T00:00:00"/>
    <s v="C5935"/>
    <n v="750000"/>
    <n v="28125"/>
    <n v="2813"/>
    <n v="436.85169410306764"/>
    <m/>
    <n v="365"/>
    <n v="173"/>
    <n v="192"/>
    <n v="14794.520547945203"/>
    <n v="13330.479452054797"/>
    <x v="0"/>
  </r>
  <r>
    <s v="MOTOR_PRIVATE"/>
    <s v="Motor Private Car"/>
    <n v="2017"/>
    <d v="2017-07-12T00:00:00"/>
    <d v="2018-07-11T00:00:00"/>
    <s v="C3949"/>
    <n v="900000"/>
    <n v="36000"/>
    <n v="3600"/>
    <n v="559.17016845192654"/>
    <m/>
    <n v="365"/>
    <n v="173"/>
    <n v="192"/>
    <n v="18936.98630136986"/>
    <n v="17063.01369863014"/>
    <x v="0"/>
  </r>
  <r>
    <s v="MOTOR_PRIVATE"/>
    <s v="Motor Private Car"/>
    <n v="2017"/>
    <d v="2017-06-25T00:00:00"/>
    <d v="2018-06-24T00:00:00"/>
    <s v="C9383"/>
    <n v="1000000"/>
    <n v="35000"/>
    <n v="3500"/>
    <n v="543.63766377270645"/>
    <m/>
    <n v="365"/>
    <n v="190"/>
    <n v="175"/>
    <n v="16780.821917808218"/>
    <n v="18219.178082191782"/>
    <x v="0"/>
  </r>
  <r>
    <s v="MOTOR_PRIVATE"/>
    <s v="Motor Private Car"/>
    <n v="2017"/>
    <d v="2017-08-07T00:00:00"/>
    <d v="2018-08-06T00:00:00"/>
    <s v="C3948"/>
    <n v="400000"/>
    <n v="1000"/>
    <n v="100"/>
    <n v="15.532504679220182"/>
    <m/>
    <n v="365"/>
    <n v="147"/>
    <n v="218"/>
    <n v="597.2602739726027"/>
    <n v="402.7397260273973"/>
    <x v="0"/>
  </r>
  <r>
    <s v="MOTOR_PRIVATE"/>
    <s v="Motor Private Car"/>
    <n v="2017"/>
    <d v="2017-08-07T00:00:00"/>
    <d v="2018-08-06T00:00:00"/>
    <s v="C6905"/>
    <n v="400000"/>
    <n v="16000"/>
    <n v="1600"/>
    <n v="248.52007486752291"/>
    <m/>
    <n v="365"/>
    <n v="147"/>
    <n v="218"/>
    <n v="9556.1643835616433"/>
    <n v="6443.8356164383567"/>
    <x v="0"/>
  </r>
  <r>
    <s v="MOTOR_PRIVATE"/>
    <s v="Motor Private Car"/>
    <n v="2017"/>
    <d v="2017-07-26T00:00:00"/>
    <d v="2018-07-25T00:00:00"/>
    <s v="C8693"/>
    <n v="650000"/>
    <n v="1625"/>
    <n v="163"/>
    <n v="25.240320103732795"/>
    <m/>
    <n v="365"/>
    <n v="159"/>
    <n v="206"/>
    <n v="917.1232876712329"/>
    <n v="707.8767123287671"/>
    <x v="0"/>
  </r>
  <r>
    <s v="MOTOR_PRIVATE"/>
    <s v="Motor Private Car"/>
    <n v="2017"/>
    <d v="2017-07-26T00:00:00"/>
    <d v="2018-07-25T00:00:00"/>
    <s v="C5637"/>
    <n v="650000"/>
    <n v="22750"/>
    <n v="2275"/>
    <n v="353.36448145225916"/>
    <m/>
    <n v="365"/>
    <n v="159"/>
    <n v="206"/>
    <n v="12839.726027397261"/>
    <n v="9910.2739726027394"/>
    <x v="0"/>
  </r>
  <r>
    <s v="MOTOR_PRIVATE"/>
    <s v="Motor Private Car"/>
    <n v="2017"/>
    <d v="2017-07-17T00:00:00"/>
    <d v="2018-07-16T00:00:00"/>
    <s v="C8564"/>
    <n v="650000"/>
    <n v="1625"/>
    <n v="163"/>
    <n v="25.240320103732795"/>
    <m/>
    <n v="365"/>
    <n v="168"/>
    <n v="197"/>
    <n v="877.05479452054794"/>
    <n v="747.94520547945206"/>
    <x v="0"/>
  </r>
  <r>
    <s v="MOTOR_PRIVATE"/>
    <s v="Motor Private Car"/>
    <n v="2017"/>
    <d v="2017-07-17T00:00:00"/>
    <d v="2018-07-16T00:00:00"/>
    <s v="C7294"/>
    <n v="650000"/>
    <n v="24375"/>
    <n v="2438"/>
    <n v="378.60480155599197"/>
    <m/>
    <n v="365"/>
    <n v="168"/>
    <n v="197"/>
    <n v="13155.82191780822"/>
    <n v="11219.17808219178"/>
    <x v="0"/>
  </r>
  <r>
    <s v="MOTOR_PRIVATE"/>
    <s v="Motor Private Car"/>
    <n v="2017"/>
    <d v="2017-07-21T00:00:00"/>
    <d v="2018-07-19T00:00:00"/>
    <s v="C8944"/>
    <n v="3000000"/>
    <n v="7500"/>
    <n v="750"/>
    <n v="116.49378509415136"/>
    <m/>
    <n v="364"/>
    <n v="164"/>
    <n v="200"/>
    <n v="4120.8791208791208"/>
    <n v="3379.1208791208792"/>
    <x v="0"/>
  </r>
  <r>
    <s v="MOTOR_PRIVATE"/>
    <s v="Motor Private Car"/>
    <n v="2017"/>
    <d v="2017-07-21T00:00:00"/>
    <d v="2018-07-19T00:00:00"/>
    <s v="C4960"/>
    <n v="3000000"/>
    <n v="105000"/>
    <n v="10500"/>
    <n v="1630.9129913181191"/>
    <m/>
    <n v="364"/>
    <n v="164"/>
    <n v="200"/>
    <n v="57692.307692307695"/>
    <n v="47307.692307692305"/>
    <x v="0"/>
  </r>
  <r>
    <s v="MOTOR_PRIVATE"/>
    <s v="Motor Private Car"/>
    <n v="2017"/>
    <d v="2017-07-24T00:00:00"/>
    <d v="2018-07-23T00:00:00"/>
    <s v="C8561"/>
    <m/>
    <n v="7500"/>
    <n v="750"/>
    <n v="116.49378509415136"/>
    <m/>
    <n v="365"/>
    <n v="161"/>
    <n v="204"/>
    <n v="4191.7808219178087"/>
    <n v="3308.2191780821913"/>
    <x v="0"/>
  </r>
  <r>
    <s v="MOTOR_PRIVATE"/>
    <s v="Motor Private Car"/>
    <n v="2017"/>
    <d v="2017-08-01T00:00:00"/>
    <d v="2018-07-31T00:00:00"/>
    <s v="C7874"/>
    <n v="350000"/>
    <n v="875"/>
    <n v="88"/>
    <n v="13.590941594317659"/>
    <m/>
    <n v="365"/>
    <n v="153"/>
    <n v="212"/>
    <n v="508.21917808219172"/>
    <n v="366.78082191780828"/>
    <x v="0"/>
  </r>
  <r>
    <s v="MOTOR_PRIVATE"/>
    <s v="Motor Private Car"/>
    <n v="2017"/>
    <d v="2017-08-01T00:00:00"/>
    <d v="2018-07-31T00:00:00"/>
    <s v="C524"/>
    <n v="350000"/>
    <n v="15875"/>
    <n v="1588"/>
    <n v="246.57851178262041"/>
    <m/>
    <n v="365"/>
    <n v="153"/>
    <n v="212"/>
    <n v="9220.5479452054788"/>
    <n v="6654.4520547945212"/>
    <x v="0"/>
  </r>
  <r>
    <s v="MOTOR_PRIVATE"/>
    <s v="Motor Private Car"/>
    <n v="2017"/>
    <d v="2017-08-01T00:00:00"/>
    <d v="2018-07-31T00:00:00"/>
    <s v="C4827"/>
    <n v="350000"/>
    <n v="-1750"/>
    <n v="-175"/>
    <n v="-27.181883188635318"/>
    <m/>
    <n v="365"/>
    <n v="153"/>
    <n v="212"/>
    <n v="-1016.4383561643834"/>
    <n v="-733.56164383561656"/>
    <x v="0"/>
  </r>
  <r>
    <s v="MOTOR_PRIVATE"/>
    <s v="Motor Private Car"/>
    <n v="2017"/>
    <d v="2017-08-01T00:00:00"/>
    <d v="2018-07-31T00:00:00"/>
    <s v="C1978"/>
    <n v="1100000"/>
    <n v="2750"/>
    <n v="275"/>
    <n v="42.7143878678555"/>
    <m/>
    <n v="365"/>
    <n v="153"/>
    <n v="212"/>
    <n v="1597.2602739726026"/>
    <n v="1152.7397260273974"/>
    <x v="0"/>
  </r>
  <r>
    <s v="MOTOR_PRIVATE"/>
    <s v="Motor Private Car"/>
    <n v="2017"/>
    <d v="2017-08-01T00:00:00"/>
    <d v="2018-07-31T00:00:00"/>
    <s v="C8374"/>
    <n v="1100000"/>
    <n v="41250"/>
    <n v="4125"/>
    <n v="640.71581801783259"/>
    <m/>
    <n v="365"/>
    <n v="153"/>
    <n v="212"/>
    <n v="23958.904109589039"/>
    <n v="17291.095890410961"/>
    <x v="0"/>
  </r>
  <r>
    <s v="MOTOR_PRIVATE"/>
    <s v="Motor Private Car"/>
    <n v="2017"/>
    <d v="2017-06-16T00:00:00"/>
    <d v="2018-06-15T00:00:00"/>
    <s v="C6985"/>
    <n v="3100000"/>
    <n v="7750"/>
    <n v="775"/>
    <n v="120.37691126395642"/>
    <m/>
    <n v="365"/>
    <n v="199"/>
    <n v="166"/>
    <n v="3524.6575342465753"/>
    <n v="4225.3424657534251"/>
    <x v="0"/>
  </r>
  <r>
    <s v="MOTOR_PRIVATE"/>
    <s v="Motor Private Car"/>
    <n v="2017"/>
    <d v="2017-06-16T00:00:00"/>
    <d v="2018-06-15T00:00:00"/>
    <s v="C9651"/>
    <n v="3100000"/>
    <n v="108500"/>
    <n v="10850"/>
    <n v="1685.2767576953897"/>
    <m/>
    <n v="365"/>
    <n v="199"/>
    <n v="166"/>
    <n v="49345.205479452059"/>
    <n v="59154.794520547941"/>
    <x v="0"/>
  </r>
  <r>
    <s v="MOTOR_PRIVATE"/>
    <s v="Motor Private Car"/>
    <n v="2017"/>
    <d v="2017-07-30T00:00:00"/>
    <d v="2018-07-29T00:00:00"/>
    <s v="C1897"/>
    <n v="800000"/>
    <n v="2000"/>
    <n v="200"/>
    <n v="31.065009358440363"/>
    <m/>
    <n v="365"/>
    <n v="155"/>
    <n v="210"/>
    <n v="1150.6849315068494"/>
    <n v="849.31506849315065"/>
    <x v="0"/>
  </r>
  <r>
    <s v="MOTOR_PRIVATE"/>
    <s v="Motor Private Car"/>
    <n v="2017"/>
    <d v="2017-07-30T00:00:00"/>
    <d v="2018-07-29T00:00:00"/>
    <s v="C7680"/>
    <n v="800000"/>
    <n v="32000"/>
    <n v="3200"/>
    <n v="497.04014973504582"/>
    <m/>
    <n v="365"/>
    <n v="155"/>
    <n v="210"/>
    <n v="18410.95890410959"/>
    <n v="13589.04109589041"/>
    <x v="0"/>
  </r>
  <r>
    <s v="MOTOR_PRIVATE"/>
    <s v="Motor Private Car"/>
    <n v="2017"/>
    <d v="2017-08-01T00:00:00"/>
    <d v="2018-07-31T00:00:00"/>
    <s v="C916"/>
    <n v="500000"/>
    <n v="1250"/>
    <n v="125"/>
    <n v="19.415630849025227"/>
    <m/>
    <n v="365"/>
    <n v="153"/>
    <n v="212"/>
    <n v="726.02739726027391"/>
    <n v="523.97260273972609"/>
    <x v="0"/>
  </r>
  <r>
    <s v="MOTOR_PRIVATE"/>
    <s v="Motor Private Car"/>
    <n v="2017"/>
    <d v="2017-08-01T00:00:00"/>
    <d v="2018-07-31T00:00:00"/>
    <s v="C6268"/>
    <n v="500000"/>
    <n v="18750"/>
    <n v="1875"/>
    <n v="291.23446273537843"/>
    <m/>
    <n v="365"/>
    <n v="153"/>
    <n v="212"/>
    <n v="10890.410958904109"/>
    <n v="7859.5890410958909"/>
    <x v="0"/>
  </r>
  <r>
    <s v="MOTOR_PRIVATE"/>
    <s v="Motor Private Car"/>
    <n v="2017"/>
    <d v="2017-07-31T00:00:00"/>
    <d v="2018-07-30T00:00:00"/>
    <s v="C4736"/>
    <n v="500000"/>
    <n v="1250"/>
    <n v="125"/>
    <n v="19.415630849025227"/>
    <m/>
    <n v="365"/>
    <n v="154"/>
    <n v="211"/>
    <n v="722.60273972602738"/>
    <n v="527.39726027397262"/>
    <x v="0"/>
  </r>
  <r>
    <s v="MOTOR_PRIVATE"/>
    <s v="Motor Private Car"/>
    <n v="2017"/>
    <d v="2017-07-31T00:00:00"/>
    <d v="2018-07-30T00:00:00"/>
    <s v="C2878"/>
    <n v="500000"/>
    <n v="18750"/>
    <n v="1875"/>
    <n v="291.23446273537843"/>
    <m/>
    <n v="365"/>
    <n v="154"/>
    <n v="211"/>
    <n v="10839.04109589041"/>
    <n v="7910.9589041095896"/>
    <x v="0"/>
  </r>
  <r>
    <s v="MOTOR_PRIVATE"/>
    <s v="Motor Private Car"/>
    <n v="2017"/>
    <d v="2017-07-31T00:00:00"/>
    <d v="2018-07-30T00:00:00"/>
    <s v="C6830"/>
    <n v="3200000"/>
    <n v="72000"/>
    <n v="7200"/>
    <n v="1118.3403369038531"/>
    <m/>
    <n v="365"/>
    <n v="154"/>
    <n v="211"/>
    <n v="41621.917808219172"/>
    <n v="30378.082191780828"/>
    <x v="0"/>
  </r>
  <r>
    <s v="MOTOR_PRIVATE"/>
    <s v="Motor Private Car"/>
    <n v="2017"/>
    <d v="2017-07-31T00:00:00"/>
    <d v="2018-07-30T00:00:00"/>
    <s v="C1021"/>
    <n v="3200000"/>
    <n v="11296"/>
    <n v="1130"/>
    <n v="175.45517285647119"/>
    <m/>
    <n v="365"/>
    <n v="154"/>
    <n v="211"/>
    <n v="6530.0164383561641"/>
    <n v="4765.9835616438359"/>
    <x v="0"/>
  </r>
  <r>
    <s v="MOTOR_PRIVATE"/>
    <s v="Motor Private Car"/>
    <n v="2017"/>
    <d v="2017-08-01T00:00:00"/>
    <d v="2018-07-31T00:00:00"/>
    <s v="C7389"/>
    <n v="2100000"/>
    <n v="5250"/>
    <n v="525"/>
    <n v="81.545649565905961"/>
    <m/>
    <n v="365"/>
    <n v="153"/>
    <n v="212"/>
    <n v="3049.3150684931502"/>
    <n v="2200.6849315068498"/>
    <x v="0"/>
  </r>
  <r>
    <s v="MOTOR_PRIVATE"/>
    <s v="Motor Private Car"/>
    <n v="2017"/>
    <d v="2017-08-01T00:00:00"/>
    <d v="2018-07-31T00:00:00"/>
    <s v="C2259"/>
    <n v="2100000"/>
    <n v="73500"/>
    <n v="7350"/>
    <n v="1141.6390939226835"/>
    <m/>
    <n v="365"/>
    <n v="153"/>
    <n v="212"/>
    <n v="42690.410958904104"/>
    <n v="30809.589041095896"/>
    <x v="0"/>
  </r>
  <r>
    <s v="MOTOR_PRIVATE"/>
    <s v="Motor Private Car"/>
    <n v="2017"/>
    <d v="2017-08-01T00:00:00"/>
    <d v="2018-07-31T00:00:00"/>
    <s v="C8943"/>
    <n v="2200000"/>
    <n v="5500"/>
    <n v="550"/>
    <n v="85.428775735711"/>
    <m/>
    <n v="365"/>
    <n v="153"/>
    <n v="212"/>
    <n v="3194.5205479452052"/>
    <n v="2305.4794520547948"/>
    <x v="0"/>
  </r>
  <r>
    <s v="MOTOR_PRIVATE"/>
    <s v="Motor Private Car"/>
    <n v="2017"/>
    <d v="2017-08-01T00:00:00"/>
    <d v="2018-07-31T00:00:00"/>
    <s v="C5492"/>
    <n v="2200000"/>
    <n v="77000"/>
    <n v="7700"/>
    <n v="1196.0028602999541"/>
    <m/>
    <n v="365"/>
    <n v="153"/>
    <n v="212"/>
    <n v="44723.287671232873"/>
    <n v="32276.712328767127"/>
    <x v="0"/>
  </r>
  <r>
    <s v="MOTOR_PRIVATE"/>
    <s v="Motor Private Car"/>
    <n v="2017"/>
    <d v="2017-08-02T00:00:00"/>
    <d v="2018-08-01T00:00:00"/>
    <s v="C1731"/>
    <n v="600000"/>
    <n v="1500"/>
    <n v="150"/>
    <n v="23.298757018830273"/>
    <m/>
    <n v="365"/>
    <n v="152"/>
    <n v="213"/>
    <n v="875.34246575342468"/>
    <n v="624.65753424657532"/>
    <x v="0"/>
  </r>
  <r>
    <s v="MOTOR_PRIVATE"/>
    <s v="Motor Private Car"/>
    <n v="2017"/>
    <d v="2017-08-02T00:00:00"/>
    <d v="2018-08-01T00:00:00"/>
    <s v="C20"/>
    <n v="600000"/>
    <n v="22500"/>
    <n v="2250"/>
    <n v="349.4813552824541"/>
    <m/>
    <n v="365"/>
    <n v="152"/>
    <n v="213"/>
    <n v="13130.136986301372"/>
    <n v="9369.8630136986285"/>
    <x v="0"/>
  </r>
  <r>
    <s v="MOTOR_PRIVATE"/>
    <s v="Motor Private Car"/>
    <n v="2017"/>
    <d v="2017-08-03T00:00:00"/>
    <d v="2018-08-02T00:00:00"/>
    <s v="C8834"/>
    <n v="500000"/>
    <n v="1250"/>
    <n v="125"/>
    <n v="19.415630849025227"/>
    <m/>
    <n v="365"/>
    <n v="151"/>
    <n v="214"/>
    <n v="732.87671232876721"/>
    <n v="517.12328767123279"/>
    <x v="0"/>
  </r>
  <r>
    <s v="MOTOR_PRIVATE"/>
    <s v="Motor Private Car"/>
    <n v="2017"/>
    <d v="2017-08-03T00:00:00"/>
    <d v="2018-08-02T00:00:00"/>
    <s v="C6227"/>
    <n v="500000"/>
    <n v="20000"/>
    <n v="2000"/>
    <n v="310.65009358440363"/>
    <m/>
    <n v="365"/>
    <n v="151"/>
    <n v="214"/>
    <n v="11726.027397260275"/>
    <n v="8273.9726027397246"/>
    <x v="0"/>
  </r>
  <r>
    <s v="MOTOR_PRIVATE"/>
    <s v="Motor Private Car"/>
    <n v="2017"/>
    <d v="2017-08-12T00:00:00"/>
    <d v="2018-08-11T00:00:00"/>
    <s v="C6482"/>
    <n v="650000"/>
    <n v="1625"/>
    <n v="163"/>
    <n v="25.240320103732795"/>
    <m/>
    <n v="365"/>
    <n v="142"/>
    <n v="223"/>
    <n v="992.80821917808225"/>
    <n v="632.19178082191775"/>
    <x v="0"/>
  </r>
  <r>
    <s v="MOTOR_PRIVATE"/>
    <s v="Motor Private Car"/>
    <n v="2017"/>
    <d v="2017-08-12T00:00:00"/>
    <d v="2018-08-11T00:00:00"/>
    <s v="C2710"/>
    <n v="650000"/>
    <n v="26000"/>
    <n v="2600"/>
    <n v="403.84512165972473"/>
    <m/>
    <n v="365"/>
    <n v="142"/>
    <n v="223"/>
    <n v="15884.931506849316"/>
    <n v="10115.068493150684"/>
    <x v="0"/>
  </r>
  <r>
    <s v="MOTOR_PRIVATE"/>
    <s v="Motor Private Car"/>
    <n v="2017"/>
    <d v="2017-07-13T00:00:00"/>
    <d v="2018-07-12T00:00:00"/>
    <s v="C2604"/>
    <n v="3500000"/>
    <n v="8750"/>
    <n v="875"/>
    <n v="135.90941594317661"/>
    <m/>
    <n v="365"/>
    <n v="172"/>
    <n v="193"/>
    <n v="4626.7123287671238"/>
    <n v="4123.2876712328762"/>
    <x v="0"/>
  </r>
  <r>
    <s v="MOTOR_PRIVATE"/>
    <s v="Motor Private Car"/>
    <n v="2017"/>
    <d v="2017-07-13T00:00:00"/>
    <d v="2018-07-12T00:00:00"/>
    <s v="C2669"/>
    <n v="3500000"/>
    <n v="122500"/>
    <n v="12250"/>
    <n v="1902.7318232044724"/>
    <m/>
    <n v="365"/>
    <n v="172"/>
    <n v="193"/>
    <n v="64773.972602739734"/>
    <n v="57726.027397260266"/>
    <x v="0"/>
  </r>
  <r>
    <s v="MOTOR_PRIVATE"/>
    <s v="Motor Private Car"/>
    <n v="2017"/>
    <d v="2017-07-13T00:00:00"/>
    <d v="2018-07-12T00:00:00"/>
    <s v="C4041"/>
    <n v="500000"/>
    <n v="19500"/>
    <n v="1950"/>
    <n v="302.88384124479359"/>
    <m/>
    <n v="365"/>
    <n v="172"/>
    <n v="193"/>
    <n v="10310.95890410959"/>
    <n v="9189.0410958904104"/>
    <x v="0"/>
  </r>
  <r>
    <s v="MOTOR_PRIVATE"/>
    <s v="Motor Private Car"/>
    <n v="2017"/>
    <d v="2017-07-15T00:00:00"/>
    <d v="2017-12-31T00:00:00"/>
    <s v="C8944"/>
    <n v="800000"/>
    <n v="2000"/>
    <n v="200"/>
    <n v="31.065009358440363"/>
    <m/>
    <n v="170"/>
    <n v="170"/>
    <n v="0"/>
    <n v="0"/>
    <n v="2000"/>
    <x v="0"/>
  </r>
  <r>
    <s v="MOTOR_PRIVATE"/>
    <s v="Motor Private Car"/>
    <n v="2017"/>
    <d v="2017-07-15T00:00:00"/>
    <d v="2017-12-31T00:00:00"/>
    <s v="C7933"/>
    <n v="800000"/>
    <n v="13041"/>
    <n v="1304"/>
    <n v="202.5593935217104"/>
    <m/>
    <n v="170"/>
    <n v="170"/>
    <n v="0"/>
    <n v="0"/>
    <n v="13041"/>
    <x v="0"/>
  </r>
  <r>
    <s v="MOTOR_PRIVATE"/>
    <s v="Motor Private Car"/>
    <n v="2017"/>
    <d v="2017-07-31T00:00:00"/>
    <d v="2018-07-30T00:00:00"/>
    <s v="C9800"/>
    <n v="400000"/>
    <n v="1000"/>
    <n v="100"/>
    <n v="15.532504679220182"/>
    <m/>
    <n v="365"/>
    <n v="154"/>
    <n v="211"/>
    <n v="578.08219178082186"/>
    <n v="421.91780821917814"/>
    <x v="0"/>
  </r>
  <r>
    <s v="MOTOR_PRIVATE"/>
    <s v="Motor Private Car"/>
    <n v="2017"/>
    <d v="2017-07-31T00:00:00"/>
    <d v="2018-07-30T00:00:00"/>
    <s v="C384"/>
    <n v="400000"/>
    <n v="15000"/>
    <n v="1500"/>
    <n v="232.98757018830273"/>
    <m/>
    <n v="365"/>
    <n v="154"/>
    <n v="211"/>
    <n v="8671.232876712329"/>
    <n v="6328.767123287671"/>
    <x v="0"/>
  </r>
  <r>
    <s v="MOTOR_PRIVATE"/>
    <s v="Motor Private Car"/>
    <n v="2017"/>
    <d v="2017-08-04T00:00:00"/>
    <d v="2018-08-03T00:00:00"/>
    <s v="C4126"/>
    <m/>
    <n v="7500"/>
    <n v="750"/>
    <n v="116.49378509415136"/>
    <m/>
    <n v="365"/>
    <n v="150"/>
    <n v="215"/>
    <n v="4417.8082191780823"/>
    <n v="3082.1917808219177"/>
    <x v="0"/>
  </r>
  <r>
    <s v="MOTOR_PRIVATE"/>
    <s v="Motor Private Car"/>
    <n v="2017"/>
    <d v="2017-08-18T00:00:00"/>
    <d v="2018-08-17T00:00:00"/>
    <s v="C5155"/>
    <n v="550000"/>
    <n v="1375"/>
    <n v="138"/>
    <n v="21.35719393392775"/>
    <m/>
    <n v="365"/>
    <n v="136"/>
    <n v="229"/>
    <n v="862.67123287671234"/>
    <n v="512.32876712328766"/>
    <x v="0"/>
  </r>
  <r>
    <s v="MOTOR_PRIVATE"/>
    <s v="Motor Private Car"/>
    <n v="2017"/>
    <d v="2017-08-18T00:00:00"/>
    <d v="2018-08-17T00:00:00"/>
    <s v="C1189"/>
    <n v="550000"/>
    <n v="22000"/>
    <n v="2200"/>
    <n v="341.715102942844"/>
    <m/>
    <n v="365"/>
    <n v="136"/>
    <n v="229"/>
    <n v="13802.739726027397"/>
    <n v="8197.2602739726026"/>
    <x v="0"/>
  </r>
  <r>
    <s v="MOTOR_PRIVATE"/>
    <s v="Motor Private Car"/>
    <n v="2017"/>
    <d v="2017-08-24T00:00:00"/>
    <d v="2018-08-23T00:00:00"/>
    <s v="C9582"/>
    <n v="8000000"/>
    <n v="20000"/>
    <n v="2000"/>
    <n v="310.65009358440363"/>
    <m/>
    <n v="365"/>
    <n v="130"/>
    <n v="235"/>
    <n v="12876.712328767124"/>
    <n v="7123.2876712328762"/>
    <x v="0"/>
  </r>
  <r>
    <s v="MOTOR_PRIVATE"/>
    <s v="Motor Private Car"/>
    <n v="2017"/>
    <d v="2017-08-24T00:00:00"/>
    <d v="2018-08-23T00:00:00"/>
    <s v="C7149"/>
    <n v="8000000"/>
    <n v="300000"/>
    <n v="30000"/>
    <n v="4659.7514037660549"/>
    <m/>
    <n v="365"/>
    <n v="130"/>
    <n v="235"/>
    <n v="193150.68493150687"/>
    <n v="106849.31506849313"/>
    <x v="0"/>
  </r>
  <r>
    <s v="MOTOR_PRIVATE"/>
    <s v="Motor Private Car"/>
    <n v="2017"/>
    <d v="2017-09-01T00:00:00"/>
    <d v="2018-08-31T00:00:00"/>
    <s v="C3690"/>
    <n v="1500000"/>
    <n v="3750"/>
    <n v="375"/>
    <n v="58.246892547075682"/>
    <m/>
    <n v="365"/>
    <n v="122"/>
    <n v="243"/>
    <n v="2496.5753424657537"/>
    <n v="1253.4246575342463"/>
    <x v="0"/>
  </r>
  <r>
    <s v="MOTOR_PRIVATE"/>
    <s v="Motor Private Car"/>
    <n v="2017"/>
    <d v="2017-09-01T00:00:00"/>
    <d v="2018-08-31T00:00:00"/>
    <s v="C1354"/>
    <n v="1500000"/>
    <n v="60000"/>
    <n v="6000"/>
    <n v="931.9502807532109"/>
    <m/>
    <n v="365"/>
    <n v="122"/>
    <n v="243"/>
    <n v="39945.205479452059"/>
    <n v="20054.794520547941"/>
    <x v="0"/>
  </r>
  <r>
    <s v="MOTOR_PRIVATE"/>
    <s v="Motor Private Car"/>
    <n v="2017"/>
    <d v="2017-08-28T00:00:00"/>
    <d v="2018-03-31T00:00:00"/>
    <s v="C740"/>
    <n v="350000"/>
    <n v="875"/>
    <n v="88"/>
    <n v="13.590941594317659"/>
    <m/>
    <n v="216"/>
    <n v="126"/>
    <n v="90"/>
    <n v="364.58333333333337"/>
    <n v="510.41666666666663"/>
    <x v="0"/>
  </r>
  <r>
    <s v="MOTOR_PRIVATE"/>
    <s v="Motor Private Car"/>
    <n v="2017"/>
    <d v="2017-08-28T00:00:00"/>
    <d v="2018-03-31T00:00:00"/>
    <s v="C4483"/>
    <n v="350000"/>
    <n v="10877"/>
    <n v="1088"/>
    <n v="168.94705339587793"/>
    <m/>
    <n v="216"/>
    <n v="126"/>
    <n v="90"/>
    <n v="4532.0833333333339"/>
    <n v="6344.9166666666661"/>
    <x v="0"/>
  </r>
  <r>
    <s v="MOTOR_PRIVATE"/>
    <s v="Motor Private Car"/>
    <n v="2017"/>
    <d v="2017-08-30T00:00:00"/>
    <d v="2018-03-31T00:00:00"/>
    <s v="C4468"/>
    <n v="800000"/>
    <n v="2000"/>
    <n v="200"/>
    <n v="31.065009358440363"/>
    <m/>
    <n v="214"/>
    <n v="124"/>
    <n v="90"/>
    <n v="841.12149532710282"/>
    <n v="1158.8785046728972"/>
    <x v="0"/>
  </r>
  <r>
    <s v="MOTOR_PRIVATE"/>
    <s v="Motor Private Car"/>
    <n v="2017"/>
    <d v="2017-08-30T00:00:00"/>
    <d v="2018-03-31T00:00:00"/>
    <s v="C7513"/>
    <n v="800000"/>
    <n v="18416"/>
    <n v="1842"/>
    <n v="286.04660617251886"/>
    <m/>
    <n v="214"/>
    <n v="124"/>
    <n v="90"/>
    <n v="7745.0467289719627"/>
    <n v="10670.953271028036"/>
    <x v="0"/>
  </r>
  <r>
    <s v="MOTOR_PRIVATE"/>
    <s v="Motor Private Car"/>
    <n v="2017"/>
    <d v="2017-08-31T00:00:00"/>
    <d v="2018-08-30T00:00:00"/>
    <s v="C837"/>
    <n v="630000"/>
    <n v="1575"/>
    <n v="158"/>
    <n v="24.463694869771789"/>
    <m/>
    <n v="365"/>
    <n v="123"/>
    <n v="242"/>
    <n v="1044.2465753424658"/>
    <n v="530.7534246575342"/>
    <x v="0"/>
  </r>
  <r>
    <s v="MOTOR_PRIVATE"/>
    <s v="Motor Private Car"/>
    <n v="2017"/>
    <d v="2017-08-31T00:00:00"/>
    <d v="2018-08-30T00:00:00"/>
    <s v="C7661"/>
    <n v="630000"/>
    <n v="25200"/>
    <n v="2520"/>
    <n v="391.41911791634863"/>
    <m/>
    <n v="365"/>
    <n v="123"/>
    <n v="242"/>
    <n v="16707.945205479453"/>
    <n v="8492.0547945205471"/>
    <x v="0"/>
  </r>
  <r>
    <s v="MOTOR_PRIVATE"/>
    <s v="Motor Private Car"/>
    <n v="2017"/>
    <d v="2017-09-07T00:00:00"/>
    <d v="2018-09-06T00:00:00"/>
    <s v="C8255"/>
    <n v="2500000"/>
    <n v="6250"/>
    <n v="625"/>
    <n v="97.078154245126143"/>
    <m/>
    <n v="365"/>
    <n v="116"/>
    <n v="249"/>
    <n v="4263.6986301369861"/>
    <n v="1986.3013698630139"/>
    <x v="0"/>
  </r>
  <r>
    <s v="MOTOR_PRIVATE"/>
    <s v="Motor Private Car"/>
    <n v="2017"/>
    <d v="2017-09-07T00:00:00"/>
    <d v="2018-09-06T00:00:00"/>
    <s v="C4861"/>
    <n v="2500000"/>
    <n v="93750"/>
    <n v="9375"/>
    <n v="1456.1723136768921"/>
    <m/>
    <n v="365"/>
    <n v="116"/>
    <n v="249"/>
    <n v="63955.479452054795"/>
    <n v="29794.520547945205"/>
    <x v="0"/>
  </r>
  <r>
    <s v="MOTOR_PRIVATE"/>
    <s v="Motor Private Car"/>
    <n v="2017"/>
    <d v="2017-09-08T00:00:00"/>
    <d v="2018-09-07T00:00:00"/>
    <s v="C9503"/>
    <n v="1100000"/>
    <n v="2750"/>
    <n v="275"/>
    <n v="42.7143878678555"/>
    <m/>
    <n v="365"/>
    <n v="115"/>
    <n v="250"/>
    <n v="1883.5616438356162"/>
    <n v="866.43835616438378"/>
    <x v="0"/>
  </r>
  <r>
    <s v="MOTOR_PRIVATE"/>
    <s v="Motor Private Car"/>
    <n v="2017"/>
    <d v="2017-09-08T00:00:00"/>
    <d v="2018-09-07T00:00:00"/>
    <s v="C3994"/>
    <n v="1100000"/>
    <n v="49750"/>
    <n v="4975"/>
    <n v="772.74210779120403"/>
    <m/>
    <n v="365"/>
    <n v="115"/>
    <n v="250"/>
    <n v="34075.34246575342"/>
    <n v="15674.65753424658"/>
    <x v="0"/>
  </r>
  <r>
    <s v="MOTOR_PRIVATE"/>
    <s v="Motor Private Car"/>
    <n v="2017"/>
    <d v="2017-09-11T00:00:00"/>
    <d v="2018-09-10T00:00:00"/>
    <s v="C1002"/>
    <n v="550000"/>
    <n v="1375"/>
    <n v="138"/>
    <n v="21.35719393392775"/>
    <m/>
    <n v="365"/>
    <n v="112"/>
    <n v="253"/>
    <n v="953.08219178082197"/>
    <n v="421.91780821917803"/>
    <x v="0"/>
  </r>
  <r>
    <s v="MOTOR_PRIVATE"/>
    <s v="Motor Private Car"/>
    <n v="2017"/>
    <d v="2017-09-11T00:00:00"/>
    <d v="2018-09-10T00:00:00"/>
    <s v="C4979"/>
    <n v="550000"/>
    <n v="19250"/>
    <n v="1925"/>
    <n v="299.00071507498853"/>
    <m/>
    <n v="365"/>
    <n v="112"/>
    <n v="253"/>
    <n v="13343.150684931508"/>
    <n v="5906.8493150684917"/>
    <x v="0"/>
  </r>
  <r>
    <s v="MOTOR_PRIVATE"/>
    <s v="Motor Private Car"/>
    <n v="2017"/>
    <d v="2017-09-28T00:00:00"/>
    <d v="2018-09-27T00:00:00"/>
    <s v="C5515"/>
    <n v="1500000"/>
    <n v="3750"/>
    <n v="375"/>
    <n v="58.246892547075682"/>
    <m/>
    <n v="365"/>
    <n v="95"/>
    <n v="270"/>
    <n v="2773.972602739726"/>
    <n v="976.02739726027403"/>
    <x v="0"/>
  </r>
  <r>
    <s v="MOTOR_PRIVATE"/>
    <s v="Motor Private Car"/>
    <n v="2017"/>
    <d v="2017-09-28T00:00:00"/>
    <d v="2018-09-27T00:00:00"/>
    <s v="C8351"/>
    <n v="1500000"/>
    <n v="60000"/>
    <n v="6000"/>
    <n v="931.9502807532109"/>
    <m/>
    <n v="365"/>
    <n v="95"/>
    <n v="270"/>
    <n v="44383.561643835616"/>
    <n v="15616.438356164384"/>
    <x v="0"/>
  </r>
  <r>
    <s v="MOTOR_PRIVATE"/>
    <s v="Motor Private Car"/>
    <n v="2017"/>
    <d v="2017-07-17T00:00:00"/>
    <d v="2018-07-16T00:00:00"/>
    <s v="C9195"/>
    <n v="760000"/>
    <n v="2000"/>
    <n v="200"/>
    <n v="31.065009358440363"/>
    <m/>
    <n v="365"/>
    <n v="168"/>
    <n v="197"/>
    <n v="1079.4520547945206"/>
    <n v="920.54794520547944"/>
    <x v="0"/>
  </r>
  <r>
    <s v="MOTOR_PRIVATE"/>
    <s v="Motor Private Car"/>
    <n v="2017"/>
    <d v="2017-07-17T00:00:00"/>
    <d v="2018-07-16T00:00:00"/>
    <s v="C6337"/>
    <n v="760000"/>
    <n v="31600"/>
    <n v="3160"/>
    <n v="490.82714786335777"/>
    <m/>
    <n v="365"/>
    <n v="168"/>
    <n v="197"/>
    <n v="17055.342465753423"/>
    <n v="14544.657534246577"/>
    <x v="0"/>
  </r>
  <r>
    <s v="MOTOR_PRIVATE"/>
    <s v="Motor Private Car"/>
    <n v="2017"/>
    <d v="2017-07-14T00:00:00"/>
    <d v="2018-07-13T00:00:00"/>
    <s v="C6819"/>
    <n v="450000"/>
    <n v="15750"/>
    <n v="1575"/>
    <n v="244.63694869771788"/>
    <m/>
    <n v="365"/>
    <n v="171"/>
    <n v="194"/>
    <n v="8371.232876712329"/>
    <n v="7378.767123287671"/>
    <x v="0"/>
  </r>
  <r>
    <s v="MOTOR_PRIVATE"/>
    <s v="Motor Private Car"/>
    <n v="2017"/>
    <d v="2017-07-14T00:00:00"/>
    <d v="2018-07-13T00:00:00"/>
    <s v="C5330"/>
    <n v="450000"/>
    <m/>
    <m/>
    <n v="0"/>
    <m/>
    <n v="365"/>
    <n v="171"/>
    <n v="194"/>
    <n v="0"/>
    <n v="0"/>
    <x v="0"/>
  </r>
  <r>
    <s v="MOTOR_PRIVATE"/>
    <s v="Motor Private Car"/>
    <n v="2017"/>
    <d v="2017-07-17T00:00:00"/>
    <d v="2018-07-16T00:00:00"/>
    <s v="C3265"/>
    <n v="500000"/>
    <n v="5359"/>
    <n v="536"/>
    <n v="83.238692575940959"/>
    <m/>
    <n v="365"/>
    <n v="168"/>
    <n v="197"/>
    <n v="2892.391780821918"/>
    <n v="2466.608219178082"/>
    <x v="0"/>
  </r>
  <r>
    <s v="MOTOR_PRIVATE"/>
    <s v="Motor Private Car"/>
    <n v="2017"/>
    <d v="2017-07-17T00:00:00"/>
    <d v="2018-07-16T00:00:00"/>
    <s v="C3923"/>
    <n v="500000"/>
    <n v="17500"/>
    <n v="1750"/>
    <n v="271.81883188635322"/>
    <m/>
    <n v="365"/>
    <n v="168"/>
    <n v="197"/>
    <n v="9445.2054794520554"/>
    <n v="8054.7945205479446"/>
    <x v="0"/>
  </r>
  <r>
    <s v="MOTOR_PRIVATE"/>
    <s v="Motor Private Car"/>
    <n v="2017"/>
    <d v="2017-07-14T00:00:00"/>
    <d v="2017-08-13T00:00:00"/>
    <s v="C7687"/>
    <n v="500000"/>
    <n v="2000"/>
    <n v="200"/>
    <n v="31.065009358440363"/>
    <m/>
    <n v="31"/>
    <n v="31"/>
    <n v="0"/>
    <n v="0"/>
    <n v="2000"/>
    <x v="0"/>
  </r>
  <r>
    <s v="MOTOR_PRIVATE"/>
    <s v="Motor Private Car"/>
    <n v="2017"/>
    <d v="2017-07-12T00:00:00"/>
    <d v="2018-07-11T00:00:00"/>
    <s v="C3118"/>
    <n v="500000"/>
    <n v="2000"/>
    <n v="200"/>
    <n v="31.065009358440363"/>
    <m/>
    <n v="365"/>
    <n v="173"/>
    <n v="192"/>
    <n v="1052.0547945205478"/>
    <n v="947.94520547945217"/>
    <x v="0"/>
  </r>
  <r>
    <s v="MOTOR_PRIVATE"/>
    <s v="Motor Private Car"/>
    <n v="2017"/>
    <d v="2017-07-12T00:00:00"/>
    <d v="2018-07-11T00:00:00"/>
    <s v="C1065"/>
    <n v="500000"/>
    <n v="19500"/>
    <n v="1950"/>
    <n v="302.88384124479359"/>
    <m/>
    <n v="365"/>
    <n v="173"/>
    <n v="192"/>
    <n v="10257.534246575342"/>
    <n v="9242.465753424658"/>
    <x v="0"/>
  </r>
  <r>
    <s v="MOTOR_PRIVATE"/>
    <s v="Motor Private Car"/>
    <n v="2017"/>
    <d v="2017-07-14T00:00:00"/>
    <d v="2017-08-13T00:00:00"/>
    <s v="C833"/>
    <n v="500000"/>
    <n v="19500"/>
    <n v="1950"/>
    <n v="302.88384124479359"/>
    <m/>
    <n v="31"/>
    <n v="31"/>
    <n v="0"/>
    <n v="0"/>
    <n v="19500"/>
    <x v="0"/>
  </r>
  <r>
    <s v="MOTOR_PRIVATE"/>
    <s v="Motor Private Car"/>
    <n v="2017"/>
    <d v="2017-07-12T00:00:00"/>
    <d v="2018-07-11T00:00:00"/>
    <s v="C3016"/>
    <n v="500000"/>
    <n v="-19500"/>
    <n v="-1950"/>
    <n v="-302.88384124479359"/>
    <m/>
    <n v="365"/>
    <n v="173"/>
    <n v="192"/>
    <n v="-10257.534246575342"/>
    <n v="-9242.465753424658"/>
    <x v="0"/>
  </r>
  <r>
    <s v="MOTOR_PRIVATE"/>
    <s v="Motor Private Car"/>
    <n v="2017"/>
    <d v="2017-07-12T00:00:00"/>
    <d v="2018-07-11T00:00:00"/>
    <s v="C4406"/>
    <n v="500000"/>
    <n v="-2000"/>
    <n v="-200"/>
    <n v="-31.065009358440363"/>
    <m/>
    <n v="365"/>
    <n v="173"/>
    <n v="192"/>
    <n v="-1052.0547945205478"/>
    <n v="-947.94520547945217"/>
    <x v="0"/>
  </r>
  <r>
    <s v="MOTOR_PRIVATE"/>
    <s v="Motor Private Car"/>
    <n v="2017"/>
    <d v="2017-07-18T00:00:00"/>
    <d v="2018-07-17T00:00:00"/>
    <s v="C9205"/>
    <n v="450000"/>
    <n v="15750"/>
    <n v="1575"/>
    <n v="244.63694869771788"/>
    <m/>
    <n v="365"/>
    <n v="167"/>
    <n v="198"/>
    <n v="8543.8356164383567"/>
    <n v="7206.1643835616433"/>
    <x v="0"/>
  </r>
  <r>
    <s v="MOTOR_PRIVATE"/>
    <s v="Motor Private Car"/>
    <n v="2017"/>
    <d v="2017-07-17T00:00:00"/>
    <d v="2018-07-16T00:00:00"/>
    <s v="C6577"/>
    <n v="600000"/>
    <n v="23000"/>
    <n v="2300"/>
    <n v="357.24760762206421"/>
    <m/>
    <n v="365"/>
    <n v="168"/>
    <n v="197"/>
    <n v="12413.698630136987"/>
    <n v="10586.301369863013"/>
    <x v="0"/>
  </r>
  <r>
    <s v="MOTOR_PRIVATE"/>
    <s v="Motor Private Car"/>
    <n v="2017"/>
    <d v="2017-07-24T00:00:00"/>
    <d v="2018-07-23T00:00:00"/>
    <s v="C4302"/>
    <m/>
    <n v="7500"/>
    <n v="750"/>
    <n v="116.49378509415136"/>
    <m/>
    <n v="365"/>
    <n v="161"/>
    <n v="204"/>
    <n v="4191.7808219178087"/>
    <n v="3308.2191780821913"/>
    <x v="0"/>
  </r>
  <r>
    <s v="MOTOR_PRIVATE"/>
    <s v="Motor Private Car"/>
    <n v="2017"/>
    <d v="2017-07-24T00:00:00"/>
    <d v="2018-07-23T00:00:00"/>
    <s v="C6980"/>
    <n v="700000"/>
    <n v="24500"/>
    <n v="2450"/>
    <n v="380.54636464089447"/>
    <m/>
    <n v="365"/>
    <n v="161"/>
    <n v="204"/>
    <n v="13693.150684931508"/>
    <n v="10806.849315068492"/>
    <x v="0"/>
  </r>
  <r>
    <s v="MOTOR_PRIVATE"/>
    <s v="Motor Private Car"/>
    <n v="2017"/>
    <d v="2017-08-01T00:00:00"/>
    <d v="2018-07-31T00:00:00"/>
    <s v="C1298"/>
    <n v="540000"/>
    <n v="18900"/>
    <n v="1890"/>
    <n v="293.56433843726143"/>
    <m/>
    <n v="365"/>
    <n v="153"/>
    <n v="212"/>
    <n v="10977.534246575342"/>
    <n v="7922.465753424658"/>
    <x v="0"/>
  </r>
  <r>
    <s v="MOTOR_PRIVATE"/>
    <s v="Motor Private Car"/>
    <n v="2017"/>
    <d v="2017-08-04T00:00:00"/>
    <d v="2017-11-03T00:00:00"/>
    <s v="C6314"/>
    <n v="600000"/>
    <n v="6049"/>
    <n v="605"/>
    <n v="93.95612080460289"/>
    <m/>
    <n v="92"/>
    <n v="92"/>
    <n v="0"/>
    <n v="0"/>
    <n v="6049"/>
    <x v="0"/>
  </r>
  <r>
    <s v="MOTOR_PRIVATE"/>
    <s v="Motor Private Car"/>
    <n v="2017"/>
    <d v="2017-11-04T00:00:00"/>
    <d v="2018-02-03T00:00:00"/>
    <s v="C5294"/>
    <n v="600000"/>
    <n v="6049"/>
    <n v="605"/>
    <n v="93.95612080460289"/>
    <m/>
    <n v="92"/>
    <n v="58"/>
    <n v="34"/>
    <n v="2235.5"/>
    <n v="3813.5"/>
    <x v="0"/>
  </r>
  <r>
    <s v="MOTOR_PRIVATE"/>
    <s v="Motor Private Car"/>
    <n v="2017"/>
    <d v="2017-08-07T00:00:00"/>
    <d v="2018-08-06T00:00:00"/>
    <s v="C6214"/>
    <n v="1000000"/>
    <n v="40000"/>
    <n v="4000"/>
    <n v="621.30018716880727"/>
    <m/>
    <n v="365"/>
    <n v="147"/>
    <n v="218"/>
    <n v="23890.410958904111"/>
    <n v="16109.589041095889"/>
    <x v="0"/>
  </r>
  <r>
    <s v="MOTOR_PRIVATE"/>
    <s v="Motor Private Car"/>
    <n v="2017"/>
    <d v="2017-07-17T00:00:00"/>
    <d v="2017-12-31T00:00:00"/>
    <s v="C7815"/>
    <n v="400000"/>
    <n v="1000"/>
    <n v="100"/>
    <n v="15.532504679220182"/>
    <m/>
    <n v="168"/>
    <n v="168"/>
    <n v="0"/>
    <n v="0"/>
    <n v="1000"/>
    <x v="0"/>
  </r>
  <r>
    <s v="MOTOR_PRIVATE"/>
    <s v="Motor Private Car"/>
    <n v="2017"/>
    <d v="2017-07-17T00:00:00"/>
    <d v="2017-12-31T00:00:00"/>
    <s v="C1916"/>
    <n v="400000"/>
    <n v="6904"/>
    <n v="690"/>
    <n v="107.23641230533615"/>
    <m/>
    <n v="168"/>
    <n v="168"/>
    <n v="0"/>
    <n v="0"/>
    <n v="690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d v="2023-01-11T00:00:00"/>
    <d v="2022-07-26T00:00:00"/>
    <d v="2022-07-27T00:00:00"/>
    <s v="C3179"/>
    <s v="P3448"/>
    <s v="OCCIDENTAL INSURANCE COMPANY LIMITED"/>
    <s v="YONGO FREDRICK SHUNGU"/>
    <s v="OD"/>
    <s v="HI"/>
    <s v="MEDICAL BILLS"/>
    <n v="11550"/>
    <n v="11550"/>
    <s v="DIRECT"/>
    <s v="PV 8"/>
    <s v="Medical"/>
    <s v="Personal Accident"/>
    <s v="DIRECT LOSS PAID-MEDICAL"/>
    <x v="0"/>
  </r>
  <r>
    <d v="2023-01-11T00:00:00"/>
    <d v="2022-08-08T00:00:00"/>
    <d v="2022-08-23T00:00:00"/>
    <s v="C6023"/>
    <s v="P642"/>
    <s v="EDWARD MUTISO"/>
    <s v="EDWARD MUTISO KIOKO"/>
    <s v="OD"/>
    <s v="PC"/>
    <s v="TOWING CHARGES"/>
    <n v="17000"/>
    <n v="17000"/>
    <s v="CUSTOMER CORPORATE INSURANCE AGENCIES"/>
    <s v="PV 9"/>
    <s v="Motor Private Car"/>
    <s v="Motor Private"/>
    <s v="DIRECT LOSS PAID-MOTOR PRIVATE"/>
    <x v="0"/>
  </r>
  <r>
    <d v="2023-01-11T00:00:00"/>
    <d v="2019-08-22T00:00:00"/>
    <d v="2020-09-25T00:00:00"/>
    <s v="C8794"/>
    <s v="P4060"/>
    <s v="NARIANA ENTERPRISES LTD"/>
    <s v="P R OJALA AND COMPANY"/>
    <s v="TPPI"/>
    <s v="CV"/>
    <s v="LEGAL FEE"/>
    <n v="376662"/>
    <n v="376662"/>
    <s v="D &amp; G INSURANCE BROKERS LIMITED"/>
    <s v="PV 10"/>
    <s v="Motor Commercial Vehicle"/>
    <s v="Motor Commercial"/>
    <s v="DIRECT LOSS PAID-MOTOR COMMERCIAL"/>
    <x v="0"/>
  </r>
  <r>
    <d v="2023-01-11T00:00:00"/>
    <d v="2019-08-22T00:00:00"/>
    <d v="2020-09-25T00:00:00"/>
    <s v="C7373"/>
    <s v="P2450"/>
    <s v="NARIANA ENTERPRISES LTD"/>
    <s v="P R OJALA AND COMPANY ADVOCATES AND KIBET ADOLI AND MAGINA ADVOCATES"/>
    <s v="TPPI"/>
    <s v="CV"/>
    <s v="TPPI"/>
    <n v="780000"/>
    <n v="780000"/>
    <s v="D &amp; G INSURANCE BROKERS LIMITED"/>
    <s v="PV 11"/>
    <s v="Motor Commercial Vehicle"/>
    <s v="Motor Commercial"/>
    <s v="DIRECT LOSS PAID-MOTOR COMMERCIAL"/>
    <x v="0"/>
  </r>
  <r>
    <d v="2023-01-11T00:00:00"/>
    <d v="2019-08-22T00:00:00"/>
    <d v="2020-09-25T00:00:00"/>
    <s v="C7255"/>
    <s v="P4743"/>
    <s v="NARIANA ENTERPRISES LTD"/>
    <s v="P R OJALA AND COMPANY ADVOCATES AND KIBET ADOLI AND MAGINA ADVOCATES"/>
    <s v="TPPI"/>
    <s v="CV"/>
    <s v="TPPI"/>
    <n v="760000"/>
    <n v="760000"/>
    <s v="D &amp; G INSURANCE BROKERS LIMITED"/>
    <s v="PV 12"/>
    <s v="Motor Commercial Vehicle"/>
    <s v="Motor Commercial"/>
    <s v="DIRECT LOSS PAID-MOTOR COMMERCIAL"/>
    <x v="0"/>
  </r>
  <r>
    <d v="2023-01-11T00:00:00"/>
    <d v="2019-08-22T00:00:00"/>
    <d v="2020-09-25T00:00:00"/>
    <s v="C5118"/>
    <s v="P5686"/>
    <s v="NARIANA ENTERPRISES LTD"/>
    <s v="P R OJALA AND COMPANY ADVOCATES AND KIBET ADOLI AND MAGINA ADVOCATES"/>
    <s v="TPPI"/>
    <s v="CV"/>
    <s v="TPPI"/>
    <n v="740000"/>
    <n v="740000"/>
    <s v="D &amp; G INSURANCE BROKERS LIMITED"/>
    <s v="PV 13"/>
    <s v="Motor Commercial Vehicle"/>
    <s v="Motor Commercial"/>
    <s v="DIRECT LOSS PAID-MOTOR COMMERCIAL"/>
    <x v="0"/>
  </r>
  <r>
    <d v="2023-01-11T00:00:00"/>
    <d v="2019-08-22T00:00:00"/>
    <d v="2020-09-25T00:00:00"/>
    <s v="C7577"/>
    <s v="P1004"/>
    <s v="NARIANA ENTERPRISES LTD"/>
    <s v="P R OJALA AND COMPANY ADVOCATES AND KIBET ADOLI AND MAGINA ADVOCATES"/>
    <s v="TPPI"/>
    <s v="CV"/>
    <s v="TPPI"/>
    <n v="720000"/>
    <n v="720000"/>
    <s v="D &amp; G INSURANCE BROKERS LIMITED"/>
    <s v="PV 14"/>
    <s v="Motor Commercial Vehicle"/>
    <s v="Motor Commercial"/>
    <s v="DIRECT LOSS PAID-MOTOR COMMERCIAL"/>
    <x v="0"/>
  </r>
  <r>
    <d v="2023-01-11T00:00:00"/>
    <d v="2022-07-08T00:00:00"/>
    <d v="2022-12-23T00:00:00"/>
    <s v="C7242"/>
    <s v="P9144"/>
    <s v="DOUGLAS MACHAGE"/>
    <s v="LEGEND AUCTIONEERING SERVICES"/>
    <s v="TPPD"/>
    <s v="PC"/>
    <s v="AUCTIONEERS FEES"/>
    <n v="23108"/>
    <n v="23108"/>
    <s v="LYEON COMMERCIAL INSURANCE AGENCY"/>
    <s v="PV 15"/>
    <s v="Motor Private Car"/>
    <s v="Motor Private"/>
    <s v="DIRECT LOSS PAID-MOTOR PRIVATE"/>
    <x v="0"/>
  </r>
  <r>
    <d v="2023-01-11T00:00:00"/>
    <d v="2022-07-08T00:00:00"/>
    <d v="2022-12-23T00:00:00"/>
    <s v="C8998"/>
    <s v="P2489"/>
    <s v="DOUGLAS MACHAGE"/>
    <s v="NYAMWEGA OSORO AND COMPANY ADVOCATES"/>
    <s v="TPPD"/>
    <s v="PC"/>
    <s v="TPPD"/>
    <n v="101400"/>
    <n v="101400"/>
    <s v="LYEON COMMERCIAL INSURANCE AGENCY"/>
    <s v="PV 16"/>
    <s v="Motor Private Car"/>
    <s v="Motor Private"/>
    <s v="DIRECT LOSS PAID-MOTOR PRIVATE"/>
    <x v="0"/>
  </r>
  <r>
    <d v="2023-01-11T00:00:00"/>
    <d v="2022-11-12T00:00:00"/>
    <d v="2022-12-09T00:00:00"/>
    <s v="C9688"/>
    <s v="P5690"/>
    <s v="HENRY .N. NYANGWESO"/>
    <s v="HENRY  N. NYANGWESO"/>
    <s v="OD"/>
    <s v="PC"/>
    <s v="CASH IN LIEU"/>
    <n v="50000"/>
    <n v="50000"/>
    <s v="UNICORN INSURANCE BROKERS LIMITED"/>
    <s v="PV 17"/>
    <s v="Motor Private Car"/>
    <s v="Motor Private"/>
    <s v="DIRECT LOSS PAID-MOTOR PRIVATE"/>
    <x v="0"/>
  </r>
  <r>
    <d v="2023-01-11T00:00:00"/>
    <d v="2022-10-12T00:00:00"/>
    <d v="2022-11-15T00:00:00"/>
    <s v="C7476"/>
    <s v="P6816"/>
    <s v="ZACHARIAH CHILISWA BAKHOYA"/>
    <s v="ZACHARIA CHILISWA BAKHOYA"/>
    <s v="OD"/>
    <s v="PC"/>
    <s v="DAMAGE TO WINDSCREEN"/>
    <n v="12000"/>
    <n v="12000"/>
    <s v="UNICORN INSURANCE BROKERS LIMITED"/>
    <s v="PV 18"/>
    <s v="Motor Private Car"/>
    <s v="Motor Private"/>
    <s v="DIRECT LOSS PAID-MOTOR PRIVATE"/>
    <x v="0"/>
  </r>
  <r>
    <d v="2023-01-11T00:00:00"/>
    <d v="2022-06-12T00:00:00"/>
    <d v="2022-07-19T00:00:00"/>
    <s v="C1714"/>
    <s v="P1415"/>
    <s v="CROWN PAINTS  KENYA PLC"/>
    <s v="CROWN PAINTS KENYA PLC"/>
    <s v="OD"/>
    <s v="CV"/>
    <s v="TOWING CHARGES"/>
    <n v="14000"/>
    <n v="14000"/>
    <s v="UNICORN INSURANCE BROKERS LIMITED"/>
    <s v="PV 19"/>
    <s v="Motor Commercial Vehicle"/>
    <s v="Motor Commercial"/>
    <s v="DIRECT LOSS PAID-MOTOR COMMERCIAL"/>
    <x v="0"/>
  </r>
  <r>
    <d v="2023-01-11T00:00:00"/>
    <d v="2022-10-26T00:00:00"/>
    <d v="2022-11-11T00:00:00"/>
    <s v="C2271"/>
    <s v="P4903"/>
    <s v="EARNEST OMBATI NYANDUSI"/>
    <s v="ERNEST OMBATI NYANDUSI"/>
    <s v="OD"/>
    <s v="MPP"/>
    <s v="DAMAGE TO WINDSCREEN"/>
    <n v="7000"/>
    <n v="7000"/>
    <s v="UNICORN INSURANCE BROKERS LIMITED"/>
    <s v="PV 20"/>
    <s v="Motor Pool"/>
    <s v="Motor Commercial"/>
    <s v="DIRECT LOSS PAID-MOTOR OTHERS"/>
    <x v="0"/>
  </r>
  <r>
    <d v="2023-01-11T00:00:00"/>
    <d v="2022-08-17T00:00:00"/>
    <d v="2022-11-17T00:00:00"/>
    <s v="C9872"/>
    <s v="P4972"/>
    <s v="TUFFSTEEL LTD"/>
    <s v="TUFFSTEEL LIMITED"/>
    <s v="OD"/>
    <s v="CV"/>
    <s v="DAMAGE TO WINDSCREEN"/>
    <n v="7000"/>
    <n v="7000"/>
    <s v="UNICORN INSURANCE BROKERS LIMITED"/>
    <s v="PV 21"/>
    <s v="Motor Commercial Vehicle"/>
    <s v="Motor Commercial"/>
    <s v="DIRECT LOSS PAID-MOTOR COMMERCIAL"/>
    <x v="0"/>
  </r>
  <r>
    <d v="2023-01-11T00:00:00"/>
    <d v="2022-11-21T00:00:00"/>
    <d v="2022-12-15T00:00:00"/>
    <s v="C859"/>
    <s v="P7295"/>
    <s v="AFRICA KEYS  LTD"/>
    <s v="AFRICA KEYS LIMITED"/>
    <s v="OD"/>
    <s v="MPP"/>
    <s v="DAMAGE TO WINDSCREEN"/>
    <n v="10000"/>
    <n v="10000"/>
    <s v="UNICORN INSURANCE BROKERS LIMITED"/>
    <s v="PV 22"/>
    <s v="Motor Pool"/>
    <s v="Motor Commercial"/>
    <s v="DIRECT LOSS PAID-MOTOR OTHERS"/>
    <x v="0"/>
  </r>
  <r>
    <d v="2023-01-11T00:00:00"/>
    <d v="2022-04-18T00:00:00"/>
    <d v="2022-07-25T00:00:00"/>
    <s v="C4681"/>
    <s v="P6696"/>
    <s v="CROWN PAINTS  KENYA  PLC"/>
    <s v="CROWN  PAINTS KENYA PLC"/>
    <s v="OD"/>
    <s v="PC"/>
    <s v="TOTAL LOSS"/>
    <n v="400000"/>
    <n v="400000"/>
    <s v="UNICORN INSURANCE BROKERS LIMITED"/>
    <s v="PV 23"/>
    <s v="Motor Private Car"/>
    <s v="Motor Private"/>
    <s v="DIRECT LOSS PAID-MOTOR PRIVATE"/>
    <x v="0"/>
  </r>
  <r>
    <d v="2023-01-11T00:00:00"/>
    <d v="2022-09-16T00:00:00"/>
    <d v="2022-11-11T00:00:00"/>
    <s v="C9151"/>
    <s v="P3298"/>
    <s v="FOAM MATTRESS LIMITED"/>
    <s v="FOAM MATTRESS LIMITED"/>
    <s v="OD"/>
    <s v="CV"/>
    <s v="DAMAGE TO WINDSCREEN"/>
    <n v="9500"/>
    <n v="9500"/>
    <s v="UNICORN INSURANCE BROKERS LIMITED"/>
    <s v="PV 24"/>
    <s v="Motor Commercial Vehicle"/>
    <s v="Motor Commercial"/>
    <s v="DIRECT LOSS PAID-MOTOR COMMERCIAL"/>
    <x v="0"/>
  </r>
  <r>
    <d v="2023-01-11T00:00:00"/>
    <d v="2022-03-02T00:00:00"/>
    <d v="2022-03-24T00:00:00"/>
    <s v="C9593"/>
    <s v="P5911"/>
    <s v="APPI COLOUR CREATION LTD"/>
    <s v="APPI COLOUR CREATIONS LIMITED"/>
    <s v="OD"/>
    <s v="PC"/>
    <s v="TOWING CHARGES"/>
    <n v="11000"/>
    <n v="11000"/>
    <s v="UNICORN INSURANCE BROKERS LIMITED"/>
    <s v="PV 25"/>
    <s v="Motor Private Car"/>
    <s v="Motor Private"/>
    <s v="DIRECT LOSS PAID-MOTOR PRIVATE"/>
    <x v="0"/>
  </r>
  <r>
    <d v="2023-01-11T00:00:00"/>
    <d v="2022-11-21T00:00:00"/>
    <d v="2022-12-15T00:00:00"/>
    <s v="C4474"/>
    <s v="P6262"/>
    <s v="HASMUKH .C. GOHIL"/>
    <s v="HASMUKH C. GOHIL"/>
    <s v="OD"/>
    <s v="PC"/>
    <s v="DAMAGE TO WINDSCREEN"/>
    <n v="6000"/>
    <n v="6000"/>
    <s v="UNICORN INSURANCE BROKERS LIMITED"/>
    <s v="PV 26"/>
    <s v="Motor Private Car"/>
    <s v="Motor Private"/>
    <s v="DIRECT LOSS PAID-MOTOR PRIVATE"/>
    <x v="0"/>
  </r>
  <r>
    <d v="2023-01-11T00:00:00"/>
    <d v="2022-09-15T00:00:00"/>
    <d v="2022-11-01T00:00:00"/>
    <s v="C5858"/>
    <s v="P6356"/>
    <s v="CROWN PAINTS  KENYA  PLC"/>
    <s v="CROWN PAINTS KENYA PLC"/>
    <s v="OD"/>
    <s v="PC"/>
    <s v="DAMAGE TO WINDSCREEN"/>
    <n v="8500"/>
    <n v="8500"/>
    <s v="UNICORN INSURANCE BROKERS LIMITED"/>
    <s v="PV 27"/>
    <s v="Motor Private Car"/>
    <s v="Motor Private"/>
    <s v="DIRECT LOSS PAID-MOTOR PRIVATE"/>
    <x v="0"/>
  </r>
  <r>
    <d v="2023-01-11T00:00:00"/>
    <d v="2022-09-26T00:00:00"/>
    <d v="2022-11-11T00:00:00"/>
    <s v="C8435"/>
    <s v="P7487"/>
    <s v="CROWN PAINTS  KENYA  PLC"/>
    <s v="CROWN PAINTS KENYA PLC"/>
    <s v="OD"/>
    <s v="PC"/>
    <s v="DAMAGE TO WINDSCREEN"/>
    <n v="26000"/>
    <n v="26000"/>
    <s v="UNICORN INSURANCE BROKERS LIMITED"/>
    <s v="PV 28"/>
    <s v="Motor Private Car"/>
    <s v="Motor Private"/>
    <s v="DIRECT LOSS PAID-MOTOR PRIVATE"/>
    <x v="0"/>
  </r>
  <r>
    <d v="2023-01-11T00:00:00"/>
    <d v="2020-11-09T00:00:00"/>
    <d v="2020-11-23T00:00:00"/>
    <s v="C4481"/>
    <s v="P8674"/>
    <s v="CROWN  PAINTS KENYA PLC"/>
    <s v="CROWN PAINTS KENYA PLC"/>
    <s v="OD"/>
    <s v="GIT"/>
    <s v="CLAIM"/>
    <n v="415326"/>
    <n v="415326"/>
    <s v="UNICORN INSURANCE BROKERS LIMITED"/>
    <s v="PV 29"/>
    <s v="Goods in Transit"/>
    <s v="Marine"/>
    <s v="DIRECT LOSS PAID-GOODS IN TRANSIT"/>
    <x v="0"/>
  </r>
  <r>
    <d v="2023-01-12T00:00:00"/>
    <d v="2022-02-18T00:00:00"/>
    <d v="2022-03-23T00:00:00"/>
    <s v="C942"/>
    <s v="P7967"/>
    <s v="HARON  MUGO  MURATHA"/>
    <s v="DIMKES SACCO LIMITED"/>
    <s v="OD"/>
    <s v="CV"/>
    <s v="TOTAL LOSS"/>
    <n v="485000"/>
    <n v="485000"/>
    <s v="ABEVAH INSURANCE AGENCY"/>
    <s v="PV 31"/>
    <s v="Motor Commercial Vehicle"/>
    <s v="Motor Commercial"/>
    <s v="DIRECT LOSS PAID-MOTOR COMMERCIAL"/>
    <x v="0"/>
  </r>
  <r>
    <d v="2023-01-12T00:00:00"/>
    <d v="2022-11-05T00:00:00"/>
    <d v="2022-11-11T00:00:00"/>
    <s v="C6319"/>
    <s v="P267"/>
    <s v="JOSEPH MWAURA NGURE"/>
    <s v="JOSEPH MWAURA NGURE"/>
    <s v="OD"/>
    <s v="PC"/>
    <s v="CASH IN LIEU"/>
    <n v="93500"/>
    <n v="93500"/>
    <s v="WORLD WAIVERS INSURANCE AGENCY"/>
    <s v="PV 32"/>
    <s v="Motor Private Car"/>
    <s v="Motor Private"/>
    <s v="DIRECT LOSS PAID-MOTOR PRIVATE"/>
    <x v="0"/>
  </r>
  <r>
    <d v="2023-01-12T00:00:00"/>
    <d v="2022-10-06T00:00:00"/>
    <d v="2022-10-26T00:00:00"/>
    <s v="C4054"/>
    <s v="P4509"/>
    <s v="WAMBUA ESTHER MWONGELI"/>
    <s v="ESTHER MWONGELI WAMBUA"/>
    <s v="OD"/>
    <s v="PC"/>
    <s v="CASH IN LIEU"/>
    <n v="114700"/>
    <n v="114700"/>
    <s v="FOXPRO INSURANCE AGENCY"/>
    <s v="PV 33"/>
    <s v="Motor Private Car"/>
    <s v="Motor Private"/>
    <s v="DIRECT LOSS PAID-MOTOR PRIVATE"/>
    <x v="0"/>
  </r>
  <r>
    <d v="2023-01-12T00:00:00"/>
    <d v="2022-09-02T00:00:00"/>
    <d v="2022-10-17T00:00:00"/>
    <s v="C6095"/>
    <s v="P6878"/>
    <s v="MERCY MUTHONI  MUTWIRI"/>
    <s v="MERCY MUTHONI MUTWIRI"/>
    <s v="OD"/>
    <s v="PC"/>
    <s v="CASH IN LIEU"/>
    <n v="30000"/>
    <n v="30000"/>
    <s v="PATKAKA INSURANCE AGENCIES"/>
    <s v="PV 34"/>
    <s v="Motor Private Car"/>
    <s v="Motor Private"/>
    <s v="DIRECT LOSS PAID-MOTOR PRIVATE"/>
    <x v="0"/>
  </r>
  <r>
    <d v="2023-01-12T00:00:00"/>
    <d v="2022-07-07T00:00:00"/>
    <d v="2022-07-27T00:00:00"/>
    <s v="C8272"/>
    <s v="P406"/>
    <s v="UZI VERT ENTERPRISES"/>
    <s v="UZI VERT ENTERPRISES"/>
    <s v="OD"/>
    <s v="MPP"/>
    <s v="CASH IN LIEU"/>
    <n v="65900"/>
    <n v="65900"/>
    <s v="PASCAL SANTA KUMBE"/>
    <s v="PV 35"/>
    <s v="Motor Pool"/>
    <s v="Motor Commercial"/>
    <s v="DIRECT LOSS PAID-MOTOR OTHERS"/>
    <x v="0"/>
  </r>
  <r>
    <d v="2023-01-12T00:00:00"/>
    <d v="2022-08-24T00:00:00"/>
    <d v="2022-09-29T00:00:00"/>
    <s v="C8682"/>
    <s v="P5842"/>
    <s v="ANTHONY MUCHIRI GIKANDI"/>
    <s v="ANTHONY MUCHIRI GIKANDI"/>
    <s v="OD"/>
    <s v="PC"/>
    <s v="TOTAL LOSS"/>
    <n v="440000"/>
    <n v="440000"/>
    <s v="UTMOST INSURANCE BROKERS LIMITED"/>
    <s v="PV 36"/>
    <s v="Motor Private Car"/>
    <s v="Motor Private"/>
    <s v="DIRECT LOSS PAID-MOTOR PRIVATE"/>
    <x v="0"/>
  </r>
  <r>
    <d v="2023-01-12T00:00:00"/>
    <d v="2022-08-24T00:00:00"/>
    <d v="2022-09-29T00:00:00"/>
    <s v="C6305"/>
    <s v="P1632"/>
    <s v="ANTHONY MUCHIRI GIKANDI"/>
    <s v="ANTHONY MUCHIRI GIKANDI"/>
    <s v="OD"/>
    <s v="PC"/>
    <s v="TOWING CHARGES"/>
    <n v="26000"/>
    <n v="26000"/>
    <s v="UTMOST INSURANCE BROKERS LIMITED"/>
    <s v="PV 37"/>
    <s v="Motor Private Car"/>
    <s v="Motor Private"/>
    <s v="DIRECT LOSS PAID-MOTOR PRIVATE"/>
    <x v="0"/>
  </r>
  <r>
    <d v="2023-01-12T00:00:00"/>
    <d v="2022-11-22T00:00:00"/>
    <d v="2023-01-04T00:00:00"/>
    <s v="C8579"/>
    <s v="P1676"/>
    <s v="IMRAN MOHAMEDALI"/>
    <s v="MOHAMEDALI IMRAN"/>
    <s v="OD"/>
    <s v="PC"/>
    <s v="DAMAGE TO WINDSCREEN"/>
    <n v="13000"/>
    <n v="13000"/>
    <s v="UNIVERSAL INSURANCE BROKERS LIMITED"/>
    <s v="PV 38"/>
    <s v="Motor Private Car"/>
    <s v="Motor Private"/>
    <s v="DIRECT LOSS PAID-MOTOR PRIVATE"/>
    <x v="0"/>
  </r>
  <r>
    <d v="2023-01-12T00:00:00"/>
    <d v="2022-09-16T00:00:00"/>
    <d v="2022-09-30T00:00:00"/>
    <s v="C8618"/>
    <s v="P1369"/>
    <s v="JOSEPH CHEGE  NGANGA"/>
    <s v="JOHN CHEGE NGANGA"/>
    <s v="OD"/>
    <s v="PC"/>
    <s v="TOTAL LOSS"/>
    <n v="550000"/>
    <n v="550000"/>
    <s v="ZAMARA RISK AND INSURANCE BROKERS LTD"/>
    <s v="PV 39"/>
    <s v="Motor Private Car"/>
    <s v="Motor Private"/>
    <s v="DIRECT LOSS PAID-MOTOR PRIVATE"/>
    <x v="0"/>
  </r>
  <r>
    <d v="2023-01-12T00:00:00"/>
    <d v="2022-09-16T00:00:00"/>
    <d v="2022-09-30T00:00:00"/>
    <s v="C8290"/>
    <s v="P9078"/>
    <s v="JOSEPH CHEGE  NGANGA"/>
    <s v="JOHN CHEGE NGANGA"/>
    <s v="OD"/>
    <s v="PC"/>
    <s v="TOWING CHARGES"/>
    <n v="22000"/>
    <n v="22000"/>
    <s v="ZAMARA RISK AND INSURANCE BROKERS LTD"/>
    <s v="PV 40"/>
    <s v="Motor Private Car"/>
    <s v="Motor Private"/>
    <s v="DIRECT LOSS PAID-MOTOR PRIVATE"/>
    <x v="0"/>
  </r>
  <r>
    <d v="2023-01-12T00:00:00"/>
    <d v="2022-09-16T00:00:00"/>
    <d v="2022-09-30T00:00:00"/>
    <s v="C9705"/>
    <s v="P7902"/>
    <s v="JOSEPH CHEGE  NGANGA"/>
    <s v="AUTO STAR ASSESSORS &amp; VALUERS LTD"/>
    <s v="OD"/>
    <s v="PC"/>
    <s v="SURVEY FEE"/>
    <n v="6380"/>
    <n v="6380"/>
    <s v="ZAMARA RISK AND INSURANCE BROKERS LTD"/>
    <s v="PV 41"/>
    <s v="Motor Private Car"/>
    <s v="Motor Private"/>
    <s v="DIRECT LOSS PAID-MOTOR PRIVATE"/>
    <x v="0"/>
  </r>
  <r>
    <d v="2023-01-12T00:00:00"/>
    <d v="2022-06-09T00:00:00"/>
    <d v="2022-06-28T00:00:00"/>
    <s v="C705"/>
    <s v="P1789"/>
    <s v="PETER MBURU  MUTUA"/>
    <s v="PETER MBURU MUTUA"/>
    <s v="OD"/>
    <s v="PC"/>
    <s v="CASH IN LIEU"/>
    <n v="50000"/>
    <n v="50000"/>
    <s v="DIVINE LINK INSURANCE AGENCY"/>
    <s v="PV 42"/>
    <s v="Motor Private Car"/>
    <s v="Motor Private"/>
    <s v="DIRECT LOSS PAID-MOTOR PRIVATE"/>
    <x v="0"/>
  </r>
  <r>
    <d v="2023-01-12T00:00:00"/>
    <d v="2021-03-19T00:00:00"/>
    <d v="2021-10-14T00:00:00"/>
    <s v="C130"/>
    <s v="P9009"/>
    <s v="ASA LIMITED"/>
    <s v="ASA INTERNATIONAL KENYA LIMITED"/>
    <s v="TPPD"/>
    <s v="WIBI"/>
    <s v="MEDICAL BILLS"/>
    <n v="4544"/>
    <n v="4544"/>
    <s v="ONE ON ONE INSURANCE AGENCY"/>
    <s v="PV 43"/>
    <s v="Work Injury Benefits Insurance"/>
    <s v="Workmens Compensation"/>
    <s v="DIRECT LOSS PAID-WORKMENS COMPENSATION"/>
    <x v="0"/>
  </r>
  <r>
    <d v="2023-01-12T00:00:00"/>
    <d v="2022-03-17T00:00:00"/>
    <d v="2022-04-20T00:00:00"/>
    <s v="C5644"/>
    <s v="P4124"/>
    <s v="PALAK INTERNATIONAL LIMITED"/>
    <s v="ASL CREDIT LIMITED"/>
    <s v="OD"/>
    <s v="PC"/>
    <s v="TOTAL LOSS"/>
    <n v="350000"/>
    <n v="350000"/>
    <s v="SHIV INSURANCE BROKERS LIMITED"/>
    <s v="PV 44"/>
    <s v="Motor Private Car"/>
    <s v="Motor Private"/>
    <s v="DIRECT LOSS PAID-MOTOR PRIVATE"/>
    <x v="0"/>
  </r>
  <r>
    <d v="2023-01-12T00:00:00"/>
    <d v="2022-03-17T00:00:00"/>
    <d v="2022-04-20T00:00:00"/>
    <s v="C6035"/>
    <s v="P837"/>
    <s v="PALAK INTERNATIONAL LIMITED"/>
    <s v="AUTO STAR ASSESSORS &amp; VALUERS LTD"/>
    <s v="OD"/>
    <s v="PC"/>
    <s v="SURVEY FEE"/>
    <n v="6380"/>
    <n v="6380"/>
    <s v="SHIV INSURANCE BROKERS LIMITED"/>
    <s v="PV 45"/>
    <s v="Motor Private Car"/>
    <s v="Motor Private"/>
    <s v="DIRECT LOSS PAID-MOTOR PRIVATE"/>
    <x v="0"/>
  </r>
  <r>
    <d v="2023-01-12T00:00:00"/>
    <d v="2022-02-02T00:00:00"/>
    <d v="2022-03-28T00:00:00"/>
    <s v="C8907"/>
    <s v="P4863"/>
    <s v="FIKISHA CABS"/>
    <s v="FIKISHA CABS LTD"/>
    <s v="OD"/>
    <s v="MPP"/>
    <s v="TOTAL LOSS"/>
    <n v="420000"/>
    <n v="420000"/>
    <s v="TABITHA MBURU"/>
    <s v="PV 46"/>
    <s v="Motor Pool"/>
    <s v="Motor Commercial"/>
    <s v="DIRECT LOSS PAID-MOTOR OTHERS"/>
    <x v="0"/>
  </r>
  <r>
    <d v="2023-01-12T00:00:00"/>
    <d v="2022-02-02T00:00:00"/>
    <d v="2022-03-28T00:00:00"/>
    <s v="C6715"/>
    <s v="P6726"/>
    <s v="FIKISHA CABS"/>
    <s v="PARAMOUNT ASSESSORS LTD"/>
    <s v="OD"/>
    <s v="MPP"/>
    <s v="SURVEY FEE"/>
    <n v="6880"/>
    <n v="6880"/>
    <s v="TABITHA MBURU"/>
    <s v="PV 47"/>
    <s v="Motor Pool"/>
    <s v="Motor Commercial"/>
    <s v="DIRECT LOSS PAID-MOTOR OTHERS"/>
    <x v="0"/>
  </r>
  <r>
    <d v="2023-01-12T00:00:00"/>
    <d v="2021-09-17T00:00:00"/>
    <d v="2021-10-05T00:00:00"/>
    <s v="C5801"/>
    <s v="P6110"/>
    <s v="ALLYSTER BRIAN OJIAMBO"/>
    <s v="ALLYSTER BRIAN OJIAMBO"/>
    <s v="OD"/>
    <s v="PC"/>
    <s v="TOWING CHARGES"/>
    <n v="25000"/>
    <n v="25000"/>
    <s v="UNITUME INSURANCE AGENCY"/>
    <s v="PV 48"/>
    <s v="Motor Private Car"/>
    <s v="Motor Private"/>
    <s v="DIRECT LOSS PAID-MOTOR PRIVATE"/>
    <x v="0"/>
  </r>
  <r>
    <d v="2023-01-12T00:00:00"/>
    <d v="2022-10-27T00:00:00"/>
    <d v="2022-11-23T00:00:00"/>
    <s v="C1943"/>
    <s v="P1117"/>
    <s v="NIRMA HOLDINGS LIMITED"/>
    <s v="BTB INSURANCE BROKERS LIMITED"/>
    <s v="OD"/>
    <s v="CV"/>
    <s v="DAMAGE TO WINDSCREEN"/>
    <n v="9000"/>
    <n v="9000"/>
    <s v="BTB INSURANCE BROKERS LIMITED"/>
    <s v="PV 49"/>
    <s v="Motor Commercial Vehicle"/>
    <s v="Motor Commercial"/>
    <s v="DIRECT LOSS PAID-MOTOR COMMERCIAL"/>
    <x v="0"/>
  </r>
  <r>
    <d v="2023-01-12T00:00:00"/>
    <d v="2022-04-21T00:00:00"/>
    <d v="2022-10-25T00:00:00"/>
    <s v="C9360"/>
    <s v="P9136"/>
    <s v="CHRISTOPHER KIMANI KIGUTA"/>
    <s v="CHRISTOPHER KIMANI KIGUTA"/>
    <s v="OD"/>
    <s v="PC"/>
    <s v="SIDE MIRRORS"/>
    <n v="29500"/>
    <n v="29500"/>
    <s v="PATKAKA INSURANCE AGENCIES"/>
    <s v="PV 50"/>
    <s v="Motor Private Car"/>
    <s v="Motor Private"/>
    <s v="DIRECT LOSS PAID-MOTOR PRIVATE"/>
    <x v="0"/>
  </r>
  <r>
    <d v="2023-01-12T00:00:00"/>
    <d v="2022-05-07T00:00:00"/>
    <d v="2022-07-08T00:00:00"/>
    <s v="C52"/>
    <s v="P5026"/>
    <s v="LILIAN AKINYI"/>
    <s v="LILIAN AKINYI ONDORO"/>
    <s v="OD"/>
    <s v="PC"/>
    <s v="CASH IN LIEU"/>
    <n v="77500"/>
    <n v="77500"/>
    <s v="INTERLINK BETA INSURANCE AGENCY"/>
    <s v="PV 51"/>
    <s v="Motor Private Car"/>
    <s v="Motor Private"/>
    <s v="DIRECT LOSS PAID-MOTOR PRIVATE"/>
    <x v="0"/>
  </r>
  <r>
    <d v="2023-01-12T00:00:00"/>
    <d v="2022-06-03T00:00:00"/>
    <d v="2022-07-21T00:00:00"/>
    <s v="C1581"/>
    <s v="P50"/>
    <s v="PAUL MWANGI MWAURA"/>
    <s v="PAUL MWANGI MWAURA"/>
    <s v="OD"/>
    <s v="PC"/>
    <s v="TOTAL LOSS"/>
    <n v="550000"/>
    <n v="550000"/>
    <s v="TEBREISA INSURANCE AGENCY"/>
    <s v="PV 52"/>
    <s v="Motor Private Car"/>
    <s v="Motor Private"/>
    <s v="DIRECT LOSS PAID-MOTOR PRIVATE"/>
    <x v="0"/>
  </r>
  <r>
    <d v="2023-01-12T00:00:00"/>
    <d v="2022-11-22T00:00:00"/>
    <d v="2022-12-06T00:00:00"/>
    <s v="C7973"/>
    <s v="P4601"/>
    <s v="SILAS MUTEGI IKUNGA"/>
    <s v="SILAS MUTEGI IKUNGA"/>
    <s v="OD"/>
    <s v="PC"/>
    <s v="TOWING CHARGES"/>
    <n v="20000"/>
    <n v="20000"/>
    <s v="BONIFACE NDUNGU MATHU"/>
    <s v="PV 53"/>
    <s v="Motor Private Car"/>
    <s v="Motor Private"/>
    <s v="DIRECT LOSS PAID-MOTOR PRIVATE"/>
    <x v="0"/>
  </r>
  <r>
    <d v="2023-01-12T00:00:00"/>
    <d v="2022-11-24T00:00:00"/>
    <d v="2022-12-07T00:00:00"/>
    <s v="C1680"/>
    <s v="P8311"/>
    <s v="ERIC MUNENE"/>
    <s v="ERICK MUNENE"/>
    <s v="OD"/>
    <s v="PC"/>
    <s v="TOWING CHARGES"/>
    <n v="10000"/>
    <n v="10000"/>
    <s v="BONIFACE NDUNGU MATHU"/>
    <s v="PV 54"/>
    <s v="Motor Private Car"/>
    <s v="Motor Private"/>
    <s v="DIRECT LOSS PAID-MOTOR PRIVATE"/>
    <x v="0"/>
  </r>
  <r>
    <d v="2023-01-12T00:00:00"/>
    <d v="2022-07-30T00:00:00"/>
    <d v="2022-08-25T00:00:00"/>
    <s v="C9321"/>
    <s v="P3853"/>
    <s v="BENSON KIBET MAIYO"/>
    <s v="BENSON KIBET MAIYO"/>
    <s v="OD"/>
    <s v="PC"/>
    <s v="TOWING CHARGES"/>
    <n v="18000"/>
    <n v="18000"/>
    <s v="ASCEND INSURANCE AGENCY"/>
    <s v="PV 55"/>
    <s v="Motor Private Car"/>
    <s v="Motor Private"/>
    <s v="DIRECT LOSS PAID-MOTOR PRIVATE"/>
    <x v="0"/>
  </r>
  <r>
    <d v="2023-01-12T00:00:00"/>
    <d v="2022-07-30T00:00:00"/>
    <d v="2022-08-25T00:00:00"/>
    <s v="C2881"/>
    <s v="P6126"/>
    <s v="BENSON KIBET MAIYO"/>
    <s v="FINELINE MOTOR ASSESSORS"/>
    <s v="OD"/>
    <s v="PC"/>
    <s v="SURVEY FEE"/>
    <n v="6380"/>
    <n v="6380"/>
    <s v="ASCEND INSURANCE AGENCY"/>
    <s v="PV 56"/>
    <s v="Motor Private Car"/>
    <s v="Motor Private"/>
    <s v="DIRECT LOSS PAID-MOTOR PRIVATE"/>
    <x v="0"/>
  </r>
  <r>
    <d v="2023-01-12T00:00:00"/>
    <d v="2022-04-30T00:00:00"/>
    <d v="2022-05-15T00:00:00"/>
    <s v="C9053"/>
    <s v="P3295"/>
    <s v="JOSEPH N. KARIUKI/A WASSAM POSHOMILL"/>
    <s v="JOSEPH NDUNGU KARIUKI"/>
    <s v="OD"/>
    <s v="MPG"/>
    <s v="TOWING CHARGES"/>
    <n v="30000"/>
    <n v="30000"/>
    <s v="AMS INSURANCE BROKERS LIMITED-NAIROBI"/>
    <s v="PV 57"/>
    <s v="Motor Pool"/>
    <s v="Motor Commercial"/>
    <s v="DIRECT LOSS PAID-MOTOR OTHERS"/>
    <x v="0"/>
  </r>
  <r>
    <d v="2023-01-12T00:00:00"/>
    <d v="2022-08-07T00:00:00"/>
    <d v="2022-09-29T00:00:00"/>
    <s v="C1361"/>
    <s v="P922"/>
    <s v="ZIPPORAH NJAMBI WAINAINA"/>
    <s v="ZIPPORAH  NJAMBI WAINAINA"/>
    <s v="OD"/>
    <s v="PC"/>
    <s v="TOTAL LOSS"/>
    <n v="465000"/>
    <n v="465000"/>
    <s v="BLUECOVER INSURANCE BROKERS LIMITED"/>
    <s v="PV 58"/>
    <s v="Motor Private Car"/>
    <s v="Motor Private"/>
    <s v="DIRECT LOSS PAID-MOTOR PRIVATE"/>
    <x v="0"/>
  </r>
  <r>
    <d v="2023-01-12T00:00:00"/>
    <d v="2022-08-04T00:00:00"/>
    <d v="2022-09-29T00:00:00"/>
    <s v="C8487"/>
    <s v="P7883"/>
    <s v="BENEDICT MUTAHI WANJIRU"/>
    <s v="BENEDICT MUTAHI WANJIRU"/>
    <s v="OD"/>
    <s v="PC"/>
    <s v="TOTAL LOSS"/>
    <n v="850000"/>
    <n v="850000"/>
    <s v="PACIFIC INSURANCE BROKERS (E.A.) LIMITED"/>
    <s v="PV 59"/>
    <s v="Motor Private Car"/>
    <s v="Motor Private"/>
    <s v="DIRECT LOSS PAID-MOTOR PRIVATE"/>
    <x v="0"/>
  </r>
  <r>
    <d v="2023-01-12T00:00:00"/>
    <d v="2022-08-04T00:00:00"/>
    <d v="2022-09-29T00:00:00"/>
    <s v="C8625"/>
    <s v="P6626"/>
    <s v="BENEDICT MUTAHI WANJIRU"/>
    <s v="AUTO STAR ASSESSORS &amp; VALUERS LTD"/>
    <s v="OD"/>
    <s v="PC"/>
    <s v="SURVEY FEE"/>
    <n v="6380"/>
    <n v="6380"/>
    <s v="PACIFIC INSURANCE BROKERS (E.A.) LIMITED"/>
    <s v="PV 60"/>
    <s v="Motor Private Car"/>
    <s v="Motor Private"/>
    <s v="DIRECT LOSS PAID-MOTOR PRIVATE"/>
    <x v="0"/>
  </r>
  <r>
    <d v="2023-01-12T00:00:00"/>
    <d v="2022-09-27T00:00:00"/>
    <d v="2022-11-23T00:00:00"/>
    <s v="C6568"/>
    <s v="P6133"/>
    <s v="NIRMA HOLDINGS LIMITED"/>
    <s v="BTB INSURANCE BROKERS LIMITED"/>
    <s v="OD"/>
    <s v="PC"/>
    <s v="DAMAGE TO WINDSCREEN"/>
    <n v="16000"/>
    <n v="16000"/>
    <s v="BTB INSURANCE BROKERS LIMITED"/>
    <s v="PV 61"/>
    <s v="Motor Private Car"/>
    <s v="Motor Private"/>
    <s v="DIRECT LOSS PAID-MOTOR PRIVATE"/>
    <x v="0"/>
  </r>
  <r>
    <d v="2023-01-12T00:00:00"/>
    <d v="2021-01-06T00:00:00"/>
    <d v="2021-02-01T00:00:00"/>
    <s v="C7807"/>
    <s v="P9673"/>
    <s v="BEATIRICE BII"/>
    <s v="OMARI MOTOR GARAGE LTD"/>
    <s v="OD"/>
    <s v="PC"/>
    <s v="REPAIR BILLS"/>
    <n v="196620"/>
    <n v="196620"/>
    <s v="CLARKSON INSURANCE BROKERS LIMITED"/>
    <s v="PV 62"/>
    <s v="Motor Private Car"/>
    <s v="Motor Private"/>
    <s v="DIRECT LOSS PAID-MOTOR PRIVATE"/>
    <x v="0"/>
  </r>
  <r>
    <d v="2023-01-13T00:00:00"/>
    <d v="2019-05-13T00:00:00"/>
    <d v="2022-05-06T00:00:00"/>
    <s v="C8089"/>
    <s v="P4315"/>
    <s v="CHARLES IRUNGU MURIUKI"/>
    <s v="SAMUEL GITONGA AND ASSOCIATES"/>
    <s v="TPPD"/>
    <s v="CV"/>
    <s v="TPPD"/>
    <n v="452000"/>
    <n v="452000"/>
    <s v="REEDCO INSURANCE AGENCY"/>
    <s v="PV 73"/>
    <s v="Motor Commercial Vehicle"/>
    <s v="Motor Commercial"/>
    <s v="DIRECT LOSS PAID-MOTOR COMMERCIAL"/>
    <x v="0"/>
  </r>
  <r>
    <d v="2023-01-13T00:00:00"/>
    <d v="2019-05-13T00:00:00"/>
    <d v="2022-05-06T00:00:00"/>
    <s v="C7543"/>
    <s v="P6188"/>
    <s v="CHARLES IRUNGU MURIUKI"/>
    <s v="BETABASE AUCTIONEERS"/>
    <s v="TPPD"/>
    <s v="CV"/>
    <s v="AUCTIONEERS FEES"/>
    <n v="198652"/>
    <n v="198652"/>
    <s v="REEDCO INSURANCE AGENCY"/>
    <s v="PV 74"/>
    <s v="Motor Commercial Vehicle"/>
    <s v="Motor Commercial"/>
    <s v="DIRECT LOSS PAID-MOTOR COMMERCIAL"/>
    <x v="0"/>
  </r>
  <r>
    <d v="2023-01-13T00:00:00"/>
    <d v="2019-05-13T00:00:00"/>
    <d v="2022-05-06T00:00:00"/>
    <s v="C9156"/>
    <s v="P9448"/>
    <s v="CHARLES IRUNGU MURIUKI"/>
    <s v="MUSYOKA MURAMBI &amp; ASSOCIATES"/>
    <s v="TPPD"/>
    <s v="CV"/>
    <s v="LEGAL FEE"/>
    <n v="105400"/>
    <n v="105400"/>
    <s v="REEDCO INSURANCE AGENCY"/>
    <s v="PV 75"/>
    <s v="Motor Commercial Vehicle"/>
    <s v="Motor Commercial"/>
    <s v="DIRECT LOSS PAID-MOTOR COMMERCIAL"/>
    <x v="0"/>
  </r>
  <r>
    <d v="2023-01-13T00:00:00"/>
    <d v="2021-02-08T00:00:00"/>
    <d v="2021-05-04T00:00:00"/>
    <s v="C5577"/>
    <s v="P5103"/>
    <s v="PETER MUTURI MAINA"/>
    <s v="J NDUNGU NJUGUNA AND COMPANY ADVOCATES"/>
    <s v="TPPI"/>
    <s v="CV"/>
    <s v="TPPI"/>
    <n v="421970"/>
    <n v="421970"/>
    <s v="KEZBEN COMMERCIAL AGENCIES"/>
    <s v="PV 76"/>
    <s v="Motor Commercial Vehicle"/>
    <s v="Motor Commercial"/>
    <s v="DIRECT LOSS PAID-MOTOR COMMERCIAL"/>
    <x v="0"/>
  </r>
  <r>
    <d v="2023-01-13T00:00:00"/>
    <d v="2021-02-08T00:00:00"/>
    <d v="2021-05-04T00:00:00"/>
    <s v="C5506"/>
    <s v="P8517"/>
    <s v="PETER MUTURI MAINA"/>
    <s v="DIRECT O AUCTIONEERS"/>
    <s v="TPPI"/>
    <s v="CV"/>
    <s v="AUCTIONEERS FEES"/>
    <n v="81067"/>
    <n v="81067"/>
    <s v="KEZBEN COMMERCIAL AGENCIES"/>
    <s v="PV 77"/>
    <s v="Motor Commercial Vehicle"/>
    <s v="Motor Commercial"/>
    <s v="DIRECT LOSS PAID-MOTOR COMMERCIAL"/>
    <x v="0"/>
  </r>
  <r>
    <d v="2023-01-13T00:00:00"/>
    <d v="2021-02-08T00:00:00"/>
    <d v="2021-05-04T00:00:00"/>
    <s v="C7993"/>
    <s v="P8786"/>
    <s v="PETER MUTURI MAINA"/>
    <s v="KINYANJUI NJUGUNA AND COMPANY"/>
    <s v="TPPI"/>
    <s v="CV"/>
    <s v="LEGAL FEE"/>
    <n v="151350"/>
    <n v="151350"/>
    <s v="KEZBEN COMMERCIAL AGENCIES"/>
    <s v="PV 78"/>
    <s v="Motor Commercial Vehicle"/>
    <s v="Motor Commercial"/>
    <s v="DIRECT LOSS PAID-MOTOR COMMERCIAL"/>
    <x v="0"/>
  </r>
  <r>
    <d v="2023-01-13T00:00:00"/>
    <d v="2022-01-07T00:00:00"/>
    <d v="2022-01-10T00:00:00"/>
    <s v="C9632"/>
    <s v="P9729"/>
    <s v="MARGARET MUTHONI THUKU"/>
    <s v="WINDSCREEN MANIA LTD"/>
    <s v="OD"/>
    <s v="MPP"/>
    <s v="DAMAGE TO WINDSCREEN"/>
    <n v="17000"/>
    <n v="17000"/>
    <s v="DAHLIA INSURANCE AGENCY"/>
    <s v="PV 79"/>
    <s v="Motor Pool"/>
    <s v="Motor Commercial"/>
    <s v="DIRECT LOSS PAID-MOTOR OTHERS"/>
    <x v="0"/>
  </r>
  <r>
    <d v="2023-01-13T00:00:00"/>
    <d v="2022-08-16T00:00:00"/>
    <d v="2022-08-24T00:00:00"/>
    <s v="C5270"/>
    <s v="P5093"/>
    <s v="ROGERS NYAKUNDI. MOMANYI."/>
    <s v="WINDSCREEN MANIA LTD"/>
    <s v="OD"/>
    <s v="PC"/>
    <s v="DAMAGE TO WINDSCREEN"/>
    <n v="15000"/>
    <n v="15000"/>
    <s v="JATIQ INSURANCE AGENCY"/>
    <s v="PV 80"/>
    <s v="Motor Private Car"/>
    <s v="Motor Private"/>
    <s v="DIRECT LOSS PAID-MOTOR PRIVATE"/>
    <x v="0"/>
  </r>
  <r>
    <d v="2023-01-13T00:00:00"/>
    <d v="2022-10-02T00:00:00"/>
    <d v="2022-10-12T00:00:00"/>
    <s v="C3977"/>
    <s v="P6746"/>
    <s v="REBECCA NYAGUTHII KARANJA"/>
    <s v="WINDSCREEN MANIA LTD"/>
    <s v="OD"/>
    <s v="PC"/>
    <s v="DAMAGE TO WINDSCREEN"/>
    <n v="15000"/>
    <n v="15000"/>
    <s v="VINE CONCEPTS INSURANCE AGENCY"/>
    <s v="PV 81"/>
    <s v="Motor Private Car"/>
    <s v="Motor Private"/>
    <s v="DIRECT LOSS PAID-MOTOR PRIVATE"/>
    <x v="0"/>
  </r>
  <r>
    <d v="2023-01-13T00:00:00"/>
    <d v="2022-08-23T00:00:00"/>
    <d v="2022-08-26T00:00:00"/>
    <s v="C7049"/>
    <s v="P2495"/>
    <s v="DOMINIC NJENGA KIRUTHI"/>
    <s v="WINDSCREEN MANIA LTD"/>
    <s v="OD"/>
    <s v="PC"/>
    <s v="DAMAGE TO WINDSCREEN"/>
    <n v="18000"/>
    <n v="18000"/>
    <s v="VEFIS INSURANCE BROKERS (K) LTD"/>
    <s v="PV 82"/>
    <s v="Motor Private Car"/>
    <s v="Motor Private"/>
    <s v="DIRECT LOSS PAID-MOTOR PRIVATE"/>
    <x v="0"/>
  </r>
  <r>
    <d v="2023-01-13T00:00:00"/>
    <d v="2022-07-07T00:00:00"/>
    <d v="2022-08-18T00:00:00"/>
    <s v="C8037"/>
    <s v="P4391"/>
    <s v="GEORGE KAIRU KIHARA"/>
    <s v="WINDSCREEN MANIA LTD"/>
    <s v="OD"/>
    <s v="MPP"/>
    <s v="DAMAGE TO WINDSCREEN"/>
    <n v="15000"/>
    <n v="15000"/>
    <s v="TITUS TOROITICH"/>
    <s v="PV 83"/>
    <s v="Motor Pool"/>
    <s v="Motor Commercial"/>
    <s v="DIRECT LOSS PAID-MOTOR OTHERS"/>
    <x v="0"/>
  </r>
  <r>
    <d v="2023-01-13T00:00:00"/>
    <d v="2022-02-02T00:00:00"/>
    <d v="2022-10-31T00:00:00"/>
    <s v="C6207"/>
    <s v="P9669"/>
    <s v="KENYA AGRICULTURAL &amp; LIVESTOCK RESEARCH ORG"/>
    <s v="WINDSCREEN MANIA LTD"/>
    <s v="OD"/>
    <s v="PC"/>
    <s v="DAMAGE TO WINDSCREEN"/>
    <n v="15000"/>
    <n v="15000"/>
    <s v="LIAISON GROUP (INSURANCE BROKERS) LIMITED"/>
    <s v="PV 84"/>
    <s v="Motor Private Car"/>
    <s v="Motor Private"/>
    <s v="DIRECT LOSS PAID-MOTOR PRIVATE"/>
    <x v="0"/>
  </r>
  <r>
    <d v="2023-01-13T00:00:00"/>
    <d v="2022-02-13T00:00:00"/>
    <d v="2022-02-04T00:00:00"/>
    <s v="C6517"/>
    <s v="P1069"/>
    <s v="PETERSON MWAI MUCHUNGU"/>
    <s v="WINDSCREEN MANIA LTD"/>
    <s v="OD"/>
    <s v="PC"/>
    <s v="DAMAGE TO WINDSCREEN"/>
    <n v="17000"/>
    <n v="17000"/>
    <s v="MICHAM INSURANCE AGENCIES"/>
    <s v="PV 85"/>
    <s v="Motor Private Car"/>
    <s v="Motor Private"/>
    <s v="DIRECT LOSS PAID-MOTOR PRIVATE"/>
    <x v="0"/>
  </r>
  <r>
    <d v="2023-01-13T00:00:00"/>
    <d v="2022-09-25T00:00:00"/>
    <d v="2022-10-07T00:00:00"/>
    <s v="C7068"/>
    <s v="P691"/>
    <s v="MILLICENT WANJIRU MAINA"/>
    <s v="WINDSCREEN MANIA LTD"/>
    <s v="OD"/>
    <s v="PC"/>
    <s v="DAMAGE TO WINDSCREEN"/>
    <n v="29000"/>
    <n v="29000"/>
    <s v="NCBA INSURANCE AGENCY LIMITED"/>
    <s v="PV 86"/>
    <s v="Motor Private Car"/>
    <s v="Motor Private"/>
    <s v="DIRECT LOSS PAID-MOTOR PRIVATE"/>
    <x v="0"/>
  </r>
  <r>
    <d v="2023-01-13T00:00:00"/>
    <d v="2022-08-28T00:00:00"/>
    <d v="2022-08-23T00:00:00"/>
    <s v="C5909"/>
    <s v="P7555"/>
    <s v="PETER MATITI"/>
    <s v="WINDSCREEN MANIA LTD"/>
    <s v="OD"/>
    <s v="PC"/>
    <s v="DAMAGE TO WINDSCREEN"/>
    <n v="15000"/>
    <n v="15000"/>
    <s v="DIRECT (STAFF)"/>
    <s v="PV 87"/>
    <s v="Motor Private Car"/>
    <s v="Motor Private"/>
    <s v="DIRECT LOSS PAID-MOTOR PRIVATE"/>
    <x v="0"/>
  </r>
  <r>
    <d v="2023-01-13T00:00:00"/>
    <d v="2022-08-22T00:00:00"/>
    <d v="2022-11-01T00:00:00"/>
    <s v="C7778"/>
    <s v="P1121"/>
    <s v="RHINO SPECIAL PRODUCTS"/>
    <s v="VISION GLASS CENTRE LTD"/>
    <s v="OD"/>
    <s v="CV"/>
    <s v="DAMAGE TO WINDSCREEN"/>
    <n v="15000"/>
    <n v="15000"/>
    <s v="NORTHRIDGE INSURANCE BROKERS LIMITED"/>
    <s v="PV 88"/>
    <s v="Motor Commercial Vehicle"/>
    <s v="Motor Commercial"/>
    <s v="DIRECT LOSS PAID-MOTOR COMMERCIAL"/>
    <x v="0"/>
  </r>
  <r>
    <d v="2023-01-13T00:00:00"/>
    <d v="2022-08-29T00:00:00"/>
    <d v="2022-11-15T00:00:00"/>
    <s v="C1944"/>
    <s v="P6978"/>
    <s v="CHAI CORPORATIVE SAVINGS&amp;CREDIT S.LTD"/>
    <s v="VISION GLASS CENTRE LTD"/>
    <s v="OD"/>
    <s v="PC"/>
    <s v="DAMAGE TO WINDSCREEN"/>
    <n v="15000"/>
    <n v="15000"/>
    <s v="PELICAN INSURANCE BROKERS (K) LIMITED"/>
    <s v="PV 89"/>
    <s v="Motor Private Car"/>
    <s v="Motor Private"/>
    <s v="DIRECT LOSS PAID-MOTOR PRIVATE"/>
    <x v="0"/>
  </r>
  <r>
    <d v="2023-01-13T00:00:00"/>
    <d v="2022-05-16T00:00:00"/>
    <d v="2022-05-15T00:00:00"/>
    <s v="C3967"/>
    <s v="P9898"/>
    <s v="MARTIN MBUTHIA MURIUKI"/>
    <s v="VISION GLASS CENTRE LTD"/>
    <s v="OD"/>
    <s v="MPP"/>
    <s v="DAMAGE TO WINDSCREEN"/>
    <n v="12000"/>
    <n v="12000"/>
    <s v="ABC INSURANCE BROKERS LIMITED (R)"/>
    <s v="PV 90"/>
    <s v="Motor Pool"/>
    <s v="Motor Commercial"/>
    <s v="DIRECT LOSS PAID-MOTOR OTHERS"/>
    <x v="0"/>
  </r>
  <r>
    <d v="2023-01-13T00:00:00"/>
    <d v="2022-09-21T00:00:00"/>
    <d v="2022-09-30T00:00:00"/>
    <s v="C21"/>
    <s v="P9146"/>
    <s v="GEORGE IMUJARO CHEMAO"/>
    <s v="VISION GLASS CENTRE LTD"/>
    <s v="OD"/>
    <s v="PC"/>
    <s v="DAMAGE TO WINDSCREEN"/>
    <n v="25000"/>
    <n v="25000"/>
    <s v="PATEX INSURANCE AGENCY"/>
    <s v="PV 91"/>
    <s v="Motor Private Car"/>
    <s v="Motor Private"/>
    <s v="DIRECT LOSS PAID-MOTOR PRIVATE"/>
    <x v="0"/>
  </r>
  <r>
    <d v="2023-01-13T00:00:00"/>
    <d v="2022-09-13T00:00:00"/>
    <d v="2022-09-30T00:00:00"/>
    <s v="C3836"/>
    <s v="P7110"/>
    <s v="JOHNSTONE ONYONI OCHENGE"/>
    <s v="VISION GLASS CENTRE LTD"/>
    <s v="OD"/>
    <s v="PC"/>
    <s v="DAMAGE TO WINDSCREEN"/>
    <n v="15000"/>
    <n v="15000"/>
    <s v="PATEX INSURANCE AGENCY"/>
    <s v="PV 92"/>
    <s v="Motor Private Car"/>
    <s v="Motor Private"/>
    <s v="DIRECT LOSS PAID-MOTOR PRIVATE"/>
    <x v="0"/>
  </r>
  <r>
    <d v="2023-01-13T00:00:00"/>
    <d v="2022-05-04T00:00:00"/>
    <d v="2022-05-15T00:00:00"/>
    <s v="C6776"/>
    <s v="P8855"/>
    <s v="JANET CHEROP"/>
    <s v="VISION GLASS CENTRE LTD"/>
    <s v="OD"/>
    <s v="PC"/>
    <s v="DAMAGE TO WINDSCREEN"/>
    <n v="38000"/>
    <n v="38000"/>
    <s v="DOLEXO INSURANCE AGENCY"/>
    <s v="PV 93"/>
    <s v="Motor Private Car"/>
    <s v="Motor Private"/>
    <s v="DIRECT LOSS PAID-MOTOR PRIVATE"/>
    <x v="0"/>
  </r>
  <r>
    <d v="2023-01-13T00:00:00"/>
    <d v="2022-06-14T00:00:00"/>
    <d v="2022-10-27T00:00:00"/>
    <s v="C806"/>
    <s v="P8120"/>
    <s v="ASHA KIPWENE MUNENE"/>
    <s v="VISION GLASS CENTRE LTD"/>
    <s v="OD"/>
    <s v="PC"/>
    <s v="DAMAGE TO WINDSCREEN"/>
    <n v="14000"/>
    <n v="14000"/>
    <s v="PATEX INSURANCE AGENCY"/>
    <s v="PV 94"/>
    <s v="Motor Private Car"/>
    <s v="Motor Private"/>
    <s v="DIRECT LOSS PAID-MOTOR PRIVATE"/>
    <x v="0"/>
  </r>
  <r>
    <d v="2023-01-13T00:00:00"/>
    <d v="2022-09-19T00:00:00"/>
    <d v="2022-09-28T00:00:00"/>
    <s v="C1755"/>
    <s v="P8004"/>
    <s v="LAKHAMSHI  RAMJI"/>
    <s v="VISION GLASS CENTRE LTD"/>
    <s v="OD"/>
    <s v="PC"/>
    <s v="DAMAGE TO WINDSCREEN"/>
    <n v="15000"/>
    <n v="15000"/>
    <s v="NORTHRIDGE INSURANCE BROKERS LIMITED"/>
    <s v="PV 95"/>
    <s v="Motor Private Car"/>
    <s v="Motor Private"/>
    <s v="DIRECT LOSS PAID-MOTOR PRIVATE"/>
    <x v="0"/>
  </r>
  <r>
    <d v="2023-01-13T00:00:00"/>
    <d v="2021-10-08T00:00:00"/>
    <d v="2021-11-12T00:00:00"/>
    <s v="C2266"/>
    <s v="P9911"/>
    <s v="WINFRED WAUSI MBUVA"/>
    <s v="WINDSCREEN MASTERS LTD"/>
    <s v="OD"/>
    <s v="MPP"/>
    <s v="DAMAGE TO WINDSCREEN"/>
    <n v="17000"/>
    <n v="17000"/>
    <s v="GLORY FLAMES INSURANCE AGENCY"/>
    <s v="PV 96"/>
    <s v="Motor Pool"/>
    <s v="Motor Commercial"/>
    <s v="DIRECT LOSS PAID-MOTOR OTHERS"/>
    <x v="0"/>
  </r>
  <r>
    <d v="2023-01-13T00:00:00"/>
    <d v="2022-05-06T00:00:00"/>
    <d v="2022-08-18T00:00:00"/>
    <s v="C9156"/>
    <s v="P7802"/>
    <s v="KENYA SEED COMPANY LTD"/>
    <s v="WINDSCREEN MASTERS LTD"/>
    <s v="OD"/>
    <s v="CV"/>
    <s v="DAMAGE TO WINDSCREEN"/>
    <n v="17000"/>
    <n v="17000"/>
    <s v="LIAISON GROUP (INSURANCE BROKERS) LIMITED"/>
    <s v="PV 97"/>
    <s v="Motor Commercial Vehicle"/>
    <s v="Motor Commercial"/>
    <s v="DIRECT LOSS PAID-MOTOR COMMERCIAL"/>
    <x v="0"/>
  </r>
  <r>
    <d v="2023-01-13T00:00:00"/>
    <d v="2022-03-14T00:00:00"/>
    <d v="2022-08-05T00:00:00"/>
    <s v="C4035"/>
    <s v="P6067"/>
    <s v="ROBERT M. NJUGUNA"/>
    <s v="WINDSCREEN MASTERS LTD"/>
    <s v="OD"/>
    <s v="PC"/>
    <s v="DAMAGE TO WINDSCREEN"/>
    <n v="26000"/>
    <n v="26000"/>
    <s v="SPRING BOARD CAPITAL INS. AGENCY LTD"/>
    <s v="PV 98"/>
    <s v="Motor Private Car"/>
    <s v="Motor Private"/>
    <s v="DIRECT LOSS PAID-MOTOR PRIVATE"/>
    <x v="0"/>
  </r>
  <r>
    <d v="2023-01-13T00:00:00"/>
    <d v="2022-05-21T00:00:00"/>
    <d v="2022-07-04T00:00:00"/>
    <s v="C949"/>
    <s v="P8906"/>
    <s v="TESTIMONY FARM HOLDINGS LTD"/>
    <s v="WINDSCREEN MASTERS LTD"/>
    <s v="OD"/>
    <s v="PC"/>
    <s v="DAMAGE TO WINDSCREEN"/>
    <n v="22000"/>
    <n v="22000"/>
    <s v="CONMARRT INSURANCE AGENCY"/>
    <s v="PV 99"/>
    <s v="Motor Private Car"/>
    <s v="Motor Private"/>
    <s v="DIRECT LOSS PAID-MOTOR PRIVATE"/>
    <x v="0"/>
  </r>
  <r>
    <d v="2023-01-13T00:00:00"/>
    <d v="2021-07-29T00:00:00"/>
    <d v="2021-08-03T00:00:00"/>
    <s v="C923"/>
    <s v="P9704"/>
    <s v="MAKYOLOK TRIANGLE LTD"/>
    <s v="WINDSCREEN MASTERS LTD"/>
    <s v="OD"/>
    <s v="MPG"/>
    <s v="DAMAGE TO WINDSCREEN"/>
    <n v="27000"/>
    <n v="27000"/>
    <s v="NCBA INSURANCE AGENCY LIMITED"/>
    <s v="PV 100"/>
    <s v="Motor Pool"/>
    <s v="Motor Commercial"/>
    <s v="DIRECT LOSS PAID-MOTOR OTHERS"/>
    <x v="0"/>
  </r>
  <r>
    <d v="2023-01-13T00:00:00"/>
    <d v="2022-06-06T00:00:00"/>
    <d v="2022-06-29T00:00:00"/>
    <s v="C5614"/>
    <s v="P3289"/>
    <s v="MESHACK MBITHI MUIA"/>
    <s v="WINDSCREEN MASTERS LTD"/>
    <s v="OD"/>
    <s v="PC"/>
    <s v="DAMAGE TO WINDSCREEN"/>
    <n v="17000"/>
    <n v="17000"/>
    <s v="BACKHOME INSURANCE AGENCY"/>
    <s v="PV 101"/>
    <s v="Motor Private Car"/>
    <s v="Motor Private"/>
    <s v="DIRECT LOSS PAID-MOTOR PRIVATE"/>
    <x v="0"/>
  </r>
  <r>
    <d v="2023-01-13T00:00:00"/>
    <d v="2022-09-13T00:00:00"/>
    <d v="2022-09-19T00:00:00"/>
    <s v="C1866"/>
    <s v="P5634"/>
    <s v="FRIDAH WANJIKU KAGANE"/>
    <s v="WINDSCREEN MASTERS LTD"/>
    <s v="OD"/>
    <s v="PC"/>
    <s v="DAMAGE TO WINDSCREEN"/>
    <n v="18000"/>
    <n v="18000"/>
    <s v="CENTRIFUGE INSURANCE AGENCY"/>
    <s v="PV 102"/>
    <s v="Motor Private Car"/>
    <s v="Motor Private"/>
    <s v="DIRECT LOSS PAID-MOTOR PRIVATE"/>
    <x v="0"/>
  </r>
  <r>
    <d v="2023-01-13T00:00:00"/>
    <d v="2022-02-22T00:00:00"/>
    <d v="2022-08-23T00:00:00"/>
    <s v="C6609"/>
    <s v="P4469"/>
    <s v="KENYA SEED COMPANY"/>
    <s v="WINDSCREEN MASTERS LTD"/>
    <s v="OD"/>
    <s v="PC"/>
    <s v="DAMAGE TO WINDSCREEN"/>
    <n v="20000"/>
    <n v="20000"/>
    <s v="LIAISON GROUP (INSURANCE BROKERS) LIMITED"/>
    <s v="PV 103"/>
    <s v="Motor Private Car"/>
    <s v="Motor Private"/>
    <s v="DIRECT LOSS PAID-MOTOR PRIVATE"/>
    <x v="0"/>
  </r>
  <r>
    <d v="2023-01-13T00:00:00"/>
    <d v="2022-07-14T00:00:00"/>
    <d v="2022-08-18T00:00:00"/>
    <s v="C947"/>
    <s v="P7935"/>
    <s v="CUONTY  GOVERNMENT  OF  NYANDARUA"/>
    <s v="WINDSCREEN MASTERS LTD"/>
    <s v="OD"/>
    <s v="PC"/>
    <s v="DAMAGE TO WINDSCREEN"/>
    <n v="24000"/>
    <n v="24000"/>
    <s v="A-PLAN INSURANCE BROKERS LIMITED"/>
    <s v="PV 104"/>
    <s v="Motor Private Car"/>
    <s v="Motor Private"/>
    <s v="DIRECT LOSS PAID-MOTOR PRIVATE"/>
    <x v="0"/>
  </r>
  <r>
    <d v="2023-01-13T00:00:00"/>
    <d v="2022-01-31T00:00:00"/>
    <d v="2022-10-27T00:00:00"/>
    <s v="C4047"/>
    <s v="P6214"/>
    <s v="JOSEPH AYIEKO"/>
    <s v="KYLIN MOTORS LTD"/>
    <s v="OD"/>
    <s v="PC"/>
    <s v="DAMAGE TO WINDSCREEN"/>
    <n v="15000"/>
    <n v="15000"/>
    <s v="OZONIC INSURANCE AGENCY"/>
    <s v="PV 105"/>
    <s v="Motor Private Car"/>
    <s v="Motor Private"/>
    <s v="DIRECT LOSS PAID-MOTOR PRIVATE"/>
    <x v="0"/>
  </r>
  <r>
    <d v="2023-01-13T00:00:00"/>
    <d v="2022-10-13T00:00:00"/>
    <d v="2022-10-31T00:00:00"/>
    <s v="C7525"/>
    <s v="P4343"/>
    <s v="NICKSON OTIENO OWINO"/>
    <s v="KYLIN MOTORS LTD"/>
    <s v="OD"/>
    <s v="PC"/>
    <s v="DAMAGE TO WINDSCREEN"/>
    <n v="18000"/>
    <n v="18000"/>
    <s v="EMMAH ATIENO OTIENO"/>
    <s v="PV 106"/>
    <s v="Motor Private Car"/>
    <s v="Motor Private"/>
    <s v="DIRECT LOSS PAID-MOTOR PRIVATE"/>
    <x v="0"/>
  </r>
  <r>
    <d v="2023-01-13T00:00:00"/>
    <d v="2022-05-09T00:00:00"/>
    <d v="2022-10-29T00:00:00"/>
    <s v="C3191"/>
    <s v="P2340"/>
    <s v="ANIRA ROBERT ONGIRA"/>
    <s v="KYLIN MOTORS LTD"/>
    <s v="OD"/>
    <s v="PC"/>
    <s v="DAMAGE TO WINDSCREEN"/>
    <n v="15000"/>
    <n v="15000"/>
    <s v="SUNIX INSURANCE AGENCIES"/>
    <s v="PV 107"/>
    <s v="Motor Private Car"/>
    <s v="Motor Private"/>
    <s v="DIRECT LOSS PAID-MOTOR PRIVATE"/>
    <x v="0"/>
  </r>
  <r>
    <d v="2023-01-13T00:00:00"/>
    <d v="2022-03-22T00:00:00"/>
    <d v="2022-10-27T00:00:00"/>
    <s v="C6120"/>
    <s v="P5721"/>
    <s v="MITESHKUMAR MADHU RANPARIYA"/>
    <s v="KYLIN MOTORS LTD"/>
    <s v="OD"/>
    <s v="PC"/>
    <s v="DAMAGE TO WINDSCREEN"/>
    <n v="14000"/>
    <n v="14000"/>
    <s v="OZONIC INSURANCE AGENCY"/>
    <s v="PV 108"/>
    <s v="Motor Private Car"/>
    <s v="Motor Private"/>
    <s v="DIRECT LOSS PAID-MOTOR PRIVATE"/>
    <x v="0"/>
  </r>
  <r>
    <d v="2023-01-13T00:00:00"/>
    <d v="2022-07-21T00:00:00"/>
    <d v="2022-08-25T00:00:00"/>
    <s v="C5129"/>
    <s v="P4625"/>
    <s v="BENARD KINYANJUI KAGIRI"/>
    <s v="AUTOMECH GARAGE LTD"/>
    <s v="OD"/>
    <s v="PC"/>
    <s v="DAMAGE TO WINDSCREEN"/>
    <n v="16000"/>
    <n v="16000"/>
    <s v="TITUS TOROITICH"/>
    <s v="PV 109"/>
    <s v="Motor Private Car"/>
    <s v="Motor Private"/>
    <s v="DIRECT LOSS PAID-MOTOR PRIVATE"/>
    <x v="0"/>
  </r>
  <r>
    <d v="2023-01-13T00:00:00"/>
    <d v="2022-09-22T00:00:00"/>
    <d v="2022-09-29T00:00:00"/>
    <s v="C8696"/>
    <s v="P7805"/>
    <s v="ISAAC CHERUIYOT KIRUI"/>
    <s v="AUTOMECH GARAGE LTD"/>
    <s v="OD"/>
    <s v="CV"/>
    <s v="DAMAGE TO WINDSCREEN"/>
    <n v="18000"/>
    <n v="18000"/>
    <s v="KEZBEN COMMERCIAL AGENCIES"/>
    <s v="PV 110"/>
    <s v="Motor Commercial Vehicle"/>
    <s v="Motor Commercial"/>
    <s v="DIRECT LOSS PAID-MOTOR COMMERCIAL"/>
    <x v="0"/>
  </r>
  <r>
    <d v="2023-01-13T00:00:00"/>
    <d v="2022-03-17T00:00:00"/>
    <d v="2022-05-16T00:00:00"/>
    <s v="C1081"/>
    <s v="P5763"/>
    <s v="JAMIN KWANUSU"/>
    <s v="MULTITECH MOTORS LTD"/>
    <s v="OD"/>
    <s v="MPP"/>
    <s v="DAMAGE TO WINDSCREEN"/>
    <n v="15000"/>
    <n v="15000"/>
    <s v="TAFF INSURANCE AGENCY"/>
    <s v="PV 111"/>
    <s v="Motor Pool"/>
    <s v="Motor Commercial"/>
    <s v="DIRECT LOSS PAID-MOTOR OTHERS"/>
    <x v="0"/>
  </r>
  <r>
    <d v="2023-01-13T00:00:00"/>
    <d v="2022-01-28T00:00:00"/>
    <d v="2022-04-25T00:00:00"/>
    <s v="C4143"/>
    <s v="P4372"/>
    <s v="COUNTY GOVERNMENT OF BARINGO"/>
    <s v="MULTITECH MOTORS LTD"/>
    <s v="OD"/>
    <s v="PC"/>
    <s v="DAMAGE TO WINDSCREEN"/>
    <n v="20000"/>
    <n v="20000"/>
    <s v="MILES ARCHER INSURANCE AGENCY"/>
    <s v="PV 112"/>
    <s v="Motor Private Car"/>
    <s v="Motor Private"/>
    <s v="DIRECT LOSS PAID-MOTOR PRIVATE"/>
    <x v="0"/>
  </r>
  <r>
    <d v="2023-01-13T00:00:00"/>
    <d v="2022-08-16T00:00:00"/>
    <d v="2022-12-13T00:00:00"/>
    <s v="C2189"/>
    <s v="P9634"/>
    <s v="LONDON DISTILLERS (K) LTD"/>
    <s v="CYNTHIA NYAMOITA MUMBIRO"/>
    <s v="TPPD"/>
    <s v="WIBI"/>
    <s v="LABOUR ASSESSMENT"/>
    <n v="983948"/>
    <n v="983948"/>
    <s v="ICK INSURANCE BROKERS LIMITED"/>
    <s v="PV 113"/>
    <s v="Work Injury Benefits Insurance"/>
    <s v="Workmens Compensation"/>
    <s v="DIRECT LOSS PAID-WORKMENS COMPENSATION"/>
    <x v="0"/>
  </r>
  <r>
    <d v="2023-01-13T00:00:00"/>
    <d v="2022-06-06T00:00:00"/>
    <d v="2022-09-29T00:00:00"/>
    <s v="C8956"/>
    <s v="P578"/>
    <s v="MAXWELL MURAGE"/>
    <s v="WINDSCREEN MASTERS LTD"/>
    <s v="OD"/>
    <s v="PC"/>
    <s v="DAMAGE TO WINDSCREEN"/>
    <n v="17000"/>
    <n v="17000"/>
    <s v="HP INSURANCE BROKERS LIMITED"/>
    <s v="PV 118"/>
    <s v="Motor Private Car"/>
    <s v="Motor Private"/>
    <s v="DIRECT LOSS PAID-MOTOR PRIVATE"/>
    <x v="0"/>
  </r>
  <r>
    <d v="2023-01-13T00:00:00"/>
    <d v="2022-09-09T00:00:00"/>
    <d v="2022-09-27T00:00:00"/>
    <s v="C2791"/>
    <s v="P3109"/>
    <s v="BENARD OSURE WASHINDU"/>
    <s v="HOLLYWOOD GARAGE"/>
    <s v="OD"/>
    <s v="PC"/>
    <s v="REPAIR BILLS"/>
    <n v="197780"/>
    <n v="197780"/>
    <s v="MIRAN INSURANCE BROKERS LIMITED"/>
    <s v="PV 119"/>
    <s v="Motor Private Car"/>
    <s v="Motor Private"/>
    <s v="DIRECT LOSS PAID-MOTOR PRIVATE"/>
    <x v="0"/>
  </r>
  <r>
    <d v="2023-01-13T00:00:00"/>
    <d v="2022-05-01T00:00:00"/>
    <d v="2022-06-29T00:00:00"/>
    <s v="C2000"/>
    <s v="P1182"/>
    <s v="TERESIA NJERI MAINA"/>
    <s v="MAJOR MOTORS LTD"/>
    <s v="OD"/>
    <s v="PC"/>
    <s v="REPAIR BILLS"/>
    <n v="256360"/>
    <n v="256360"/>
    <s v="TEBREISA INSURANCE AGENCY"/>
    <s v="PV 120"/>
    <s v="Motor Private Car"/>
    <s v="Motor Private"/>
    <s v="DIRECT LOSS PAID-MOTOR PRIVATE"/>
    <x v="0"/>
  </r>
  <r>
    <d v="2023-01-13T00:00:00"/>
    <d v="2022-02-16T00:00:00"/>
    <d v="2022-03-24T00:00:00"/>
    <s v="C1249"/>
    <s v="P2604"/>
    <s v="DAMARIS MARY NJERI KANYI"/>
    <s v="MAJOR MOTORS LTD"/>
    <s v="OD"/>
    <s v="PC"/>
    <s v="REPAIR BILLS"/>
    <n v="131660"/>
    <n v="131660"/>
    <s v="TEBREISA INSURANCE AGENCY"/>
    <s v="PV 121"/>
    <s v="Motor Private Car"/>
    <s v="Motor Private"/>
    <s v="DIRECT LOSS PAID-MOTOR PRIVATE"/>
    <x v="0"/>
  </r>
  <r>
    <d v="2023-01-13T00:00:00"/>
    <d v="2022-06-20T00:00:00"/>
    <d v="2022-08-29T00:00:00"/>
    <s v="C4808"/>
    <s v="P6388"/>
    <s v="EMILY KAWIRA MUTEMBEI"/>
    <s v="UNIVERSAL AUTO EXPERTS LTD"/>
    <s v="OD"/>
    <s v="PC"/>
    <s v="REPAIR BILLS"/>
    <n v="419920"/>
    <n v="419920"/>
    <s v="NCBA INSURANCE AGENCY LIMITED"/>
    <s v="PV 122"/>
    <s v="Motor Private Car"/>
    <s v="Motor Private"/>
    <s v="DIRECT LOSS PAID-MOTOR PRIVATE"/>
    <x v="0"/>
  </r>
  <r>
    <d v="2023-01-13T00:00:00"/>
    <d v="2022-05-23T00:00:00"/>
    <d v="2022-08-26T00:00:00"/>
    <s v="C828"/>
    <s v="P9086"/>
    <s v="SYLVESTHER NZIVO MULEI"/>
    <s v="MAJOR MOTORS LTD"/>
    <s v="OD"/>
    <s v="PC"/>
    <s v="REPAIR BILLS"/>
    <n v="151801"/>
    <n v="151801"/>
    <s v="CUSTOMER CORPORATE INSURANCE AGENCIES"/>
    <s v="PV 123"/>
    <s v="Motor Private Car"/>
    <s v="Motor Private"/>
    <s v="DIRECT LOSS PAID-MOTOR PRIVATE"/>
    <x v="0"/>
  </r>
  <r>
    <d v="2023-01-13T00:00:00"/>
    <d v="2022-04-18T00:00:00"/>
    <d v="2022-08-12T00:00:00"/>
    <s v="C5733"/>
    <s v="P3873"/>
    <s v="CRISPIN  NDUNGU  GATHONI"/>
    <s v="MAJOR MOTORS LTD"/>
    <s v="OD"/>
    <s v="MPP"/>
    <s v="REPAIR BILLS"/>
    <n v="200216"/>
    <n v="200216"/>
    <s v="SEDGWICK KENYA INSURANCE BROKERS LTD"/>
    <s v="PV 124"/>
    <s v="Motor Pool"/>
    <s v="Motor Commercial"/>
    <s v="DIRECT LOSS PAID-MOTOR OTHERS"/>
    <x v="0"/>
  </r>
  <r>
    <d v="2023-01-13T00:00:00"/>
    <d v="2022-09-21T00:00:00"/>
    <d v="2022-10-03T00:00:00"/>
    <s v="C3936"/>
    <s v="P6863"/>
    <s v="ISAIAH MUTIGA GITEMBA C/O CROWN BERGER (K) LTD"/>
    <s v="CRUZ CONTROL CENTRE LTD"/>
    <s v="OD"/>
    <s v="PC"/>
    <s v="REPAIR BILLS"/>
    <n v="112288"/>
    <n v="112288"/>
    <s v="UNICORN INSURANCE BROKERS LIMITED"/>
    <s v="PV 125"/>
    <s v="Motor Private Car"/>
    <s v="Motor Private"/>
    <s v="DIRECT LOSS PAID-MOTOR PRIVATE"/>
    <x v="0"/>
  </r>
  <r>
    <d v="2023-01-13T00:00:00"/>
    <d v="2022-08-21T00:00:00"/>
    <d v="2022-08-31T00:00:00"/>
    <s v="C850"/>
    <s v="P4124"/>
    <s v="MILA INVESTMENTS LTD"/>
    <s v="CRUZ CONTROL CENTRE LTD"/>
    <s v="OD"/>
    <s v="PC"/>
    <s v="REPAIR BILLS"/>
    <n v="365980"/>
    <n v="365980"/>
    <s v="DESIGNER INSURANCE AGENCIES LIMITED"/>
    <s v="PV 126"/>
    <s v="Motor Private Car"/>
    <s v="Motor Private"/>
    <s v="DIRECT LOSS PAID-MOTOR PRIVATE"/>
    <x v="0"/>
  </r>
  <r>
    <d v="2023-01-13T00:00:00"/>
    <d v="2022-06-02T00:00:00"/>
    <d v="2023-01-12T00:00:00"/>
    <s v="C2459"/>
    <s v="P3449"/>
    <s v="RICHARD KIVUVA TILU"/>
    <s v="MAJOR MOTORS LTD"/>
    <s v="OD"/>
    <s v="PC"/>
    <s v="REPAIR BILLS"/>
    <n v="203580"/>
    <n v="203580"/>
    <s v="TEBREISA INSURANCE AGENCY"/>
    <s v="PV 127"/>
    <s v="Motor Private Car"/>
    <s v="Motor Private"/>
    <s v="DIRECT LOSS PAID-MOTOR PRIVATE"/>
    <x v="0"/>
  </r>
  <r>
    <d v="2023-01-13T00:00:00"/>
    <d v="2022-03-19T00:00:00"/>
    <d v="2022-04-07T00:00:00"/>
    <s v="C732"/>
    <s v="P5484"/>
    <s v="AGNES  NZALI  MUSYOKI"/>
    <s v="MAJOR MOTORS LTD"/>
    <s v="OD"/>
    <s v="MPP"/>
    <s v="REPAIR BILLS"/>
    <n v="190240"/>
    <n v="190240"/>
    <s v="TEBREISA INSURANCE AGENCY"/>
    <s v="PV 128"/>
    <s v="Motor Pool"/>
    <s v="Motor Commercial"/>
    <s v="DIRECT LOSS PAID-MOTOR OTHERS"/>
    <x v="0"/>
  </r>
  <r>
    <d v="2023-01-13T00:00:00"/>
    <d v="2022-04-23T00:00:00"/>
    <d v="2023-01-12T00:00:00"/>
    <s v="C1620"/>
    <s v="P1702"/>
    <s v="JOYCE WAIRIMU MAINA"/>
    <s v="MAJOR MOTORS LTD"/>
    <s v="OD"/>
    <s v="MPP"/>
    <s v="REPAIR BILLS"/>
    <n v="219936"/>
    <n v="219936"/>
    <s v="TEBREISA INSURANCE AGENCY"/>
    <s v="PV 129"/>
    <s v="Motor Pool"/>
    <s v="Motor Commercial"/>
    <s v="DIRECT LOSS PAID-MOTOR OTHERS"/>
    <x v="0"/>
  </r>
  <r>
    <d v="2023-01-13T00:00:00"/>
    <d v="2022-07-06T00:00:00"/>
    <d v="2022-07-22T00:00:00"/>
    <s v="C1078"/>
    <s v="P7675"/>
    <s v="RAJ METALS  LIMITED"/>
    <s v="AUTO DECADE ASSESSORS"/>
    <s v="OD"/>
    <s v="CV"/>
    <s v="SURVEY FEE"/>
    <n v="6380"/>
    <n v="6380"/>
    <s v="UNICORN INSURANCE BROKERS LIMITED"/>
    <s v="PV 130"/>
    <s v="Motor Commercial Vehicle"/>
    <s v="Motor Commercial"/>
    <s v="DIRECT LOSS PAID-MOTOR COMMERCIAL"/>
    <x v="0"/>
  </r>
  <r>
    <d v="2023-01-13T00:00:00"/>
    <d v="2022-08-03T00:00:00"/>
    <d v="2022-08-19T00:00:00"/>
    <s v="C8080"/>
    <s v="P1738"/>
    <s v="JOSHUA WAWERU MUCHIRI"/>
    <s v="AUTO DECADE ASSESSORS"/>
    <s v="OD"/>
    <s v="PC"/>
    <s v="SURVEY FEE"/>
    <n v="6380"/>
    <n v="6380"/>
    <s v="PATKAKA INSURANCE AGENCIES"/>
    <s v="PV 131"/>
    <s v="Motor Private Car"/>
    <s v="Motor Private"/>
    <s v="DIRECT LOSS PAID-MOTOR PRIVATE"/>
    <x v="0"/>
  </r>
  <r>
    <d v="2023-01-13T00:00:00"/>
    <d v="2022-06-14T00:00:00"/>
    <d v="2022-06-27T00:00:00"/>
    <s v="C7090"/>
    <s v="P6250"/>
    <s v="PRANAV KUMAR VASANTH  KAMATH"/>
    <s v="AUTO DECADE ASSESSORS"/>
    <s v="OD"/>
    <s v="PC"/>
    <s v="SURVEY FEE"/>
    <n v="6380"/>
    <n v="6380"/>
    <s v="UNICORN INSURANCE BROKERS LIMITED"/>
    <s v="PV 132"/>
    <s v="Motor Private Car"/>
    <s v="Motor Private"/>
    <s v="DIRECT LOSS PAID-MOTOR PRIVATE"/>
    <x v="0"/>
  </r>
  <r>
    <d v="2023-01-13T00:00:00"/>
    <d v="2022-01-28T00:00:00"/>
    <d v="2022-03-14T00:00:00"/>
    <s v="C4265"/>
    <s v="P147"/>
    <s v="SHEETAL HITESH SUTHAR"/>
    <s v="AUTO DECADE ASSESSORS"/>
    <s v="OD"/>
    <s v="PC"/>
    <s v="SURVEY FEE"/>
    <n v="6380"/>
    <n v="6380"/>
    <s v="UNIVERSAL INSURANCE BROKERS LIMITED"/>
    <s v="PV 133"/>
    <s v="Motor Private Car"/>
    <s v="Motor Private"/>
    <s v="DIRECT LOSS PAID-MOTOR PRIVATE"/>
    <x v="0"/>
  </r>
  <r>
    <d v="2023-01-13T00:00:00"/>
    <d v="2022-06-19T00:00:00"/>
    <d v="2022-07-06T00:00:00"/>
    <s v="C4089"/>
    <s v="P7133"/>
    <s v="KAREN KAGENDO NJIRU"/>
    <s v="AUTO DECADE ASSESSORS"/>
    <s v="OD"/>
    <s v="PC"/>
    <s v="SURVEY FEE"/>
    <n v="6380"/>
    <n v="6380"/>
    <s v="UNICORN INSURANCE BROKERS LIMITED"/>
    <s v="PV 134"/>
    <s v="Motor Private Car"/>
    <s v="Motor Private"/>
    <s v="DIRECT LOSS PAID-MOTOR PRIVATE"/>
    <x v="0"/>
  </r>
  <r>
    <d v="2023-01-13T00:00:00"/>
    <d v="2022-02-05T00:00:00"/>
    <d v="2022-04-01T00:00:00"/>
    <s v="C4344"/>
    <s v="P1311"/>
    <s v="JOJO  PLASTICS LTD"/>
    <s v="AUTO DECADE ASSESSORS"/>
    <s v="OD"/>
    <s v="PC"/>
    <s v="SURVEY FEE"/>
    <n v="6380"/>
    <n v="6380"/>
    <s v="RIGHT INSURANCE AGENCY"/>
    <s v="PV 135"/>
    <s v="Motor Private Car"/>
    <s v="Motor Private"/>
    <s v="DIRECT LOSS PAID-MOTOR PRIVATE"/>
    <x v="0"/>
  </r>
  <r>
    <d v="2023-01-13T00:00:00"/>
    <d v="2022-07-13T00:00:00"/>
    <d v="2022-07-29T00:00:00"/>
    <s v="C3657"/>
    <s v="P8810"/>
    <s v="SUNFLOWER INVESTMENTS LTD"/>
    <s v="AUTO DECADE ASSESSORS"/>
    <s v="OD"/>
    <s v="PC"/>
    <s v="SURVEY FEE"/>
    <n v="6380"/>
    <n v="6380"/>
    <s v="UNIVERSAL INSURANCE BROKERS LIMITED"/>
    <s v="PV 136"/>
    <s v="Motor Private Car"/>
    <s v="Motor Private"/>
    <s v="DIRECT LOSS PAID-MOTOR PRIVATE"/>
    <x v="0"/>
  </r>
  <r>
    <d v="2023-01-13T00:00:00"/>
    <d v="2022-05-27T00:00:00"/>
    <d v="2022-08-31T00:00:00"/>
    <s v="C7541"/>
    <s v="P3222"/>
    <s v="BELINDA  JERUTO  KANDIE"/>
    <s v="AUTO DECADE ASSESSORS"/>
    <s v="OD"/>
    <s v="PC"/>
    <s v="SURVEY FEE"/>
    <n v="6380"/>
    <n v="6380"/>
    <s v="UTMOST INSURANCE BROKERS LIMITED"/>
    <s v="PV 137"/>
    <s v="Motor Private Car"/>
    <s v="Motor Private"/>
    <s v="DIRECT LOSS PAID-MOTOR PRIVATE"/>
    <x v="0"/>
  </r>
  <r>
    <d v="2023-01-13T00:00:00"/>
    <d v="2022-05-08T00:00:00"/>
    <d v="2022-07-19T00:00:00"/>
    <s v="C9647"/>
    <s v="P6897"/>
    <s v="SAVAN .J.  PATEL"/>
    <s v="AUTO DECADE ASSESSORS"/>
    <s v="OD"/>
    <s v="PC"/>
    <s v="SURVEY FEE"/>
    <n v="6380"/>
    <n v="6380"/>
    <s v="UNICORN INSURANCE BROKERS LIMITED"/>
    <s v="PV 138"/>
    <s v="Motor Private Car"/>
    <s v="Motor Private"/>
    <s v="DIRECT LOSS PAID-MOTOR PRIVATE"/>
    <x v="0"/>
  </r>
  <r>
    <d v="2023-01-13T00:00:00"/>
    <d v="2022-05-25T00:00:00"/>
    <d v="2022-06-29T00:00:00"/>
    <s v="C3117"/>
    <s v="P3493"/>
    <s v="CROWN MARBLE &amp; QUARTZ LIMITED"/>
    <s v="AUTO DECADE ASSESSORS"/>
    <s v="OD"/>
    <s v="PC"/>
    <s v="SURVEY FEE"/>
    <n v="6380"/>
    <n v="6380"/>
    <s v="UNICORN INSURANCE BROKERS LIMITED"/>
    <s v="PV 139"/>
    <s v="Motor Private Car"/>
    <s v="Motor Private"/>
    <s v="DIRECT LOSS PAID-MOTOR PRIVATE"/>
    <x v="0"/>
  </r>
  <r>
    <d v="2023-01-13T00:00:00"/>
    <d v="2022-06-09T00:00:00"/>
    <d v="2022-07-25T00:00:00"/>
    <s v="C3901"/>
    <s v="P481"/>
    <s v="MICHAEL NJERU NYAGA"/>
    <s v="AUTO DECADE ASSESSORS"/>
    <s v="OD"/>
    <s v="PC"/>
    <s v="SURVEY FEE"/>
    <n v="6380"/>
    <n v="6380"/>
    <s v="UNICORN INSURANCE BROKERS LIMITED"/>
    <s v="PV 140"/>
    <s v="Motor Private Car"/>
    <s v="Motor Private"/>
    <s v="DIRECT LOSS PAID-MOTOR PRIVATE"/>
    <x v="0"/>
  </r>
  <r>
    <d v="2023-01-13T00:00:00"/>
    <d v="2021-06-28T00:00:00"/>
    <d v="2021-07-08T00:00:00"/>
    <s v="C4537"/>
    <s v="P2112"/>
    <s v="TUFFSTEEL LTD"/>
    <s v="AUTO DECADE ASSESSORS"/>
    <s v="OD"/>
    <s v="CV"/>
    <s v="SURVEY FEE"/>
    <n v="7540"/>
    <n v="7540"/>
    <s v="UNICORN INSURANCE BROKERS LIMITED"/>
    <s v="PV 141"/>
    <s v="Motor Commercial Vehicle"/>
    <s v="Motor Commercial"/>
    <s v="DIRECT LOSS PAID-MOTOR COMMERCIAL"/>
    <x v="0"/>
  </r>
  <r>
    <d v="2023-01-13T00:00:00"/>
    <d v="2021-10-20T00:00:00"/>
    <d v="2021-11-22T00:00:00"/>
    <s v="C3889"/>
    <s v="P3672"/>
    <s v="MUKESH KESHARI"/>
    <s v="AUTO DECADE ASSESSORS"/>
    <s v="OD"/>
    <s v="PC"/>
    <s v="SURVEY FEE"/>
    <n v="6380"/>
    <n v="6380"/>
    <s v="RIGHT INSURANCE AGENCY"/>
    <s v="PV 142"/>
    <s v="Motor Private Car"/>
    <s v="Motor Private"/>
    <s v="DIRECT LOSS PAID-MOTOR PRIVATE"/>
    <x v="0"/>
  </r>
  <r>
    <d v="2023-01-13T00:00:00"/>
    <d v="2022-06-11T00:00:00"/>
    <d v="2022-08-30T00:00:00"/>
    <s v="C9480"/>
    <s v="P4509"/>
    <s v="CROWN PAINTS  KENYA  PLC"/>
    <s v="AUTO DECADE ASSESSORS"/>
    <s v="OD"/>
    <s v="PC"/>
    <s v="SURVEY FEE"/>
    <n v="6380"/>
    <n v="6380"/>
    <s v="UNICORN INSURANCE BROKERS LIMITED"/>
    <s v="PV 143"/>
    <s v="Motor Private Car"/>
    <s v="Motor Private"/>
    <s v="DIRECT LOSS PAID-MOTOR PRIVATE"/>
    <x v="0"/>
  </r>
  <r>
    <d v="2023-01-13T00:00:00"/>
    <d v="2022-07-03T00:00:00"/>
    <d v="2022-11-30T00:00:00"/>
    <s v="C7036"/>
    <s v="P3661"/>
    <s v="CROWN PAINTS  KENYA  PLC"/>
    <s v="AUTO DECADE ASSESSORS"/>
    <s v="OD"/>
    <s v="PC"/>
    <s v="SURVEY FEE"/>
    <n v="6380"/>
    <n v="6380"/>
    <s v="UNICORN INSURANCE BROKERS LIMITED"/>
    <s v="PV 144"/>
    <s v="Motor Private Car"/>
    <s v="Motor Private"/>
    <s v="DIRECT LOSS PAID-MOTOR PRIVATE"/>
    <x v="0"/>
  </r>
  <r>
    <d v="2023-01-13T00:00:00"/>
    <d v="2022-03-02T00:00:00"/>
    <d v="2022-11-30T00:00:00"/>
    <s v="C1286"/>
    <s v="P9625"/>
    <s v="CROWN PAINTS  KENYA  PLC"/>
    <s v="AUTO DECADE ASSESSORS"/>
    <s v="OD"/>
    <s v="PC"/>
    <s v="SURVEY FEE"/>
    <n v="6380"/>
    <n v="6380"/>
    <s v="UNICORN INSURANCE BROKERS LIMITED"/>
    <s v="PV 145"/>
    <s v="Motor Private Car"/>
    <s v="Motor Private"/>
    <s v="DIRECT LOSS PAID-MOTOR PRIVATE"/>
    <x v="0"/>
  </r>
  <r>
    <d v="2023-01-13T00:00:00"/>
    <d v="2022-02-14T00:00:00"/>
    <d v="2022-05-17T00:00:00"/>
    <s v="C8227"/>
    <s v="P9173"/>
    <s v="CHANIA WATTS"/>
    <s v="AUTO DECADE ASSESSORS"/>
    <s v="OD"/>
    <s v="PC"/>
    <s v="SURVEY FEE"/>
    <n v="6380"/>
    <n v="6380"/>
    <s v="UNIVERSAL INSURANCE BROKERS LIMITED"/>
    <s v="PV 146"/>
    <s v="Motor Private Car"/>
    <s v="Motor Private"/>
    <s v="DIRECT LOSS PAID-MOTOR PRIVATE"/>
    <x v="0"/>
  </r>
  <r>
    <d v="2023-01-13T00:00:00"/>
    <d v="2022-07-28T00:00:00"/>
    <d v="2022-08-25T00:00:00"/>
    <s v="C9854"/>
    <s v="P5500"/>
    <s v="RAMNIK P. LALJI"/>
    <s v="AUTO DECADE ASSESSORS"/>
    <s v="OD"/>
    <s v="PC"/>
    <s v="SURVEY FEE"/>
    <n v="6380"/>
    <n v="6380"/>
    <s v="UNICORN INSURANCE BROKERS LIMITED"/>
    <s v="PV 147"/>
    <s v="Motor Private Car"/>
    <s v="Motor Private"/>
    <s v="DIRECT LOSS PAID-MOTOR PRIVATE"/>
    <x v="0"/>
  </r>
  <r>
    <d v="2023-01-13T00:00:00"/>
    <d v="2022-04-22T00:00:00"/>
    <d v="2022-05-06T00:00:00"/>
    <s v="C6396"/>
    <s v="P5998"/>
    <s v="MANISHA GUDHKA"/>
    <s v="AUTO DECADE ASSESSORS"/>
    <s v="OD"/>
    <s v="PC"/>
    <s v="SURVEY FEE"/>
    <n v="6380"/>
    <n v="6380"/>
    <s v="RIGHT INSURANCE AGENCY"/>
    <s v="PV 148"/>
    <s v="Motor Private Car"/>
    <s v="Motor Private"/>
    <s v="DIRECT LOSS PAID-MOTOR PRIVATE"/>
    <x v="0"/>
  </r>
  <r>
    <d v="2023-01-13T00:00:00"/>
    <d v="2022-06-23T00:00:00"/>
    <d v="2022-08-15T00:00:00"/>
    <s v="C7523"/>
    <s v="P9554"/>
    <s v="CROWN PAINTS  KENYA  PLC"/>
    <s v="AUTO DECADE ASSESSORS"/>
    <s v="OD"/>
    <s v="PC"/>
    <s v="SURVEY FEE"/>
    <n v="6380"/>
    <n v="6380"/>
    <s v="UNICORN INSURANCE BROKERS LIMITED"/>
    <s v="PV 149"/>
    <s v="Motor Private Car"/>
    <s v="Motor Private"/>
    <s v="DIRECT LOSS PAID-MOTOR PRIVATE"/>
    <x v="0"/>
  </r>
  <r>
    <d v="2023-01-13T00:00:00"/>
    <d v="2022-07-18T00:00:00"/>
    <d v="2022-07-25T00:00:00"/>
    <s v="C8828"/>
    <s v="P4283"/>
    <s v="JITENDRA LAKHAMSHI DADHIA"/>
    <s v="AUTO DECADE ASSESSORS"/>
    <s v="OD"/>
    <s v="PC"/>
    <s v="SURVEY FEE"/>
    <n v="6380"/>
    <n v="6380"/>
    <s v="UNICORN INSURANCE BROKERS LIMITED"/>
    <s v="PV 150"/>
    <s v="Motor Private Car"/>
    <s v="Motor Private"/>
    <s v="DIRECT LOSS PAID-MOTOR PRIVATE"/>
    <x v="0"/>
  </r>
  <r>
    <d v="2023-01-13T00:00:00"/>
    <d v="2022-08-08T00:00:00"/>
    <d v="2022-08-19T00:00:00"/>
    <s v="C1277"/>
    <s v="P4900"/>
    <s v="JUBILEE TISSUE INDUSTRIES LTD"/>
    <s v="AUTO DECADE ASSESSORS"/>
    <s v="OD"/>
    <s v="PC"/>
    <s v="SURVEY FEE"/>
    <n v="6380"/>
    <n v="6380"/>
    <s v="UNIVERSAL INSURANCE BROKERS LIMITED"/>
    <s v="PV 151"/>
    <s v="Motor Private Car"/>
    <s v="Motor Private"/>
    <s v="DIRECT LOSS PAID-MOTOR PRIVATE"/>
    <x v="0"/>
  </r>
  <r>
    <d v="2023-01-13T00:00:00"/>
    <d v="2022-06-28T00:00:00"/>
    <d v="2022-07-26T00:00:00"/>
    <s v="C4122"/>
    <s v="P7285"/>
    <s v="CROWN PAINTS  KENYA PLC"/>
    <s v="AUTO DECADE ASSESSORS"/>
    <s v="OD"/>
    <s v="CV"/>
    <s v="SURVEY FEE"/>
    <n v="6380"/>
    <n v="6380"/>
    <s v="UNICORN INSURANCE BROKERS LIMITED"/>
    <s v="PV 152"/>
    <s v="Motor Commercial Vehicle"/>
    <s v="Motor Commercial"/>
    <s v="DIRECT LOSS PAID-MOTOR COMMERCIAL"/>
    <x v="0"/>
  </r>
  <r>
    <d v="2023-01-13T00:00:00"/>
    <d v="2021-12-19T00:00:00"/>
    <d v="2022-01-31T00:00:00"/>
    <s v="C2295"/>
    <s v="P4162"/>
    <s v="OCEANIC MARINE SURVEYORS KENYA LTD"/>
    <s v="AUTO DECADE ASSESSORS"/>
    <s v="OD"/>
    <s v="PC"/>
    <s v="SURVEY FEE"/>
    <n v="6380"/>
    <n v="6380"/>
    <s v="UNIVERSAL INSURANCE BROKERS LIMITED"/>
    <s v="PV 153"/>
    <s v="Motor Private Car"/>
    <s v="Motor Private"/>
    <s v="DIRECT LOSS PAID-MOTOR PRIVATE"/>
    <x v="0"/>
  </r>
  <r>
    <d v="2023-01-13T00:00:00"/>
    <d v="2021-12-12T00:00:00"/>
    <d v="2022-02-03T00:00:00"/>
    <s v="C7667"/>
    <s v="P8860"/>
    <s v="BOSS ALBERT KIPCHIRCHIR"/>
    <s v="KIMARU KIPLAGAT AND COMPANY ADVOCATES"/>
    <s v="TPPI"/>
    <s v="PC"/>
    <s v="TPPI"/>
    <n v="730094"/>
    <n v="730094"/>
    <s v="TAFF INSURANCE AGENCY"/>
    <s v="PV 154"/>
    <s v="Motor Private Car"/>
    <s v="Motor Private"/>
    <s v="DIRECT LOSS PAID-MOTOR PRIVATE"/>
    <x v="0"/>
  </r>
  <r>
    <d v="2023-01-13T00:00:00"/>
    <d v="2021-12-12T00:00:00"/>
    <d v="2022-02-03T00:00:00"/>
    <s v="C1618"/>
    <s v="P8404"/>
    <s v="BOSS ALBERT KIPCHIRCHIR"/>
    <s v="ESHIKHONI AUCTIONEERS"/>
    <s v="TPPI"/>
    <s v="PC"/>
    <s v="AUCTIONEERS FEES"/>
    <n v="241640"/>
    <n v="241640"/>
    <s v="TAFF INSURANCE AGENCY"/>
    <s v="PV 155"/>
    <s v="Motor Private Car"/>
    <s v="Motor Private"/>
    <s v="DIRECT LOSS PAID-MOTOR PRIVATE"/>
    <x v="0"/>
  </r>
  <r>
    <d v="2023-01-13T00:00:00"/>
    <d v="2021-12-12T00:00:00"/>
    <d v="2022-02-03T00:00:00"/>
    <s v="C3054"/>
    <s v="P1585"/>
    <s v="BOSS ALBERT KIPCHIRCHIR"/>
    <s v="OTIENO AND AMISI"/>
    <s v="TPPI"/>
    <s v="PC"/>
    <s v="LEGAL FEE"/>
    <n v="200200"/>
    <n v="200200"/>
    <s v="TAFF INSURANCE AGENCY"/>
    <s v="PV 156"/>
    <s v="Motor Private Car"/>
    <s v="Motor Private"/>
    <s v="DIRECT LOSS PAID-MOTOR PRIVATE"/>
    <x v="0"/>
  </r>
  <r>
    <d v="2023-01-13T00:00:00"/>
    <d v="2012-05-11T00:00:00"/>
    <d v="2012-10-09T00:00:00"/>
    <s v="C6130"/>
    <s v="P8058"/>
    <s v="STEEL  MAKERS  LTD"/>
    <s v="KISHORE NANJI"/>
    <s v="OD"/>
    <s v="WIBI"/>
    <s v="LEGAL FEE"/>
    <n v="110989"/>
    <n v="110989"/>
    <s v="UNIVERSAL INSURANCE BROKERS LIMITED"/>
    <s v="PV 157"/>
    <s v="Work Injury Benefits Insurance"/>
    <s v="Workmens Compensation"/>
    <s v="DIRECT LOSS PAID-WORKMENS COMPENSATION"/>
    <x v="0"/>
  </r>
  <r>
    <d v="2023-01-13T00:00:00"/>
    <d v="2011-06-05T00:00:00"/>
    <d v="2011-08-01T00:00:00"/>
    <s v="C5290"/>
    <s v="P1245"/>
    <s v="STEEL  MAKERS  LTD"/>
    <s v="KISHORE NANJI"/>
    <s v="OD"/>
    <s v="WIBI"/>
    <s v="LEGAL FEE"/>
    <n v="108109"/>
    <n v="108109"/>
    <s v="UNIVERSAL INSURANCE BROKERS LIMITED"/>
    <s v="PV 158"/>
    <s v="Work Injury Benefits Insurance"/>
    <s v="Workmens Compensation"/>
    <s v="DIRECT LOSS PAID-WORKMENS COMPENSATION"/>
    <x v="0"/>
  </r>
  <r>
    <d v="2023-01-13T00:00:00"/>
    <d v="2012-05-27T00:00:00"/>
    <d v="2012-10-15T00:00:00"/>
    <s v="C8170"/>
    <s v="P6413"/>
    <s v="STEEL  MAKERS  LTD"/>
    <s v="KISHORE NANJI"/>
    <s v="OD"/>
    <s v="WIBI"/>
    <s v="LEGAL FEE"/>
    <n v="159947"/>
    <n v="159947"/>
    <s v="UNIVERSAL INSURANCE BROKERS LIMITED"/>
    <s v="PV 159"/>
    <s v="Work Injury Benefits Insurance"/>
    <s v="Workmens Compensation"/>
    <s v="DIRECT LOSS PAID-WORKMENS COMPENSATION"/>
    <x v="0"/>
  </r>
  <r>
    <d v="2023-01-13T00:00:00"/>
    <d v="2012-02-19T00:00:00"/>
    <d v="2012-07-19T00:00:00"/>
    <s v="C3436"/>
    <s v="P4097"/>
    <s v="RAPID KATE SERVICES LTD"/>
    <s v="KISHORE NANJI"/>
    <s v="OD"/>
    <s v="WIBI"/>
    <s v="LEGAL FEE"/>
    <n v="210200"/>
    <n v="210200"/>
    <s v="UNICORN INSURANCE BROKERS LIMITED"/>
    <s v="PV 160"/>
    <s v="Work Injury Benefits Insurance"/>
    <s v="Workmens Compensation"/>
    <s v="DIRECT LOSS PAID-WORKMENS COMPENSATION"/>
    <x v="0"/>
  </r>
  <r>
    <d v="2023-01-16T00:00:00"/>
    <d v="2022-09-09T00:00:00"/>
    <d v="2022-10-14T00:00:00"/>
    <s v="C7371"/>
    <s v="P6096"/>
    <s v="UMESH KHETSHI  SHAH"/>
    <s v="UMESH K. SHAH"/>
    <s v="OD"/>
    <s v="D"/>
    <s v="CLAIM"/>
    <n v="40000"/>
    <n v="40000"/>
    <s v="AMARA INSURANCE AGENCY LIMITED"/>
    <s v="PV 163"/>
    <s v="Fire Domestic"/>
    <s v="Fire Domestic"/>
    <s v="DIRECT LOSS PAID-FIRE DOMESTIC"/>
    <x v="0"/>
  </r>
  <r>
    <d v="2023-01-16T00:00:00"/>
    <d v="2022-09-16T00:00:00"/>
    <d v="2022-10-14T00:00:00"/>
    <s v="C7134"/>
    <s v="P3074"/>
    <s v="UMESH KHETSHI  SHAH"/>
    <s v="UMESH K. SHAH"/>
    <s v="OD"/>
    <s v="D"/>
    <s v="CLAIM"/>
    <n v="12000"/>
    <n v="12000"/>
    <s v="AMARA INSURANCE AGENCY LIMITED"/>
    <s v="PV 164"/>
    <s v="Fire Domestic"/>
    <s v="Fire Domestic"/>
    <s v="DIRECT LOSS PAID-FIRE DOMESTIC"/>
    <x v="0"/>
  </r>
  <r>
    <d v="2023-01-16T00:00:00"/>
    <d v="2021-06-14T00:00:00"/>
    <d v="2021-07-02T00:00:00"/>
    <s v="C9311"/>
    <s v="P227"/>
    <s v="CENTER FOR HEALTH SOLUTIONS KENYA"/>
    <s v="MUTUKU WAMBUA AND ASSOCIATES ADVOCATES"/>
    <s v="TPPI"/>
    <s v="PC"/>
    <s v="TPPI"/>
    <n v="260250"/>
    <n v="260250"/>
    <s v="ZAMARA RISK AND INSURANCE BROKERS LTD"/>
    <s v="PV 165"/>
    <s v="Motor Private Car"/>
    <s v="Motor Private"/>
    <s v="DIRECT LOSS PAID-MOTOR PRIVATE"/>
    <x v="0"/>
  </r>
  <r>
    <d v="2023-01-16T00:00:00"/>
    <d v="2021-06-14T00:00:00"/>
    <d v="2021-07-02T00:00:00"/>
    <s v="C167"/>
    <s v="P2783"/>
    <s v="CENTER FOR HEALTH SOLUTIONS KENYA"/>
    <s v="GITHINJI MWANGI &amp; ASSOCIATES ADVOCATES"/>
    <s v="TPPI"/>
    <s v="PC"/>
    <s v="LEGAL FEE"/>
    <n v="136075"/>
    <n v="136075"/>
    <s v="ZAMARA RISK AND INSURANCE BROKERS LTD"/>
    <s v="PV 166"/>
    <s v="Motor Private Car"/>
    <s v="Motor Private"/>
    <s v="DIRECT LOSS PAID-MOTOR PRIVATE"/>
    <x v="0"/>
  </r>
  <r>
    <d v="2023-01-16T00:00:00"/>
    <d v="2018-02-15T00:00:00"/>
    <d v="2019-02-05T00:00:00"/>
    <s v="C6018"/>
    <s v="P3759"/>
    <s v="MERCY M MURIITHI"/>
    <s v="S N NGARE AND COMPANY ADVOCATES"/>
    <s v="TPPI"/>
    <s v="PC"/>
    <s v="TPPI"/>
    <n v="720000"/>
    <n v="720000"/>
    <s v="REALDATE INSURANCE AGENCY"/>
    <s v="PV 167"/>
    <s v="Motor Private Car"/>
    <s v="Motor Private"/>
    <s v="DIRECT LOSS PAID-MOTOR PRIVATE"/>
    <x v="0"/>
  </r>
  <r>
    <d v="2023-01-16T00:00:00"/>
    <d v="2018-02-15T00:00:00"/>
    <d v="2019-02-05T00:00:00"/>
    <s v="C2521"/>
    <s v="P6439"/>
    <s v="MERCY M MURIITHI"/>
    <s v="S N NGARE AND COMPANY ADVOCATES"/>
    <s v="TPPI"/>
    <s v="PC"/>
    <s v="TPPI"/>
    <n v="738587"/>
    <n v="738587"/>
    <s v="REALDATE INSURANCE AGENCY"/>
    <s v="PV 168"/>
    <s v="Motor Private Car"/>
    <s v="Motor Private"/>
    <s v="DIRECT LOSS PAID-MOTOR PRIVATE"/>
    <x v="0"/>
  </r>
  <r>
    <d v="2023-01-16T00:00:00"/>
    <d v="2018-02-15T00:00:00"/>
    <d v="2019-02-05T00:00:00"/>
    <s v="C1157"/>
    <s v="P5997"/>
    <s v="MERCY M MURIITHI"/>
    <s v="BETA RECOVERY AUCTIONEERS"/>
    <s v="TPPI"/>
    <s v="PC"/>
    <s v="AUCTIONEERS FEES"/>
    <n v="122544"/>
    <n v="122544"/>
    <s v="REALDATE INSURANCE AGENCY"/>
    <s v="PV 169"/>
    <s v="Motor Private Car"/>
    <s v="Motor Private"/>
    <s v="DIRECT LOSS PAID-MOTOR PRIVATE"/>
    <x v="0"/>
  </r>
  <r>
    <d v="2023-01-16T00:00:00"/>
    <d v="2018-02-15T00:00:00"/>
    <d v="2019-02-05T00:00:00"/>
    <s v="C9806"/>
    <s v="P2926"/>
    <s v="MERCY M MURIITHI"/>
    <s v="S N NGARE AND COMPANY ADVOCATES"/>
    <s v="TPPI"/>
    <s v="PC"/>
    <s v="TPPI"/>
    <n v="700000"/>
    <n v="700000"/>
    <s v="REALDATE INSURANCE AGENCY"/>
    <s v="PV 170"/>
    <s v="Motor Private Car"/>
    <s v="Motor Private"/>
    <s v="DIRECT LOSS PAID-MOTOR PRIVATE"/>
    <x v="0"/>
  </r>
  <r>
    <d v="2023-01-16T00:00:00"/>
    <d v="2018-02-15T00:00:00"/>
    <d v="2019-02-05T00:00:00"/>
    <s v="C241"/>
    <s v="P1509"/>
    <s v="MERCY M MURIITHI"/>
    <s v="PATRICKS LAW ASSOCIATES"/>
    <s v="TPPI"/>
    <s v="PC"/>
    <s v="LEGAL FEE"/>
    <n v="232411"/>
    <n v="232411"/>
    <s v="REALDATE INSURANCE AGENCY"/>
    <s v="PV 171"/>
    <s v="Motor Private Car"/>
    <s v="Motor Private"/>
    <s v="DIRECT LOSS PAID-MOTOR PRIVATE"/>
    <x v="0"/>
  </r>
  <r>
    <d v="2023-01-16T00:00:00"/>
    <d v="2022-11-09T00:00:00"/>
    <d v="2022-12-20T00:00:00"/>
    <s v="C9309"/>
    <s v="P728"/>
    <s v="GILANIS SUPERMARKET LTD"/>
    <s v="GILANIS SUPERMARKET LTD"/>
    <s v="OD"/>
    <s v="FG"/>
    <s v="CLAIM"/>
    <n v="385074"/>
    <n v="385074"/>
    <s v="TEEVEE INSURANCE BROKERS LTD"/>
    <s v="PV 172"/>
    <s v="Fidelity Guarantee"/>
    <s v="Theft"/>
    <s v="DIRECT LOSS PAID-FIDELITY GUARANTEE"/>
    <x v="0"/>
  </r>
  <r>
    <d v="2023-01-16T00:00:00"/>
    <d v="2022-11-09T00:00:00"/>
    <d v="2022-12-20T00:00:00"/>
    <s v="C3223"/>
    <s v="P6501"/>
    <s v="GILANIS SUPERMARKET LTD"/>
    <s v="GENERAL ADJUSTERS KENYA LTD"/>
    <s v="OD"/>
    <s v="FG"/>
    <s v="SURVEY FEE"/>
    <n v="60204"/>
    <n v="60204"/>
    <s v="TEEVEE INSURANCE BROKERS LTD"/>
    <s v="PV 173"/>
    <s v="Fidelity Guarantee"/>
    <s v="Theft"/>
    <s v="DIRECT LOSS PAID-FIDELITY GUARANTEE"/>
    <x v="0"/>
  </r>
  <r>
    <d v="2023-01-16T00:00:00"/>
    <d v="2020-08-26T00:00:00"/>
    <d v="2021-07-19T00:00:00"/>
    <s v="C7092"/>
    <s v="P8021"/>
    <s v="RAYMOND KIMUTAI KOMEN"/>
    <s v="J NDUNGU NJUGUNA AND COMPANY ADVOCATES"/>
    <s v="TPPI"/>
    <s v="CV"/>
    <s v="TPPI"/>
    <n v="28893"/>
    <n v="28893"/>
    <s v="RHINELAND SPRINGS INSURANCE AGENCY"/>
    <s v="PV 174"/>
    <s v="Motor Commercial Vehicle"/>
    <s v="Motor Commercial"/>
    <s v="DIRECT LOSS PAID-MOTOR COMMERCIAL"/>
    <x v="0"/>
  </r>
  <r>
    <d v="2023-01-16T00:00:00"/>
    <d v="2020-08-26T00:00:00"/>
    <d v="2021-07-19T00:00:00"/>
    <s v="C9194"/>
    <s v="P6438"/>
    <s v="RAYMOND KIMUTAI KOMEN"/>
    <s v="HEGEONS AUCTIONEERS"/>
    <s v="TPPI"/>
    <s v="CV"/>
    <s v="AUCTIONEERS FEES"/>
    <n v="139420"/>
    <n v="139420"/>
    <s v="RHINELAND SPRINGS INSURANCE AGENCY"/>
    <s v="PV 175"/>
    <s v="Motor Commercial Vehicle"/>
    <s v="Motor Commercial"/>
    <s v="DIRECT LOSS PAID-MOTOR COMMERCIAL"/>
    <x v="0"/>
  </r>
  <r>
    <d v="2023-01-16T00:00:00"/>
    <d v="2020-08-26T00:00:00"/>
    <d v="2021-07-19T00:00:00"/>
    <s v="C5036"/>
    <s v="P3311"/>
    <s v="RAYMOND KIMUTAI KOMEN"/>
    <s v="J NDUNGU NJUGUNA AND COMPANY ADVOCATES"/>
    <s v="TPPI"/>
    <s v="CV"/>
    <s v="TPPI"/>
    <n v="873775"/>
    <n v="873775"/>
    <s v="RHINELAND SPRINGS INSURANCE AGENCY"/>
    <s v="PV 176"/>
    <s v="Motor Commercial Vehicle"/>
    <s v="Motor Commercial"/>
    <s v="DIRECT LOSS PAID-MOTOR COMMERCIAL"/>
    <x v="0"/>
  </r>
  <r>
    <d v="2023-01-16T00:00:00"/>
    <d v="2020-08-26T00:00:00"/>
    <d v="2021-07-19T00:00:00"/>
    <s v="C3532"/>
    <s v="P6160"/>
    <s v="RAYMOND KIMUTAI KOMEN"/>
    <s v="KINYANJUI NJUGUNA AND COMPANY"/>
    <s v="TPPI"/>
    <s v="CV"/>
    <s v="LEGAL FEE"/>
    <n v="219000"/>
    <n v="219000"/>
    <s v="RHINELAND SPRINGS INSURANCE AGENCY"/>
    <s v="PV 177"/>
    <s v="Motor Commercial Vehicle"/>
    <s v="Motor Commercial"/>
    <s v="DIRECT LOSS PAID-MOTOR COMMERCIAL"/>
    <x v="0"/>
  </r>
  <r>
    <d v="2023-01-16T00:00:00"/>
    <d v="2021-07-18T00:00:00"/>
    <d v="2021-08-18T00:00:00"/>
    <s v="C8784"/>
    <s v="P987"/>
    <s v="RAGOS TRADING  COMPANY LTD"/>
    <s v="MASILA AND MWORIA ADVOCATES LLP"/>
    <s v="TPPD"/>
    <s v="MPG"/>
    <s v="TPPD"/>
    <n v="324600"/>
    <n v="324600"/>
    <s v="D &amp; G INSURANCE BROKERS LIMITED"/>
    <s v="PV 178"/>
    <s v="Motor Pool"/>
    <s v="Motor Commercial"/>
    <s v="DIRECT LOSS PAID-MOTOR OTHERS"/>
    <x v="0"/>
  </r>
  <r>
    <d v="2023-01-16T00:00:00"/>
    <d v="2021-07-18T00:00:00"/>
    <d v="2021-08-18T00:00:00"/>
    <s v="C268"/>
    <s v="P6993"/>
    <s v="RAGOS TRADING  COMPANY LTD"/>
    <s v="MASILA AND MWORIA ADVOCATES LLP"/>
    <s v="TPPD"/>
    <s v="MPG"/>
    <s v="TPPD"/>
    <n v="15540"/>
    <n v="15540"/>
    <s v="D &amp; G INSURANCE BROKERS LIMITED"/>
    <s v="PV 179"/>
    <s v="Motor Pool"/>
    <s v="Motor Commercial"/>
    <s v="DIRECT LOSS PAID-MOTOR OTHERS"/>
    <x v="0"/>
  </r>
  <r>
    <d v="2023-01-16T00:00:00"/>
    <d v="2021-07-18T00:00:00"/>
    <d v="2021-08-18T00:00:00"/>
    <s v="C1097"/>
    <s v="P5305"/>
    <s v="RAGOS TRADING  COMPANY LTD"/>
    <s v="SIMIYU AND PARTNERS ADVOCATES LLP"/>
    <s v="TPPD"/>
    <s v="MPG"/>
    <s v="TPPD"/>
    <n v="89900"/>
    <n v="89900"/>
    <s v="D &amp; G INSURANCE BROKERS LIMITED"/>
    <s v="PV 180"/>
    <s v="Motor Pool"/>
    <s v="Motor Commercial"/>
    <s v="DIRECT LOSS PAID-MOTOR OTHERS"/>
    <x v="0"/>
  </r>
  <r>
    <d v="2023-01-16T00:00:00"/>
    <d v="2021-10-09T00:00:00"/>
    <d v="2021-10-26T00:00:00"/>
    <s v="C5005"/>
    <s v="P9598"/>
    <s v="HOLIDAY CARS &amp; TOURS LTD"/>
    <s v="MAJOR MOTORS LTD"/>
    <s v="OD"/>
    <s v="MPP"/>
    <s v="REPAIR BILLS"/>
    <n v="456463"/>
    <n v="456463"/>
    <s v="HOLIDAY INSURANCE AGENTS"/>
    <s v="PV 181"/>
    <s v="Motor Pool"/>
    <s v="Motor Commercial"/>
    <s v="DIRECT LOSS PAID-MOTOR OTHERS"/>
    <x v="0"/>
  </r>
  <r>
    <d v="2023-01-17T00:00:00"/>
    <d v="2021-01-28T00:00:00"/>
    <d v="2021-02-24T00:00:00"/>
    <s v="C5442"/>
    <s v="P4823"/>
    <s v="UNIVERSITY OF ELDORET"/>
    <s v="BONIFACE MASINDE AND COMPANY"/>
    <s v="TPPI"/>
    <s v="CV"/>
    <s v="LEGAL FEE"/>
    <n v="156390"/>
    <n v="156390"/>
    <s v="VICTORIA INSURANCE BROKERS LIMITED"/>
    <s v="PV 182"/>
    <s v="Motor Commercial Vehicle"/>
    <s v="Motor Commercial"/>
    <s v="DIRECT LOSS PAID-MOTOR COMMERCIAL"/>
    <x v="0"/>
  </r>
  <r>
    <d v="2023-01-17T00:00:00"/>
    <d v="2021-01-28T00:00:00"/>
    <d v="2021-02-24T00:00:00"/>
    <s v="C5259"/>
    <s v="P491"/>
    <s v="UNIVERSITY OF ELDORET"/>
    <s v="MWINAMO LUGONZO AND COMPANY ADVOCATES"/>
    <s v="TPPI"/>
    <s v="CV"/>
    <s v="TPPI"/>
    <n v="316913"/>
    <n v="316913"/>
    <s v="VICTORIA INSURANCE BROKERS LIMITED"/>
    <s v="PV 183"/>
    <s v="Motor Commercial Vehicle"/>
    <s v="Motor Commercial"/>
    <s v="DIRECT LOSS PAID-MOTOR COMMERCIAL"/>
    <x v="0"/>
  </r>
  <r>
    <d v="2023-01-17T00:00:00"/>
    <d v="2021-01-28T00:00:00"/>
    <d v="2021-02-24T00:00:00"/>
    <s v="C521"/>
    <s v="P5681"/>
    <s v="UNIVERSITY OF ELDORET"/>
    <s v="MWINAMO LUGONZO AND COMPANY ADVOCATES"/>
    <s v="TPPI"/>
    <s v="CV"/>
    <s v="TPPI"/>
    <n v="2410"/>
    <n v="2410"/>
    <s v="VICTORIA INSURANCE BROKERS LIMITED"/>
    <s v="PV 184"/>
    <s v="Motor Commercial Vehicle"/>
    <s v="Motor Commercial"/>
    <s v="DIRECT LOSS PAID-MOTOR COMMERCIAL"/>
    <x v="0"/>
  </r>
  <r>
    <d v="2023-01-17T00:00:00"/>
    <d v="2021-01-28T00:00:00"/>
    <d v="2021-02-24T00:00:00"/>
    <s v="C84"/>
    <s v="P649"/>
    <s v="UNIVERSITY OF ELDORET"/>
    <s v="RAZOR SHARP AUCTIONEERS"/>
    <s v="TPPI"/>
    <s v="CV"/>
    <s v="AUCTIONEERS FEES"/>
    <n v="73629"/>
    <n v="73629"/>
    <s v="VICTORIA INSURANCE BROKERS LIMITED"/>
    <s v="PV 185"/>
    <s v="Motor Commercial Vehicle"/>
    <s v="Motor Commercial"/>
    <s v="DIRECT LOSS PAID-MOTOR COMMERCIAL"/>
    <x v="0"/>
  </r>
  <r>
    <d v="2023-01-17T00:00:00"/>
    <d v="2022-01-08T00:00:00"/>
    <d v="2022-03-04T00:00:00"/>
    <s v="C3550"/>
    <s v="P8885"/>
    <s v="RUKIA ADHIAMBO KOBABO"/>
    <s v="OUMA AND OUMA ASSOCIATES ADVOCATES"/>
    <s v="TPPI"/>
    <s v="PC"/>
    <s v="TPPI"/>
    <n v="557532"/>
    <n v="557532"/>
    <s v="OXFORD INSURANCE AGENCY"/>
    <s v="PV 186"/>
    <s v="Motor Private Car"/>
    <s v="Motor Private"/>
    <s v="DIRECT LOSS PAID-MOTOR PRIVATE"/>
    <x v="0"/>
  </r>
  <r>
    <d v="2023-01-17T00:00:00"/>
    <d v="2022-01-08T00:00:00"/>
    <d v="2022-03-04T00:00:00"/>
    <s v="C2293"/>
    <s v="P4556"/>
    <s v="RUKIA ADHIAMBO KOBABO"/>
    <s v="OUMA AND OUMA ASSOCIATES ADVOCATES"/>
    <s v="TPPI"/>
    <s v="PC"/>
    <s v="TPPI"/>
    <n v="550000"/>
    <n v="550000"/>
    <s v="OXFORD INSURANCE AGENCY"/>
    <s v="PV 187"/>
    <s v="Motor Private Car"/>
    <s v="Motor Private"/>
    <s v="DIRECT LOSS PAID-MOTOR PRIVATE"/>
    <x v="0"/>
  </r>
  <r>
    <d v="2023-01-17T00:00:00"/>
    <d v="2022-01-08T00:00:00"/>
    <d v="2022-03-04T00:00:00"/>
    <s v="C6921"/>
    <s v="P962"/>
    <s v="RUKIA ADHIAMBO KOBABO"/>
    <s v="FORTUNES AUCTIONEERS"/>
    <s v="TPPI"/>
    <s v="PC"/>
    <s v="AUCTIONEERS FEES"/>
    <n v="117330"/>
    <n v="117330"/>
    <s v="OXFORD INSURANCE AGENCY"/>
    <s v="PV 188"/>
    <s v="Motor Private Car"/>
    <s v="Motor Private"/>
    <s v="DIRECT LOSS PAID-MOTOR PRIVATE"/>
    <x v="0"/>
  </r>
  <r>
    <d v="2023-01-17T00:00:00"/>
    <d v="2022-01-08T00:00:00"/>
    <d v="2022-03-04T00:00:00"/>
    <s v="C2650"/>
    <s v="P5893"/>
    <s v="RUKIA ADHIAMBO KOBABO"/>
    <s v="P R OJALA AND COMPANY"/>
    <s v="TPPI"/>
    <s v="PC"/>
    <s v="LEGAL FEE"/>
    <n v="242900"/>
    <n v="242900"/>
    <s v="OXFORD INSURANCE AGENCY"/>
    <s v="PV 189"/>
    <s v="Motor Private Car"/>
    <s v="Motor Private"/>
    <s v="DIRECT LOSS PAID-MOTOR PRIVATE"/>
    <x v="0"/>
  </r>
  <r>
    <d v="2023-01-17T00:00:00"/>
    <d v="2019-11-28T00:00:00"/>
    <d v="2020-07-02T00:00:00"/>
    <s v="C6549"/>
    <s v="P9169"/>
    <s v="ISAIAH  CHELUGET ONYANGO"/>
    <s v="BEN K GICHANA AND COMPANY ADVOCATES"/>
    <s v="TPPI"/>
    <s v="PC"/>
    <s v="TPPI"/>
    <n v="298305"/>
    <n v="298305"/>
    <s v="WHIRL-AFRICA INSURANCE AGENCY LIMITED"/>
    <s v="PV 190"/>
    <s v="Motor Private Car"/>
    <s v="Motor Private"/>
    <s v="DIRECT LOSS PAID-MOTOR PRIVATE"/>
    <x v="0"/>
  </r>
  <r>
    <d v="2023-01-17T00:00:00"/>
    <d v="2019-11-28T00:00:00"/>
    <d v="2020-07-02T00:00:00"/>
    <s v="C6764"/>
    <s v="P7959"/>
    <s v="ISAIAH  CHELUGET ONYANGO"/>
    <s v="P R OJALA AND COMPANY"/>
    <s v="TPPI"/>
    <s v="PC"/>
    <s v="LEGAL FEE"/>
    <n v="172200"/>
    <n v="172200"/>
    <s v="WHIRL-AFRICA INSURANCE AGENCY LIMITED"/>
    <s v="PV 191"/>
    <s v="Motor Private Car"/>
    <s v="Motor Private"/>
    <s v="DIRECT LOSS PAID-MOTOR PRIVATE"/>
    <x v="0"/>
  </r>
  <r>
    <d v="2023-01-17T00:00:00"/>
    <d v="2019-11-28T00:00:00"/>
    <d v="2020-07-02T00:00:00"/>
    <s v="C5933"/>
    <s v="P1275"/>
    <s v="ISAIAH  CHELUGET ONYANGO"/>
    <s v="BAMA AUCTIONEERS"/>
    <s v="TPPI"/>
    <s v="PC"/>
    <s v="AUCTIONEERS FEES"/>
    <n v="105640"/>
    <n v="105640"/>
    <s v="WHIRL-AFRICA INSURANCE AGENCY LIMITED"/>
    <s v="PV 192"/>
    <s v="Motor Private Car"/>
    <s v="Motor Private"/>
    <s v="DIRECT LOSS PAID-MOTOR PRIVATE"/>
    <x v="0"/>
  </r>
  <r>
    <d v="2023-01-17T00:00:00"/>
    <d v="2022-08-30T00:00:00"/>
    <d v="2022-10-07T00:00:00"/>
    <s v="C7557"/>
    <s v="P9743"/>
    <s v="ERNEST MUTUGI NJIRU"/>
    <s v="ERNEST  MUTUGI  NJIRU"/>
    <s v="OD"/>
    <s v="MPP"/>
    <s v="DAMAGE TO WINDSCREEN"/>
    <n v="10000"/>
    <n v="10000"/>
    <s v="FOR ALL SOLUTIONS INSURANCE AGENCY"/>
    <s v="PV 193"/>
    <s v="Motor Pool"/>
    <s v="Motor Commercial"/>
    <s v="DIRECT LOSS PAID-MOTOR OTHERS"/>
    <x v="0"/>
  </r>
  <r>
    <d v="2023-01-17T00:00:00"/>
    <d v="2022-01-12T00:00:00"/>
    <d v="2022-04-05T00:00:00"/>
    <s v="C8915"/>
    <s v="P9445"/>
    <s v="GEOFFREY GICHANA ONCHARI"/>
    <s v="GEOFFREY  GICHANA  ONCHARI"/>
    <s v="OD"/>
    <s v="PC"/>
    <s v="DAMAGE TO WINDSCREEN"/>
    <n v="14000"/>
    <n v="14000"/>
    <s v="FIRST TRACK AGENCIES"/>
    <s v="PV 194"/>
    <s v="Motor Private Car"/>
    <s v="Motor Private"/>
    <s v="DIRECT LOSS PAID-MOTOR PRIVATE"/>
    <x v="0"/>
  </r>
  <r>
    <d v="2023-01-17T00:00:00"/>
    <d v="2022-07-04T00:00:00"/>
    <d v="2022-09-28T00:00:00"/>
    <s v="C2060"/>
    <s v="P6381"/>
    <s v="JAMES NGWIRI MUNENGE"/>
    <s v="JAMES NGWIRI MUNENGE"/>
    <s v="OD"/>
    <s v="MPP"/>
    <s v="DAMAGE TO WINDSCREEN"/>
    <n v="11500"/>
    <n v="11500"/>
    <s v="PLATKEN INSURANCE AGENCY"/>
    <s v="PV 195"/>
    <s v="Motor Pool"/>
    <s v="Motor Commercial"/>
    <s v="DIRECT LOSS PAID-MOTOR OTHERS"/>
    <x v="0"/>
  </r>
  <r>
    <d v="2023-01-17T00:00:00"/>
    <d v="2022-06-27T00:00:00"/>
    <d v="2022-07-05T00:00:00"/>
    <s v="C7599"/>
    <s v="P8201"/>
    <s v="JACKSON MUTWA KASEKI"/>
    <s v="JACKSON  MUTWA  KASEKI"/>
    <s v="OD"/>
    <s v="CV"/>
    <s v="DAMAGE TO WINDSCREEN"/>
    <n v="10500"/>
    <n v="10500"/>
    <s v="JAMES WAWERU MBURU"/>
    <s v="PV 196"/>
    <s v="Motor Commercial Vehicle"/>
    <s v="Motor Commercial"/>
    <s v="DIRECT LOSS PAID-MOTOR COMMERCIAL"/>
    <x v="0"/>
  </r>
  <r>
    <d v="2023-02-28T00:00:00"/>
    <d v="2022-06-27T00:00:00"/>
    <d v="2022-07-05T00:00:00"/>
    <s v="C4842"/>
    <s v="P5853"/>
    <s v="JACKSON MUTWA KASEKI"/>
    <s v="JACKSON  MUTWA  KASEKI"/>
    <s v="OD"/>
    <s v="CV"/>
    <s v="DAMAGE TO WINDSCREEN"/>
    <n v="-10500"/>
    <n v="-10500"/>
    <s v="JAMES WAWERU MBURU"/>
    <s v="REV 196"/>
    <s v="Motor Commercial Vehicle"/>
    <s v="Motor Commercial"/>
    <s v="DIRECT LOSS PAID-MOTOR COMMERCIAL"/>
    <x v="0"/>
  </r>
  <r>
    <d v="2023-01-17T00:00:00"/>
    <d v="2022-08-22T00:00:00"/>
    <d v="2022-09-16T00:00:00"/>
    <s v="C2439"/>
    <s v="P1307"/>
    <s v="MACDONALD G GITHINJI"/>
    <s v="MACDONALD GICHURU GITHINJI"/>
    <s v="OD"/>
    <s v="PC"/>
    <s v="TOWING CHARGES"/>
    <n v="15000"/>
    <n v="15000"/>
    <s v="JAVILLE INSURANCE AGENCY"/>
    <s v="PV 197"/>
    <s v="Motor Private Car"/>
    <s v="Motor Private"/>
    <s v="DIRECT LOSS PAID-MOTOR PRIVATE"/>
    <x v="0"/>
  </r>
  <r>
    <d v="2023-01-17T00:00:00"/>
    <d v="2021-12-10T00:00:00"/>
    <d v="2021-12-16T00:00:00"/>
    <s v="C6838"/>
    <s v="P4270"/>
    <s v="LEVI MICHAEL OTWOMA"/>
    <s v="LEVI  MICHAEL  OTOMWA"/>
    <s v="OD"/>
    <s v="PC"/>
    <s v="TOWING CHARGES"/>
    <n v="11000"/>
    <n v="11000"/>
    <s v="RICH FIVE INSURANCE AGENCY"/>
    <s v="PV 198"/>
    <s v="Motor Private Car"/>
    <s v="Motor Private"/>
    <s v="DIRECT LOSS PAID-MOTOR PRIVATE"/>
    <x v="0"/>
  </r>
  <r>
    <d v="2023-01-17T00:00:00"/>
    <d v="2022-07-27T00:00:00"/>
    <d v="2022-08-23T00:00:00"/>
    <s v="C7772"/>
    <s v="P2082"/>
    <s v="ROSE MINAGE ADIKA"/>
    <s v="ROSE MINAGE ADIKA"/>
    <s v="OD"/>
    <s v="PC"/>
    <s v="DAMAGE TO WINDSCREEN"/>
    <n v="9000"/>
    <n v="9000"/>
    <s v="UTMOST INSURANCE BROKERS LIMITED"/>
    <s v="PV 199"/>
    <s v="Motor Private Car"/>
    <s v="Motor Private"/>
    <s v="DIRECT LOSS PAID-MOTOR PRIVATE"/>
    <x v="0"/>
  </r>
  <r>
    <d v="2023-01-17T00:00:00"/>
    <d v="2022-10-16T00:00:00"/>
    <d v="2022-11-11T00:00:00"/>
    <s v="C908"/>
    <s v="P9038"/>
    <s v="AFRICAN POPULATION AND HEALTH RESEARCH CENTER"/>
    <s v="FREDERICK MURUNDA WEKESAH"/>
    <s v="OD"/>
    <s v="PC"/>
    <s v="TOWING CHARGES"/>
    <n v="4000"/>
    <n v="4000"/>
    <s v="LIAISON GROUP (INSURANCE BROKERS) LIMITED"/>
    <s v="PV 200"/>
    <s v="Motor Private Car"/>
    <s v="Motor Private"/>
    <s v="DIRECT LOSS PAID-MOTOR PRIVATE"/>
    <x v="0"/>
  </r>
  <r>
    <d v="2023-01-17T00:00:00"/>
    <d v="2022-06-20T00:00:00"/>
    <d v="2022-10-27T00:00:00"/>
    <s v="C4049"/>
    <s v="P2012"/>
    <s v="BANSI WHOLESALERS  LTD"/>
    <s v="BANSI  WHOLESALERS  LTD"/>
    <s v="OD"/>
    <s v="PC"/>
    <s v="DAMAGE TO WINDSCREEN"/>
    <n v="4600"/>
    <n v="4600"/>
    <s v="VILAL INSURANCE AGENCY"/>
    <s v="PV 201"/>
    <s v="Motor Private Car"/>
    <s v="Motor Private"/>
    <s v="DIRECT LOSS PAID-MOTOR PRIVATE"/>
    <x v="0"/>
  </r>
  <r>
    <d v="2023-01-17T00:00:00"/>
    <d v="2022-11-10T00:00:00"/>
    <d v="2022-11-30T00:00:00"/>
    <s v="C2916"/>
    <s v="P8327"/>
    <s v="EAST AFRICA INFRASTRUCTURE S.LTD"/>
    <s v="EAST AFRICA INFRASTRUCTURE SERVICES LIMITED"/>
    <s v="OD"/>
    <s v="PC"/>
    <s v="DAMAGE TO WINDSCREEN"/>
    <n v="12000"/>
    <n v="12000"/>
    <s v="ICK INSURANCE BROKERS LIMITED"/>
    <s v="PV 202"/>
    <s v="Motor Private Car"/>
    <s v="Motor Private"/>
    <s v="DIRECT LOSS PAID-MOTOR PRIVATE"/>
    <x v="0"/>
  </r>
  <r>
    <d v="2023-01-17T00:00:00"/>
    <d v="2021-12-27T00:00:00"/>
    <d v="2022-01-10T00:00:00"/>
    <s v="C2962"/>
    <s v="P2699"/>
    <s v="JOHN KAGWANJA WANJIKU/NCBA BANK KENYA PLC"/>
    <s v="JOHN KAGWANJA WANJIKU"/>
    <s v="OD"/>
    <s v="PC"/>
    <s v="TOWING CHARGES"/>
    <n v="12000"/>
    <n v="12000"/>
    <s v="NCBA INSURANCE AGENCY LIMITED"/>
    <s v="PV 203"/>
    <s v="Motor Private Car"/>
    <s v="Motor Private"/>
    <s v="DIRECT LOSS PAID-MOTOR PRIVATE"/>
    <x v="0"/>
  </r>
  <r>
    <d v="2023-01-17T00:00:00"/>
    <d v="2022-09-18T00:00:00"/>
    <d v="2022-10-29T00:00:00"/>
    <s v="C139"/>
    <s v="P9860"/>
    <s v="BANSI WHOLESALERS LIMITED"/>
    <s v="BANSI WHOLESALERS  LTD"/>
    <s v="OD"/>
    <s v="PC"/>
    <s v="DAMAGE TO WINDSCREEN"/>
    <n v="10000"/>
    <n v="10000"/>
    <s v="VILAL INSURANCE AGENCY"/>
    <s v="PV 204"/>
    <s v="Motor Private Car"/>
    <s v="Motor Private"/>
    <s v="DIRECT LOSS PAID-MOTOR PRIVATE"/>
    <x v="0"/>
  </r>
  <r>
    <d v="2023-01-17T00:00:00"/>
    <d v="2021-08-24T00:00:00"/>
    <d v="2021-03-31T00:00:00"/>
    <s v="C1784"/>
    <s v="P1294"/>
    <s v="GREENFIELD PETROLEUM  LIMITED"/>
    <s v="GREENFIELD  PETROLEUM LTD"/>
    <s v="OD"/>
    <s v="MPG"/>
    <s v="DAMAGE TO WINDSCREEN"/>
    <n v="12000"/>
    <n v="12000"/>
    <s v="OXFORD INSURANCE AGENCY"/>
    <s v="PV 205"/>
    <s v="Motor Pool"/>
    <s v="Motor Commercial"/>
    <s v="DIRECT LOSS PAID-MOTOR OTHERS"/>
    <x v="0"/>
  </r>
  <r>
    <d v="2023-01-17T00:00:00"/>
    <d v="2022-04-19T00:00:00"/>
    <d v="2022-11-17T00:00:00"/>
    <s v="C4612"/>
    <s v="P473"/>
    <s v="JOSECK MUCHANGI WAHOME"/>
    <s v="JOSECK MUCHANGI WAHOME"/>
    <s v="OD"/>
    <s v="PC"/>
    <s v="TOWING CHARGES"/>
    <n v="10000"/>
    <n v="10000"/>
    <s v="TEBREISA INSURANCE AGENCY"/>
    <s v="PV 206"/>
    <s v="Motor Private Car"/>
    <s v="Motor Private"/>
    <s v="DIRECT LOSS PAID-MOTOR PRIVATE"/>
    <x v="0"/>
  </r>
  <r>
    <d v="2023-01-18T00:00:00"/>
    <d v="2022-09-10T00:00:00"/>
    <d v="2022-10-27T00:00:00"/>
    <s v="C4121"/>
    <s v="P6709"/>
    <s v="JAFAAR SHAWID SHARRIFF"/>
    <s v="KIBMAT LOSS ASSESSORS (E.A) LTD"/>
    <s v="OD"/>
    <s v="MPP"/>
    <s v="SURVEY FEE"/>
    <n v="24780"/>
    <n v="24780"/>
    <s v="PATEX INSURANCE AGENCY"/>
    <s v="PV 209"/>
    <s v="Motor Pool"/>
    <s v="Motor Commercial"/>
    <s v="DIRECT LOSS PAID-MOTOR OTHERS"/>
    <x v="0"/>
  </r>
  <r>
    <d v="2023-01-18T00:00:00"/>
    <d v="2021-06-21T00:00:00"/>
    <d v="2021-07-26T00:00:00"/>
    <s v="C906"/>
    <s v="P1207"/>
    <s v="HOLIDAY CARS &amp; TOURS LTD"/>
    <s v="KIBMAT LOSS ASSESSORS (E.A) LTD"/>
    <s v="OD"/>
    <s v="PC"/>
    <s v="SURVEY FEE"/>
    <n v="7100"/>
    <n v="7100"/>
    <s v="HOLIDAY INSURANCE AGENTS"/>
    <s v="PV 210"/>
    <s v="Motor Private Car"/>
    <s v="Motor Private"/>
    <s v="DIRECT LOSS PAID-MOTOR PRIVATE"/>
    <x v="0"/>
  </r>
  <r>
    <d v="2023-01-18T00:00:00"/>
    <d v="2022-11-28T00:00:00"/>
    <d v="2022-12-06T00:00:00"/>
    <s v="C3472"/>
    <s v="P9164"/>
    <s v="UZMA  MAGRE"/>
    <s v="KIBMAT LOSS ASSESSORS (E.A) LTD"/>
    <s v="OD"/>
    <s v="PC"/>
    <s v="SURVEY FEE"/>
    <n v="6980"/>
    <n v="6980"/>
    <s v="ICK INSURANCE BROKERS LIMITED"/>
    <s v="PV 211"/>
    <s v="Motor Private Car"/>
    <s v="Motor Private"/>
    <s v="DIRECT LOSS PAID-MOTOR PRIVATE"/>
    <x v="0"/>
  </r>
  <r>
    <d v="2023-01-18T00:00:00"/>
    <d v="2022-10-20T00:00:00"/>
    <d v="2022-12-23T00:00:00"/>
    <s v="C9981"/>
    <s v="P8662"/>
    <s v="NUCLEAR POWER &amp; ENERGY AGENCY"/>
    <s v="KIBMAT LOSS ASSESSORS (E.A) LTD"/>
    <s v="OD"/>
    <s v="PC"/>
    <s v="SURVEY FEE"/>
    <n v="7100"/>
    <n v="7100"/>
    <s v="LIAISON GROUP (INSURANCE BROKERS) LIMITED"/>
    <s v="PV 212"/>
    <s v="Motor Private Car"/>
    <s v="Motor Private"/>
    <s v="DIRECT LOSS PAID-MOTOR PRIVATE"/>
    <x v="0"/>
  </r>
  <r>
    <d v="2023-01-18T00:00:00"/>
    <d v="2022-12-05T00:00:00"/>
    <d v="2023-01-06T00:00:00"/>
    <s v="C1809"/>
    <s v="P1176"/>
    <s v="ANTONY MUSASIA OTWOMA"/>
    <s v="KIBMAT LOSS ASSESSORS (E.A) LTD"/>
    <s v="OD"/>
    <s v="PC"/>
    <s v="SURVEY FEE"/>
    <n v="7100"/>
    <n v="7100"/>
    <s v="UNIVERSAL INSURANCE BROKERS LIMITED"/>
    <s v="PV 213"/>
    <s v="Motor Private Car"/>
    <s v="Motor Private"/>
    <s v="DIRECT LOSS PAID-MOTOR PRIVATE"/>
    <x v="0"/>
  </r>
  <r>
    <d v="2023-01-18T00:00:00"/>
    <d v="2022-03-19T00:00:00"/>
    <d v="2023-01-13T00:00:00"/>
    <s v="C4395"/>
    <s v="P225"/>
    <s v="KARUNA HOLDINGS LTD"/>
    <s v="KIBMAT LOSS ASSESSORS (E.A) LTD"/>
    <s v="OD"/>
    <s v="PC"/>
    <s v="SURVEY FEE"/>
    <n v="6920"/>
    <n v="6920"/>
    <s v="SEDGWICK KENYA INSURANCE BROKERS LTD"/>
    <s v="PV 214"/>
    <s v="Motor Private Car"/>
    <s v="Motor Private"/>
    <s v="DIRECT LOSS PAID-MOTOR PRIVATE"/>
    <x v="0"/>
  </r>
  <r>
    <d v="2023-01-18T00:00:00"/>
    <d v="2022-10-24T00:00:00"/>
    <d v="2022-12-09T00:00:00"/>
    <s v="C8247"/>
    <s v="P9542"/>
    <s v="KISII UNIVERSITY"/>
    <s v="KIBMAT LOSS ASSESSORS (E.A) LTD"/>
    <s v="OD"/>
    <s v="CV"/>
    <s v="SURVEY FEE"/>
    <n v="10928"/>
    <n v="10928"/>
    <s v="LIAISON GROUP (INSURANCE BROKERS) LIMITED"/>
    <s v="PV 215"/>
    <s v="Motor Commercial Vehicle"/>
    <s v="Motor Commercial"/>
    <s v="DIRECT LOSS PAID-MOTOR COMMERCIAL"/>
    <x v="0"/>
  </r>
  <r>
    <d v="2023-01-18T00:00:00"/>
    <d v="2022-08-04T00:00:00"/>
    <d v="2022-09-29T00:00:00"/>
    <s v="C3985"/>
    <s v="P8636"/>
    <s v="EVANS G NYAMAWI / AUTO SELECTION K LIMITED"/>
    <s v="KIBMAT LOSS ASSESSORS (E.A) LTD"/>
    <s v="OD"/>
    <s v="PC"/>
    <s v="SURVEY FEE"/>
    <n v="14780"/>
    <n v="14780"/>
    <s v="TEBREISA INSURANCE AGENCY"/>
    <s v="PV 216"/>
    <s v="Motor Private Car"/>
    <s v="Motor Private"/>
    <s v="DIRECT LOSS PAID-MOTOR PRIVATE"/>
    <x v="0"/>
  </r>
  <r>
    <d v="2023-01-18T00:00:00"/>
    <d v="2022-11-27T00:00:00"/>
    <d v="2022-12-14T00:00:00"/>
    <s v="C1608"/>
    <s v="P9610"/>
    <s v="SOPHIA K ONAMU"/>
    <s v="KIBMAT LOSS ASSESSORS (E.A) LTD"/>
    <s v="OD"/>
    <s v="PC"/>
    <s v="SURVEY FEE"/>
    <n v="7100"/>
    <n v="7100"/>
    <s v="LIAISON GROUP (INSURANCE BROKERS) LIMITED"/>
    <s v="PV 217"/>
    <s v="Motor Private Car"/>
    <s v="Motor Private"/>
    <s v="DIRECT LOSS PAID-MOTOR PRIVATE"/>
    <x v="0"/>
  </r>
  <r>
    <d v="2023-01-18T00:00:00"/>
    <d v="2022-02-04T00:00:00"/>
    <d v="2022-06-27T00:00:00"/>
    <s v="C7043"/>
    <s v="P7846"/>
    <s v="JHPIEGO KENYA STAFF"/>
    <s v="KIBMAT LOSS ASSESSORS (E.A) LTD"/>
    <s v="OD"/>
    <s v="PC"/>
    <s v="SURVEY FEE"/>
    <n v="6740"/>
    <n v="6740"/>
    <s v="LIAISON GROUP (INSURANCE BROKERS) LIMITED"/>
    <s v="PV 218"/>
    <s v="Motor Private Car"/>
    <s v="Motor Private"/>
    <s v="DIRECT LOSS PAID-MOTOR PRIVATE"/>
    <x v="0"/>
  </r>
  <r>
    <d v="2023-01-18T00:00:00"/>
    <d v="2022-04-03T00:00:00"/>
    <d v="2022-11-16T00:00:00"/>
    <s v="C4451"/>
    <s v="P1820"/>
    <s v="KENYA BUREAU OF STANDARDS"/>
    <s v="KIBMAT LOSS ASSESSORS (E.A) LTD"/>
    <s v="OD"/>
    <s v="PC"/>
    <s v="SURVEY FEE"/>
    <n v="26360"/>
    <n v="26360"/>
    <s v="TRIXY INSURANCE AGENCY"/>
    <s v="PV 219"/>
    <s v="Motor Private Car"/>
    <s v="Motor Private"/>
    <s v="DIRECT LOSS PAID-MOTOR PRIVATE"/>
    <x v="0"/>
  </r>
  <r>
    <d v="2023-01-18T00:00:00"/>
    <d v="2022-11-07T00:00:00"/>
    <d v="2022-11-21T00:00:00"/>
    <s v="C716"/>
    <s v="P9980"/>
    <s v="EAST AFRICA INFRASTRUCTURE SERVICES LTD"/>
    <s v="KIBMAT LOSS ASSESSORS (E.A) LTD"/>
    <s v="OD"/>
    <s v="PC"/>
    <s v="SURVEY FEE"/>
    <n v="7100"/>
    <n v="7100"/>
    <s v="ICK INSURANCE BROKERS LIMITED"/>
    <s v="PV 220"/>
    <s v="Motor Private Car"/>
    <s v="Motor Private"/>
    <s v="DIRECT LOSS PAID-MOTOR PRIVATE"/>
    <x v="0"/>
  </r>
  <r>
    <d v="2023-01-18T00:00:00"/>
    <d v="2022-09-22T00:00:00"/>
    <d v="2022-11-16T00:00:00"/>
    <s v="C6666"/>
    <s v="P943"/>
    <s v="KENYA CIVIL AVIATION AUTHORITY"/>
    <s v="KIBMAT LOSS ASSESSORS (E.A) LTD"/>
    <s v="OD"/>
    <s v="PC"/>
    <s v="SURVEY FEE"/>
    <n v="6980"/>
    <n v="6980"/>
    <s v="LIAISON GROUP (INSURANCE BROKERS) LIMITED"/>
    <s v="PV 221"/>
    <s v="Motor Private Car"/>
    <s v="Motor Private"/>
    <s v="DIRECT LOSS PAID-MOTOR PRIVATE"/>
    <x v="0"/>
  </r>
  <r>
    <d v="2023-01-18T00:00:00"/>
    <d v="2022-08-05T00:00:00"/>
    <d v="2023-01-13T00:00:00"/>
    <s v="C5333"/>
    <s v="P3837"/>
    <s v="SEDRICK  BAHATI MUSUMBA"/>
    <s v="KIBMAT LOSS ASSESSORS (E.A) LTD"/>
    <s v="OD"/>
    <s v="PC"/>
    <s v="SURVEY FEE"/>
    <n v="6980"/>
    <n v="6980"/>
    <s v="RAYNEL INSURANCE AGENCY LIMITED"/>
    <s v="PV 222"/>
    <s v="Motor Private Car"/>
    <s v="Motor Private"/>
    <s v="DIRECT LOSS PAID-MOTOR PRIVATE"/>
    <x v="0"/>
  </r>
  <r>
    <d v="2023-01-18T00:00:00"/>
    <d v="2022-10-17T00:00:00"/>
    <d v="2022-11-22T00:00:00"/>
    <s v="C4703"/>
    <s v="P7059"/>
    <s v="ARJUN SAVANI"/>
    <s v="KIBMAT LOSS ASSESSORS (E.A) LTD"/>
    <s v="OD"/>
    <s v="PC"/>
    <s v="SURVEY FEE"/>
    <n v="6980"/>
    <n v="6980"/>
    <s v="ICK INSURANCE BROKERS LIMITED"/>
    <s v="PV 223"/>
    <s v="Motor Private Car"/>
    <s v="Motor Private"/>
    <s v="DIRECT LOSS PAID-MOTOR PRIVATE"/>
    <x v="0"/>
  </r>
  <r>
    <d v="2023-01-18T00:00:00"/>
    <d v="2022-10-01T00:00:00"/>
    <d v="2022-11-25T00:00:00"/>
    <s v="C1729"/>
    <s v="P3738"/>
    <s v="KENYA INDUSTRIAL RESEARCH AND DEVELOPMENT INSTITUTE."/>
    <s v="KIBMAT LOSS ASSESSORS (E.A) LTD"/>
    <s v="OD"/>
    <s v="CV"/>
    <s v="SURVEY FEE"/>
    <n v="7100"/>
    <n v="7100"/>
    <s v="LIAISON GROUP (INSURANCE BROKERS) LIMITED"/>
    <s v="PV 224"/>
    <s v="Motor Commercial Vehicle"/>
    <s v="Motor Commercial"/>
    <s v="DIRECT LOSS PAID-MOTOR COMMERCIAL"/>
    <x v="0"/>
  </r>
  <r>
    <d v="2023-01-18T00:00:00"/>
    <d v="2022-10-05T00:00:00"/>
    <d v="2022-10-25T00:00:00"/>
    <s v="C9510"/>
    <s v="P8673"/>
    <s v="ROBINA KERUBO NYABUTO"/>
    <s v="KIBMAT LOSS ASSESSORS (E.A) LTD"/>
    <s v="OD"/>
    <s v="PC"/>
    <s v="SURVEY FEE"/>
    <n v="15740"/>
    <n v="15740"/>
    <s v="PATEX INSURANCE AGENCY"/>
    <s v="PV 225"/>
    <s v="Motor Private Car"/>
    <s v="Motor Private"/>
    <s v="DIRECT LOSS PAID-MOTOR PRIVATE"/>
    <x v="0"/>
  </r>
  <r>
    <d v="2023-01-18T00:00:00"/>
    <d v="2022-10-11T00:00:00"/>
    <d v="2022-11-25T00:00:00"/>
    <s v="C8168"/>
    <s v="P9751"/>
    <s v="KENYA AGRICULTURAL AND LIVESTOCK RESEARCH ORGANIZATION"/>
    <s v="KIBMAT LOSS ASSESSORS (E.A) LTD"/>
    <s v="OD"/>
    <s v="PC"/>
    <s v="SURVEY FEE"/>
    <n v="6980"/>
    <n v="6980"/>
    <s v="LIAISON GROUP (INSURANCE BROKERS) LIMITED"/>
    <s v="PV 226"/>
    <s v="Motor Private Car"/>
    <s v="Motor Private"/>
    <s v="DIRECT LOSS PAID-MOTOR PRIVATE"/>
    <x v="0"/>
  </r>
  <r>
    <d v="2023-01-18T00:00:00"/>
    <d v="2022-11-05T00:00:00"/>
    <d v="2022-11-30T00:00:00"/>
    <s v="C6061"/>
    <s v="P1797"/>
    <s v="BOUNTY LIMITED"/>
    <s v="KIBMAT LOSS ASSESSORS (E.A) LTD"/>
    <s v="OD"/>
    <s v="CV"/>
    <s v="SURVEY FEE"/>
    <n v="7100"/>
    <n v="7100"/>
    <s v="ICK INSURANCE BROKERS LIMITED"/>
    <s v="PV 227"/>
    <s v="Motor Commercial Vehicle"/>
    <s v="Motor Commercial"/>
    <s v="DIRECT LOSS PAID-MOTOR COMMERCIAL"/>
    <x v="0"/>
  </r>
  <r>
    <d v="2023-01-18T00:00:00"/>
    <d v="2020-08-13T00:00:00"/>
    <d v="2022-04-02T00:00:00"/>
    <s v="C1466"/>
    <s v="P1478"/>
    <s v="MACHAKOS COUNTY GOVERNMENT"/>
    <s v="KIBMAT LOSS ASSESSORS (E.A) LTD"/>
    <s v="OD"/>
    <s v="CV"/>
    <s v="SURVEY FEE"/>
    <n v="10752"/>
    <n v="10752"/>
    <s v="MAX &amp; SIRCH INSURANCE AGENCY"/>
    <s v="PV 232"/>
    <s v="Motor Commercial Vehicle"/>
    <s v="Motor Commercial"/>
    <s v="DIRECT LOSS PAID-MOTOR COMMERCIAL"/>
    <x v="0"/>
  </r>
  <r>
    <d v="2023-01-18T00:00:00"/>
    <d v="2020-08-13T00:00:00"/>
    <d v="2022-04-02T00:00:00"/>
    <s v="C4839"/>
    <s v="P2012"/>
    <s v="MACHAKOS COUNTY GOVERNMENT"/>
    <s v="KIBMAT LOSS ASSESSORS (E.A) LTD"/>
    <s v="TPPI"/>
    <s v="CV"/>
    <s v="SURVEY FEE"/>
    <n v="2320"/>
    <n v="2320"/>
    <s v="MAX &amp; SIRCH INSURANCE AGENCY"/>
    <s v="PV 233"/>
    <s v="Motor Commercial Vehicle"/>
    <s v="Motor Commercial"/>
    <s v="DIRECT LOSS PAID-MOTOR COMMERCIAL"/>
    <x v="0"/>
  </r>
  <r>
    <d v="2023-01-18T00:00:00"/>
    <d v="2022-05-16T00:00:00"/>
    <d v="2022-05-07T00:00:00"/>
    <s v="C6204"/>
    <s v="P6610"/>
    <s v="THE 410 BRIDGE INTERNATIONAL"/>
    <s v="AUTO TORQUE MOTORS LIMITED"/>
    <s v="OD"/>
    <s v="PC"/>
    <s v="REPAIR BILLS"/>
    <n v="89320"/>
    <n v="89320"/>
    <s v="ZAMARA RISK AND INSURANCE BROKERS LTD"/>
    <s v="PV 239"/>
    <s v="Motor Private Car"/>
    <s v="Motor Private"/>
    <s v="DIRECT LOSS PAID-MOTOR PRIVATE"/>
    <x v="0"/>
  </r>
  <r>
    <d v="2023-01-18T00:00:00"/>
    <d v="2022-04-27T00:00:00"/>
    <d v="2022-05-15T00:00:00"/>
    <s v="C4400"/>
    <s v="P4061"/>
    <s v="PANOCAL  INTERNATIONAL  LTD"/>
    <s v="TRANSAFRICA MOTORS LTD"/>
    <s v="OD"/>
    <s v="CV"/>
    <s v="REPAIR BILLS"/>
    <n v="374472"/>
    <n v="374472"/>
    <s v="ARISTOCRATS INSURANCE BROKERS LIMITED"/>
    <s v="PV 240"/>
    <s v="Motor Commercial Vehicle"/>
    <s v="Motor Commercial"/>
    <s v="DIRECT LOSS PAID-MOTOR COMMERCIAL"/>
    <x v="0"/>
  </r>
  <r>
    <d v="2023-01-18T00:00:00"/>
    <d v="2022-07-25T00:00:00"/>
    <d v="2022-08-26T00:00:00"/>
    <s v="C4416"/>
    <s v="P977"/>
    <s v="MAYUR KUMAR CHONILAL SHAH"/>
    <s v="AUTO TORQUE MOTORS LIMITED"/>
    <s v="OD"/>
    <s v="PC"/>
    <s v="REPAIR BILLS"/>
    <n v="194300"/>
    <n v="194300"/>
    <s v="MIK INSURANCE BROKERS LIMITED"/>
    <s v="PV 241"/>
    <s v="Motor Private Car"/>
    <s v="Motor Private"/>
    <s v="DIRECT LOSS PAID-MOTOR PRIVATE"/>
    <x v="0"/>
  </r>
  <r>
    <d v="2023-01-18T00:00:00"/>
    <d v="2022-07-25T00:00:00"/>
    <d v="2022-08-26T00:00:00"/>
    <s v="C8553"/>
    <s v="P3823"/>
    <s v="MAYUR KUMAR CHONILAL SHAH"/>
    <s v="CITY ADJUSTERS &amp; ASSESSORS LTD"/>
    <s v="OD"/>
    <s v="PC"/>
    <s v="SURVEY FEE"/>
    <n v="7540"/>
    <n v="7540"/>
    <s v="MIK INSURANCE BROKERS LIMITED"/>
    <s v="PV 242"/>
    <s v="Motor Private Car"/>
    <s v="Motor Private"/>
    <s v="DIRECT LOSS PAID-MOTOR PRIVATE"/>
    <x v="0"/>
  </r>
  <r>
    <d v="2023-01-18T00:00:00"/>
    <d v="2022-01-04T00:00:00"/>
    <d v="2022-02-07T00:00:00"/>
    <s v="C4377"/>
    <s v="P1491"/>
    <s v="MARKET SERVICE STATION LTD."/>
    <s v="MARKET SERVICE STATION LTD"/>
    <s v="OD"/>
    <s v="PC"/>
    <s v="REPAIR BILLS"/>
    <n v="123772"/>
    <n v="123772"/>
    <s v="UNIVERSAL INSURANCE BROKERS LIMITED"/>
    <s v="PV 243"/>
    <s v="Motor Private Car"/>
    <s v="Motor Private"/>
    <s v="DIRECT LOSS PAID-MOTOR PRIVATE"/>
    <x v="0"/>
  </r>
  <r>
    <d v="2023-01-18T00:00:00"/>
    <d v="2022-01-30T00:00:00"/>
    <d v="2022-02-15T00:00:00"/>
    <s v="C2738"/>
    <s v="P7557"/>
    <s v="EVALINE NYANGATE OBENGA"/>
    <s v="FORMULA ONE GARAGE LTD"/>
    <s v="OD"/>
    <s v="PC"/>
    <s v="REPAIR BILLS"/>
    <n v="230520"/>
    <n v="230520"/>
    <s v="MARK KOOME NDEGWA"/>
    <s v="PV 244"/>
    <s v="Motor Private Car"/>
    <s v="Motor Private"/>
    <s v="DIRECT LOSS PAID-MOTOR PRIVATE"/>
    <x v="0"/>
  </r>
  <r>
    <d v="2023-01-18T00:00:00"/>
    <d v="2022-06-24T00:00:00"/>
    <d v="2022-07-25T00:00:00"/>
    <s v="C1329"/>
    <s v="P9172"/>
    <s v="JAYVEER ENTERPRISES LTD"/>
    <s v="MULTILINE MOTORS (K) LTD"/>
    <s v="OD"/>
    <s v="CV"/>
    <s v="REPAIR BILLS"/>
    <n v="1933675"/>
    <n v="1933675"/>
    <s v="UNICORN INSURANCE BROKERS LIMITED"/>
    <s v="PV 245"/>
    <s v="Motor Commercial Vehicle"/>
    <s v="Motor Commercial"/>
    <s v="DIRECT LOSS PAID-MOTOR COMMERCIAL"/>
    <x v="0"/>
  </r>
  <r>
    <d v="2023-01-18T00:00:00"/>
    <d v="2022-05-25T00:00:00"/>
    <d v="2022-10-27T00:00:00"/>
    <s v="C3717"/>
    <s v="P3051"/>
    <s v="ANGELA NZILANI KATUA"/>
    <s v="LANDMARK MOTORS EAST AFRICA LTD"/>
    <s v="OD"/>
    <s v="PC"/>
    <s v="REPAIR BILLS"/>
    <n v="77720"/>
    <n v="77720"/>
    <s v="PATEX INSURANCE AGENCY"/>
    <s v="PV 246"/>
    <s v="Motor Private Car"/>
    <s v="Motor Private"/>
    <s v="DIRECT LOSS PAID-MOTOR PRIVATE"/>
    <x v="0"/>
  </r>
  <r>
    <d v="2023-01-18T00:00:00"/>
    <d v="2022-01-16T00:00:00"/>
    <d v="2022-02-05T00:00:00"/>
    <s v="C4103"/>
    <s v="P3349"/>
    <s v="IRENE KOOKI"/>
    <s v="LANDMARK MOTORS EAST AFRICA LTD"/>
    <s v="OD"/>
    <s v="PC"/>
    <s v="REPAIR BILLS"/>
    <n v="108460"/>
    <n v="108460"/>
    <s v="ZAMARA RISK AND INSURANCE BROKERS LTD"/>
    <s v="PV 247"/>
    <s v="Motor Private Car"/>
    <s v="Motor Private"/>
    <s v="DIRECT LOSS PAID-MOTOR PRIVATE"/>
    <x v="0"/>
  </r>
  <r>
    <d v="2023-01-18T00:00:00"/>
    <d v="2022-08-17T00:00:00"/>
    <d v="2022-09-20T00:00:00"/>
    <s v="C7165"/>
    <s v="P4703"/>
    <s v="SHAMEER ZULFIKAR ADAM"/>
    <s v="A ONE AUTO SERVICES LTD"/>
    <s v="OD"/>
    <s v="PC"/>
    <s v="REPAIR BILLS"/>
    <n v="219820"/>
    <n v="219820"/>
    <s v="NORTHRIDGE INSURANCE BROKERS LIMITED"/>
    <s v="PV 248"/>
    <s v="Motor Private Car"/>
    <s v="Motor Private"/>
    <s v="DIRECT LOSS PAID-MOTOR PRIVATE"/>
    <x v="0"/>
  </r>
  <r>
    <d v="2023-01-18T00:00:00"/>
    <d v="2022-08-17T00:00:00"/>
    <d v="2022-09-20T00:00:00"/>
    <s v="C6713"/>
    <s v="P1702"/>
    <s v="SHAMEER ZULFIKAR ADAM"/>
    <s v="KENYA LOSS ASSESSORS &amp; SURVEYORS LTD"/>
    <s v="OD"/>
    <s v="PC"/>
    <s v="SURVEY FEE"/>
    <n v="6960"/>
    <n v="6960"/>
    <s v="NORTHRIDGE INSURANCE BROKERS LIMITED"/>
    <s v="PV 249"/>
    <s v="Motor Private Car"/>
    <s v="Motor Private"/>
    <s v="DIRECT LOSS PAID-MOTOR PRIVATE"/>
    <x v="0"/>
  </r>
  <r>
    <d v="2023-01-18T00:00:00"/>
    <d v="2022-11-20T00:00:00"/>
    <d v="2023-01-06T00:00:00"/>
    <s v="C7727"/>
    <s v="P4320"/>
    <s v="THOMAS M. MAUNDU"/>
    <s v="THOMAS M. MAUNDU"/>
    <s v="OD"/>
    <s v="PC"/>
    <s v="DAMAGE TO WINDSCREEN"/>
    <n v="8000"/>
    <n v="8000"/>
    <s v="UNIVERSAL INSURANCE BROKERS LIMITED"/>
    <s v="PV 250"/>
    <s v="Motor Private Car"/>
    <s v="Motor Private"/>
    <s v="DIRECT LOSS PAID-MOTOR PRIVATE"/>
    <x v="0"/>
  </r>
  <r>
    <d v="2023-01-18T00:00:00"/>
    <d v="2022-05-05T00:00:00"/>
    <d v="2022-05-19T00:00:00"/>
    <s v="C4657"/>
    <s v="P5432"/>
    <s v="SAROVA HOTELS LTD"/>
    <s v="FOUR STROKE MOTORS LTD"/>
    <s v="OD"/>
    <s v="PC"/>
    <s v="REPAIR BILLS"/>
    <n v="1371700"/>
    <n v="1371700"/>
    <s v="ICK INSURANCE BROKERS LIMITED"/>
    <s v="PV 251"/>
    <s v="Motor Private Car"/>
    <s v="Motor Private"/>
    <s v="DIRECT LOSS PAID-MOTOR PRIVATE"/>
    <x v="0"/>
  </r>
  <r>
    <d v="2023-01-19T00:00:00"/>
    <d v="2023-01-01T00:00:00"/>
    <d v="2023-01-19T00:00:00"/>
    <s v="C1731"/>
    <s v="P8890"/>
    <s v="OCCIDENTAL INSURANCE COMPANY LIMITED"/>
    <s v="OPATI REBECCA CHITWA"/>
    <s v="OD"/>
    <s v="HI"/>
    <s v="MEDICAL BILLS"/>
    <n v="3112"/>
    <n v="3112"/>
    <s v="DIRECT"/>
    <s v="PV 254"/>
    <s v="Medical"/>
    <s v="Personal Accident"/>
    <s v="DIRECT LOSS PAID-MEDICAL"/>
    <x v="0"/>
  </r>
  <r>
    <d v="2023-01-19T00:00:00"/>
    <d v="2023-01-02T00:00:00"/>
    <d v="2023-01-19T00:00:00"/>
    <s v="C6364"/>
    <s v="P1719"/>
    <s v="OCCIDENTAL INSURANCE COMPANY LIMITED"/>
    <s v="ASOK GHOSH"/>
    <s v="OD"/>
    <s v="HI"/>
    <s v="MEDICAL BILLS"/>
    <n v="27901"/>
    <n v="27901"/>
    <s v="DIRECT"/>
    <s v="PV 255"/>
    <s v="Medical"/>
    <s v="Personal Accident"/>
    <s v="DIRECT LOSS PAID-MEDICAL"/>
    <x v="0"/>
  </r>
  <r>
    <d v="2023-01-19T00:00:00"/>
    <d v="2023-01-03T00:00:00"/>
    <d v="2023-01-19T00:00:00"/>
    <s v="C2892"/>
    <s v="P5965"/>
    <s v="OCCIDENTAL INSURANCE COMPANY LIMITED"/>
    <s v="KAGIRI RAHAB NJERI"/>
    <s v="OD"/>
    <s v="HI"/>
    <s v="MEDICAL BILLS"/>
    <n v="20500"/>
    <n v="20500"/>
    <s v="DIRECT"/>
    <s v="PV 256"/>
    <s v="Medical"/>
    <s v="Personal Accident"/>
    <s v="DIRECT LOSS PAID-MEDICAL"/>
    <x v="0"/>
  </r>
  <r>
    <d v="2023-01-19T00:00:00"/>
    <d v="2023-01-04T00:00:00"/>
    <d v="2023-01-19T00:00:00"/>
    <s v="C9893"/>
    <s v="P9652"/>
    <s v="OCCIDENTAL INSURANCE COMPANY LIMITED"/>
    <s v="GATHECHA  PHYLLIS WANGARI"/>
    <s v="OD"/>
    <s v="HI"/>
    <s v="MEDICAL BILLS"/>
    <n v="75000"/>
    <n v="75000"/>
    <s v="DIRECT"/>
    <s v="PV 257"/>
    <s v="Medical"/>
    <s v="Personal Accident"/>
    <s v="DIRECT LOSS PAID-MEDICAL"/>
    <x v="0"/>
  </r>
  <r>
    <d v="2023-01-19T00:00:00"/>
    <d v="2023-01-05T00:00:00"/>
    <d v="2023-01-19T00:00:00"/>
    <s v="C9687"/>
    <s v="P7406"/>
    <s v="OCCIDENTAL INSURANCE COMPANY LIMITED"/>
    <s v="MUSEE LUKE MUTHUI"/>
    <s v="OD"/>
    <s v="HI"/>
    <s v="MEDICAL BILLS"/>
    <n v="2300"/>
    <n v="2300"/>
    <s v="DIRECT"/>
    <s v="PV 258"/>
    <s v="Medical"/>
    <s v="Personal Accident"/>
    <s v="DIRECT LOSS PAID-MEDICAL"/>
    <x v="0"/>
  </r>
  <r>
    <d v="2023-01-19T00:00:00"/>
    <d v="2023-01-06T00:00:00"/>
    <d v="2023-01-19T00:00:00"/>
    <s v="C9715"/>
    <s v="P7795"/>
    <s v="OCCIDENTAL INSURANCE COMPANY LIMITED"/>
    <s v="ONYANGO JAQUILINE AMWOM"/>
    <s v="OD"/>
    <s v="HI"/>
    <s v="MEDICAL BILLS"/>
    <n v="21480"/>
    <n v="21480"/>
    <s v="DIRECT"/>
    <s v="PV 259"/>
    <s v="Medical"/>
    <s v="Personal Accident"/>
    <s v="DIRECT LOSS PAID-MEDICAL"/>
    <x v="0"/>
  </r>
  <r>
    <d v="2023-01-19T00:00:00"/>
    <d v="2023-01-08T00:00:00"/>
    <d v="2023-01-19T00:00:00"/>
    <s v="C8136"/>
    <s v="P4920"/>
    <s v="OCCIDENTAL INSURANCE COMPANY LIMITED"/>
    <s v="KIJHAGHULI LYNETTE KILILO"/>
    <s v="OD"/>
    <s v="HI"/>
    <s v="MEDICAL BILLS"/>
    <n v="9050"/>
    <n v="9050"/>
    <s v="DIRECT"/>
    <s v="PV 260"/>
    <s v="Medical"/>
    <s v="Personal Accident"/>
    <s v="DIRECT LOSS PAID-MEDICAL"/>
    <x v="0"/>
  </r>
  <r>
    <d v="2023-01-19T00:00:00"/>
    <d v="2023-01-10T00:00:00"/>
    <d v="2023-01-19T00:00:00"/>
    <s v="C9778"/>
    <s v="P1069"/>
    <s v="OCCIDENTAL INSURANCE COMPANY LIMITED"/>
    <s v="OTIE SHAMSHUDIN"/>
    <s v="OD"/>
    <s v="HI"/>
    <s v="MEDICAL BILLS"/>
    <n v="12300"/>
    <n v="12300"/>
    <s v="DIRECT"/>
    <s v="PV 261"/>
    <s v="Medical"/>
    <s v="Personal Accident"/>
    <s v="DIRECT LOSS PAID-MEDICAL"/>
    <x v="0"/>
  </r>
  <r>
    <d v="2023-01-19T00:00:00"/>
    <d v="2021-10-27T00:00:00"/>
    <d v="2023-01-04T00:00:00"/>
    <s v="C6063"/>
    <s v="P3397"/>
    <s v="NATIONAL CEMENT COMPANY LIMITED"/>
    <s v="W.E COX  CLAIMS GROUP (EUROPE) LTD"/>
    <s v="OD"/>
    <s v="MARC"/>
    <s v="CLAIM"/>
    <n v="3463776"/>
    <n v="3463776"/>
    <s v="D &amp; G INSURANCE BROKERS LIMITED"/>
    <s v="PV 301"/>
    <s v="Marine"/>
    <s v="Marine"/>
    <s v="DIRECT LOSS PAID-MARINE CARGO COMBINED"/>
    <x v="0"/>
  </r>
  <r>
    <d v="2023-01-19T00:00:00"/>
    <d v="2021-10-27T00:00:00"/>
    <d v="2023-01-04T00:00:00"/>
    <s v="C474"/>
    <s v="P1912"/>
    <s v="CROWN PAINTS KENYA LIMITED"/>
    <s v="W.E COX  CLAIMS GROUP (EUROPE) LTD"/>
    <s v="OD"/>
    <s v="MARC"/>
    <s v="CLAIM"/>
    <n v="891665"/>
    <n v="891665"/>
    <s v="UNICORN INSURANCE BROKERS LIMITED"/>
    <s v="PV 302"/>
    <s v="Marine"/>
    <s v="Marine"/>
    <s v="DIRECT LOSS PAID-MARINE CARGO COMBINED"/>
    <x v="0"/>
  </r>
  <r>
    <d v="2023-01-19T00:00:00"/>
    <d v="2021-10-28T00:00:00"/>
    <d v="2023-01-04T00:00:00"/>
    <s v="C6608"/>
    <s v="P5678"/>
    <s v="PIDILITE EAST AFRICA LTD"/>
    <s v="W.E COX  CLAIMS GROUP (EUROPE) LTD"/>
    <s v="OD"/>
    <s v="MARP"/>
    <s v="CLAIM"/>
    <n v="205481"/>
    <n v="205481"/>
    <s v="UNIVERSAL INSURANCE BROKERS LIMITED"/>
    <s v="PV 303"/>
    <s v="Marine"/>
    <s v="Marine"/>
    <s v="DIRECT LOSS PAID-MARINE CARGO COMBINED"/>
    <x v="0"/>
  </r>
  <r>
    <d v="2023-01-19T00:00:00"/>
    <d v="2021-10-27T00:00:00"/>
    <d v="2023-01-04T00:00:00"/>
    <s v="C5165"/>
    <s v="P8904"/>
    <s v="PIDILITE EAST AFRICA LTD"/>
    <s v="W.E COX  CLAIMS GROUP (EUROPE) LTD"/>
    <s v="OD"/>
    <s v="MARP"/>
    <s v="CLAIM"/>
    <n v="235463"/>
    <n v="235463"/>
    <s v="UNIVERSAL INSURANCE BROKERS LIMITED"/>
    <s v="PV 304"/>
    <s v="Marine"/>
    <s v="Marine"/>
    <s v="DIRECT LOSS PAID-MARINE CARGO COMBINED"/>
    <x v="0"/>
  </r>
  <r>
    <d v="2023-01-19T00:00:00"/>
    <d v="2021-10-27T00:00:00"/>
    <d v="2023-01-04T00:00:00"/>
    <s v="C240"/>
    <s v="P4287"/>
    <s v="PIDILITE EAST AFRICA LTD"/>
    <s v="W.E COX  CLAIMS GROUP (EUROPE) LTD"/>
    <s v="OD"/>
    <s v="MARP"/>
    <s v="CLAIM"/>
    <n v="230382"/>
    <n v="230382"/>
    <s v="UNIVERSAL INSURANCE BROKERS LIMITED"/>
    <s v="PV 305"/>
    <s v="Marine"/>
    <s v="Marine"/>
    <s v="DIRECT LOSS PAID-MARINE CARGO COMBINED"/>
    <x v="0"/>
  </r>
  <r>
    <d v="2023-01-19T00:00:00"/>
    <d v="2021-12-08T00:00:00"/>
    <d v="2023-01-05T00:00:00"/>
    <s v="C6989"/>
    <s v="P5569"/>
    <s v="SIMBA CORPORATION LTD"/>
    <s v="W.E COX  CLAIMS GROUP (EUROPE) LTD"/>
    <s v="OD"/>
    <s v="MARC"/>
    <s v="CLAIM"/>
    <n v="305051"/>
    <n v="305051"/>
    <s v="D &amp; G INSURANCE BROKERS LIMITED"/>
    <s v="PV 306"/>
    <s v="Marine"/>
    <s v="Marine"/>
    <s v="DIRECT LOSS PAID-MARINE CARGO COMBINED"/>
    <x v="0"/>
  </r>
  <r>
    <d v="2023-01-19T00:00:00"/>
    <d v="2021-10-27T00:00:00"/>
    <d v="2023-01-04T00:00:00"/>
    <s v="C2455"/>
    <s v="P2574"/>
    <s v="KENAPEN EAST AFRICA LTD"/>
    <s v="W.E COX  CLAIMS GROUP (EUROPE) LTD"/>
    <s v="OD"/>
    <s v="MARP"/>
    <s v="CLAIM"/>
    <n v="82928"/>
    <n v="82928"/>
    <s v="ICK INSURANCE BROKERS LIMITED"/>
    <s v="PV 307"/>
    <s v="Marine"/>
    <s v="Marine"/>
    <s v="DIRECT LOSS PAID-MARINE CARGO COMBINED"/>
    <x v="0"/>
  </r>
  <r>
    <d v="2023-01-19T00:00:00"/>
    <d v="2021-10-27T00:00:00"/>
    <d v="2023-01-04T00:00:00"/>
    <s v="C8318"/>
    <s v="P3987"/>
    <s v="PIDILITE EAST AFRICA LTD"/>
    <s v="W.E COX  CLAIMS GROUP (EUROPE) LTD"/>
    <s v="OD"/>
    <s v="MARP"/>
    <s v="CLAIM"/>
    <n v="236673"/>
    <n v="236673"/>
    <s v="UNIVERSAL INSURANCE BROKERS LIMITED"/>
    <s v="PV 308"/>
    <s v="Marine"/>
    <s v="Marine"/>
    <s v="DIRECT LOSS PAID-MARINE CARGO COMBINED"/>
    <x v="0"/>
  </r>
  <r>
    <d v="2023-01-19T00:00:00"/>
    <d v="2021-12-08T00:00:00"/>
    <d v="2023-01-04T00:00:00"/>
    <s v="C3189"/>
    <s v="P9199"/>
    <s v="DEVKI STEEL MILLS LTD"/>
    <s v="W.E COX  CLAIMS GROUP (EUROPE) LTD"/>
    <s v="OD"/>
    <s v="MARC"/>
    <s v="CLAIM"/>
    <n v="107200"/>
    <n v="107200"/>
    <s v="D &amp; G INSURANCE BROKERS LIMITED"/>
    <s v="PV 309"/>
    <s v="Marine"/>
    <s v="Marine"/>
    <s v="DIRECT LOSS PAID-MARINE CARGO COMBINED"/>
    <x v="0"/>
  </r>
  <r>
    <d v="2023-01-19T00:00:00"/>
    <d v="2021-12-08T00:00:00"/>
    <d v="2023-01-04T00:00:00"/>
    <s v="C8344"/>
    <s v="P8313"/>
    <s v="SIMBA CORPORATION LTD"/>
    <s v="W.E COX  CLAIMS GROUP (EUROPE) LTD"/>
    <s v="OD"/>
    <s v="MARC"/>
    <s v="CLAIM"/>
    <n v="619876"/>
    <n v="619876"/>
    <s v="D &amp; G INSURANCE BROKERS LIMITED"/>
    <s v="PV 310"/>
    <s v="Marine"/>
    <s v="Marine"/>
    <s v="DIRECT LOSS PAID-MARINE CARGO COMBINED"/>
    <x v="0"/>
  </r>
  <r>
    <d v="2023-01-19T00:00:00"/>
    <d v="2021-12-08T00:00:00"/>
    <d v="2023-01-04T00:00:00"/>
    <s v="C3301"/>
    <s v="P6090"/>
    <s v="SIMBA CORPORATION LTD"/>
    <s v="W.E COX  CLAIMS GROUP (EUROPE) LTD"/>
    <s v="OD"/>
    <s v="MARC"/>
    <s v="CLAIM"/>
    <n v="430815"/>
    <n v="430815"/>
    <s v="D &amp; G INSURANCE BROKERS LIMITED"/>
    <s v="PV 311"/>
    <s v="Marine"/>
    <s v="Marine"/>
    <s v="DIRECT LOSS PAID-MARINE CARGO COMBINED"/>
    <x v="0"/>
  </r>
  <r>
    <d v="2023-01-19T00:00:00"/>
    <d v="2021-10-27T00:00:00"/>
    <d v="2023-01-04T00:00:00"/>
    <s v="C3245"/>
    <s v="P2889"/>
    <s v="NGECHA INDUSTRIES LTD"/>
    <s v="W.E COX  CLAIMS GROUP (EUROPE) LTD"/>
    <s v="OD"/>
    <s v="MARP"/>
    <s v="CLAIM"/>
    <n v="586004"/>
    <n v="586004"/>
    <s v="UNIVERSAL INSURANCE BROKERS LIMITED"/>
    <s v="PV 312"/>
    <s v="Marine"/>
    <s v="Marine"/>
    <s v="DIRECT LOSS PAID-MARINE CARGO COMBINED"/>
    <x v="0"/>
  </r>
  <r>
    <d v="2023-01-19T00:00:00"/>
    <d v="2021-12-08T00:00:00"/>
    <d v="2023-01-04T00:00:00"/>
    <s v="C4788"/>
    <s v="P8298"/>
    <s v="SONI TECHNICAL SERVICES LTD"/>
    <s v="W.E COX  CLAIMS GROUP (EUROPE) LTD"/>
    <s v="OD"/>
    <s v="MARP"/>
    <s v="CLAIM"/>
    <n v="15833"/>
    <n v="15833"/>
    <s v="D &amp; G INSURANCE BROKERS LIMITED"/>
    <s v="PV 313"/>
    <s v="Marine"/>
    <s v="Marine"/>
    <s v="DIRECT LOSS PAID-MARINE CARGO COMBINED"/>
    <x v="0"/>
  </r>
  <r>
    <d v="2023-01-19T00:00:00"/>
    <d v="2021-10-27T00:00:00"/>
    <d v="2023-01-04T00:00:00"/>
    <s v="C2277"/>
    <s v="P4911"/>
    <s v="CROWN PAINTS KENYA LIMITED"/>
    <s v="W.E COX  CLAIMS GROUP (EUROPE) LTD"/>
    <s v="OD"/>
    <s v="MARC"/>
    <s v="CLAIM"/>
    <n v="91756"/>
    <n v="91756"/>
    <s v="UNICORN INSURANCE BROKERS LIMITED"/>
    <s v="PV 314"/>
    <s v="Marine"/>
    <s v="Marine"/>
    <s v="DIRECT LOSS PAID-MARINE CARGO COMBINED"/>
    <x v="0"/>
  </r>
  <r>
    <d v="2023-01-19T00:00:00"/>
    <d v="2022-05-24T00:00:00"/>
    <d v="2022-07-22T00:00:00"/>
    <s v="C1139"/>
    <s v="P9332"/>
    <s v="WOMEN ENTERPRISES FUND"/>
    <s v="CFAO MOTORS KENYA LTD"/>
    <s v="OD"/>
    <s v="PC"/>
    <s v="STORAGE CHARGES"/>
    <n v="150801"/>
    <n v="150801"/>
    <s v="SAPON INSURANCE BROKERS LTD"/>
    <s v="PV 315"/>
    <s v="Motor Private Car"/>
    <s v="Motor Private"/>
    <s v="DIRECT LOSS PAID-MOTOR PRIVATE"/>
    <x v="0"/>
  </r>
  <r>
    <d v="2023-01-19T00:00:00"/>
    <d v="2021-11-29T00:00:00"/>
    <d v="2021-12-06T00:00:00"/>
    <s v="C4086"/>
    <s v="P152"/>
    <s v="SHIMA V. GOHIL"/>
    <s v="CFAO MOTORS KENYA LTD"/>
    <s v="OD"/>
    <s v="PC"/>
    <s v="REPAIR BILLS"/>
    <n v="21462"/>
    <n v="21462"/>
    <s v="ICK INSURANCE BROKERS LIMITED"/>
    <s v="PV 316"/>
    <s v="Motor Private Car"/>
    <s v="Motor Private"/>
    <s v="DIRECT LOSS PAID-MOTOR PRIVATE"/>
    <x v="0"/>
  </r>
  <r>
    <d v="2023-01-19T00:00:00"/>
    <d v="2022-04-01T00:00:00"/>
    <d v="2022-07-27T00:00:00"/>
    <s v="C4300"/>
    <s v="P1181"/>
    <s v="NATIONAL TRANSPORT AND SAFETY AUTHORITY"/>
    <s v="CFAO MOTORS KENYA LTD"/>
    <s v="OD"/>
    <s v="PC"/>
    <s v="REPAIR BILLS"/>
    <n v="50880"/>
    <n v="50880"/>
    <s v="LIAISON GROUP (INSURANCE BROKERS) LIMITED"/>
    <s v="PV 317"/>
    <s v="Motor Private Car"/>
    <s v="Motor Private"/>
    <s v="DIRECT LOSS PAID-MOTOR PRIVATE"/>
    <x v="0"/>
  </r>
  <r>
    <d v="2023-01-20T00:00:00"/>
    <d v="2021-10-27T00:00:00"/>
    <d v="2023-01-20T00:00:00"/>
    <s v="C1679"/>
    <s v="P4855"/>
    <s v="PIDILITE EAST AFRICA LTD"/>
    <s v="W.E COX CLAIMS GROUP (EUROPE) LTD"/>
    <s v="OD"/>
    <s v="MARP"/>
    <s v="CLAIM"/>
    <n v="233808"/>
    <n v="233808"/>
    <s v="UNIVERSAL INSURANCE BROKERS LIMITED"/>
    <s v="PV 318"/>
    <s v="Marine"/>
    <s v="Marine"/>
    <s v="DIRECT LOSS PAID-MARINE CARGO COMBINED"/>
    <x v="0"/>
  </r>
  <r>
    <d v="2023-01-20T00:00:00"/>
    <d v="2019-05-30T00:00:00"/>
    <d v="2019-09-16T00:00:00"/>
    <s v="C5171"/>
    <s v="P1697"/>
    <s v="COAST IRON ENGINEERING LTD"/>
    <s v="GEORGE NYANGAU MAKEBA"/>
    <s v="TPPD"/>
    <s v="WICL"/>
    <s v="LABOUR ASSESSMENT"/>
    <n v="306000"/>
    <n v="306000"/>
    <s v="NOMURA INSURANCE BROKERS LIMITED"/>
    <s v="PV 319"/>
    <s v="Employers Liability"/>
    <s v="Workmens Compensation"/>
    <s v="DIRECT LOSS PAID-WORKMENS COMPENSATION"/>
    <x v="0"/>
  </r>
  <r>
    <d v="2023-01-20T00:00:00"/>
    <d v="2022-08-20T00:00:00"/>
    <d v="2022-08-23T00:00:00"/>
    <s v="C5201"/>
    <s v="P4191"/>
    <s v="SHREEJI CHEMICALS LIMITED"/>
    <s v="ISLAND AUTO WORKS"/>
    <s v="OD"/>
    <s v="CV"/>
    <s v="REPAIR BILLS"/>
    <n v="127252"/>
    <n v="127252"/>
    <s v="D &amp; G INSURANCE BROKERS LIMITED"/>
    <s v="PV 320"/>
    <s v="Motor Commercial Vehicle"/>
    <s v="Motor Commercial"/>
    <s v="DIRECT LOSS PAID-MOTOR COMMERCIAL"/>
    <x v="0"/>
  </r>
  <r>
    <d v="2023-01-20T00:00:00"/>
    <d v="2022-12-09T00:00:00"/>
    <d v="2022-12-16T00:00:00"/>
    <s v="C3816"/>
    <s v="P4075"/>
    <s v="BHAVIN MOTORS LTD-CLIENT A/C/ RACHEL MUTHONI KIMANI"/>
    <s v="SKYCAR AUTO CENTER LTD"/>
    <s v="OD"/>
    <s v="PC"/>
    <s v="REPAIR BILLS"/>
    <n v="177500"/>
    <n v="177500"/>
    <s v="NOMURA INSURANCE BROKERS LIMITED"/>
    <s v="PV 321"/>
    <s v="Motor Private Car"/>
    <s v="Motor Private"/>
    <s v="DIRECT LOSS PAID-MOTOR PRIVATE"/>
    <x v="0"/>
  </r>
  <r>
    <d v="2023-01-20T00:00:00"/>
    <d v="2022-11-02T00:00:00"/>
    <d v="2022-11-14T00:00:00"/>
    <s v="C4108"/>
    <s v="P9699"/>
    <s v="SYNERGY GASES"/>
    <s v="CORNER GARAGE AND SPRAYING WORKS LTD"/>
    <s v="OD"/>
    <s v="CV"/>
    <s v="REPAIR BILLS"/>
    <n v="256360"/>
    <n v="256360"/>
    <s v="NOMURA INSURANCE BROKERS LIMITED"/>
    <s v="PV 322"/>
    <s v="Motor Commercial Vehicle"/>
    <s v="Motor Commercial"/>
    <s v="DIRECT LOSS PAID-MOTOR COMMERCIAL"/>
    <x v="0"/>
  </r>
  <r>
    <d v="2023-01-20T00:00:00"/>
    <d v="2022-10-09T00:00:00"/>
    <d v="2022-10-26T00:00:00"/>
    <s v="C8288"/>
    <s v="P4009"/>
    <s v="TRADECON (MOMBASA) LTD"/>
    <s v="CORNER GARAGE AND SPRAYING WORKS LTD"/>
    <s v="OD"/>
    <s v="CV"/>
    <s v="REPAIR BILLS"/>
    <n v="66700"/>
    <n v="66700"/>
    <s v="NOMURA INSURANCE BROKERS LIMITED"/>
    <s v="PV 323"/>
    <s v="Motor Commercial Vehicle"/>
    <s v="Motor Commercial"/>
    <s v="DIRECT LOSS PAID-MOTOR COMMERCIAL"/>
    <x v="0"/>
  </r>
  <r>
    <d v="2023-01-20T00:00:00"/>
    <d v="2022-01-03T00:00:00"/>
    <d v="2022-01-31T00:00:00"/>
    <s v="C5164"/>
    <s v="P5246"/>
    <s v="BEZA GETACHEW LEMA"/>
    <s v="AUTOFIT KENYA COMPANY LTD"/>
    <s v="OD"/>
    <s v="PC"/>
    <s v="REPAIR ESTIMATE"/>
    <n v="230724"/>
    <n v="230724"/>
    <s v="NOMURA INSURANCE BROKERS LIMITED"/>
    <s v="PV 324"/>
    <s v="Motor Private Car"/>
    <s v="Motor Private"/>
    <s v="DIRECT LOSS PAID-MOTOR PRIVATE"/>
    <x v="0"/>
  </r>
  <r>
    <d v="2023-01-20T00:00:00"/>
    <d v="2022-10-10T00:00:00"/>
    <d v="2022-10-14T00:00:00"/>
    <s v="C4809"/>
    <s v="P3518"/>
    <s v="WAFULA JOHN  ANDREW"/>
    <s v="ANDREW JOHN WAFULA"/>
    <s v="OD"/>
    <s v="PC"/>
    <s v="DAMAGE TO WINDSCREEN"/>
    <n v="25750"/>
    <n v="25750"/>
    <s v="D &amp; G INSURANCE BROKERS LIMITED"/>
    <s v="PV 328"/>
    <s v="Motor Private Car"/>
    <s v="Motor Private"/>
    <s v="DIRECT LOSS PAID-MOTOR PRIVATE"/>
    <x v="0"/>
  </r>
  <r>
    <d v="2023-01-23T00:00:00"/>
    <d v="2023-01-14T00:00:00"/>
    <d v="2023-01-20T00:00:00"/>
    <s v="C6671"/>
    <s v="P6888"/>
    <s v="OCCIDENTAL INSURANCE COMPANY LIMITED"/>
    <s v="WAHOME ANTONY G"/>
    <s v="OD"/>
    <s v="HI"/>
    <s v="MEDICAL BILLS"/>
    <n v="30310"/>
    <n v="30310"/>
    <s v="DIRECT"/>
    <s v="PV 329"/>
    <s v="Medical"/>
    <s v="Personal Accident"/>
    <s v="DIRECT LOSS PAID-MEDICAL"/>
    <x v="0"/>
  </r>
  <r>
    <d v="2023-01-23T00:00:00"/>
    <d v="2023-01-13T00:00:00"/>
    <d v="2023-01-20T00:00:00"/>
    <s v="C2815"/>
    <s v="P2365"/>
    <s v="OCCIDENTAL INSURANCE COMPANY LIMITED"/>
    <s v="MARENGE VINCENT CHUMA"/>
    <s v="OD"/>
    <s v="HI"/>
    <s v="MEDICAL BILLS"/>
    <n v="22000"/>
    <n v="22000"/>
    <s v="DIRECT"/>
    <s v="PV 330"/>
    <s v="Medical"/>
    <s v="Personal Accident"/>
    <s v="DIRECT LOSS PAID-MEDICAL"/>
    <x v="0"/>
  </r>
  <r>
    <d v="2023-01-23T00:00:00"/>
    <d v="2015-11-04T00:00:00"/>
    <d v="2016-01-29T00:00:00"/>
    <s v="C2428"/>
    <s v="P60"/>
    <s v="SHIVA CARRIERS LTD"/>
    <s v="KISHORE NANJI"/>
    <s v="TPPD"/>
    <s v="MPG"/>
    <s v="LEGAL FEE"/>
    <n v="101230"/>
    <n v="101230"/>
    <s v="D &amp; G INSURANCE BROKERS LIMITED"/>
    <s v="PV 331"/>
    <s v="Motor Pool"/>
    <s v="Motor Commercial"/>
    <s v="DIRECT LOSS PAID-MOTOR OTHERS"/>
    <x v="0"/>
  </r>
  <r>
    <d v="2023-01-23T00:00:00"/>
    <d v="2011-02-08T00:00:00"/>
    <d v="2011-10-22T00:00:00"/>
    <s v="C7765"/>
    <s v="P717"/>
    <s v="STEEL  MAKERS  LTD"/>
    <s v="KISHORE NANJI"/>
    <s v="OD"/>
    <s v="WIBI"/>
    <s v="LEGAL FEE"/>
    <n v="103780"/>
    <n v="103780"/>
    <s v="UNIVERSAL INSURANCE BROKERS LIMITED"/>
    <s v="PV 332"/>
    <s v="Work Injury Benefits Insurance"/>
    <s v="Workmens Compensation"/>
    <s v="DIRECT LOSS PAID-WORKMENS COMPENSATION"/>
    <x v="0"/>
  </r>
  <r>
    <d v="2023-01-23T00:00:00"/>
    <d v="2010-04-19T00:00:00"/>
    <d v="2010-10-26T00:00:00"/>
    <s v="C8379"/>
    <s v="P5615"/>
    <s v="RAPID KATE SERVICES LTD"/>
    <s v="KISHORE NANJI"/>
    <s v="OD"/>
    <s v="WIBI"/>
    <s v="LEGAL FEE"/>
    <n v="128577"/>
    <n v="128577"/>
    <s v="UNICORN INSURANCE BROKERS LIMITED"/>
    <s v="PV 333"/>
    <s v="Work Injury Benefits Insurance"/>
    <s v="Workmens Compensation"/>
    <s v="DIRECT LOSS PAID-WORKMENS COMPENSATION"/>
    <x v="0"/>
  </r>
  <r>
    <d v="2023-01-23T00:00:00"/>
    <d v="2013-02-22T00:00:00"/>
    <d v="2013-09-16T00:00:00"/>
    <s v="C4065"/>
    <s v="P4360"/>
    <s v="STEEL MAKERS LTD (ATHI RIVER)"/>
    <s v="KISHORE NANJI"/>
    <s v="OD"/>
    <s v="WICL"/>
    <s v="LEGAL FEE"/>
    <n v="106805"/>
    <n v="106805"/>
    <s v="UNIVERSAL INSURANCE BROKERS LIMITED"/>
    <s v="PV 334"/>
    <s v="Employers Liability"/>
    <s v="Workmens Compensation"/>
    <s v="DIRECT LOSS PAID-WORKMENS COMPENSATION"/>
    <x v="0"/>
  </r>
  <r>
    <d v="2023-01-23T00:00:00"/>
    <d v="2022-05-12T00:00:00"/>
    <d v="2022-11-22T00:00:00"/>
    <s v="C5126"/>
    <s v="P6617"/>
    <s v="PETER    MUCHIRI"/>
    <s v="AUTOMECH GARAGE LTD"/>
    <s v="OD"/>
    <s v="MPG"/>
    <s v="DAMAGE TO WINDSCREEN"/>
    <n v="20000"/>
    <n v="20000"/>
    <s v="CHERISH INSURANCE AGENCY"/>
    <s v="PV 335"/>
    <s v="Motor Pool"/>
    <s v="Motor Commercial"/>
    <s v="DIRECT LOSS PAID-MOTOR OTHERS"/>
    <x v="0"/>
  </r>
  <r>
    <d v="2023-01-23T00:00:00"/>
    <d v="2022-08-26T00:00:00"/>
    <d v="2022-12-15T00:00:00"/>
    <s v="C6035"/>
    <s v="P2994"/>
    <s v="SHARITA DIVESH SOMAIA"/>
    <s v="SHARITA SOMAIA"/>
    <s v="OD"/>
    <s v="TVH"/>
    <s v="CLAIM"/>
    <n v="215836"/>
    <n v="215836"/>
    <s v="UNIVERSAL INSURANCE BROKERS LIMITED"/>
    <s v="PV 336"/>
    <s v="Travel Insurance"/>
    <s v="Miscellaneous"/>
    <s v="DIRECT LOSS PAID-OTHER MISCELLANEOUS"/>
    <x v="0"/>
  </r>
  <r>
    <d v="2023-01-23T00:00:00"/>
    <d v="2022-08-26T00:00:00"/>
    <d v="2022-12-15T00:00:00"/>
    <s v="C28"/>
    <s v="P1105"/>
    <s v="RIYAZ HASHAM"/>
    <s v="RIYAZ HASHAM"/>
    <s v="OD"/>
    <s v="TVH"/>
    <s v="CLAIM"/>
    <n v="215836"/>
    <n v="215836"/>
    <s v="UNIVERSAL INSURANCE BROKERS LIMITED"/>
    <s v="PV 337"/>
    <s v="Travel Insurance"/>
    <s v="Miscellaneous"/>
    <s v="DIRECT LOSS PAID-OTHER MISCELLANEOUS"/>
    <x v="0"/>
  </r>
  <r>
    <d v="2023-01-23T00:00:00"/>
    <d v="2022-06-05T00:00:00"/>
    <d v="2022-06-29T00:00:00"/>
    <s v="C4144"/>
    <s v="P4421"/>
    <s v="ELIUD OBONYO"/>
    <s v="EEDI MOTOR SERVICES LTD"/>
    <s v="OD"/>
    <s v="PC"/>
    <s v="REPAIR BILLS"/>
    <n v="83172"/>
    <n v="83172"/>
    <s v="PRIMEMOVER INSURANCE BROKERS LIMITED"/>
    <s v="PV 338"/>
    <s v="Motor Private Car"/>
    <s v="Motor Private"/>
    <s v="DIRECT LOSS PAID-MOTOR PRIVATE"/>
    <x v="0"/>
  </r>
  <r>
    <d v="2023-01-23T00:00:00"/>
    <d v="2022-01-12T00:00:00"/>
    <d v="2022-06-27T00:00:00"/>
    <s v="C4989"/>
    <s v="P8132"/>
    <s v="NANLINE COMPANY  LTD"/>
    <s v="NANLINE COMPANY LIMITED"/>
    <s v="OD"/>
    <s v="CV"/>
    <s v="DAMAGE TO WINDSCREEN"/>
    <n v="12000"/>
    <n v="12000"/>
    <s v="CLARKSON INSURANCE BROKERS LIMITED"/>
    <s v="PV 339"/>
    <s v="Motor Commercial Vehicle"/>
    <s v="Motor Commercial"/>
    <s v="DIRECT LOSS PAID-MOTOR COMMERCIAL"/>
    <x v="0"/>
  </r>
  <r>
    <d v="2023-01-23T00:00:00"/>
    <d v="2022-03-14T00:00:00"/>
    <d v="2022-04-01T00:00:00"/>
    <s v="C3408"/>
    <s v="P1717"/>
    <s v="PATRICK NGATIA GICHUHI"/>
    <s v="ALPHA AUTOMOBILE LTD"/>
    <s v="OD"/>
    <s v="PC"/>
    <s v="REPAIR BILLS"/>
    <n v="133400"/>
    <n v="133400"/>
    <s v="ZAMARA RISK AND INSURANCE BROKERS LTD"/>
    <s v="PV 340"/>
    <s v="Motor Private Car"/>
    <s v="Motor Private"/>
    <s v="DIRECT LOSS PAID-MOTOR PRIVATE"/>
    <x v="0"/>
  </r>
  <r>
    <d v="2023-01-23T00:00:00"/>
    <d v="2021-02-06T00:00:00"/>
    <d v="2022-07-20T00:00:00"/>
    <s v="C9256"/>
    <s v="P5643"/>
    <s v="MACHAKOS COUNTY GOVERNMENT"/>
    <s v="FINDELIS MBAI MUTUNGA"/>
    <s v="TPPD"/>
    <s v="WIBP"/>
    <s v="LABOUR ASSESSMENT"/>
    <n v="108394"/>
    <n v="108394"/>
    <s v="MAX &amp; SIRCH INSURANCE AGENCY"/>
    <s v="PV 341"/>
    <s v="WIBA Plus"/>
    <s v="Workmens Compensation"/>
    <s v="DIRECT LOSS PAID-WORKMENS COMPENSATION"/>
    <x v="0"/>
  </r>
  <r>
    <d v="2023-01-23T00:00:00"/>
    <d v="2021-02-06T00:00:00"/>
    <d v="2022-07-20T00:00:00"/>
    <s v="C8209"/>
    <s v="P5231"/>
    <s v="MACHAKOS COUNTY GOVERNMENT"/>
    <s v="DR. MAINA RUGA"/>
    <s v="TPPD"/>
    <s v="WIBP"/>
    <s v="DOCTORS FEES"/>
    <n v="6000"/>
    <n v="6000"/>
    <s v="MAX &amp; SIRCH INSURANCE AGENCY"/>
    <s v="PV 342"/>
    <s v="WIBA Plus"/>
    <s v="Workmens Compensation"/>
    <s v="DIRECT LOSS PAID-WORKMENS COMPENSATION"/>
    <x v="0"/>
  </r>
  <r>
    <d v="2023-01-23T00:00:00"/>
    <d v="2022-06-26T00:00:00"/>
    <d v="2022-09-20T00:00:00"/>
    <s v="C5375"/>
    <s v="P8258"/>
    <s v="SAMMY GIFT AMUKOYE"/>
    <s v="DUNHILL AUTOMOBILES LTD"/>
    <s v="OD"/>
    <s v="PC"/>
    <s v="REPAIR BILLS"/>
    <n v="161240"/>
    <n v="161240"/>
    <s v="ZAMARA RISK AND INSURANCE BROKERS LTD"/>
    <s v="PV 343"/>
    <s v="Motor Private Car"/>
    <s v="Motor Private"/>
    <s v="DIRECT LOSS PAID-MOTOR PRIVATE"/>
    <x v="0"/>
  </r>
  <r>
    <d v="2023-01-23T00:00:00"/>
    <d v="2022-08-04T00:00:00"/>
    <d v="2022-08-23T00:00:00"/>
    <s v="C6258"/>
    <s v="P9648"/>
    <s v="BIN ATHMAN  HOUSEHOLD  STORE"/>
    <s v="D.T. DOBIE &amp; CO. (K) LTD"/>
    <s v="OD"/>
    <s v="PC"/>
    <s v="REPAIR BILLS"/>
    <n v="181169"/>
    <n v="181169"/>
    <s v="NOMURA INSURANCE BROKERS LIMITED"/>
    <s v="PV 344"/>
    <s v="Motor Private Car"/>
    <s v="Motor Private"/>
    <s v="DIRECT LOSS PAID-MOTOR PRIVATE"/>
    <x v="0"/>
  </r>
  <r>
    <d v="2023-01-23T00:00:00"/>
    <d v="2022-07-01T00:00:00"/>
    <d v="2022-08-18T00:00:00"/>
    <s v="C4342"/>
    <s v="P193"/>
    <s v="TUFFSTEEL LTD"/>
    <s v="JHAM ENGINEERING WORKS LTD"/>
    <s v="OD"/>
    <s v="CV"/>
    <s v="REPAIR BILLS"/>
    <n v="265060"/>
    <n v="265060"/>
    <s v="UNICORN INSURANCE BROKERS LIMITED"/>
    <s v="PV 345"/>
    <s v="Motor Commercial Vehicle"/>
    <s v="Motor Commercial"/>
    <s v="DIRECT LOSS PAID-MOTOR COMMERCIAL"/>
    <x v="0"/>
  </r>
  <r>
    <d v="2023-01-23T00:00:00"/>
    <d v="2022-09-02T00:00:00"/>
    <d v="2022-09-19T00:00:00"/>
    <s v="C2708"/>
    <s v="P4936"/>
    <s v="MUTINDWA ENTERPRISES LTD."/>
    <s v="MUTINDWA ENTERPRISES LTD"/>
    <s v="OD"/>
    <s v="CV"/>
    <s v="REPAIR BILLS"/>
    <n v="222720"/>
    <n v="222720"/>
    <s v="MIK INSURANCE BROKERS LIMITED"/>
    <s v="PV 346"/>
    <s v="Motor Commercial Vehicle"/>
    <s v="Motor Commercial"/>
    <s v="DIRECT LOSS PAID-MOTOR COMMERCIAL"/>
    <x v="0"/>
  </r>
  <r>
    <d v="2023-01-23T00:00:00"/>
    <d v="2021-11-28T00:00:00"/>
    <d v="2021-12-07T00:00:00"/>
    <s v="C3493"/>
    <s v="P8292"/>
    <s v="MWANGI JUNIUS KIMANI"/>
    <s v="CITY ADJUSTERS &amp; ASSESSORS LTD"/>
    <s v="OD"/>
    <s v="PC"/>
    <s v="SURVEY FEE"/>
    <n v="7540"/>
    <n v="7540"/>
    <s v="NCBA INSURANCE AGENCY LIMITED"/>
    <s v="PV 347"/>
    <s v="Motor Private Car"/>
    <s v="Motor Private"/>
    <s v="DIRECT LOSS PAID-MOTOR PRIVATE"/>
    <x v="0"/>
  </r>
  <r>
    <d v="2023-01-23T00:00:00"/>
    <d v="2021-11-28T00:00:00"/>
    <d v="2021-12-07T00:00:00"/>
    <s v="C8198"/>
    <s v="P2653"/>
    <s v="MWANGI JUNIUS KIMANI"/>
    <s v="TABBY JAMES &amp; U AUTO LTD"/>
    <s v="OD"/>
    <s v="PC"/>
    <s v="REPAIR BILLS"/>
    <n v="103240"/>
    <n v="103240"/>
    <s v="NCBA INSURANCE AGENCY LIMITED"/>
    <s v="PV 348"/>
    <s v="Motor Private Car"/>
    <s v="Motor Private"/>
    <s v="DIRECT LOSS PAID-MOTOR PRIVATE"/>
    <x v="0"/>
  </r>
  <r>
    <d v="2023-01-23T00:00:00"/>
    <d v="2021-07-24T00:00:00"/>
    <d v="2021-08-03T00:00:00"/>
    <s v="C1668"/>
    <s v="P3462"/>
    <s v="ESTHER SARANGE  MUNGE"/>
    <s v="AASIYAH CAR HIRE"/>
    <s v="OD"/>
    <s v="PC"/>
    <s v="LOSS OF USE"/>
    <n v="60000"/>
    <n v="60000"/>
    <s v="NCBA INSURANCE AGENCY LIMITED"/>
    <s v="PV 349"/>
    <s v="Motor Private Car"/>
    <s v="Motor Private"/>
    <s v="DIRECT LOSS PAID-MOTOR PRIVATE"/>
    <x v="0"/>
  </r>
  <r>
    <d v="2023-01-23T00:00:00"/>
    <d v="2021-08-28T00:00:00"/>
    <d v="2021-09-07T00:00:00"/>
    <s v="C4817"/>
    <s v="P8074"/>
    <s v="YARA EAST AFRICA LTD"/>
    <s v="AASIYAH CAR HIRE"/>
    <s v="OD"/>
    <s v="PC"/>
    <s v="LOSS OF USE"/>
    <n v="50000"/>
    <n v="50000"/>
    <s v="UNICORN INSURANCE BROKERS LIMITED"/>
    <s v="PV 350"/>
    <s v="Motor Private Car"/>
    <s v="Motor Private"/>
    <s v="DIRECT LOSS PAID-MOTOR PRIVATE"/>
    <x v="0"/>
  </r>
  <r>
    <d v="2023-01-23T00:00:00"/>
    <d v="2019-09-29T00:00:00"/>
    <d v="2019-10-03T00:00:00"/>
    <s v="C8469"/>
    <s v="P2409"/>
    <s v="MARGARET KWENYA"/>
    <s v="AASIYAH CAR HIRE"/>
    <s v="OD"/>
    <s v="PC"/>
    <s v="LOSS OF USE"/>
    <n v="30000"/>
    <n v="30000"/>
    <s v="D &amp; G INSURANCE BROKERS LIMITED"/>
    <s v="PV 351"/>
    <s v="Motor Private Car"/>
    <s v="Motor Private"/>
    <s v="DIRECT LOSS PAID-MOTOR PRIVATE"/>
    <x v="0"/>
  </r>
  <r>
    <d v="2023-01-23T00:00:00"/>
    <d v="2021-11-29T00:00:00"/>
    <d v="2021-12-07T00:00:00"/>
    <s v="C3956"/>
    <s v="P9324"/>
    <s v="FLEX (K) LTD"/>
    <s v="AASIYAH CAR HIRE"/>
    <s v="OD"/>
    <s v="PC"/>
    <s v="LOSS OF USE"/>
    <n v="30000"/>
    <n v="30000"/>
    <s v="NCBA INSURANCE AGENCY LIMITED"/>
    <s v="PV 352"/>
    <s v="Motor Private Car"/>
    <s v="Motor Private"/>
    <s v="DIRECT LOSS PAID-MOTOR PRIVATE"/>
    <x v="0"/>
  </r>
  <r>
    <d v="2023-01-23T00:00:00"/>
    <d v="2022-04-26T00:00:00"/>
    <d v="2022-05-11T00:00:00"/>
    <s v="C6584"/>
    <s v="P6840"/>
    <s v="JOHN PAUL OKENO"/>
    <s v="A PLUS AUTO GARAGE LTD"/>
    <s v="OD"/>
    <s v="MPP"/>
    <s v="REPAIR BILLS"/>
    <n v="245920"/>
    <n v="245920"/>
    <s v="STANBIC BANCASSURANCE INTERMEDIARY LTD."/>
    <s v="PV 353"/>
    <s v="Motor Pool"/>
    <s v="Motor Commercial"/>
    <s v="DIRECT LOSS PAID-MOTOR OTHERS"/>
    <x v="0"/>
  </r>
  <r>
    <d v="2023-01-23T00:00:00"/>
    <d v="2022-05-21T00:00:00"/>
    <d v="2022-11-22T00:00:00"/>
    <s v="C2661"/>
    <s v="P8498"/>
    <s v="JOHN WEKESA MUYA"/>
    <s v="TABBY JAMES &amp; U AUTO LTD"/>
    <s v="OD"/>
    <s v="PC"/>
    <s v="REPAIR BILLS"/>
    <n v="140360"/>
    <n v="140360"/>
    <s v="LUKS INSURANCE AGENCY"/>
    <s v="PV 354"/>
    <s v="Motor Private Car"/>
    <s v="Motor Private"/>
    <s v="DIRECT LOSS PAID-MOTOR PRIVATE"/>
    <x v="0"/>
  </r>
  <r>
    <d v="2023-01-23T00:00:00"/>
    <d v="2022-07-18T00:00:00"/>
    <d v="2022-08-05T00:00:00"/>
    <s v="C6565"/>
    <s v="P56"/>
    <s v="HASUMATI  V.JANKHARIYA"/>
    <s v="DUNHILL AUTOMOBILES LTD"/>
    <s v="OD"/>
    <s v="PC"/>
    <s v="REPAIR BILLS"/>
    <n v="221560"/>
    <n v="221560"/>
    <s v="D &amp; G INSURANCE BROKERS LIMITED"/>
    <s v="PV 355"/>
    <s v="Motor Private Car"/>
    <s v="Motor Private"/>
    <s v="DIRECT LOSS PAID-MOTOR PRIVATE"/>
    <x v="0"/>
  </r>
  <r>
    <d v="2023-01-23T00:00:00"/>
    <d v="2021-10-24T00:00:00"/>
    <d v="2021-11-10T00:00:00"/>
    <s v="C998"/>
    <s v="P3551"/>
    <s v="ALEX KAHORO NJUGUNA"/>
    <s v="AASIYAH CAR HIRE"/>
    <s v="OD"/>
    <s v="PC"/>
    <s v="LOSS OF USE"/>
    <n v="30000"/>
    <n v="30000"/>
    <s v="NCBA INSURANCE AGENCY LIMITED"/>
    <s v="PV 356"/>
    <s v="Motor Private Car"/>
    <s v="Motor Private"/>
    <s v="DIRECT LOSS PAID-MOTOR PRIVATE"/>
    <x v="0"/>
  </r>
  <r>
    <d v="2023-01-23T00:00:00"/>
    <d v="2021-07-13T00:00:00"/>
    <d v="2021-07-19T00:00:00"/>
    <s v="C7801"/>
    <s v="P1037"/>
    <s v="ANZEL CONSULTANCY SERVICES"/>
    <s v="AASIYAH CAR HIRE"/>
    <s v="OD"/>
    <s v="PC"/>
    <s v="LOSS OF USE"/>
    <n v="30000"/>
    <n v="30000"/>
    <s v="NCBA INSURANCE AGENCY LIMITED"/>
    <s v="PV 357"/>
    <s v="Motor Private Car"/>
    <s v="Motor Private"/>
    <s v="DIRECT LOSS PAID-MOTOR PRIVATE"/>
    <x v="0"/>
  </r>
  <r>
    <d v="2023-01-23T00:00:00"/>
    <d v="2021-01-01T00:00:00"/>
    <d v="2021-01-11T00:00:00"/>
    <s v="C3798"/>
    <s v="P8964"/>
    <s v="ANTHONY GUCHU MBURU"/>
    <s v="AASIYAH CAR HIRE"/>
    <s v="OD"/>
    <s v="PC"/>
    <s v="LOSS OF USE"/>
    <n v="15000"/>
    <n v="15000"/>
    <s v="FREWIN INSURANCE AGENCY"/>
    <s v="PV 358"/>
    <s v="Motor Private Car"/>
    <s v="Motor Private"/>
    <s v="DIRECT LOSS PAID-MOTOR PRIVATE"/>
    <x v="0"/>
  </r>
  <r>
    <d v="2023-01-23T00:00:00"/>
    <d v="2022-07-09T00:00:00"/>
    <d v="2022-07-25T00:00:00"/>
    <s v="C963"/>
    <s v="P741"/>
    <s v="PAUL CHEGE  MWANGI"/>
    <s v="LANDMARK MOTORS EAST AFRICA LTD"/>
    <s v="OD"/>
    <s v="PC"/>
    <s v="REPAIR BILLS"/>
    <n v="107880"/>
    <n v="107880"/>
    <s v="ABC INSURANCE BROKERS LIMITED (R)"/>
    <s v="PV 359"/>
    <s v="Motor Private Car"/>
    <s v="Motor Private"/>
    <s v="DIRECT LOSS PAID-MOTOR PRIVATE"/>
    <x v="0"/>
  </r>
  <r>
    <d v="2023-01-23T00:00:00"/>
    <d v="2020-06-25T00:00:00"/>
    <d v="2021-06-03T00:00:00"/>
    <s v="C2559"/>
    <s v="P6220"/>
    <s v="WILLIAM THUO WANINI"/>
    <s v="KIRIMI K ADVOCATES"/>
    <s v="TPPI"/>
    <s v="CV"/>
    <s v="TPPI"/>
    <n v="41411"/>
    <n v="41411"/>
    <s v="ELISSONS INSURANCE AGENCY"/>
    <s v="PV 360"/>
    <s v="Motor Commercial Vehicle"/>
    <s v="Motor Commercial"/>
    <s v="DIRECT LOSS PAID-MOTOR COMMERCIAL"/>
    <x v="0"/>
  </r>
  <r>
    <d v="2023-10-24T00:00:00"/>
    <d v="2020-06-25T00:00:00"/>
    <d v="2021-06-03T00:00:00"/>
    <s v="C7252"/>
    <s v="P5185"/>
    <s v="WILLIAM THUO WANINI"/>
    <s v="KIRIMI K ADVOCATES"/>
    <s v="TPPI"/>
    <s v="CV"/>
    <s v="TPPI"/>
    <n v="-41411"/>
    <n v="-41411"/>
    <s v="ELISSONS INSURANCE AGENCY"/>
    <s v="REV 360"/>
    <s v="Motor Commercial Vehicle"/>
    <s v="Motor Commercial"/>
    <s v="DIRECT LOSS PAID-MOTOR COMMERCIAL"/>
    <x v="0"/>
  </r>
  <r>
    <d v="2023-01-23T00:00:00"/>
    <d v="2022-05-18T00:00:00"/>
    <d v="2022-05-08T00:00:00"/>
    <s v="C2655"/>
    <s v="P9966"/>
    <s v="HILDA N. OMAE"/>
    <s v="OMARI MOTOR GARAGE LTD"/>
    <s v="OD"/>
    <s v="PC"/>
    <s v="DAMAGE TO WINDSCREEN"/>
    <n v="15000"/>
    <n v="15000"/>
    <s v="AXE INSURANCE AGENCY"/>
    <s v="PV 390"/>
    <s v="Motor Private Car"/>
    <s v="Motor Private"/>
    <s v="DIRECT LOSS PAID-MOTOR PRIVATE"/>
    <x v="0"/>
  </r>
  <r>
    <d v="2023-01-23T00:00:00"/>
    <d v="2021-11-10T00:00:00"/>
    <d v="2021-11-16T00:00:00"/>
    <s v="C6874"/>
    <s v="P7853"/>
    <s v="NATIONAL  AIDS CONTROL COUNCIL"/>
    <s v="OMARI MOTOR GARAGE LTD"/>
    <s v="OD"/>
    <s v="PC"/>
    <s v="DAMAGE TO WINDSCREEN"/>
    <n v="16000"/>
    <n v="16000"/>
    <s v="MODERN INSURANCE BROKERS LIMITED"/>
    <s v="PV 391"/>
    <s v="Motor Private Car"/>
    <s v="Motor Private"/>
    <s v="DIRECT LOSS PAID-MOTOR PRIVATE"/>
    <x v="0"/>
  </r>
  <r>
    <d v="2023-01-23T00:00:00"/>
    <d v="2022-05-08T00:00:00"/>
    <d v="2022-05-14T00:00:00"/>
    <s v="C4990"/>
    <s v="P4091"/>
    <s v="JOEL SAMSON NANGOLE"/>
    <s v="LANDMARK MOTORS EAST AFRICA LTD"/>
    <s v="OD"/>
    <s v="PC"/>
    <s v="REPAIR BILLS"/>
    <n v="343128"/>
    <n v="343128"/>
    <s v="PATEX INSURANCE AGENCY"/>
    <s v="PV 392"/>
    <s v="Motor Private Car"/>
    <s v="Motor Private"/>
    <s v="DIRECT LOSS PAID-MOTOR PRIVATE"/>
    <x v="0"/>
  </r>
  <r>
    <d v="2023-01-23T00:00:00"/>
    <d v="2020-06-29T00:00:00"/>
    <d v="2020-07-08T00:00:00"/>
    <s v="C393"/>
    <s v="P9510"/>
    <s v="RISPER MORAA ONDARA"/>
    <s v="OMARI MOTOR GARAGE LTD"/>
    <s v="OD"/>
    <s v="PC"/>
    <s v="REPAIR BILLS"/>
    <n v="94540"/>
    <n v="94540"/>
    <s v="LEMA INSURANCE BROKERS LIMITED"/>
    <s v="PV 393"/>
    <s v="Motor Private Car"/>
    <s v="Motor Private"/>
    <s v="DIRECT LOSS PAID-MOTOR PRIVATE"/>
    <x v="0"/>
  </r>
  <r>
    <d v="2023-01-24T00:00:00"/>
    <d v="2023-01-15T00:00:00"/>
    <d v="2023-01-20T00:00:00"/>
    <s v="C1677"/>
    <s v="P3027"/>
    <s v="OCCIDENTAL INSURANCE COMPANY LIMITED"/>
    <s v="KABIERO NASHON JOSEPH"/>
    <s v="OD"/>
    <s v="HI"/>
    <s v="MEDICAL BILLS"/>
    <n v="6000"/>
    <n v="6000"/>
    <s v="DIRECT"/>
    <s v="PV 394"/>
    <s v="Medical"/>
    <s v="Personal Accident"/>
    <s v="DIRECT LOSS PAID-MEDICAL"/>
    <x v="0"/>
  </r>
  <r>
    <d v="2023-01-24T00:00:00"/>
    <d v="2023-01-05T00:00:00"/>
    <d v="2023-01-20T00:00:00"/>
    <s v="C8784"/>
    <s v="P4372"/>
    <s v="OCCIDENTAL INSURANCE COMPANY LIMITED"/>
    <s v="DAVID K MUTITU"/>
    <s v="OD"/>
    <s v="HI"/>
    <s v="MEDICAL BILLS"/>
    <n v="5550"/>
    <n v="5550"/>
    <s v="DIRECT"/>
    <s v="PV 395"/>
    <s v="Medical"/>
    <s v="Personal Accident"/>
    <s v="DIRECT LOSS PAID-MEDICAL"/>
    <x v="0"/>
  </r>
  <r>
    <d v="2023-01-24T00:00:00"/>
    <d v="2023-01-02T00:00:00"/>
    <d v="2023-01-19T00:00:00"/>
    <s v="C7032"/>
    <s v="P5646"/>
    <s v="OCCIDENTAL INSURANCE COMPANY LIMITED"/>
    <s v="ASOK GHOSH"/>
    <s v="OD"/>
    <s v="HI"/>
    <s v="MEDICAL BILLS"/>
    <n v="14250"/>
    <n v="14250"/>
    <s v="DIRECT"/>
    <s v="PV 396"/>
    <s v="Medical"/>
    <s v="Personal Accident"/>
    <s v="DIRECT LOSS PAID-MEDICAL"/>
    <x v="0"/>
  </r>
  <r>
    <d v="2023-01-24T00:00:00"/>
    <d v="2020-02-18T00:00:00"/>
    <d v="2021-02-24T00:00:00"/>
    <s v="C9243"/>
    <s v="P5827"/>
    <s v="JOHN KAMAU MBURU"/>
    <s v="KULECHO AND COMPANY ADVOCATES"/>
    <s v="TPPI"/>
    <s v="PC"/>
    <s v="TPPI"/>
    <n v="750000"/>
    <n v="750000"/>
    <s v="WISE PRODUCT INSURANCE AGENCY"/>
    <s v="PV 410"/>
    <s v="Motor Private Car"/>
    <s v="Motor Private"/>
    <s v="DIRECT LOSS PAID-MOTOR PRIVATE"/>
    <x v="0"/>
  </r>
  <r>
    <d v="2023-01-24T00:00:00"/>
    <d v="2022-07-14T00:00:00"/>
    <d v="2022-11-28T00:00:00"/>
    <s v="C6973"/>
    <s v="P7495"/>
    <s v="SHAHEED MOHAMED IQBAL"/>
    <s v="MT.KENYA TRUCKS LIMITED"/>
    <s v="OD"/>
    <s v="PC"/>
    <s v="REPAIR BILLS"/>
    <n v="316820"/>
    <n v="316820"/>
    <s v="MIK INSURANCE BROKERS LIMITED"/>
    <s v="PV 429"/>
    <s v="Motor Private Car"/>
    <s v="Motor Private"/>
    <s v="DIRECT LOSS PAID-MOTOR PRIVATE"/>
    <x v="0"/>
  </r>
  <r>
    <d v="2023-01-24T00:00:00"/>
    <d v="2021-10-29T00:00:00"/>
    <d v="2021-11-17T00:00:00"/>
    <s v="C7785"/>
    <s v="P1297"/>
    <s v="ERICK KATHURIMA"/>
    <s v="ALPHA TOUCH MOTORS LTD"/>
    <s v="OD"/>
    <s v="PC"/>
    <s v="REPAIR BILLS"/>
    <n v="64380"/>
    <n v="64380"/>
    <s v="REWANY INSURANCE AGENCY"/>
    <s v="PV 430"/>
    <s v="Motor Private Car"/>
    <s v="Motor Private"/>
    <s v="DIRECT LOSS PAID-MOTOR PRIVATE"/>
    <x v="0"/>
  </r>
  <r>
    <d v="2023-01-24T00:00:00"/>
    <d v="2022-01-13T00:00:00"/>
    <d v="2022-07-04T00:00:00"/>
    <s v="C8490"/>
    <s v="P110"/>
    <s v="LUCY WAITHIRA  MIRANGI"/>
    <s v="MASH AUTO"/>
    <s v="OD"/>
    <s v="PC"/>
    <s v="REPAIR BILLS"/>
    <n v="325380"/>
    <n v="325380"/>
    <s v="TEBREISA INSURANCE AGENCY"/>
    <s v="PV 431"/>
    <s v="Motor Private Car"/>
    <s v="Motor Private"/>
    <s v="DIRECT LOSS PAID-MOTOR PRIVATE"/>
    <x v="0"/>
  </r>
  <r>
    <d v="2023-01-24T00:00:00"/>
    <d v="2022-03-23T00:00:00"/>
    <d v="2022-03-29T00:00:00"/>
    <s v="C6889"/>
    <s v="P7226"/>
    <s v="GABRIEL MCHANA MUNUVE"/>
    <s v="MASH AUTO"/>
    <s v="OD"/>
    <s v="PC"/>
    <s v="REPAIR BILLS"/>
    <n v="183280"/>
    <n v="183280"/>
    <s v="PATEX INSURANCE AGENCY"/>
    <s v="PV 432"/>
    <s v="Motor Private Car"/>
    <s v="Motor Private"/>
    <s v="DIRECT LOSS PAID-MOTOR PRIVATE"/>
    <x v="0"/>
  </r>
  <r>
    <d v="2023-01-24T00:00:00"/>
    <d v="2022-03-23T00:00:00"/>
    <d v="2022-03-29T00:00:00"/>
    <s v="C4855"/>
    <s v="P459"/>
    <s v="GABRIEL MCHANA MUNUVE"/>
    <s v="FINELINE MOTOR ASSESSORS"/>
    <s v="OD"/>
    <s v="PC"/>
    <s v="SURVEY FEE"/>
    <n v="6380"/>
    <n v="6380"/>
    <s v="PATEX INSURANCE AGENCY"/>
    <s v="PV 433"/>
    <s v="Motor Private Car"/>
    <s v="Motor Private"/>
    <s v="DIRECT LOSS PAID-MOTOR PRIVATE"/>
    <x v="0"/>
  </r>
  <r>
    <d v="2023-01-24T00:00:00"/>
    <d v="2022-04-18T00:00:00"/>
    <d v="2022-05-16T00:00:00"/>
    <s v="C8806"/>
    <s v="P3974"/>
    <s v="EMMAH NJOKI  MWANGI"/>
    <s v="RUARAKA AUTO GARAGE"/>
    <s v="OD"/>
    <s v="PC"/>
    <s v="REPAIR BILLS"/>
    <n v="292900"/>
    <n v="292900"/>
    <s v="TEBREISA INSURANCE AGENCY"/>
    <s v="PV 434"/>
    <s v="Motor Private Car"/>
    <s v="Motor Private"/>
    <s v="DIRECT LOSS PAID-MOTOR PRIVATE"/>
    <x v="0"/>
  </r>
  <r>
    <d v="2023-01-24T00:00:00"/>
    <d v="2022-04-18T00:00:00"/>
    <d v="2022-05-16T00:00:00"/>
    <s v="C8933"/>
    <s v="P7602"/>
    <s v="EMMAH NJOKI  MWANGI"/>
    <s v="COSLID INSURANCE ASSESSORS"/>
    <s v="OD"/>
    <s v="PC"/>
    <s v="SURVEY FEE"/>
    <n v="6380"/>
    <n v="6380"/>
    <s v="TEBREISA INSURANCE AGENCY"/>
    <s v="PV 435"/>
    <s v="Motor Private Car"/>
    <s v="Motor Private"/>
    <s v="DIRECT LOSS PAID-MOTOR PRIVATE"/>
    <x v="0"/>
  </r>
  <r>
    <d v="2023-01-24T00:00:00"/>
    <d v="2022-06-19T00:00:00"/>
    <d v="2022-06-28T00:00:00"/>
    <s v="C217"/>
    <s v="P1928"/>
    <s v="KAI YIN DOUGLAS LAU"/>
    <s v="TRUCKMART AFRICA LTD"/>
    <s v="OD"/>
    <s v="PC"/>
    <s v="REPAIR BILLS"/>
    <n v="377000"/>
    <n v="377000"/>
    <s v="D &amp; G INSURANCE BROKERS LIMITED"/>
    <s v="PV 436"/>
    <s v="Motor Private Car"/>
    <s v="Motor Private"/>
    <s v="DIRECT LOSS PAID-MOTOR PRIVATE"/>
    <x v="0"/>
  </r>
  <r>
    <d v="2023-01-24T00:00:00"/>
    <d v="2022-07-07T00:00:00"/>
    <d v="2022-07-27T00:00:00"/>
    <s v="C6402"/>
    <s v="P7116"/>
    <s v="MULYUNGI KATONI"/>
    <s v="TWIGA AUTOCARE CENTRE LTD"/>
    <s v="OD"/>
    <s v="PC"/>
    <s v="REPAIR BILLS"/>
    <n v="162748"/>
    <n v="162748"/>
    <s v="RIGHT INSURANCE AGENCY"/>
    <s v="PV 437"/>
    <s v="Motor Private Car"/>
    <s v="Motor Private"/>
    <s v="DIRECT LOSS PAID-MOTOR PRIVATE"/>
    <x v="0"/>
  </r>
  <r>
    <d v="2023-01-24T00:00:00"/>
    <d v="2022-04-07T00:00:00"/>
    <d v="2022-04-26T00:00:00"/>
    <s v="C8190"/>
    <s v="P1893"/>
    <s v="JAYESH UMESH SAINI"/>
    <s v="SOLEX MOTORS LIMITED"/>
    <s v="OD"/>
    <s v="PC"/>
    <s v="REPAIR BILLS"/>
    <n v="44080"/>
    <n v="44080"/>
    <s v="ICK INSURANCE BROKERS LIMITED"/>
    <s v="PV 438"/>
    <s v="Motor Private Car"/>
    <s v="Motor Private"/>
    <s v="DIRECT LOSS PAID-MOTOR PRIVATE"/>
    <x v="0"/>
  </r>
  <r>
    <d v="2023-01-25T00:00:00"/>
    <d v="2022-07-16T00:00:00"/>
    <d v="2022-09-27T00:00:00"/>
    <s v="C1307"/>
    <s v="P2978"/>
    <s v="NEWSPAPER TRANSPORTERS LTD."/>
    <s v="MOHAMED AND ODHIAMBO COMPANY ADVOCATES"/>
    <s v="TPPI"/>
    <s v="MPG"/>
    <s v="TPPI"/>
    <n v="282650"/>
    <n v="282650"/>
    <s v="D &amp; G INSURANCE BROKERS LIMITED"/>
    <s v="PV 441"/>
    <s v="Motor Pool"/>
    <s v="Motor Commercial"/>
    <s v="DIRECT LOSS PAID-MOTOR OTHERS"/>
    <x v="0"/>
  </r>
  <r>
    <d v="2023-01-25T00:00:00"/>
    <d v="2022-07-16T00:00:00"/>
    <d v="2022-09-27T00:00:00"/>
    <s v="C1515"/>
    <s v="P5956"/>
    <s v="NEWSPAPER TRANSPORTERS LTD."/>
    <s v="MOHAMED AND ONYANGO COMPANY ADVOCATES"/>
    <s v="TPPI"/>
    <s v="MPG"/>
    <s v="TPPI"/>
    <n v="3956"/>
    <n v="3956"/>
    <s v="D &amp; G INSURANCE BROKERS LIMITED"/>
    <s v="PV 442"/>
    <s v="Motor Pool"/>
    <s v="Motor Commercial"/>
    <s v="DIRECT LOSS PAID-MOTOR OTHERS"/>
    <x v="0"/>
  </r>
  <r>
    <d v="2023-01-25T00:00:00"/>
    <d v="2022-07-16T00:00:00"/>
    <d v="2022-09-27T00:00:00"/>
    <s v="C344"/>
    <s v="P6470"/>
    <s v="NEWSPAPER TRANSPORTERS LTD."/>
    <s v="HIGH CLASS AUCTIONEERS"/>
    <s v="TPPI"/>
    <s v="MPG"/>
    <s v="AUCTIONEERS FEES"/>
    <n v="48958"/>
    <n v="48958"/>
    <s v="D &amp; G INSURANCE BROKERS LIMITED"/>
    <s v="PV 443"/>
    <s v="Motor Pool"/>
    <s v="Motor Commercial"/>
    <s v="DIRECT LOSS PAID-MOTOR OTHERS"/>
    <x v="0"/>
  </r>
  <r>
    <d v="2023-01-25T00:00:00"/>
    <d v="2022-07-16T00:00:00"/>
    <d v="2022-09-27T00:00:00"/>
    <s v="C1991"/>
    <s v="P8578"/>
    <s v="NEWSPAPER TRANSPORTERS LTD."/>
    <s v="SIGANGA &amp; COMPANY ADVOCATES"/>
    <s v="TPPI"/>
    <s v="MPG"/>
    <s v="LEGAL FEE"/>
    <n v="91100"/>
    <n v="91100"/>
    <s v="D &amp; G INSURANCE BROKERS LIMITED"/>
    <s v="PV 444"/>
    <s v="Motor Pool"/>
    <s v="Motor Commercial"/>
    <s v="DIRECT LOSS PAID-MOTOR OTHERS"/>
    <x v="0"/>
  </r>
  <r>
    <d v="2023-01-25T00:00:00"/>
    <d v="2022-09-26T00:00:00"/>
    <d v="2022-10-04T00:00:00"/>
    <s v="C8068"/>
    <s v="P4954"/>
    <s v="DOROTHY KASYOKA KILUNGU"/>
    <s v="AUTO TORQUE LOGISTICS LIMITED"/>
    <s v="OD"/>
    <s v="PC"/>
    <s v="REPAIR BILLS"/>
    <n v="155804"/>
    <n v="155804"/>
    <s v="D &amp; G INSURANCE BROKERS LIMITED"/>
    <s v="PV 445"/>
    <s v="Motor Private Car"/>
    <s v="Motor Private"/>
    <s v="DIRECT LOSS PAID-MOTOR PRIVATE"/>
    <x v="0"/>
  </r>
  <r>
    <d v="2023-01-25T00:00:00"/>
    <d v="2022-03-07T00:00:00"/>
    <d v="2022-04-06T00:00:00"/>
    <s v="C8923"/>
    <s v="P3036"/>
    <s v="KENYA BUREAU OF STANDARDS"/>
    <s v="SOLEX MOTORS LIMITED"/>
    <s v="OD"/>
    <s v="PC"/>
    <s v="REPAIR BILLS"/>
    <n v="121475"/>
    <n v="121475"/>
    <s v="TRIXY INSURANCE AGENCY"/>
    <s v="PV 446"/>
    <s v="Motor Private Car"/>
    <s v="Motor Private"/>
    <s v="DIRECT LOSS PAID-MOTOR PRIVATE"/>
    <x v="0"/>
  </r>
  <r>
    <d v="2023-01-25T00:00:00"/>
    <d v="2022-09-29T00:00:00"/>
    <d v="2022-10-05T00:00:00"/>
    <s v="C8936"/>
    <s v="P7657"/>
    <s v="SUPERMARKETING &amp; DISTRIBUTION LTD"/>
    <s v="MEGNET LTD"/>
    <s v="OD"/>
    <s v="PC"/>
    <s v="REPAIR BILLS"/>
    <n v="138040"/>
    <n v="138040"/>
    <s v="UNIVERSAL INSURANCE BROKERS LIMITED"/>
    <s v="PV 447"/>
    <s v="Motor Private Car"/>
    <s v="Motor Private"/>
    <s v="DIRECT LOSS PAID-MOTOR PRIVATE"/>
    <x v="0"/>
  </r>
  <r>
    <d v="2023-01-25T00:00:00"/>
    <d v="2019-05-26T00:00:00"/>
    <d v="2019-07-19T00:00:00"/>
    <s v="C4527"/>
    <s v="P6511"/>
    <s v="KENNETH ODHIAMBO OKEYO"/>
    <s v="ZAKACHE SECURITY SERVICES LIMITED"/>
    <s v="OD"/>
    <s v="PC"/>
    <s v="INVESTIGATION FEES"/>
    <n v="39908"/>
    <n v="39908"/>
    <s v="JEKULINK INSURANCE AGENCY"/>
    <s v="PV 448"/>
    <s v="Motor Private Car"/>
    <s v="Motor Private"/>
    <s v="DIRECT LOSS PAID-MOTOR PRIVATE"/>
    <x v="0"/>
  </r>
  <r>
    <d v="2023-01-25T00:00:00"/>
    <d v="2020-12-30T00:00:00"/>
    <d v="2021-01-06T00:00:00"/>
    <s v="C476"/>
    <s v="P6848"/>
    <s v="FTG HOLDINGS LTD"/>
    <s v="ZAKACHE SECURITY SERVICES LIMITED"/>
    <s v="TPPI"/>
    <s v="WIBP"/>
    <s v="INVESTIGATION FEES"/>
    <n v="41600"/>
    <n v="41600"/>
    <s v="RIGHT INSURANCE AGENCY"/>
    <s v="PV 449"/>
    <s v="WIBA Plus"/>
    <s v="Workmens Compensation"/>
    <s v="DIRECT LOSS PAID-WORKMENS COMPENSATION"/>
    <x v="0"/>
  </r>
  <r>
    <d v="2023-01-25T00:00:00"/>
    <d v="2020-11-29T00:00:00"/>
    <d v="2020-12-30T00:00:00"/>
    <s v="C8683"/>
    <s v="P993"/>
    <s v="NATIONAL CEMENT COMPANY LTD"/>
    <s v="NATIONAL CEMENT COMPANY LTD"/>
    <s v="OD"/>
    <s v="MAC"/>
    <s v="CLAIM"/>
    <n v="2804383"/>
    <n v="2804383"/>
    <s v="D &amp; G INSURANCE BROKERS LIMITED"/>
    <s v="PV 461"/>
    <s v="Machinery Breakdown"/>
    <s v="Engineering"/>
    <s v="DIRECT LOSS PAID-ENGINEERING"/>
    <x v="0"/>
  </r>
  <r>
    <d v="2023-01-25T00:00:00"/>
    <d v="2020-11-29T00:00:00"/>
    <d v="2020-12-30T00:00:00"/>
    <s v="C1411"/>
    <s v="P7479"/>
    <s v="NATIONAL CEMENT COMPANY LTD"/>
    <s v="NATIONAL CEMENT COMPANY LTD"/>
    <s v="OD"/>
    <s v="CLMB"/>
    <s v="CLAIM"/>
    <n v="47556453"/>
    <n v="47556453"/>
    <s v="D &amp; G INSURANCE BROKERS LIMITED"/>
    <s v="PV 462"/>
    <s v="Consequential Loss Machinery Breakdown"/>
    <s v="Engineering"/>
    <s v="DIRECT LOSS PAID-ENGINEERING"/>
    <x v="0"/>
  </r>
  <r>
    <d v="2023-01-25T00:00:00"/>
    <d v="2022-12-08T00:00:00"/>
    <d v="2022-12-21T00:00:00"/>
    <s v="C3254"/>
    <s v="P6346"/>
    <s v="JOTHAM MICHENI NJUE"/>
    <s v="JOTHAM MICHENI NJUE"/>
    <s v="OD"/>
    <s v="PC"/>
    <s v="CASH IN LIEU"/>
    <n v="67000"/>
    <n v="67000"/>
    <s v="MESHI INSURANCE AGENCY LIMITED"/>
    <s v="PV 463"/>
    <s v="Motor Private Car"/>
    <s v="Motor Private"/>
    <s v="DIRECT LOSS PAID-MOTOR PRIVATE"/>
    <x v="0"/>
  </r>
  <r>
    <d v="2023-01-26T00:00:00"/>
    <d v="2023-01-20T00:00:00"/>
    <d v="2023-01-20T00:00:00"/>
    <s v="C8846"/>
    <s v="P3529"/>
    <s v="OCCIDENTAL INSURANCE COMPANY LIMITED"/>
    <s v="DR. HEMANT SAHA"/>
    <s v="OD"/>
    <s v="HI"/>
    <s v="MEDICAL BILLS"/>
    <n v="123000"/>
    <n v="123000"/>
    <s v="DIRECT"/>
    <s v="PV 465"/>
    <s v="Medical"/>
    <s v="Personal Accident"/>
    <s v="DIRECT LOSS PAID-MEDICAL"/>
    <x v="0"/>
  </r>
  <r>
    <d v="2023-01-26T00:00:00"/>
    <d v="2022-05-08T00:00:00"/>
    <d v="2022-07-19T00:00:00"/>
    <s v="C4812"/>
    <s v="P6768"/>
    <s v="POSTAL CORPORATION OF KENYA"/>
    <s v="SACC URBAN AUTO LTD"/>
    <s v="OD"/>
    <s v="CV"/>
    <s v="REPAIR BILLS"/>
    <n v="375000"/>
    <n v="375000"/>
    <s v="MAJ INSURANCE BROKERS LIMITED"/>
    <s v="PV 466"/>
    <s v="Motor Commercial Vehicle"/>
    <s v="Motor Commercial"/>
    <s v="DIRECT LOSS PAID-MOTOR COMMERCIAL"/>
    <x v="0"/>
  </r>
  <r>
    <d v="2023-01-26T00:00:00"/>
    <d v="2022-10-28T00:00:00"/>
    <d v="2022-11-03T00:00:00"/>
    <s v="C9721"/>
    <s v="P1393"/>
    <s v="KRISHNA ATUL SHAH"/>
    <s v="UMIYA AUTO GARAGE LTD"/>
    <s v="OD"/>
    <s v="PC"/>
    <s v="REPAIR BILLS"/>
    <n v="48140"/>
    <n v="48140"/>
    <s v="ICK INSURANCE BROKERS LIMITED"/>
    <s v="PV 467"/>
    <s v="Motor Private Car"/>
    <s v="Motor Private"/>
    <s v="DIRECT LOSS PAID-MOTOR PRIVATE"/>
    <x v="0"/>
  </r>
  <r>
    <d v="2023-01-26T00:00:00"/>
    <d v="2021-10-10T00:00:00"/>
    <d v="2022-01-06T00:00:00"/>
    <s v="C9847"/>
    <s v="P9562"/>
    <s v="RHODA NYABOKE ONGOTU"/>
    <s v="ALPHA TOUCH MOTORS LTD"/>
    <s v="OD"/>
    <s v="MPP"/>
    <s v="REPAIR BILLS"/>
    <n v="217848"/>
    <n v="217848"/>
    <s v="SUMAC INSURANCE AGENCY"/>
    <s v="PV 468"/>
    <s v="Motor Pool"/>
    <s v="Motor Commercial"/>
    <s v="DIRECT LOSS PAID-MOTOR OTHERS"/>
    <x v="0"/>
  </r>
  <r>
    <d v="2023-01-26T00:00:00"/>
    <d v="2022-07-16T00:00:00"/>
    <d v="2022-09-27T00:00:00"/>
    <s v="C7649"/>
    <s v="P9203"/>
    <s v="NEWSPAPER TRANSPORTERS LTD."/>
    <s v="NEWSPAPER TRANSPORTERS LIMITED"/>
    <s v="TPPI"/>
    <s v="MPG"/>
    <s v="TPPI"/>
    <n v="47000"/>
    <n v="47000"/>
    <s v="D &amp; G INSURANCE BROKERS LIMITED"/>
    <s v="PV 469"/>
    <s v="Motor Pool"/>
    <s v="Motor Commercial"/>
    <s v="DIRECT LOSS PAID-MOTOR OTHERS"/>
    <x v="0"/>
  </r>
  <r>
    <d v="2023-01-26T00:00:00"/>
    <d v="2022-02-03T00:00:00"/>
    <d v="2022-04-01T00:00:00"/>
    <s v="C5525"/>
    <s v="P3650"/>
    <s v="KENYATTA UNIVERSITY"/>
    <s v="CITY ADJUSTERS &amp; ASSESSORS LTD"/>
    <s v="OD"/>
    <s v="PC"/>
    <s v="SURVEY FEE"/>
    <n v="7540"/>
    <n v="7540"/>
    <s v="LIAISON GROUP (INSURANCE BROKERS) LIMITED"/>
    <s v="PV 471"/>
    <s v="Motor Private Car"/>
    <s v="Motor Private"/>
    <s v="DIRECT LOSS PAID-MOTOR PRIVATE"/>
    <x v="0"/>
  </r>
  <r>
    <d v="2023-01-26T00:00:00"/>
    <d v="2022-02-03T00:00:00"/>
    <d v="2022-04-01T00:00:00"/>
    <s v="C3017"/>
    <s v="P3683"/>
    <s v="KENYATTA UNIVERSITY"/>
    <s v="RUARAKA AUTO GARAGE"/>
    <s v="OD"/>
    <s v="PC"/>
    <s v="REPAIR BILLS"/>
    <n v="193140"/>
    <n v="193140"/>
    <s v="LIAISON GROUP (INSURANCE BROKERS) LIMITED"/>
    <s v="PV 472"/>
    <s v="Motor Private Car"/>
    <s v="Motor Private"/>
    <s v="DIRECT LOSS PAID-MOTOR PRIVATE"/>
    <x v="0"/>
  </r>
  <r>
    <d v="2023-01-26T00:00:00"/>
    <d v="2022-09-21T00:00:00"/>
    <d v="2022-09-30T00:00:00"/>
    <s v="C4244"/>
    <s v="P903"/>
    <s v="GEORGE IMUJARO CHEMAO"/>
    <s v="LANDMARK MOTORS EAST AFRICA LTD"/>
    <s v="OD"/>
    <s v="PC"/>
    <s v="REPAIR BILLS"/>
    <n v="106720"/>
    <n v="106720"/>
    <s v="PATEX INSURANCE AGENCY"/>
    <s v="PV 473"/>
    <s v="Motor Private Car"/>
    <s v="Motor Private"/>
    <s v="DIRECT LOSS PAID-MOTOR PRIVATE"/>
    <x v="0"/>
  </r>
  <r>
    <d v="2023-01-26T00:00:00"/>
    <d v="2020-01-18T00:00:00"/>
    <d v="2020-02-06T00:00:00"/>
    <s v="C2945"/>
    <s v="P9968"/>
    <s v="RYCE EAST AFRICA  LTD"/>
    <s v="RYCE EAST AFRICA LTD"/>
    <s v="OD"/>
    <s v="CV"/>
    <s v="REPAIR BILLS"/>
    <n v="1791417"/>
    <n v="1791417"/>
    <s v="PESABAZAAR INSURANCE AGENCY LIMITED"/>
    <s v="PV 474"/>
    <s v="Motor Commercial Vehicle"/>
    <s v="Motor Commercial"/>
    <s v="DIRECT LOSS PAID-MOTOR COMMERCIAL"/>
    <x v="0"/>
  </r>
  <r>
    <d v="2023-01-26T00:00:00"/>
    <d v="2022-02-27T00:00:00"/>
    <d v="2022-07-04T00:00:00"/>
    <s v="C6819"/>
    <s v="P5298"/>
    <s v="JEREMIAH KIPKURUI KIPNGOK"/>
    <s v="AUTOMECH GARAGE LTD"/>
    <s v="OD"/>
    <s v="PC"/>
    <s v="REPAIR BILLS"/>
    <n v="190356"/>
    <n v="190356"/>
    <s v="TIMOTHY KITIAVI INYATI"/>
    <s v="PV 475"/>
    <s v="Motor Private Car"/>
    <s v="Motor Private"/>
    <s v="DIRECT LOSS PAID-MOTOR PRIVATE"/>
    <x v="0"/>
  </r>
  <r>
    <d v="2023-01-26T00:00:00"/>
    <d v="2022-09-03T00:00:00"/>
    <d v="2022-09-15T00:00:00"/>
    <s v="C4413"/>
    <s v="P3716"/>
    <s v="MATHEW MWENDWA KISINGU"/>
    <s v="LANDMARK MOTORS EAST AFRICA LTD"/>
    <s v="OD"/>
    <s v="PC"/>
    <s v="REPAIR BILLS"/>
    <n v="129688"/>
    <n v="129688"/>
    <s v="PATEX INSURANCE AGENCY"/>
    <s v="PV 476"/>
    <s v="Motor Private Car"/>
    <s v="Motor Private"/>
    <s v="DIRECT LOSS PAID-MOTOR PRIVATE"/>
    <x v="0"/>
  </r>
  <r>
    <d v="2023-01-26T00:00:00"/>
    <d v="2022-02-09T00:00:00"/>
    <d v="2022-03-24T00:00:00"/>
    <s v="C599"/>
    <s v="P5839"/>
    <s v="WYCLIFFE PADDY KAINDO GITAU"/>
    <s v="AUTOMECH GARAGE LTD"/>
    <s v="OD"/>
    <s v="PC"/>
    <s v="REPAIR BILLS"/>
    <n v="225736"/>
    <n v="225736"/>
    <s v="FARHEENS INSURANCE AGENCY"/>
    <s v="PV 477"/>
    <s v="Motor Private Car"/>
    <s v="Motor Private"/>
    <s v="DIRECT LOSS PAID-MOTOR PRIVATE"/>
    <x v="0"/>
  </r>
  <r>
    <d v="2023-01-26T00:00:00"/>
    <d v="2022-06-07T00:00:00"/>
    <d v="2022-10-18T00:00:00"/>
    <s v="C2690"/>
    <s v="P7310"/>
    <s v="LAKHAMSHI RAMJI GONDARIA"/>
    <s v="CITY ADJUSTERS &amp; ASSESSORS LTD"/>
    <s v="OD"/>
    <s v="PC"/>
    <s v="SURVEY FEE"/>
    <n v="7540"/>
    <n v="7540"/>
    <s v="NORTHRIDGE INSURANCE BROKERS LIMITED"/>
    <s v="PV 478"/>
    <s v="Motor Private Car"/>
    <s v="Motor Private"/>
    <s v="DIRECT LOSS PAID-MOTOR PRIVATE"/>
    <x v="0"/>
  </r>
  <r>
    <d v="2023-01-26T00:00:00"/>
    <d v="2022-06-07T00:00:00"/>
    <d v="2022-10-18T00:00:00"/>
    <s v="C8477"/>
    <s v="P2743"/>
    <s v="LAKHAMSHI RAMJI GONDARIA"/>
    <s v="AUTO MASTER LTD"/>
    <s v="OD"/>
    <s v="PC"/>
    <s v="REPAIR BILLS"/>
    <n v="143260"/>
    <n v="143260"/>
    <s v="NORTHRIDGE INSURANCE BROKERS LIMITED"/>
    <s v="PV 479"/>
    <s v="Motor Private Car"/>
    <s v="Motor Private"/>
    <s v="DIRECT LOSS PAID-MOTOR PRIVATE"/>
    <x v="0"/>
  </r>
  <r>
    <d v="2023-01-26T00:00:00"/>
    <d v="2022-02-07T00:00:00"/>
    <d v="2022-02-15T00:00:00"/>
    <s v="C400"/>
    <s v="P5676"/>
    <s v="RABADIA ARUN KARSAN"/>
    <s v="SMRUTI SAFARIS LTD"/>
    <s v="OD"/>
    <s v="PC"/>
    <s v="REPAIR BILLS"/>
    <n v="171564"/>
    <n v="171564"/>
    <s v="ICK INSURANCE BROKERS LIMITED"/>
    <s v="PV 480"/>
    <s v="Motor Private Car"/>
    <s v="Motor Private"/>
    <s v="DIRECT LOSS PAID-MOTOR PRIVATE"/>
    <x v="0"/>
  </r>
  <r>
    <d v="2023-01-26T00:00:00"/>
    <d v="2022-01-21T00:00:00"/>
    <d v="2022-04-06T00:00:00"/>
    <s v="C9070"/>
    <s v="P8555"/>
    <s v="NAIROBI CITY WATER &amp; SEWERAGE CORPORATION"/>
    <s v="STAN AUTO CENTRE LTD"/>
    <s v="OD"/>
    <s v="PC"/>
    <s v="REPAIR BILLS"/>
    <n v="195228"/>
    <n v="195228"/>
    <s v="ZAMARA RISK AND INSURANCE BROKERS LTD"/>
    <s v="PV 481"/>
    <s v="Motor Private Car"/>
    <s v="Motor Private"/>
    <s v="DIRECT LOSS PAID-MOTOR PRIVATE"/>
    <x v="0"/>
  </r>
  <r>
    <d v="2023-01-26T00:00:00"/>
    <d v="2022-05-29T00:00:00"/>
    <d v="2022-09-16T00:00:00"/>
    <s v="C8310"/>
    <s v="P5824"/>
    <s v="JARED OTIENO OUNDO"/>
    <s v="JARED  OTIENO  OUNDO"/>
    <s v="OD"/>
    <s v="PC"/>
    <s v="TOWING CHARGES"/>
    <n v="18000"/>
    <n v="18000"/>
    <s v="SWIFT COMMERCIAL AND INSURANCE AGENCIES"/>
    <s v="PV 482"/>
    <s v="Motor Private Car"/>
    <s v="Motor Private"/>
    <s v="DIRECT LOSS PAID-MOTOR PRIVATE"/>
    <x v="0"/>
  </r>
  <r>
    <d v="2023-01-26T00:00:00"/>
    <d v="2022-10-26T00:00:00"/>
    <d v="2022-11-14T00:00:00"/>
    <s v="C1290"/>
    <s v="P7102"/>
    <s v="CHAI CO-OPERATIVE SAVINGS AND CREDIT SOCIETY LTD"/>
    <s v="OMARI MOTOR GARAGE LTD"/>
    <s v="OD"/>
    <s v="PC"/>
    <s v="REPAIR BILLS"/>
    <n v="272600"/>
    <n v="272600"/>
    <s v="PELICAN INSURANCE BROKERS (K) LIMITED"/>
    <s v="PV 483"/>
    <s v="Motor Private Car"/>
    <s v="Motor Private"/>
    <s v="DIRECT LOSS PAID-MOTOR PRIVATE"/>
    <x v="0"/>
  </r>
  <r>
    <d v="2023-01-26T00:00:00"/>
    <d v="2022-02-04T00:00:00"/>
    <d v="2022-02-08T00:00:00"/>
    <s v="C5249"/>
    <s v="P741"/>
    <s v="ALFRED JUMA MASIBO"/>
    <s v="FINELINE MOTOR ASSESSORS"/>
    <s v="OD"/>
    <s v="PC"/>
    <s v="SURVEY FEE"/>
    <n v="6380"/>
    <n v="6380"/>
    <s v="MAJ INSURANCE BROKERS LIMITED"/>
    <s v="PV 484"/>
    <s v="Motor Private Car"/>
    <s v="Motor Private"/>
    <s v="DIRECT LOSS PAID-MOTOR PRIVATE"/>
    <x v="0"/>
  </r>
  <r>
    <d v="2023-01-26T00:00:00"/>
    <d v="2022-02-04T00:00:00"/>
    <d v="2022-02-08T00:00:00"/>
    <s v="C5199"/>
    <s v="P6518"/>
    <s v="ALFRED JUMA MASIBO"/>
    <s v="A PLUS AUTO GARAGE LTD"/>
    <s v="OD"/>
    <s v="PC"/>
    <s v="REPAIR BILLS"/>
    <n v="216340"/>
    <n v="216340"/>
    <s v="MAJ INSURANCE BROKERS LIMITED"/>
    <s v="PV 485"/>
    <s v="Motor Private Car"/>
    <s v="Motor Private"/>
    <s v="DIRECT LOSS PAID-MOTOR PRIVATE"/>
    <x v="0"/>
  </r>
  <r>
    <d v="2023-01-26T00:00:00"/>
    <d v="2021-10-30T00:00:00"/>
    <d v="2022-02-25T00:00:00"/>
    <s v="C6796"/>
    <s v="P6829"/>
    <s v="HEBATULLAH BROTHERS LTD."/>
    <s v="HEBATULLAH BROTHERS LIMITED"/>
    <s v="TPPD"/>
    <s v="CV"/>
    <s v="TPPD"/>
    <n v="34650"/>
    <n v="34650"/>
    <s v="M. A. KHAN INSURANCE BROKERS"/>
    <s v="PV 486"/>
    <s v="Motor Commercial Vehicle"/>
    <s v="Motor Commercial"/>
    <s v="DIRECT LOSS PAID-MOTOR COMMERCIAL"/>
    <x v="0"/>
  </r>
  <r>
    <d v="2023-01-27T00:00:00"/>
    <d v="2022-02-28T00:00:00"/>
    <d v="2022-04-20T00:00:00"/>
    <s v="C8727"/>
    <s v="P6847"/>
    <s v="ANDREW NCHAO KARUGU"/>
    <s v="RUARAKA AUTO GARAGE"/>
    <s v="OD"/>
    <s v="PC"/>
    <s v="REPAIR BILLS"/>
    <n v="208800"/>
    <n v="208800"/>
    <s v="PLACID INSURANCE AGENCIES LIMITED"/>
    <s v="PV 487"/>
    <s v="Motor Private Car"/>
    <s v="Motor Private"/>
    <s v="DIRECT LOSS PAID-MOTOR PRIVATE"/>
    <x v="0"/>
  </r>
  <r>
    <d v="2023-01-27T00:00:00"/>
    <d v="2022-06-06T00:00:00"/>
    <d v="2022-06-17T00:00:00"/>
    <s v="C505"/>
    <s v="P3749"/>
    <s v="ZAKAYO NDUNGU KAMANDE"/>
    <s v="TWIGA AUTOCARE CENTRE LTD"/>
    <s v="OD"/>
    <s v="CV"/>
    <s v="REPAIR BILLS"/>
    <n v="49300"/>
    <n v="49300"/>
    <s v="RIGHT INSURANCE AGENCY"/>
    <s v="PV 488"/>
    <s v="Motor Commercial Vehicle"/>
    <s v="Motor Commercial"/>
    <s v="DIRECT LOSS PAID-MOTOR COMMERCIAL"/>
    <x v="0"/>
  </r>
  <r>
    <d v="2023-01-27T00:00:00"/>
    <d v="2021-10-01T00:00:00"/>
    <d v="2021-12-02T00:00:00"/>
    <s v="C8256"/>
    <s v="P1551"/>
    <s v="OCCIDENTAL INSURANCE CO. LTD"/>
    <s v="MEGNET LTD"/>
    <s v="OD"/>
    <s v="PC"/>
    <s v="REPAIR BILLS"/>
    <n v="18053"/>
    <n v="18053"/>
    <s v="DIRECT"/>
    <s v="PV 489"/>
    <s v="Motor Private Car"/>
    <s v="Motor Private"/>
    <s v="DIRECT LOSS PAID-MOTOR PRIVATE"/>
    <x v="0"/>
  </r>
  <r>
    <d v="2023-01-27T00:00:00"/>
    <d v="2022-12-12T00:00:00"/>
    <d v="2023-01-06T00:00:00"/>
    <s v="C458"/>
    <s v="P7518"/>
    <s v="MWENDA CONSTRUCTION CO. LTD"/>
    <s v="MWENDA CONSTRUCTION CO. LTD"/>
    <s v="OD"/>
    <s v="PC"/>
    <s v="DAMAGE TO WINDSCREEN"/>
    <n v="8500"/>
    <n v="8500"/>
    <s v="UNIVERSAL INSURANCE BROKERS LIMITED"/>
    <s v="PV 490"/>
    <s v="Motor Private Car"/>
    <s v="Motor Private"/>
    <s v="DIRECT LOSS PAID-MOTOR PRIVATE"/>
    <x v="0"/>
  </r>
  <r>
    <d v="2023-01-27T00:00:00"/>
    <d v="2022-02-01T00:00:00"/>
    <d v="2022-06-03T00:00:00"/>
    <s v="C3967"/>
    <s v="P9067"/>
    <s v="HASIT PATEL/VINAKUMARI M. PATEL"/>
    <s v="HASIT MAHENDRA PATEL"/>
    <s v="OD"/>
    <s v="D"/>
    <s v="CLAIM"/>
    <n v="970408"/>
    <n v="970408"/>
    <s v="UNIVERSAL INSURANCE BROKERS LIMITED"/>
    <s v="PV 491"/>
    <s v="Fire Domestic"/>
    <s v="Fire Domestic"/>
    <s v="DIRECT LOSS PAID-FIRE DOMESTIC"/>
    <x v="0"/>
  </r>
  <r>
    <d v="2023-01-27T00:00:00"/>
    <d v="2022-02-01T00:00:00"/>
    <d v="2022-06-03T00:00:00"/>
    <s v="C7831"/>
    <s v="P5538"/>
    <s v="HASIT PATEL/VINAKUMARI M. PATEL"/>
    <s v="TRANS EUROPA ASSESSORS KENYA LIMITED"/>
    <s v="OD"/>
    <s v="D"/>
    <s v="SURVEY FEE"/>
    <n v="97440"/>
    <n v="97440"/>
    <s v="UNIVERSAL INSURANCE BROKERS LIMITED"/>
    <s v="PV 492"/>
    <s v="Fire Domestic"/>
    <s v="Fire Domestic"/>
    <s v="DIRECT LOSS PAID-FIRE DOMESTIC"/>
    <x v="0"/>
  </r>
  <r>
    <d v="2023-01-27T00:00:00"/>
    <d v="2022-11-01T00:00:00"/>
    <d v="2022-12-19T00:00:00"/>
    <s v="C3530"/>
    <s v="P6849"/>
    <s v="MR. RAJESH RAJA &amp; NISHI RAJA"/>
    <s v="RAJESH RAJA"/>
    <s v="OD"/>
    <s v="D"/>
    <s v="CLAIM"/>
    <n v="540044"/>
    <n v="540044"/>
    <s v="UNIVERSAL INSURANCE BROKERS LIMITED"/>
    <s v="PV 493"/>
    <s v="Fire Domestic"/>
    <s v="Fire Domestic"/>
    <s v="DIRECT LOSS PAID-FIRE DOMESTIC"/>
    <x v="0"/>
  </r>
  <r>
    <d v="2023-01-27T00:00:00"/>
    <d v="2022-09-28T00:00:00"/>
    <d v="2022-10-26T00:00:00"/>
    <s v="C5211"/>
    <s v="P4580"/>
    <s v="MAWARA INVESTMENTS LTD"/>
    <s v="MAWARA INVESTMENTS LTD"/>
    <s v="OD"/>
    <s v="D"/>
    <s v="CLAIM"/>
    <n v="105000"/>
    <n v="105000"/>
    <s v="UNIVERSAL INSURANCE BROKERS LIMITED"/>
    <s v="PV 494"/>
    <s v="Fire Domestic"/>
    <s v="Fire Domestic"/>
    <s v="DIRECT LOSS PAID-FIRE DOMESTIC"/>
    <x v="0"/>
  </r>
  <r>
    <d v="2023-01-27T00:00:00"/>
    <d v="2022-09-28T00:00:00"/>
    <d v="2022-10-26T00:00:00"/>
    <s v="C2941"/>
    <s v="P2613"/>
    <s v="MAWARA INVESTMENTS LTD"/>
    <s v="CUNNINGHAM LINDSEY KENYA LIMITED"/>
    <s v="OD"/>
    <s v="D"/>
    <s v="SURVEY FEE"/>
    <n v="17400"/>
    <n v="17400"/>
    <s v="UNIVERSAL INSURANCE BROKERS LIMITED"/>
    <s v="PV 495"/>
    <s v="Fire Domestic"/>
    <s v="Fire Domestic"/>
    <s v="DIRECT LOSS PAID-FIRE DOMESTIC"/>
    <x v="0"/>
  </r>
  <r>
    <d v="2023-01-27T00:00:00"/>
    <d v="2022-04-07T00:00:00"/>
    <d v="2022-05-09T00:00:00"/>
    <s v="C6730"/>
    <s v="P5966"/>
    <s v="AKSHAY GUPTA &amp; FAMILY"/>
    <s v="AKSHAY P GUPTA"/>
    <s v="OD"/>
    <s v="HI"/>
    <s v="MEDICAL BILLS"/>
    <n v="122390"/>
    <n v="122390"/>
    <s v="UNIVERSAL INSURANCE BROKERS LIMITED"/>
    <s v="PV 496"/>
    <s v="Medical"/>
    <s v="Personal Accident"/>
    <s v="DIRECT LOSS PAID-MEDICAL"/>
    <x v="0"/>
  </r>
  <r>
    <d v="2023-01-27T00:00:00"/>
    <d v="2023-01-13T00:00:00"/>
    <d v="2023-01-24T00:00:00"/>
    <s v="C1959"/>
    <s v="P8058"/>
    <s v="SMEET SHAH AND FAMILY"/>
    <s v="SMEET SHAH"/>
    <s v="OD"/>
    <s v="D"/>
    <s v="CLAIM"/>
    <n v="70000"/>
    <n v="70000"/>
    <s v="NOMURA INSURANCE BROKERS LIMITED"/>
    <s v="PV 497"/>
    <s v="Fire Domestic"/>
    <s v="Fire Domestic"/>
    <s v="DIRECT LOSS PAID-FIRE DOMESTIC"/>
    <x v="0"/>
  </r>
  <r>
    <d v="2023-01-27T00:00:00"/>
    <d v="2022-02-21T00:00:00"/>
    <d v="2022-03-24T00:00:00"/>
    <s v="C8725"/>
    <s v="P2744"/>
    <s v="KENYA FORESTRY RESEARCH INSTITUTE"/>
    <s v="TABBY JAMES &amp; U AUTO LTD"/>
    <s v="OD"/>
    <s v="PC"/>
    <s v="REPAIR BILLS"/>
    <n v="539980"/>
    <n v="539980"/>
    <s v="ACENTRIA INSURANCE BROKERS LIMITED"/>
    <s v="PV 498"/>
    <s v="Motor Private Car"/>
    <s v="Motor Private"/>
    <s v="DIRECT LOSS PAID-MOTOR PRIVATE"/>
    <x v="0"/>
  </r>
  <r>
    <d v="2023-01-27T00:00:00"/>
    <d v="2021-07-25T00:00:00"/>
    <d v="2021-09-02T00:00:00"/>
    <s v="C7729"/>
    <s v="P6050"/>
    <s v="NAIROBI ENTERPRISES LTD"/>
    <s v="OCEANIC MARINE SURVEYORS KENYA LTD"/>
    <s v="OD"/>
    <s v="MARP"/>
    <s v="SURVEY FEE"/>
    <n v="115304"/>
    <n v="115304"/>
    <s v="KONARK INSURANCE AGENCY"/>
    <s v="PV 499"/>
    <s v="Marine"/>
    <s v="Marine"/>
    <s v="DIRECT LOSS PAID-MARINE CARGO COMBINED"/>
    <x v="0"/>
  </r>
  <r>
    <d v="2023-01-27T00:00:00"/>
    <d v="2022-03-11T00:00:00"/>
    <d v="2022-05-05T00:00:00"/>
    <s v="C592"/>
    <s v="P3308"/>
    <s v="ADSITE LIMITIED"/>
    <s v="MASH AUTO"/>
    <s v="OD"/>
    <s v="PC"/>
    <s v="REPAIR BILLS"/>
    <n v="56260"/>
    <n v="56260"/>
    <s v="D &amp; G INSURANCE BROKERS LIMITED"/>
    <s v="PV 500"/>
    <s v="Motor Private Car"/>
    <s v="Motor Private"/>
    <s v="DIRECT LOSS PAID-MOTOR PRIVATE"/>
    <x v="0"/>
  </r>
  <r>
    <d v="2023-01-27T00:00:00"/>
    <d v="2022-07-05T00:00:00"/>
    <d v="2022-07-30T00:00:00"/>
    <s v="C3783"/>
    <s v="P9552"/>
    <s v="EVANS OTIENO WERE"/>
    <s v="CLEEVELAND AUTOTECH LTD"/>
    <s v="OD"/>
    <s v="MPP"/>
    <s v="REPAIR BILLS"/>
    <n v="127716"/>
    <n v="127716"/>
    <s v="PATEX INSURANCE AGENCY"/>
    <s v="PV 501"/>
    <s v="Motor Pool"/>
    <s v="Motor Commercial"/>
    <s v="DIRECT LOSS PAID-MOTOR OTHERS"/>
    <x v="0"/>
  </r>
  <r>
    <d v="2023-01-27T00:00:00"/>
    <d v="2022-07-05T00:00:00"/>
    <d v="2022-07-30T00:00:00"/>
    <s v="C2869"/>
    <s v="P3233"/>
    <s v="EVANS OTIENO WERE"/>
    <s v="EPITOME LOSS ASSESSORS &amp; VALUERS LTD"/>
    <s v="OD"/>
    <s v="MPP"/>
    <s v="SURVEY FEE"/>
    <n v="7160"/>
    <n v="7160"/>
    <s v="PATEX INSURANCE AGENCY"/>
    <s v="PV 502"/>
    <s v="Motor Pool"/>
    <s v="Motor Commercial"/>
    <s v="DIRECT LOSS PAID-MOTOR OTHERS"/>
    <x v="0"/>
  </r>
  <r>
    <d v="2023-01-27T00:00:00"/>
    <d v="2022-10-15T00:00:00"/>
    <d v="2023-01-24T00:00:00"/>
    <s v="C7809"/>
    <s v="P7625"/>
    <s v="AGILITY LOGISTICS  LTD"/>
    <s v="FRED MOTOR WORKS"/>
    <s v="OD"/>
    <s v="PC"/>
    <s v="REPAIR BILLS"/>
    <n v="128180"/>
    <n v="128180"/>
    <s v="D &amp; G INSURANCE BROKERS LIMITED"/>
    <s v="PV 503"/>
    <s v="Motor Private Car"/>
    <s v="Motor Private"/>
    <s v="DIRECT LOSS PAID-MOTOR PRIVATE"/>
    <x v="0"/>
  </r>
  <r>
    <d v="2023-01-27T00:00:00"/>
    <d v="2022-10-15T00:00:00"/>
    <d v="2023-01-24T00:00:00"/>
    <s v="C8323"/>
    <s v="P6039"/>
    <s v="AGILITY LOGISTICS  LTD"/>
    <s v="FINELINE MOTOR ASSESSORS"/>
    <s v="OD"/>
    <s v="PC"/>
    <s v="SURVEY FEE"/>
    <n v="2900"/>
    <n v="2900"/>
    <s v="D &amp; G INSURANCE BROKERS LIMITED"/>
    <s v="PV 504"/>
    <s v="Motor Private Car"/>
    <s v="Motor Private"/>
    <s v="DIRECT LOSS PAID-MOTOR PRIVATE"/>
    <x v="0"/>
  </r>
  <r>
    <d v="2023-01-27T00:00:00"/>
    <d v="2022-10-15T00:00:00"/>
    <d v="2023-01-24T00:00:00"/>
    <s v="C9213"/>
    <s v="P913"/>
    <s v="AGILITY LOGISTICS  LTD"/>
    <s v="FINELINE MOTOR ASSESSORS"/>
    <s v="OD"/>
    <s v="PC"/>
    <s v="SURVEY FEE"/>
    <n v="6380"/>
    <n v="6380"/>
    <s v="D &amp; G INSURANCE BROKERS LIMITED"/>
    <s v="PV 505"/>
    <s v="Motor Private Car"/>
    <s v="Motor Private"/>
    <s v="DIRECT LOSS PAID-MOTOR PRIVATE"/>
    <x v="0"/>
  </r>
  <r>
    <d v="2023-01-27T00:00:00"/>
    <d v="2006-02-14T00:00:00"/>
    <d v="2006-09-22T00:00:00"/>
    <s v="C3441"/>
    <s v="P9464"/>
    <s v="LEGAL MANAGEMENT COSTS"/>
    <s v="KARIAH AND COMPANY ADVOCATES"/>
    <s v="TPPI"/>
    <s v="PC"/>
    <s v="TPPI"/>
    <n v="809731"/>
    <n v="809731"/>
    <s v="DIRECT"/>
    <s v="PV 506"/>
    <s v="Motor Private Car"/>
    <s v="Motor Private"/>
    <s v="DIRECT LOSS PAID-MOTOR PRIVATE"/>
    <x v="0"/>
  </r>
  <r>
    <d v="2023-01-27T00:00:00"/>
    <d v="2006-02-14T00:00:00"/>
    <d v="2006-09-22T00:00:00"/>
    <s v="C9869"/>
    <s v="P7476"/>
    <s v="LEGAL MANAGEMENT COSTS"/>
    <s v="KARIAH AND COMPANY ADVOCATES"/>
    <s v="TPPI"/>
    <s v="PC"/>
    <s v="TPPI"/>
    <n v="235880"/>
    <n v="235880"/>
    <s v="DIRECT"/>
    <s v="PV 507"/>
    <s v="Motor Private Car"/>
    <s v="Motor Private"/>
    <s v="DIRECT LOSS PAID-MOTOR PRIVATE"/>
    <x v="0"/>
  </r>
  <r>
    <d v="2023-01-27T00:00:00"/>
    <d v="2006-02-14T00:00:00"/>
    <d v="2006-09-22T00:00:00"/>
    <s v="C6272"/>
    <s v="P9145"/>
    <s v="LEGAL MANAGEMENT COSTS"/>
    <s v="APOLLO AMBUTSI AND COMPANY ADVOCATES"/>
    <s v="TPPI"/>
    <s v="PC"/>
    <s v="LEGAL FEE"/>
    <n v="198600"/>
    <n v="198600"/>
    <s v="DIRECT"/>
    <s v="PV 508"/>
    <s v="Motor Private Car"/>
    <s v="Motor Private"/>
    <s v="DIRECT LOSS PAID-MOTOR PRIVATE"/>
    <x v="0"/>
  </r>
  <r>
    <d v="2023-01-27T00:00:00"/>
    <d v="2006-02-14T00:00:00"/>
    <d v="2006-09-22T00:00:00"/>
    <s v="C1997"/>
    <s v="P8058"/>
    <s v="LEGAL MANAGEMENT COSTS"/>
    <s v="APOLLO AMBUTSI AND COMPANY ADVOCATES"/>
    <s v="TPPI"/>
    <s v="PC"/>
    <s v="LEGAL FEE"/>
    <n v="111600"/>
    <n v="111600"/>
    <s v="DIRECT"/>
    <s v="PV 509"/>
    <s v="Motor Private Car"/>
    <s v="Motor Private"/>
    <s v="DIRECT LOSS PAID-MOTOR PRIVATE"/>
    <x v="0"/>
  </r>
  <r>
    <d v="2023-01-27T00:00:00"/>
    <d v="2006-02-14T00:00:00"/>
    <d v="2006-09-22T00:00:00"/>
    <s v="C5947"/>
    <s v="P8104"/>
    <s v="LEGAL MANAGEMENT COSTS"/>
    <s v="JENKS AUCTIONEERS"/>
    <s v="TPPI"/>
    <s v="PC"/>
    <s v="AUCTIONEERS FEES"/>
    <n v="43517"/>
    <n v="43517"/>
    <s v="DIRECT"/>
    <s v="PV 510"/>
    <s v="Motor Private Car"/>
    <s v="Motor Private"/>
    <s v="DIRECT LOSS PAID-MOTOR PRIVATE"/>
    <x v="0"/>
  </r>
  <r>
    <d v="2023-01-27T00:00:00"/>
    <d v="2006-02-14T00:00:00"/>
    <d v="2006-09-22T00:00:00"/>
    <s v="C8050"/>
    <s v="P5170"/>
    <s v="LEGAL MANAGEMENT COSTS"/>
    <s v="JENKS AUCTIONEERS"/>
    <s v="TPPI"/>
    <s v="PC"/>
    <s v="AUCTIONEERS FEES"/>
    <n v="136801"/>
    <n v="136801"/>
    <s v="DIRECT"/>
    <s v="PV 511"/>
    <s v="Motor Private Car"/>
    <s v="Motor Private"/>
    <s v="DIRECT LOSS PAID-MOTOR PRIVATE"/>
    <x v="0"/>
  </r>
  <r>
    <d v="2023-01-30T00:00:00"/>
    <d v="2021-03-25T00:00:00"/>
    <d v="2021-04-14T00:00:00"/>
    <s v="C9033"/>
    <s v="P3944"/>
    <s v="STEPHEN ONYANGO ODHIAMBO"/>
    <s v="RAKEWA OTIENO AND COMPANY ADVOCATES"/>
    <s v="TPPI"/>
    <s v="PC"/>
    <s v="TPPI"/>
    <n v="675988"/>
    <n v="675988"/>
    <s v="SUNIX INSURANCE AGENCIES"/>
    <s v="PV 516"/>
    <s v="Motor Private Car"/>
    <s v="Motor Private"/>
    <s v="DIRECT LOSS PAID-MOTOR PRIVATE"/>
    <x v="0"/>
  </r>
  <r>
    <d v="2023-01-30T00:00:00"/>
    <d v="2021-03-25T00:00:00"/>
    <d v="2021-04-14T00:00:00"/>
    <s v="C5698"/>
    <s v="P4409"/>
    <s v="STEPHEN ONYANGO ODHIAMBO"/>
    <s v="RAKEWA OTIENO AND COMPANY ADVOCATES"/>
    <s v="TPPI"/>
    <s v="PC"/>
    <s v="TPPI"/>
    <n v="24674"/>
    <n v="24674"/>
    <s v="SUNIX INSURANCE AGENCIES"/>
    <s v="PV 517"/>
    <s v="Motor Private Car"/>
    <s v="Motor Private"/>
    <s v="DIRECT LOSS PAID-MOTOR PRIVATE"/>
    <x v="0"/>
  </r>
  <r>
    <d v="2023-01-30T00:00:00"/>
    <d v="2021-03-25T00:00:00"/>
    <d v="2021-04-14T00:00:00"/>
    <s v="C5986"/>
    <s v="P4698"/>
    <s v="STEPHEN ONYANGO ODHIAMBO"/>
    <s v="VICTORIA BLUE SERVICES AUCTIONEERS"/>
    <s v="TPPI"/>
    <s v="PC"/>
    <s v="AUCTIONEERS FEES"/>
    <n v="198474"/>
    <n v="198474"/>
    <s v="SUNIX INSURANCE AGENCIES"/>
    <s v="PV 518"/>
    <s v="Motor Private Car"/>
    <s v="Motor Private"/>
    <s v="DIRECT LOSS PAID-MOTOR PRIVATE"/>
    <x v="0"/>
  </r>
  <r>
    <d v="2023-01-30T00:00:00"/>
    <d v="2022-04-15T00:00:00"/>
    <d v="2022-05-18T00:00:00"/>
    <s v="C6425"/>
    <s v="P2423"/>
    <s v="BIDCO AFRICA LTD &amp;  ASSOCIATED COMPANIES &amp; / OR GROUP OF COMPANIES WITHIN EAST AFRICA"/>
    <s v="OCEANIC MARINE SURVEYORS KENYA LTD"/>
    <s v="OD"/>
    <s v="GIT"/>
    <s v="SURVEY FEE"/>
    <n v="185994"/>
    <n v="185994"/>
    <s v="UNIVERSAL INSURANCE BROKERS LIMITED"/>
    <s v="PV 519"/>
    <s v="Goods in Transit"/>
    <s v="Marine"/>
    <s v="DIRECT LOSS PAID-GOODS IN TRANSIT"/>
    <x v="0"/>
  </r>
  <r>
    <d v="2023-01-30T00:00:00"/>
    <d v="2021-10-15T00:00:00"/>
    <d v="2021-12-07T00:00:00"/>
    <s v="C5042"/>
    <s v="P3033"/>
    <s v="MURANGA FREIGHT LOGISTICS"/>
    <s v="OCEANIC MARINE SURVEYORS KENYA LTD"/>
    <s v="OD"/>
    <s v="GIT"/>
    <s v="SURVEY FEE"/>
    <n v="125976"/>
    <n v="125976"/>
    <s v="D &amp; G INSURANCE BROKERS LIMITED"/>
    <s v="PV 520"/>
    <s v="Goods in Transit"/>
    <s v="Marine"/>
    <s v="DIRECT LOSS PAID-GOODS IN TRANSIT"/>
    <x v="0"/>
  </r>
  <r>
    <d v="2023-01-30T00:00:00"/>
    <d v="2022-02-28T00:00:00"/>
    <d v="2022-07-06T00:00:00"/>
    <s v="C2720"/>
    <s v="P83"/>
    <s v="RUIRU FEEDS LIMITED"/>
    <s v="OCEANIC MARINE SURVEYORS KENYA LTD"/>
    <s v="OD"/>
    <s v="GIT"/>
    <s v="SURVEY FEE"/>
    <n v="77488"/>
    <n v="77488"/>
    <s v="D &amp; G INSURANCE BROKERS LIMITED"/>
    <s v="PV 521"/>
    <s v="Goods in Transit"/>
    <s v="Marine"/>
    <s v="DIRECT LOSS PAID-GOODS IN TRANSIT"/>
    <x v="0"/>
  </r>
  <r>
    <d v="2023-01-30T00:00:00"/>
    <d v="2021-01-11T00:00:00"/>
    <d v="2021-10-08T00:00:00"/>
    <s v="C4163"/>
    <s v="P9698"/>
    <s v="RUIRU FEEDS LIMITED"/>
    <s v="OCEANIC MARINE SURVEYORS KENYA LTD"/>
    <s v="OD"/>
    <s v="GIT"/>
    <s v="SURVEY FEE"/>
    <n v="97904"/>
    <n v="97904"/>
    <s v="D &amp; G INSURANCE BROKERS LIMITED"/>
    <s v="PV 522"/>
    <s v="Goods in Transit"/>
    <s v="Marine"/>
    <s v="DIRECT LOSS PAID-GOODS IN TRANSIT"/>
    <x v="0"/>
  </r>
  <r>
    <d v="2023-01-30T00:00:00"/>
    <d v="2021-02-21T00:00:00"/>
    <d v="2021-03-09T00:00:00"/>
    <s v="C3058"/>
    <s v="P4372"/>
    <s v="BIDCO AFRICA LTD &amp;  ASSOCIATED COMPANIES &amp; / OR GROUP OF COMPANIES WITHIN EAST AFRICA"/>
    <s v="OCEANIC MARINE SURVEYORS KENYA LTD"/>
    <s v="OD"/>
    <s v="GIT"/>
    <s v="SURVEY FEE"/>
    <n v="240865"/>
    <n v="240865"/>
    <s v="UNIVERSAL INSURANCE BROKERS LIMITED"/>
    <s v="PV 523"/>
    <s v="Goods in Transit"/>
    <s v="Marine"/>
    <s v="DIRECT LOSS PAID-GOODS IN TRANSIT"/>
    <x v="0"/>
  </r>
  <r>
    <d v="2023-01-30T00:00:00"/>
    <d v="2020-12-18T00:00:00"/>
    <d v="2021-01-26T00:00:00"/>
    <s v="C3518"/>
    <s v="P3900"/>
    <s v="BIDCO AFRICA LTD &amp;  ASSOCIATED COMPANIES &amp; / OR GROUP OF COMPANIES WITHIN EAST AFRICA"/>
    <s v="OCEANIC MARINE SURVEYORS KENYA LTD"/>
    <s v="OD"/>
    <s v="GIT"/>
    <s v="SURVEY FEE"/>
    <n v="149599"/>
    <n v="149599"/>
    <s v="UNIVERSAL INSURANCE BROKERS LIMITED"/>
    <s v="PV 524"/>
    <s v="Goods in Transit"/>
    <s v="Marine"/>
    <s v="DIRECT LOSS PAID-GOODS IN TRANSIT"/>
    <x v="0"/>
  </r>
  <r>
    <d v="2023-01-30T00:00:00"/>
    <d v="2020-01-19T00:00:00"/>
    <d v="2020-03-17T00:00:00"/>
    <s v="C9791"/>
    <s v="P5410"/>
    <s v="MURANGA FREIGHT LOGISTICS"/>
    <s v="OCEANIC MARINE SURVEYORS KENYA LTD"/>
    <s v="OD"/>
    <s v="GIT"/>
    <s v="SURVEY FEE"/>
    <n v="24244"/>
    <n v="24244"/>
    <s v="D &amp; G INSURANCE BROKERS LIMITED"/>
    <s v="PV 525"/>
    <s v="Goods in Transit"/>
    <s v="Marine"/>
    <s v="DIRECT LOSS PAID-GOODS IN TRANSIT"/>
    <x v="0"/>
  </r>
  <r>
    <d v="2023-01-30T00:00:00"/>
    <d v="2021-10-26T00:00:00"/>
    <d v="2022-04-11T00:00:00"/>
    <s v="C5436"/>
    <s v="P7101"/>
    <s v="RUIRU FEEDS LIMITED"/>
    <s v="OCEANIC MARINE SURVEYORS KENYA LTD"/>
    <s v="OD"/>
    <s v="GIT"/>
    <s v="SURVEILLANCE"/>
    <n v="104632"/>
    <n v="104632"/>
    <s v="D &amp; G INSURANCE BROKERS LIMITED"/>
    <s v="PV 526"/>
    <s v="Goods in Transit"/>
    <s v="Marine"/>
    <s v="DIRECT LOSS PAID-GOODS IN TRANSIT"/>
    <x v="0"/>
  </r>
  <r>
    <d v="2023-01-30T00:00:00"/>
    <d v="2018-08-22T00:00:00"/>
    <d v="2021-02-15T00:00:00"/>
    <s v="C9367"/>
    <s v="P2439"/>
    <s v="RUIRU FEEDS LIMITED"/>
    <s v="OCEANIC MARINE SURVEYORS KENYA LTD"/>
    <s v="OD"/>
    <s v="FG"/>
    <s v="SURVEY FEE"/>
    <n v="105181"/>
    <n v="105181"/>
    <s v="D &amp; G INSURANCE BROKERS LIMITED"/>
    <s v="PV 527"/>
    <s v="Fidelity Guarantee"/>
    <s v="Theft"/>
    <s v="DIRECT LOSS PAID-FIDELITY GUARANTEE"/>
    <x v="0"/>
  </r>
  <r>
    <d v="2023-01-30T00:00:00"/>
    <d v="2021-10-03T00:00:00"/>
    <d v="2022-02-24T00:00:00"/>
    <s v="C8979"/>
    <s v="P1133"/>
    <s v="IDEAL APPLIANCES LTD."/>
    <s v="OCEANIC MARINE SURVEYORS KENYA LTD"/>
    <s v="OD"/>
    <s v="MARC"/>
    <s v="SURVEY FEE"/>
    <n v="26448"/>
    <n v="26448"/>
    <s v="NOMURA INSURANCE BROKERS LIMITED"/>
    <s v="PV 528"/>
    <s v="Marine"/>
    <s v="Marine"/>
    <s v="DIRECT LOSS PAID-MARINE CARGO COMBINED"/>
    <x v="0"/>
  </r>
  <r>
    <d v="2023-01-30T00:00:00"/>
    <d v="2022-05-24T00:00:00"/>
    <d v="2022-09-26T00:00:00"/>
    <s v="C8635"/>
    <s v="P7533"/>
    <s v="NATIONAL CEMENT CO. UGANDA LTD"/>
    <s v="OCEANIC MARINE SURVEYORS KENYA LTD"/>
    <s v="OD"/>
    <s v="MARC"/>
    <s v="SURVEY FEE"/>
    <n v="146508"/>
    <n v="146508"/>
    <s v="D &amp; G INSURANCE BROKERS LIMITED"/>
    <s v="PV 529"/>
    <s v="Marine"/>
    <s v="Marine"/>
    <s v="DIRECT LOSS PAID-MARINE CARGO COMBINED"/>
    <x v="0"/>
  </r>
  <r>
    <d v="2023-01-30T00:00:00"/>
    <d v="2021-11-24T00:00:00"/>
    <d v="2021-12-03T00:00:00"/>
    <s v="C9121"/>
    <s v="P6982"/>
    <s v="RUIRU FEEDS LIMITED"/>
    <s v="OCEANIC MARINE SURVEYORS KENYA LTD"/>
    <s v="OD"/>
    <s v="FG"/>
    <s v="SURVEY FEE"/>
    <n v="40716"/>
    <n v="40716"/>
    <s v="D &amp; G INSURANCE BROKERS LIMITED"/>
    <s v="PV 530"/>
    <s v="Fidelity Guarantee"/>
    <s v="Theft"/>
    <s v="DIRECT LOSS PAID-FIDELITY GUARANTEE"/>
    <x v="0"/>
  </r>
  <r>
    <d v="2023-01-30T00:00:00"/>
    <d v="2021-11-02T00:00:00"/>
    <d v="2021-12-02T00:00:00"/>
    <s v="C9232"/>
    <s v="P357"/>
    <s v="RUIRU FEEDS LIMITED"/>
    <s v="OCEANIC MARINE SURVEYORS KENYA LTD"/>
    <s v="OD"/>
    <s v="GIT"/>
    <s v="SURVEY FEE"/>
    <n v="118436"/>
    <n v="118436"/>
    <s v="D &amp; G INSURANCE BROKERS LIMITED"/>
    <s v="PV 531"/>
    <s v="Goods in Transit"/>
    <s v="Marine"/>
    <s v="DIRECT LOSS PAID-GOODS IN TRANSIT"/>
    <x v="0"/>
  </r>
  <r>
    <d v="2023-01-30T00:00:00"/>
    <d v="2020-02-04T00:00:00"/>
    <d v="2020-02-19T00:00:00"/>
    <s v="C4778"/>
    <s v="P7497"/>
    <s v="JOHN MATHEW ISALU OHONO"/>
    <s v="PARAMOUNT ASSESSORS LTD"/>
    <s v="OD"/>
    <s v="PC"/>
    <s v="SURVEY FEE"/>
    <n v="6880"/>
    <n v="6880"/>
    <s v="PRIMEMOVER INSURANCE BROKERS LIMITED"/>
    <s v="PV 532"/>
    <s v="Motor Private Car"/>
    <s v="Motor Private"/>
    <s v="DIRECT LOSS PAID-MOTOR PRIVATE"/>
    <x v="0"/>
  </r>
  <r>
    <d v="2023-01-30T00:00:00"/>
    <d v="2020-03-05T00:00:00"/>
    <d v="2020-03-18T00:00:00"/>
    <s v="C9620"/>
    <s v="P1064"/>
    <s v="ANN MBETI MUTISYA"/>
    <s v="PARAMOUNT ASSESSORS LTD"/>
    <s v="OD"/>
    <s v="PC"/>
    <s v="SURVEY FEE"/>
    <n v="6880"/>
    <n v="6880"/>
    <s v="AMASTRONG INSURANCE AGENCIES"/>
    <s v="PV 533"/>
    <s v="Motor Private Car"/>
    <s v="Motor Private"/>
    <s v="DIRECT LOSS PAID-MOTOR PRIVATE"/>
    <x v="0"/>
  </r>
  <r>
    <d v="2023-01-30T00:00:00"/>
    <d v="2020-02-01T00:00:00"/>
    <d v="2020-02-21T00:00:00"/>
    <s v="C4796"/>
    <s v="P2688"/>
    <s v="GARISHON W. MWANGI"/>
    <s v="PARAMOUNT ASSESSORS LTD"/>
    <s v="OD"/>
    <s v="MPP"/>
    <s v="SURVEY FEE"/>
    <n v="6880"/>
    <n v="6880"/>
    <s v="HP INSURANCE BROKERS LIMITED"/>
    <s v="PV 534"/>
    <s v="Motor Pool"/>
    <s v="Motor Commercial"/>
    <s v="DIRECT LOSS PAID-MOTOR OTHERS"/>
    <x v="0"/>
  </r>
  <r>
    <d v="2023-01-30T00:00:00"/>
    <d v="2021-09-16T00:00:00"/>
    <d v="2021-10-05T00:00:00"/>
    <s v="C6806"/>
    <s v="P7086"/>
    <s v="MORRIS MUNYUA NJIRAINE"/>
    <s v="PARAMOUNT ASSESSORS LTD"/>
    <s v="OD"/>
    <s v="PC"/>
    <s v="SURVEY FEE"/>
    <n v="6880"/>
    <n v="6880"/>
    <s v="NCBA INSURANCE AGENCY LIMITED"/>
    <s v="PV 535"/>
    <s v="Motor Private Car"/>
    <s v="Motor Private"/>
    <s v="DIRECT LOSS PAID-MOTOR PRIVATE"/>
    <x v="0"/>
  </r>
  <r>
    <d v="2023-01-30T00:00:00"/>
    <d v="2021-07-29T00:00:00"/>
    <d v="2021-08-10T00:00:00"/>
    <s v="C3949"/>
    <s v="P900"/>
    <s v="NANCY WANJIRU  MAINA"/>
    <s v="PARAMOUNT ASSESSORS LTD"/>
    <s v="OD"/>
    <s v="PC"/>
    <s v="SURVEY FEE"/>
    <n v="6880"/>
    <n v="6880"/>
    <s v="AMASTRONG INSURANCE AGENCIES"/>
    <s v="PV 536"/>
    <s v="Motor Private Car"/>
    <s v="Motor Private"/>
    <s v="DIRECT LOSS PAID-MOTOR PRIVATE"/>
    <x v="0"/>
  </r>
  <r>
    <d v="2023-01-30T00:00:00"/>
    <d v="2021-08-22T00:00:00"/>
    <d v="2021-09-13T00:00:00"/>
    <s v="C3132"/>
    <s v="P9956"/>
    <s v="KEVIN KURIA KABIRU"/>
    <s v="PARAMOUNT ASSESSORS LTD"/>
    <s v="OD"/>
    <s v="PC"/>
    <s v="SURVEY FEE"/>
    <n v="6880"/>
    <n v="6880"/>
    <s v="NCBA INSURANCE AGENCY LIMITED"/>
    <s v="PV 537"/>
    <s v="Motor Private Car"/>
    <s v="Motor Private"/>
    <s v="DIRECT LOSS PAID-MOTOR PRIVATE"/>
    <x v="0"/>
  </r>
  <r>
    <d v="2023-01-30T00:00:00"/>
    <d v="2021-12-05T00:00:00"/>
    <d v="2022-01-07T00:00:00"/>
    <s v="C7539"/>
    <s v="P7304"/>
    <s v="PETER KANGETHE NJOROGE"/>
    <s v="PARAMOUNT ASSESSORS LTD"/>
    <s v="OD"/>
    <s v="MPP"/>
    <s v="SURVEY FEE"/>
    <n v="6880"/>
    <n v="6880"/>
    <s v="DARIA INSURANCE AGENCY"/>
    <s v="PV 538"/>
    <s v="Motor Pool"/>
    <s v="Motor Commercial"/>
    <s v="DIRECT LOSS PAID-MOTOR OTHERS"/>
    <x v="0"/>
  </r>
  <r>
    <d v="2023-01-30T00:00:00"/>
    <d v="2020-01-11T00:00:00"/>
    <d v="2020-01-30T00:00:00"/>
    <s v="C6729"/>
    <s v="P9846"/>
    <s v="SIAYA COUNTY GOVERNMENT"/>
    <s v="PARAMOUNT ASSESSORS LTD"/>
    <s v="OD"/>
    <s v="PC"/>
    <s v="SURVEY FEE"/>
    <n v="6880"/>
    <n v="6880"/>
    <s v="SHAMMAH INSURANCE AGENCIES"/>
    <s v="PV 539"/>
    <s v="Motor Private Car"/>
    <s v="Motor Private"/>
    <s v="DIRECT LOSS PAID-MOTOR PRIVATE"/>
    <x v="0"/>
  </r>
  <r>
    <d v="2023-01-30T00:00:00"/>
    <d v="2021-09-18T00:00:00"/>
    <d v="2021-10-05T00:00:00"/>
    <s v="C7274"/>
    <s v="P8581"/>
    <s v="MATHEW  TUTA"/>
    <s v="PARAMOUNT ASSESSORS LTD"/>
    <s v="OD"/>
    <s v="PC"/>
    <s v="SURVEY FEE"/>
    <n v="11780"/>
    <n v="11780"/>
    <s v="JOHN MUEMA KAMUKWA"/>
    <s v="PV 540"/>
    <s v="Motor Private Car"/>
    <s v="Motor Private"/>
    <s v="DIRECT LOSS PAID-MOTOR PRIVATE"/>
    <x v="0"/>
  </r>
  <r>
    <d v="2023-01-30T00:00:00"/>
    <d v="2019-03-26T00:00:00"/>
    <d v="2019-05-29T00:00:00"/>
    <s v="C593"/>
    <s v="P7829"/>
    <s v="JULIETA WANJOVI MTITU"/>
    <s v="PARAMOUNT ASSESSORS LTD"/>
    <s v="OD"/>
    <s v="PC"/>
    <s v="SURVEY FEE"/>
    <n v="11780"/>
    <n v="11780"/>
    <s v="MEHBOOB NAZAK AHMED"/>
    <s v="PV 541"/>
    <s v="Motor Private Car"/>
    <s v="Motor Private"/>
    <s v="DIRECT LOSS PAID-MOTOR PRIVATE"/>
    <x v="0"/>
  </r>
  <r>
    <d v="2023-01-30T00:00:00"/>
    <d v="2021-07-11T00:00:00"/>
    <d v="2021-07-29T00:00:00"/>
    <s v="C9168"/>
    <s v="P9859"/>
    <s v="ABEID MOHAMED IGBAL"/>
    <s v="PARAMOUNT ASSESSORS LTD"/>
    <s v="OD"/>
    <s v="PC"/>
    <s v="SURVEY FEE"/>
    <n v="11780"/>
    <n v="11780"/>
    <s v="MIK INSURANCE BROKERS LIMITED"/>
    <s v="PV 542"/>
    <s v="Motor Private Car"/>
    <s v="Motor Private"/>
    <s v="DIRECT LOSS PAID-MOTOR PRIVATE"/>
    <x v="0"/>
  </r>
  <r>
    <d v="2023-01-30T00:00:00"/>
    <d v="2021-07-26T00:00:00"/>
    <d v="2021-08-26T00:00:00"/>
    <s v="C7219"/>
    <s v="P7097"/>
    <s v="PUNIT  SURYAKANT  SHAH"/>
    <s v="PARAMOUNT ASSESSORS LTD"/>
    <s v="OD"/>
    <s v="PC"/>
    <s v="SURVEY FEE"/>
    <n v="11780"/>
    <n v="11780"/>
    <s v="MIK INSURANCE BROKERS LIMITED"/>
    <s v="PV 543"/>
    <s v="Motor Private Car"/>
    <s v="Motor Private"/>
    <s v="DIRECT LOSS PAID-MOTOR PRIVATE"/>
    <x v="0"/>
  </r>
  <r>
    <d v="2023-01-30T00:00:00"/>
    <d v="2022-01-02T00:00:00"/>
    <d v="2022-01-31T00:00:00"/>
    <s v="C9754"/>
    <s v="P6599"/>
    <s v="ANDREW M. GITONGA"/>
    <s v="PARAMOUNT ASSESSORS LTD"/>
    <s v="OD"/>
    <s v="PC"/>
    <s v="SURVEY FEE"/>
    <n v="11780"/>
    <n v="11780"/>
    <s v="KENCYNDY INSURANCE AGENCY"/>
    <s v="PV 544"/>
    <s v="Motor Private Car"/>
    <s v="Motor Private"/>
    <s v="DIRECT LOSS PAID-MOTOR PRIVATE"/>
    <x v="0"/>
  </r>
  <r>
    <d v="2023-01-30T00:00:00"/>
    <d v="2022-02-13T00:00:00"/>
    <d v="2022-02-28T00:00:00"/>
    <s v="C4415"/>
    <s v="P1908"/>
    <s v="OTHUGO MOHAMED ADAN."/>
    <s v="PARAMOUNT ASSESSORS LTD"/>
    <s v="OD"/>
    <s v="PC"/>
    <s v="SURVEY FEE"/>
    <n v="11780"/>
    <n v="11780"/>
    <s v="MIK INSURANCE BROKERS LIMITED"/>
    <s v="PV 545"/>
    <s v="Motor Private Car"/>
    <s v="Motor Private"/>
    <s v="DIRECT LOSS PAID-MOTOR PRIVATE"/>
    <x v="0"/>
  </r>
  <r>
    <d v="2023-01-30T00:00:00"/>
    <d v="2021-11-08T00:00:00"/>
    <d v="2021-11-22T00:00:00"/>
    <s v="C9781"/>
    <s v="P3564"/>
    <s v="ERIC KIRIMI KIMATHI"/>
    <s v="PARAMOUNT ASSESSORS LTD"/>
    <s v="OD"/>
    <s v="PC"/>
    <s v="SURVEY FEE"/>
    <n v="11780"/>
    <n v="11780"/>
    <s v="FREWIN INSURANCE AGENCY"/>
    <s v="PV 546"/>
    <s v="Motor Private Car"/>
    <s v="Motor Private"/>
    <s v="DIRECT LOSS PAID-MOTOR PRIVATE"/>
    <x v="0"/>
  </r>
  <r>
    <d v="2023-01-30T00:00:00"/>
    <d v="2020-06-22T00:00:00"/>
    <d v="2020-07-29T00:00:00"/>
    <s v="C1968"/>
    <s v="P5134"/>
    <s v="DOROTHY WANJA NJERU"/>
    <s v="PARAMOUNT ASSESSORS LTD"/>
    <s v="OD"/>
    <s v="PC"/>
    <s v="SURVEY FEE"/>
    <n v="9620"/>
    <n v="9620"/>
    <s v="BERNARD NDEGWA GATHERU"/>
    <s v="PV 547"/>
    <s v="Motor Private Car"/>
    <s v="Motor Private"/>
    <s v="DIRECT LOSS PAID-MOTOR PRIVATE"/>
    <x v="0"/>
  </r>
  <r>
    <d v="2023-01-30T00:00:00"/>
    <d v="2021-03-02T00:00:00"/>
    <d v="2021-03-17T00:00:00"/>
    <s v="C4641"/>
    <s v="P7799"/>
    <s v="BHAYKO DISTRIBUTORS LTD"/>
    <s v="PARAMOUNT ASSESSORS LTD"/>
    <s v="OD"/>
    <s v="CV"/>
    <s v="SURVEY FEE"/>
    <n v="9780"/>
    <n v="9780"/>
    <s v="LALIT SODHA INSURANCE BROKERS LTD"/>
    <s v="PV 548"/>
    <s v="Motor Commercial Vehicle"/>
    <s v="Motor Commercial"/>
    <s v="DIRECT LOSS PAID-MOTOR COMMERCIAL"/>
    <x v="0"/>
  </r>
  <r>
    <d v="2023-01-30T00:00:00"/>
    <d v="2021-01-07T00:00:00"/>
    <d v="2021-01-20T00:00:00"/>
    <s v="C6585"/>
    <s v="P9979"/>
    <s v="EDWIN MUCHEMI NDERITU"/>
    <s v="PARAMOUNT ASSESSORS LTD"/>
    <s v="OD"/>
    <s v="PC"/>
    <s v="SURVEY FEE"/>
    <n v="9780"/>
    <n v="9780"/>
    <s v="FRAMWA INSURANCE AGENCY"/>
    <s v="PV 549"/>
    <s v="Motor Private Car"/>
    <s v="Motor Private"/>
    <s v="DIRECT LOSS PAID-MOTOR PRIVATE"/>
    <x v="0"/>
  </r>
  <r>
    <d v="2023-01-30T00:00:00"/>
    <d v="2021-05-23T00:00:00"/>
    <d v="2021-06-03T00:00:00"/>
    <s v="C8333"/>
    <s v="P7696"/>
    <s v="DENIS MASINDE"/>
    <s v="PARAMOUNT ASSESSORS LTD"/>
    <s v="OD"/>
    <s v="PC"/>
    <s v="SURVEY FEE"/>
    <n v="9780"/>
    <n v="9780"/>
    <s v="ONTRACK INSURANCE AGENCY"/>
    <s v="PV 550"/>
    <s v="Motor Private Car"/>
    <s v="Motor Private"/>
    <s v="DIRECT LOSS PAID-MOTOR PRIVATE"/>
    <x v="0"/>
  </r>
  <r>
    <d v="2023-01-30T00:00:00"/>
    <d v="2021-03-12T00:00:00"/>
    <d v="2021-03-23T00:00:00"/>
    <s v="C2444"/>
    <s v="P1159"/>
    <s v="AARTI RAJESH SEDANI"/>
    <s v="PARAMOUNT ASSESSORS LTD"/>
    <s v="OD"/>
    <s v="PC"/>
    <s v="SURVEY FEE"/>
    <n v="9780"/>
    <n v="9780"/>
    <s v="LALIT SODHA INSURANCE BROKERS LTD"/>
    <s v="PV 551"/>
    <s v="Motor Private Car"/>
    <s v="Motor Private"/>
    <s v="DIRECT LOSS PAID-MOTOR PRIVATE"/>
    <x v="0"/>
  </r>
  <r>
    <d v="2023-01-30T00:00:00"/>
    <d v="2019-06-14T00:00:00"/>
    <d v="2019-06-28T00:00:00"/>
    <s v="C1990"/>
    <s v="P6032"/>
    <s v="SIAYA COUNTY GOVERNMENT"/>
    <s v="PARAMOUNT ASSESSORS LTD"/>
    <s v="OD"/>
    <s v="PC"/>
    <s v="SURVEY FEE"/>
    <n v="9780"/>
    <n v="9780"/>
    <s v="SHAMMAH INSURANCE AGENCIES"/>
    <s v="PV 552"/>
    <s v="Motor Private Car"/>
    <s v="Motor Private"/>
    <s v="DIRECT LOSS PAID-MOTOR PRIVATE"/>
    <x v="0"/>
  </r>
  <r>
    <d v="2023-01-30T00:00:00"/>
    <d v="2019-08-16T00:00:00"/>
    <d v="2019-09-04T00:00:00"/>
    <s v="C9681"/>
    <s v="P4371"/>
    <s v="EVERYLNE MORAA KAMBAGA"/>
    <s v="PARAMOUNT ASSESSORS LTD"/>
    <s v="OD"/>
    <s v="PC"/>
    <s v="SURVEY FEE"/>
    <n v="9780"/>
    <n v="9780"/>
    <s v="NASHWORLD INSURANCE AGENCY"/>
    <s v="PV 553"/>
    <s v="Motor Private Car"/>
    <s v="Motor Private"/>
    <s v="DIRECT LOSS PAID-MOTOR PRIVATE"/>
    <x v="0"/>
  </r>
  <r>
    <d v="2023-01-30T00:00:00"/>
    <d v="2018-10-29T00:00:00"/>
    <d v="2019-01-23T00:00:00"/>
    <s v="C7955"/>
    <s v="P2610"/>
    <s v="BHAYKO DISTRIBUTORS LTD"/>
    <s v="PARAMOUNT ASSESSORS LTD"/>
    <s v="OD"/>
    <s v="CV"/>
    <s v="SURVEY FEE"/>
    <n v="9780"/>
    <n v="9780"/>
    <s v="LALIT SODHA INSURANCE BROKERS LTD"/>
    <s v="PV 554"/>
    <s v="Motor Commercial Vehicle"/>
    <s v="Motor Commercial"/>
    <s v="DIRECT LOSS PAID-MOTOR COMMERCIAL"/>
    <x v="0"/>
  </r>
  <r>
    <d v="2023-01-30T00:00:00"/>
    <d v="2021-04-06T00:00:00"/>
    <d v="2021-04-22T00:00:00"/>
    <s v="C2673"/>
    <s v="P1408"/>
    <s v="CENTER FOR HEALTH SOLUTIONS KENYA"/>
    <s v="PARAMOUNT ASSESSORS LTD"/>
    <s v="OD"/>
    <s v="PC"/>
    <s v="SURVEY FEE"/>
    <n v="9780"/>
    <n v="9780"/>
    <s v="ZAMARA RISK AND INSURANCE BROKERS LTD"/>
    <s v="PV 555"/>
    <s v="Motor Private Car"/>
    <s v="Motor Private"/>
    <s v="DIRECT LOSS PAID-MOTOR PRIVATE"/>
    <x v="0"/>
  </r>
  <r>
    <d v="2023-01-30T00:00:00"/>
    <d v="2021-08-24T00:00:00"/>
    <d v="2021-09-10T00:00:00"/>
    <s v="C3903"/>
    <s v="P2456"/>
    <s v="EMILY JEPCHUMBA KEMBOY"/>
    <s v="PARAMOUNT ASSESSORS LTD"/>
    <s v="OD"/>
    <s v="PC"/>
    <s v="SURVEY FEE"/>
    <n v="9780"/>
    <n v="9780"/>
    <s v="CLARKSON INSURANCE BROKERS LIMITED"/>
    <s v="PV 556"/>
    <s v="Motor Private Car"/>
    <s v="Motor Private"/>
    <s v="DIRECT LOSS PAID-MOTOR PRIVATE"/>
    <x v="0"/>
  </r>
  <r>
    <d v="2023-01-30T00:00:00"/>
    <d v="2019-11-09T00:00:00"/>
    <d v="2019-11-19T00:00:00"/>
    <s v="C693"/>
    <s v="P3954"/>
    <s v="FREDRICK OMONDI OGOWE"/>
    <s v="PARAMOUNT ASSESSORS LTD"/>
    <s v="OD"/>
    <s v="PC"/>
    <s v="SURVEY FEE"/>
    <n v="9780"/>
    <n v="9780"/>
    <s v="ACENTRIA INSURANCE BROKERS LIMITED"/>
    <s v="PV 557"/>
    <s v="Motor Private Car"/>
    <s v="Motor Private"/>
    <s v="DIRECT LOSS PAID-MOTOR PRIVATE"/>
    <x v="0"/>
  </r>
  <r>
    <d v="2023-01-30T00:00:00"/>
    <d v="2021-02-27T00:00:00"/>
    <d v="2021-03-10T00:00:00"/>
    <s v="C9723"/>
    <s v="P5069"/>
    <s v="NAHASON KIGEN DUNCAN"/>
    <s v="PARAMOUNT ASSESSORS LTD"/>
    <s v="OD"/>
    <s v="PC"/>
    <s v="SURVEY FEE"/>
    <n v="9780"/>
    <n v="9780"/>
    <s v="TRUSTPOINT INSURANCE AGENCY"/>
    <s v="PV 558"/>
    <s v="Motor Private Car"/>
    <s v="Motor Private"/>
    <s v="DIRECT LOSS PAID-MOTOR PRIVATE"/>
    <x v="0"/>
  </r>
  <r>
    <d v="2023-01-30T00:00:00"/>
    <d v="2020-09-07T00:00:00"/>
    <d v="2020-09-15T00:00:00"/>
    <s v="C351"/>
    <s v="P8829"/>
    <s v="PETER KINYUA WANJOHI"/>
    <s v="PARAMOUNT ASSESSORS LTD"/>
    <s v="OD"/>
    <s v="PC"/>
    <s v="SURVEY FEE"/>
    <n v="6770"/>
    <n v="6770"/>
    <s v="ASSEMBLY INSURANCE AGENCY"/>
    <s v="PV 559"/>
    <s v="Motor Private Car"/>
    <s v="Motor Private"/>
    <s v="DIRECT LOSS PAID-MOTOR PRIVATE"/>
    <x v="0"/>
  </r>
  <r>
    <d v="2023-01-30T00:00:00"/>
    <d v="2021-02-27T00:00:00"/>
    <d v="2021-03-18T00:00:00"/>
    <s v="C8064"/>
    <s v="P2799"/>
    <s v="BENSON WAINAINA MUTHONI"/>
    <s v="PARAMOUNT ASSESSORS LTD"/>
    <s v="OD"/>
    <s v="MPP"/>
    <s v="SURVEY FEE"/>
    <n v="10380"/>
    <n v="10380"/>
    <s v="BIMAKK INSURANCE AGENCY"/>
    <s v="PV 560"/>
    <s v="Motor Pool"/>
    <s v="Motor Commercial"/>
    <s v="DIRECT LOSS PAID-MOTOR OTHERS"/>
    <x v="0"/>
  </r>
  <r>
    <d v="2023-01-30T00:00:00"/>
    <d v="2021-10-21T00:00:00"/>
    <d v="2021-11-01T00:00:00"/>
    <s v="C4256"/>
    <s v="P6710"/>
    <s v="SAMUEL NJENGA MURIUKI"/>
    <s v="PARAMOUNT ASSESSORS LTD"/>
    <s v="OD"/>
    <s v="PC"/>
    <s v="SURVEY FEE"/>
    <n v="10880"/>
    <n v="10880"/>
    <s v="SUNIX INSURANCE AGENCIES"/>
    <s v="PV 561"/>
    <s v="Motor Private Car"/>
    <s v="Motor Private"/>
    <s v="DIRECT LOSS PAID-MOTOR PRIVATE"/>
    <x v="0"/>
  </r>
  <r>
    <d v="2023-01-30T00:00:00"/>
    <d v="2021-07-29T00:00:00"/>
    <d v="2021-08-27T00:00:00"/>
    <s v="C4308"/>
    <s v="P8829"/>
    <s v="JOHN  KIGERA  NJIRIRI"/>
    <s v="PARAMOUNT ASSESSORS LTD"/>
    <s v="OD"/>
    <s v="PC"/>
    <s v="SURVEY FEE"/>
    <n v="10380"/>
    <n v="10380"/>
    <s v="SHEEMATT INSURANCE AGENCY"/>
    <s v="PV 562"/>
    <s v="Motor Private Car"/>
    <s v="Motor Private"/>
    <s v="DIRECT LOSS PAID-MOTOR PRIVATE"/>
    <x v="0"/>
  </r>
  <r>
    <d v="2023-01-30T00:00:00"/>
    <d v="2020-08-13T00:00:00"/>
    <d v="2020-08-25T00:00:00"/>
    <s v="C2063"/>
    <s v="P1898"/>
    <s v="KISII DISCOUNT STORES"/>
    <s v="PARAMOUNT ASSESSORS LTD"/>
    <s v="OD"/>
    <s v="CV"/>
    <s v="SURVEY FEE"/>
    <n v="16120"/>
    <n v="16120"/>
    <s v="KSEMBI INSURANCE BROKERS LIMITED"/>
    <s v="PV 563"/>
    <s v="Motor Commercial Vehicle"/>
    <s v="Motor Commercial"/>
    <s v="DIRECT LOSS PAID-MOTOR COMMERCIAL"/>
    <x v="0"/>
  </r>
  <r>
    <d v="2023-01-30T00:00:00"/>
    <d v="2022-02-11T00:00:00"/>
    <d v="2022-02-04T00:00:00"/>
    <s v="C3175"/>
    <s v="P9405"/>
    <s v="AMOS BEGI ONDERI"/>
    <s v="PARAMOUNT ASSESSORS LTD"/>
    <s v="OD"/>
    <s v="PC"/>
    <s v="SURVEY FEE"/>
    <n v="13380"/>
    <n v="13380"/>
    <s v="ZIPHRON AFRICA GENERAL INS. AGENCY"/>
    <s v="PV 564"/>
    <s v="Motor Private Car"/>
    <s v="Motor Private"/>
    <s v="DIRECT LOSS PAID-MOTOR PRIVATE"/>
    <x v="0"/>
  </r>
  <r>
    <d v="2023-01-30T00:00:00"/>
    <d v="2020-06-02T00:00:00"/>
    <d v="2020-06-13T00:00:00"/>
    <s v="C2242"/>
    <s v="P4187"/>
    <s v="CHRISTINE NAFULA NASONGO"/>
    <s v="PARAMOUNT ASSESSORS LTD"/>
    <s v="OD"/>
    <s v="PC"/>
    <s v="SURVEY FEE"/>
    <n v="2850"/>
    <n v="2850"/>
    <s v="MGHOI INSURANCE AGENCY"/>
    <s v="PV 565"/>
    <s v="Motor Private Car"/>
    <s v="Motor Private"/>
    <s v="DIRECT LOSS PAID-MOTOR PRIVATE"/>
    <x v="0"/>
  </r>
  <r>
    <d v="2023-01-30T00:00:00"/>
    <d v="2020-02-09T00:00:00"/>
    <d v="2020-03-10T00:00:00"/>
    <s v="C3258"/>
    <s v="P7210"/>
    <s v="HARIZON OUMA OCHOLA"/>
    <s v="PARAMOUNT ASSESSORS LTD"/>
    <s v="OD"/>
    <s v="PC"/>
    <s v="SURVEY FEE"/>
    <n v="13380"/>
    <n v="13380"/>
    <s v="QOOLPOINT INSURANCE AGENCY"/>
    <s v="PV 566"/>
    <s v="Motor Private Car"/>
    <s v="Motor Private"/>
    <s v="DIRECT LOSS PAID-MOTOR PRIVATE"/>
    <x v="0"/>
  </r>
  <r>
    <d v="2023-01-30T00:00:00"/>
    <d v="2020-12-03T00:00:00"/>
    <d v="2020-12-14T00:00:00"/>
    <s v="C1305"/>
    <s v="P2921"/>
    <s v="ANTHONY WANJORA KINGORI"/>
    <s v="PARAMOUNT ASSESSORS LTD"/>
    <s v="OD"/>
    <s v="PC"/>
    <s v="SURVEY FEE"/>
    <n v="10570"/>
    <n v="10570"/>
    <s v="GICHANGIRU INSURANCE AGENCY"/>
    <s v="PV 567"/>
    <s v="Motor Private Car"/>
    <s v="Motor Private"/>
    <s v="DIRECT LOSS PAID-MOTOR PRIVATE"/>
    <x v="0"/>
  </r>
  <r>
    <d v="2023-01-30T00:00:00"/>
    <d v="2022-03-05T00:00:00"/>
    <d v="2022-04-05T00:00:00"/>
    <s v="C7435"/>
    <s v="P5033"/>
    <s v="NARSHINBHAI ASHABHAI PATEL"/>
    <s v="PARAMOUNT ASSESSORS LTD"/>
    <s v="OD"/>
    <s v="PC"/>
    <s v="SURVEY FEE"/>
    <n v="10880"/>
    <n v="10880"/>
    <s v="VILAL INSURANCE AGENCY"/>
    <s v="PV 568"/>
    <s v="Motor Private Car"/>
    <s v="Motor Private"/>
    <s v="DIRECT LOSS PAID-MOTOR PRIVATE"/>
    <x v="0"/>
  </r>
  <r>
    <d v="2023-01-30T00:00:00"/>
    <d v="2021-08-28T00:00:00"/>
    <d v="2021-09-15T00:00:00"/>
    <s v="C5901"/>
    <s v="P4771"/>
    <s v="DORIS WAMBUI MAINA"/>
    <s v="PARAMOUNT ASSESSORS LTD"/>
    <s v="OD"/>
    <s v="PC"/>
    <s v="SURVEY FEE"/>
    <n v="6880"/>
    <n v="6880"/>
    <s v="BRIDGE LINK INSURANCE AGENCY"/>
    <s v="PV 569"/>
    <s v="Motor Private Car"/>
    <s v="Motor Private"/>
    <s v="DIRECT LOSS PAID-MOTOR PRIVATE"/>
    <x v="0"/>
  </r>
  <r>
    <d v="2023-01-30T00:00:00"/>
    <d v="2021-07-27T00:00:00"/>
    <d v="2021-08-16T00:00:00"/>
    <s v="C5048"/>
    <s v="P246"/>
    <s v="KYRYLKO VITALIS"/>
    <s v="PARAMOUNT ASSESSORS LTD"/>
    <s v="OD"/>
    <s v="MPP"/>
    <s v="SURVEY FEE"/>
    <n v="6880"/>
    <n v="6880"/>
    <s v="TAFF INSURANCE AGENCY"/>
    <s v="PV 570"/>
    <s v="Motor Pool"/>
    <s v="Motor Commercial"/>
    <s v="DIRECT LOSS PAID-MOTOR OTHERS"/>
    <x v="0"/>
  </r>
  <r>
    <d v="2023-01-30T00:00:00"/>
    <d v="2021-08-20T00:00:00"/>
    <d v="2021-09-01T00:00:00"/>
    <s v="C2271"/>
    <s v="P2768"/>
    <s v="FRED NYABUTI KERARO"/>
    <s v="PARAMOUNT ASSESSORS LTD"/>
    <s v="OD"/>
    <s v="PC"/>
    <s v="SURVEY FEE"/>
    <n v="6880"/>
    <n v="6880"/>
    <s v="AMASTRONG INSURANCE AGENCIES"/>
    <s v="PV 571"/>
    <s v="Motor Private Car"/>
    <s v="Motor Private"/>
    <s v="DIRECT LOSS PAID-MOTOR PRIVATE"/>
    <x v="0"/>
  </r>
  <r>
    <d v="2023-01-30T00:00:00"/>
    <d v="2021-05-22T00:00:00"/>
    <d v="2021-06-14T00:00:00"/>
    <s v="C6193"/>
    <s v="P1364"/>
    <s v="VICTOR KIRUI/JUHUDI KILIMO"/>
    <s v="PARAMOUNT ASSESSORS LTD"/>
    <s v="OD"/>
    <s v="MPP"/>
    <s v="SURVEY FEE"/>
    <n v="6880"/>
    <n v="6880"/>
    <s v="JKL INSURANCE AGENCY LIMITED"/>
    <s v="PV 572"/>
    <s v="Motor Pool"/>
    <s v="Motor Commercial"/>
    <s v="DIRECT LOSS PAID-MOTOR OTHERS"/>
    <x v="0"/>
  </r>
  <r>
    <d v="2023-01-30T00:00:00"/>
    <d v="2022-05-22T00:00:00"/>
    <d v="2022-05-03T00:00:00"/>
    <s v="C68"/>
    <s v="P3312"/>
    <s v="ROSE TABU OKEYO"/>
    <s v="PARAMOUNT ASSESSORS LTD"/>
    <s v="OD"/>
    <s v="PC"/>
    <s v="SURVEY FEE"/>
    <n v="6880"/>
    <n v="6880"/>
    <s v="SUNIX INSURANCE AGENCIES"/>
    <s v="PV 573"/>
    <s v="Motor Private Car"/>
    <s v="Motor Private"/>
    <s v="DIRECT LOSS PAID-MOTOR PRIVATE"/>
    <x v="0"/>
  </r>
  <r>
    <d v="2023-01-30T00:00:00"/>
    <d v="2021-08-26T00:00:00"/>
    <d v="2021-09-15T00:00:00"/>
    <s v="C3389"/>
    <s v="P8056"/>
    <s v="LEAKEY OTIENO ONGIRI"/>
    <s v="PARAMOUNT ASSESSORS LTD"/>
    <s v="OD"/>
    <s v="PC"/>
    <s v="SURVEY FEE"/>
    <n v="6880"/>
    <n v="6880"/>
    <s v="TITUS TOROITICH"/>
    <s v="PV 574"/>
    <s v="Motor Private Car"/>
    <s v="Motor Private"/>
    <s v="DIRECT LOSS PAID-MOTOR PRIVATE"/>
    <x v="0"/>
  </r>
  <r>
    <d v="2023-01-30T00:00:00"/>
    <d v="2021-09-13T00:00:00"/>
    <d v="2021-11-16T00:00:00"/>
    <s v="C5429"/>
    <s v="P7964"/>
    <s v="GLADWELL WANJIKU MUTHIKE"/>
    <s v="PARAMOUNT ASSESSORS LTD"/>
    <s v="OD"/>
    <s v="PC"/>
    <s v="SURVEY FEE"/>
    <n v="6880"/>
    <n v="6880"/>
    <s v="WANGUMA  INSURANCE AGENCY"/>
    <s v="PV 575"/>
    <s v="Motor Private Car"/>
    <s v="Motor Private"/>
    <s v="DIRECT LOSS PAID-MOTOR PRIVATE"/>
    <x v="0"/>
  </r>
  <r>
    <d v="2023-01-30T00:00:00"/>
    <d v="2021-06-29T00:00:00"/>
    <d v="2021-08-03T00:00:00"/>
    <s v="C2613"/>
    <s v="P250"/>
    <s v="SAM N. MOSE"/>
    <s v="PARAMOUNT ASSESSORS LTD"/>
    <s v="OD"/>
    <s v="PC"/>
    <s v="SURVEY FEE"/>
    <n v="6880"/>
    <n v="6880"/>
    <s v="KENCYNDY INSURANCE AGENCY"/>
    <s v="PV 576"/>
    <s v="Motor Private Car"/>
    <s v="Motor Private"/>
    <s v="DIRECT LOSS PAID-MOTOR PRIVATE"/>
    <x v="0"/>
  </r>
  <r>
    <d v="2023-01-30T00:00:00"/>
    <d v="2021-04-18T00:00:00"/>
    <d v="2021-05-07T00:00:00"/>
    <s v="C532"/>
    <s v="P7215"/>
    <s v="ANORLD MUSANGI MASIRE"/>
    <s v="PARAMOUNT ASSESSORS LTD"/>
    <s v="OD"/>
    <s v="CV"/>
    <s v="SURVEY FEE"/>
    <n v="6880"/>
    <n v="6880"/>
    <s v="GAKII JANE MWITHIRWA"/>
    <s v="PV 577"/>
    <s v="Motor Commercial Vehicle"/>
    <s v="Motor Commercial"/>
    <s v="DIRECT LOSS PAID-MOTOR COMMERCIAL"/>
    <x v="0"/>
  </r>
  <r>
    <d v="2023-01-30T00:00:00"/>
    <d v="2021-09-13T00:00:00"/>
    <d v="2021-10-01T00:00:00"/>
    <s v="C56"/>
    <s v="P9585"/>
    <s v="SUSAN WANDIA GICHERU"/>
    <s v="PARAMOUNT ASSESSORS LTD"/>
    <s v="OD"/>
    <s v="PC"/>
    <s v="SURVEY FEE"/>
    <n v="6880"/>
    <n v="6880"/>
    <s v="PRIMEMOVER INSURANCE BROKERS LIMITED"/>
    <s v="PV 578"/>
    <s v="Motor Private Car"/>
    <s v="Motor Private"/>
    <s v="DIRECT LOSS PAID-MOTOR PRIVATE"/>
    <x v="0"/>
  </r>
  <r>
    <d v="2023-01-30T00:00:00"/>
    <d v="2021-12-06T00:00:00"/>
    <d v="2021-12-20T00:00:00"/>
    <s v="C1017"/>
    <s v="P7094"/>
    <s v="MARION WAMBUI NDUNGU"/>
    <s v="PARAMOUNT ASSESSORS LTD"/>
    <s v="OD"/>
    <s v="PC"/>
    <s v="SURVEY FEE"/>
    <n v="6880"/>
    <n v="6880"/>
    <s v="BONIFACE NDUNGU MATHU"/>
    <s v="PV 579"/>
    <s v="Motor Private Car"/>
    <s v="Motor Private"/>
    <s v="DIRECT LOSS PAID-MOTOR PRIVATE"/>
    <x v="0"/>
  </r>
  <r>
    <d v="2023-01-30T00:00:00"/>
    <d v="2021-10-22T00:00:00"/>
    <d v="2022-02-26T00:00:00"/>
    <s v="C4862"/>
    <s v="P4966"/>
    <s v="NATIONAL CONSTRUCTION AUTHORITY"/>
    <s v="PARAMOUNT ASSESSORS LTD"/>
    <s v="OD"/>
    <s v="PC"/>
    <s v="SURVEY FEE"/>
    <n v="6880"/>
    <n v="6880"/>
    <s v="NATOR INSURANCE AGENCY"/>
    <s v="PV 580"/>
    <s v="Motor Private Car"/>
    <s v="Motor Private"/>
    <s v="DIRECT LOSS PAID-MOTOR PRIVATE"/>
    <x v="0"/>
  </r>
  <r>
    <d v="2023-01-30T00:00:00"/>
    <d v="2021-11-09T00:00:00"/>
    <d v="2021-11-22T00:00:00"/>
    <s v="C3648"/>
    <s v="P1664"/>
    <s v="JOSIAH KIRUSUA SEKOYO"/>
    <s v="PARAMOUNT ASSESSORS LTD"/>
    <s v="OD"/>
    <s v="PC"/>
    <s v="SURVEY FEE"/>
    <n v="6880"/>
    <n v="6880"/>
    <s v="LUCENT INSURANCE BROKERS LIMITED"/>
    <s v="PV 581"/>
    <s v="Motor Private Car"/>
    <s v="Motor Private"/>
    <s v="DIRECT LOSS PAID-MOTOR PRIVATE"/>
    <x v="0"/>
  </r>
  <r>
    <d v="2023-01-30T00:00:00"/>
    <d v="2022-05-26T00:00:00"/>
    <d v="2022-05-08T00:00:00"/>
    <s v="C2144"/>
    <s v="P8375"/>
    <s v="FREDRICK ODHIAMBO KIBWANA"/>
    <s v="PARAMOUNT ASSESSORS LTD"/>
    <s v="OD"/>
    <s v="PC"/>
    <s v="SURVEY FEE"/>
    <n v="6880"/>
    <n v="6880"/>
    <s v="SUNIX INSURANCE AGENCIES"/>
    <s v="PV 582"/>
    <s v="Motor Private Car"/>
    <s v="Motor Private"/>
    <s v="DIRECT LOSS PAID-MOTOR PRIVATE"/>
    <x v="0"/>
  </r>
  <r>
    <d v="2023-01-30T00:00:00"/>
    <d v="2019-03-10T00:00:00"/>
    <d v="2019-03-28T00:00:00"/>
    <s v="C1034"/>
    <s v="P1318"/>
    <s v="REUBEN MONANDI MATOGO"/>
    <s v="PARAMOUNT ASSESSORS LTD"/>
    <s v="OD"/>
    <s v="PC"/>
    <s v="SURVEY FEE"/>
    <n v="6880"/>
    <n v="6880"/>
    <s v="DEECONS INSURANCE AGENCY"/>
    <s v="PV 583"/>
    <s v="Motor Private Car"/>
    <s v="Motor Private"/>
    <s v="DIRECT LOSS PAID-MOTOR PRIVATE"/>
    <x v="0"/>
  </r>
  <r>
    <d v="2023-01-30T00:00:00"/>
    <d v="2019-08-08T00:00:00"/>
    <d v="2019-08-23T00:00:00"/>
    <s v="C9607"/>
    <s v="P1094"/>
    <s v="BENSON NZIOKA MBALUKA"/>
    <s v="PARAMOUNT ASSESSORS LTD"/>
    <s v="OD"/>
    <s v="MPP"/>
    <s v="SURVEY FEE"/>
    <n v="6880"/>
    <n v="6880"/>
    <s v="MEHBOOB NAZAK AHMED"/>
    <s v="PV 584"/>
    <s v="Motor Pool"/>
    <s v="Motor Commercial"/>
    <s v="DIRECT LOSS PAID-MOTOR OTHERS"/>
    <x v="0"/>
  </r>
  <r>
    <d v="2023-01-30T00:00:00"/>
    <d v="2020-02-10T00:00:00"/>
    <d v="2020-02-24T00:00:00"/>
    <s v="C964"/>
    <s v="P1166"/>
    <s v="VICTORIA WANJIRU MUGENYU"/>
    <s v="PARAMOUNT ASSESSORS LTD"/>
    <s v="OD"/>
    <s v="PC"/>
    <s v="SURVEY FEE"/>
    <n v="6880"/>
    <n v="6880"/>
    <s v="MAMCOM INSURANCE AGENCY"/>
    <s v="PV 585"/>
    <s v="Motor Private Car"/>
    <s v="Motor Private"/>
    <s v="DIRECT LOSS PAID-MOTOR PRIVATE"/>
    <x v="0"/>
  </r>
  <r>
    <d v="2023-01-30T00:00:00"/>
    <d v="2019-10-07T00:00:00"/>
    <d v="2019-10-22T00:00:00"/>
    <s v="C6102"/>
    <s v="P4473"/>
    <s v="HELIDA AWINO OBERA."/>
    <s v="PARAMOUNT ASSESSORS LTD"/>
    <s v="OD"/>
    <s v="PC"/>
    <s v="SURVEY FEE"/>
    <n v="6880"/>
    <n v="6880"/>
    <s v="TRUSTPOINT INSURANCE AGENCY"/>
    <s v="PV 586"/>
    <s v="Motor Private Car"/>
    <s v="Motor Private"/>
    <s v="DIRECT LOSS PAID-MOTOR PRIVATE"/>
    <x v="0"/>
  </r>
  <r>
    <d v="2023-01-30T00:00:00"/>
    <d v="2021-05-22T00:00:00"/>
    <d v="2021-07-05T00:00:00"/>
    <s v="C1883"/>
    <s v="P7973"/>
    <s v="EVANS MWIATHI MUNYI"/>
    <s v="PARAMOUNT ASSESSORS LTD"/>
    <s v="OD"/>
    <s v="MPP"/>
    <s v="SURVEY FEE"/>
    <n v="6880"/>
    <n v="6880"/>
    <s v="ALEXANDER INSURANCE AGENCY"/>
    <s v="PV 587"/>
    <s v="Motor Pool"/>
    <s v="Motor Commercial"/>
    <s v="DIRECT LOSS PAID-MOTOR OTHERS"/>
    <x v="0"/>
  </r>
  <r>
    <d v="2023-01-30T00:00:00"/>
    <d v="2021-11-15T00:00:00"/>
    <d v="2021-12-06T00:00:00"/>
    <s v="C1087"/>
    <s v="P9190"/>
    <s v="LUCY WANJIRU KAMAU"/>
    <s v="PARAMOUNT ASSESSORS LTD"/>
    <s v="OD"/>
    <s v="MPP"/>
    <s v="SURVEY FEE"/>
    <n v="6880"/>
    <n v="6880"/>
    <s v="GRADEM INSURANCE AND GENERAL AGENTS"/>
    <s v="PV 588"/>
    <s v="Motor Pool"/>
    <s v="Motor Commercial"/>
    <s v="DIRECT LOSS PAID-MOTOR OTHERS"/>
    <x v="0"/>
  </r>
  <r>
    <d v="2023-01-30T00:00:00"/>
    <d v="2021-07-30T00:00:00"/>
    <d v="2021-09-02T00:00:00"/>
    <s v="C4447"/>
    <s v="P6512"/>
    <s v="EVERLYNE M OKAO"/>
    <s v="PARAMOUNT ASSESSORS LTD"/>
    <s v="OD"/>
    <s v="PC"/>
    <s v="SURVEY FEE"/>
    <n v="6880"/>
    <n v="6880"/>
    <s v="TITUS TOROITICH"/>
    <s v="PV 589"/>
    <s v="Motor Private Car"/>
    <s v="Motor Private"/>
    <s v="DIRECT LOSS PAID-MOTOR PRIVATE"/>
    <x v="0"/>
  </r>
  <r>
    <d v="2023-01-30T00:00:00"/>
    <d v="2021-06-30T00:00:00"/>
    <d v="2021-08-03T00:00:00"/>
    <s v="C5883"/>
    <s v="P975"/>
    <s v="SHAOLIN LERICHE MEIGURAN"/>
    <s v="PARAMOUNT ASSESSORS LTD"/>
    <s v="OD"/>
    <s v="PC"/>
    <s v="SURVEY FEE"/>
    <n v="6880"/>
    <n v="6880"/>
    <s v="CHOMBA INSURANCE AGENCY"/>
    <s v="PV 590"/>
    <s v="Motor Private Car"/>
    <s v="Motor Private"/>
    <s v="DIRECT LOSS PAID-MOTOR PRIVATE"/>
    <x v="0"/>
  </r>
  <r>
    <d v="2023-01-30T00:00:00"/>
    <d v="2022-01-23T00:00:00"/>
    <d v="2022-05-11T00:00:00"/>
    <s v="C983"/>
    <s v="P7597"/>
    <s v="PRICE WAYS INVESTMENT LIMITED"/>
    <s v="PARAMOUNT ASSESSORS LTD"/>
    <s v="OD"/>
    <s v="PC"/>
    <s v="SURVEY FEE"/>
    <n v="6880"/>
    <n v="6880"/>
    <s v="SARMA INSURANCE AGENCY"/>
    <s v="PV 591"/>
    <s v="Motor Private Car"/>
    <s v="Motor Private"/>
    <s v="DIRECT LOSS PAID-MOTOR PRIVATE"/>
    <x v="0"/>
  </r>
  <r>
    <d v="2023-01-30T00:00:00"/>
    <d v="2021-11-07T00:00:00"/>
    <d v="2021-11-30T00:00:00"/>
    <s v="C8210"/>
    <s v="P1991"/>
    <s v="RACHAEL NZILANI ZAKAYO"/>
    <s v="PARAMOUNT ASSESSORS LTD"/>
    <s v="OD"/>
    <s v="PC"/>
    <s v="SURVEY FEE"/>
    <n v="6880"/>
    <n v="6880"/>
    <s v="STANBIC BANCASSURANCE INTERMEDIARY LTD."/>
    <s v="PV 592"/>
    <s v="Motor Private Car"/>
    <s v="Motor Private"/>
    <s v="DIRECT LOSS PAID-MOTOR PRIVATE"/>
    <x v="0"/>
  </r>
  <r>
    <d v="2023-01-30T00:00:00"/>
    <d v="2021-07-24T00:00:00"/>
    <d v="2021-08-30T00:00:00"/>
    <s v="C5229"/>
    <s v="P7264"/>
    <s v="KENYA  BUREAU OF STANDARDS"/>
    <s v="PARAMOUNT ASSESSORS LTD"/>
    <s v="OD"/>
    <s v="PC"/>
    <s v="SURVEY FEE"/>
    <n v="6880"/>
    <n v="6880"/>
    <s v="MAJ INSURANCE BROKERS LIMITED"/>
    <s v="PV 593"/>
    <s v="Motor Private Car"/>
    <s v="Motor Private"/>
    <s v="DIRECT LOSS PAID-MOTOR PRIVATE"/>
    <x v="0"/>
  </r>
  <r>
    <d v="2023-01-30T00:00:00"/>
    <d v="2018-09-18T00:00:00"/>
    <d v="2019-03-21T00:00:00"/>
    <s v="C6652"/>
    <s v="P8078"/>
    <s v="FRANCIS KITEME MUTISO"/>
    <s v="PARAMOUNT ASSESSORS LTD"/>
    <s v="OD"/>
    <s v="PC"/>
    <s v="SURVEY FEE"/>
    <n v="6880"/>
    <n v="6880"/>
    <s v="FAMEI INSURANCE AGENCY"/>
    <s v="PV 594"/>
    <s v="Motor Private Car"/>
    <s v="Motor Private"/>
    <s v="DIRECT LOSS PAID-MOTOR PRIVATE"/>
    <x v="0"/>
  </r>
  <r>
    <d v="2023-01-30T00:00:00"/>
    <d v="2022-01-08T00:00:00"/>
    <d v="2022-01-31T00:00:00"/>
    <s v="C4903"/>
    <s v="P3037"/>
    <s v="EVERYLNE KWAMBOKA MWANIKI"/>
    <s v="PARAMOUNT ASSESSORS LTD"/>
    <s v="OD"/>
    <s v="PC"/>
    <s v="SURVEY FEE"/>
    <n v="6880"/>
    <n v="6880"/>
    <s v="FIRST AMERICAN INSURANCE BROKERS LTD"/>
    <s v="PV 595"/>
    <s v="Motor Private Car"/>
    <s v="Motor Private"/>
    <s v="DIRECT LOSS PAID-MOTOR PRIVATE"/>
    <x v="0"/>
  </r>
  <r>
    <d v="2023-01-30T00:00:00"/>
    <d v="2019-11-06T00:00:00"/>
    <d v="2019-12-02T00:00:00"/>
    <s v="C3696"/>
    <s v="P2389"/>
    <s v="DAVID KIGARA RURU"/>
    <s v="PARAMOUNT ASSESSORS LTD"/>
    <s v="OD"/>
    <s v="PC"/>
    <s v="SURVEY FEE"/>
    <n v="6880"/>
    <n v="6880"/>
    <s v="SAFE LINES INSURANCE AGENCY"/>
    <s v="PV 596"/>
    <s v="Motor Private Car"/>
    <s v="Motor Private"/>
    <s v="DIRECT LOSS PAID-MOTOR PRIVATE"/>
    <x v="0"/>
  </r>
  <r>
    <d v="2023-01-30T00:00:00"/>
    <d v="2021-11-04T00:00:00"/>
    <d v="2021-11-25T00:00:00"/>
    <s v="C9806"/>
    <s v="P4842"/>
    <s v="DANIEL NZIOKA MUSYOKA"/>
    <s v="PARAMOUNT ASSESSORS LTD"/>
    <s v="OD"/>
    <s v="PC"/>
    <s v="SURVEY FEE"/>
    <n v="6880"/>
    <n v="6880"/>
    <s v="BRIDGE LINK INSURANCE AGENCY"/>
    <s v="PV 597"/>
    <s v="Motor Private Car"/>
    <s v="Motor Private"/>
    <s v="DIRECT LOSS PAID-MOTOR PRIVATE"/>
    <x v="0"/>
  </r>
  <r>
    <d v="2023-01-30T00:00:00"/>
    <d v="2021-09-08T00:00:00"/>
    <d v="2021-09-16T00:00:00"/>
    <s v="C4378"/>
    <s v="P6892"/>
    <s v="RAPHAEL MUTUMA KIMATHI"/>
    <s v="PARAMOUNT ASSESSORS LTD"/>
    <s v="OD"/>
    <s v="PC"/>
    <s v="SURVEY FEE"/>
    <n v="6880"/>
    <n v="6880"/>
    <s v="ALEXANDER INSURANCE AGENCY"/>
    <s v="PV 598"/>
    <s v="Motor Private Car"/>
    <s v="Motor Private"/>
    <s v="DIRECT LOSS PAID-MOTOR PRIVATE"/>
    <x v="0"/>
  </r>
  <r>
    <d v="2023-01-30T00:00:00"/>
    <d v="2021-11-09T00:00:00"/>
    <d v="2021-11-23T00:00:00"/>
    <s v="C2611"/>
    <s v="P3565"/>
    <s v="SAMUEL KIRUTHU KIRAGU"/>
    <s v="PARAMOUNT ASSESSORS LTD"/>
    <s v="OD"/>
    <s v="PC"/>
    <s v="SURVEY FEE"/>
    <n v="6880"/>
    <n v="6880"/>
    <s v="TAFF INSURANCE AGENCY"/>
    <s v="PV 599"/>
    <s v="Motor Private Car"/>
    <s v="Motor Private"/>
    <s v="DIRECT LOSS PAID-MOTOR PRIVATE"/>
    <x v="0"/>
  </r>
  <r>
    <d v="2023-01-30T00:00:00"/>
    <d v="2020-01-18T00:00:00"/>
    <d v="2020-02-10T00:00:00"/>
    <s v="C8109"/>
    <s v="P4484"/>
    <s v="JUSTUS FUNDI NJIRU"/>
    <s v="PARAMOUNT ASSESSORS LTD"/>
    <s v="OD"/>
    <s v="PC"/>
    <s v="SURVEY FEE"/>
    <n v="6880"/>
    <n v="6880"/>
    <s v="ASSEMBLY INSURANCE AGENCY"/>
    <s v="PV 600"/>
    <s v="Motor Private Car"/>
    <s v="Motor Private"/>
    <s v="DIRECT LOSS PAID-MOTOR PRIVATE"/>
    <x v="0"/>
  </r>
  <r>
    <d v="2023-01-30T00:00:00"/>
    <d v="2021-08-10T00:00:00"/>
    <d v="2021-08-17T00:00:00"/>
    <s v="C3067"/>
    <s v="P3935"/>
    <s v="ELIZABETH ATIENO OKEYO"/>
    <s v="PARAMOUNT ASSESSORS LTD"/>
    <s v="OD"/>
    <s v="PC"/>
    <s v="SURVEY FEE"/>
    <n v="6880"/>
    <n v="6880"/>
    <s v="JENIPHER AWINO OKELLO"/>
    <s v="PV 601"/>
    <s v="Motor Private Car"/>
    <s v="Motor Private"/>
    <s v="DIRECT LOSS PAID-MOTOR PRIVATE"/>
    <x v="0"/>
  </r>
  <r>
    <d v="2023-01-30T00:00:00"/>
    <d v="2021-05-04T00:00:00"/>
    <d v="2021-05-18T00:00:00"/>
    <s v="C6779"/>
    <s v="P7268"/>
    <s v="PATRICK   MBOGO  NYAGA"/>
    <s v="PARAMOUNT ASSESSORS LTD"/>
    <s v="OD"/>
    <s v="PC"/>
    <s v="SURVEY FEE"/>
    <n v="6880"/>
    <n v="6880"/>
    <s v="JACKSON MBUTHIA MAIGUA"/>
    <s v="PV 602"/>
    <s v="Motor Private Car"/>
    <s v="Motor Private"/>
    <s v="DIRECT LOSS PAID-MOTOR PRIVATE"/>
    <x v="0"/>
  </r>
  <r>
    <d v="2023-01-30T00:00:00"/>
    <d v="2021-01-26T00:00:00"/>
    <d v="2021-02-25T00:00:00"/>
    <s v="C641"/>
    <s v="P4090"/>
    <s v="JAMES ODHIAMBO OTIENO"/>
    <s v="PARAMOUNT ASSESSORS LTD"/>
    <s v="OD"/>
    <s v="PC"/>
    <s v="SURVEY FEE"/>
    <n v="6880"/>
    <n v="6880"/>
    <s v="SUPERDEALS INSURANCE AGENCY"/>
    <s v="PV 603"/>
    <s v="Motor Private Car"/>
    <s v="Motor Private"/>
    <s v="DIRECT LOSS PAID-MOTOR PRIVATE"/>
    <x v="0"/>
  </r>
  <r>
    <d v="2023-01-30T00:00:00"/>
    <d v="2021-06-26T00:00:00"/>
    <d v="2021-07-19T00:00:00"/>
    <s v="C5411"/>
    <s v="P6634"/>
    <s v="DREAMSTART CONSTRUCTION LTD"/>
    <s v="PARAMOUNT ASSESSORS LTD"/>
    <s v="OD"/>
    <s v="CV"/>
    <s v="SURVEY FEE"/>
    <n v="6880"/>
    <n v="6880"/>
    <s v="LALIT SODHA INSURANCE BROKERS LTD"/>
    <s v="PV 604"/>
    <s v="Motor Commercial Vehicle"/>
    <s v="Motor Commercial"/>
    <s v="DIRECT LOSS PAID-MOTOR COMMERCIAL"/>
    <x v="0"/>
  </r>
  <r>
    <d v="2023-01-30T00:00:00"/>
    <d v="2021-04-05T00:00:00"/>
    <d v="2021-04-15T00:00:00"/>
    <s v="C7862"/>
    <s v="P1627"/>
    <s v="PETER WAMBUA MUTUA"/>
    <s v="PARAMOUNT ASSESSORS LTD"/>
    <s v="OD"/>
    <s v="PC"/>
    <s v="SURVEY FEE"/>
    <n v="6880"/>
    <n v="6880"/>
    <s v="SUNIX INSURANCE AGENCIES"/>
    <s v="PV 605"/>
    <s v="Motor Private Car"/>
    <s v="Motor Private"/>
    <s v="DIRECT LOSS PAID-MOTOR PRIVATE"/>
    <x v="0"/>
  </r>
  <r>
    <d v="2023-01-30T00:00:00"/>
    <d v="2021-08-09T00:00:00"/>
    <d v="2021-08-18T00:00:00"/>
    <s v="C680"/>
    <s v="P3350"/>
    <s v="JAMES KISILU"/>
    <s v="PARAMOUNT ASSESSORS LTD"/>
    <s v="OD"/>
    <s v="PC"/>
    <s v="SURVEY FEE"/>
    <n v="6880"/>
    <n v="6880"/>
    <s v="TAFF INSURANCE AGENCY"/>
    <s v="PV 606"/>
    <s v="Motor Private Car"/>
    <s v="Motor Private"/>
    <s v="DIRECT LOSS PAID-MOTOR PRIVATE"/>
    <x v="0"/>
  </r>
  <r>
    <d v="2023-01-30T00:00:00"/>
    <d v="2021-05-08T00:00:00"/>
    <d v="2021-05-25T00:00:00"/>
    <s v="C3904"/>
    <s v="P3095"/>
    <s v="JAMII DISTRIBUTORS E. A LTD"/>
    <s v="PARAMOUNT ASSESSORS LTD"/>
    <s v="OD"/>
    <s v="PC"/>
    <s v="SURVEY FEE"/>
    <n v="6880"/>
    <n v="6880"/>
    <s v="HELITES INSURANCE AGENCY"/>
    <s v="PV 607"/>
    <s v="Motor Private Car"/>
    <s v="Motor Private"/>
    <s v="DIRECT LOSS PAID-MOTOR PRIVATE"/>
    <x v="0"/>
  </r>
  <r>
    <d v="2023-01-30T00:00:00"/>
    <d v="2021-07-09T00:00:00"/>
    <d v="2021-07-28T00:00:00"/>
    <s v="C7338"/>
    <s v="P1272"/>
    <s v="PURITY WAWIRA KIBAGI"/>
    <s v="PARAMOUNT ASSESSORS LTD"/>
    <s v="OD"/>
    <s v="PC"/>
    <s v="SURVEY FEE"/>
    <n v="6880"/>
    <n v="6880"/>
    <s v="BRIDGE LINK INSURANCE AGENCY"/>
    <s v="PV 608"/>
    <s v="Motor Private Car"/>
    <s v="Motor Private"/>
    <s v="DIRECT LOSS PAID-MOTOR PRIVATE"/>
    <x v="0"/>
  </r>
  <r>
    <d v="2023-01-30T00:00:00"/>
    <d v="2021-07-22T00:00:00"/>
    <d v="2021-07-28T00:00:00"/>
    <s v="C199"/>
    <s v="P5534"/>
    <s v="ELIUD NJUA NJUMA"/>
    <s v="PARAMOUNT ASSESSORS LTD"/>
    <s v="OD"/>
    <s v="PC"/>
    <s v="SURVEY FEE"/>
    <n v="6880"/>
    <n v="6880"/>
    <s v="BRIDGE LINK INSURANCE AGENCY"/>
    <s v="PV 609"/>
    <s v="Motor Private Car"/>
    <s v="Motor Private"/>
    <s v="DIRECT LOSS PAID-MOTOR PRIVATE"/>
    <x v="0"/>
  </r>
  <r>
    <d v="2023-01-30T00:00:00"/>
    <d v="2022-03-01T00:00:00"/>
    <d v="2022-04-27T00:00:00"/>
    <s v="C8719"/>
    <s v="P2234"/>
    <s v="NOMURA INSURANCE BROKERS LTD."/>
    <s v="PAVAN PIYUSH SHAH"/>
    <s v="OD"/>
    <s v="HI"/>
    <s v="MEDICAL BILLS"/>
    <n v="33219"/>
    <n v="33219"/>
    <s v="NOMURA INSURANCE BROKERS LIMITED"/>
    <s v="PV 610"/>
    <s v="Medical"/>
    <s v="Personal Accident"/>
    <s v="DIRECT LOSS PAID-MEDICAL"/>
    <x v="0"/>
  </r>
  <r>
    <d v="2023-01-30T00:00:00"/>
    <d v="2022-03-01T00:00:00"/>
    <d v="2022-04-27T00:00:00"/>
    <s v="C232"/>
    <s v="P3980"/>
    <s v="NOMURA INSURANCE BROKERS LTD."/>
    <s v="ANJAY V PATEL"/>
    <s v="OD"/>
    <s v="HI"/>
    <s v="MEDICAL BILLS"/>
    <n v="51330"/>
    <n v="51330"/>
    <s v="NOMURA INSURANCE BROKERS LIMITED"/>
    <s v="PV 611"/>
    <s v="Medical"/>
    <s v="Personal Accident"/>
    <s v="DIRECT LOSS PAID-MEDICAL"/>
    <x v="0"/>
  </r>
  <r>
    <d v="2023-01-30T00:00:00"/>
    <d v="2022-03-01T00:00:00"/>
    <d v="2022-04-27T00:00:00"/>
    <s v="C7883"/>
    <s v="P3546"/>
    <s v="NOMURA INSURANCE BROKERS LTD."/>
    <s v="ANJAY V.PATEL"/>
    <s v="OD"/>
    <s v="HI"/>
    <s v="MEDICAL BILLS"/>
    <n v="108645"/>
    <n v="108645"/>
    <s v="NOMURA INSURANCE BROKERS LIMITED"/>
    <s v="PV 612"/>
    <s v="Medical"/>
    <s v="Personal Accident"/>
    <s v="DIRECT LOSS PAID-MEDICAL"/>
    <x v="0"/>
  </r>
  <r>
    <d v="2023-01-30T00:00:00"/>
    <d v="2022-03-01T00:00:00"/>
    <d v="2022-04-27T00:00:00"/>
    <s v="C4407"/>
    <s v="P8827"/>
    <s v="NOMURA INSURANCE BROKERS LTD."/>
    <s v="PAVAN PIYUSH SHAH"/>
    <s v="OD"/>
    <s v="HI"/>
    <s v="MEDICAL BILLS"/>
    <n v="7900"/>
    <n v="7900"/>
    <s v="NOMURA INSURANCE BROKERS LIMITED"/>
    <s v="PV 613"/>
    <s v="Medical"/>
    <s v="Personal Accident"/>
    <s v="DIRECT LOSS PAID-MEDICAL"/>
    <x v="0"/>
  </r>
  <r>
    <d v="2023-01-30T00:00:00"/>
    <d v="2017-03-27T00:00:00"/>
    <d v="2018-04-06T00:00:00"/>
    <s v="C4311"/>
    <s v="P2780"/>
    <s v="CROWN  PAINTS KENYA PLC"/>
    <s v="CROWN PAINTS KENYA PLC"/>
    <s v="OD"/>
    <s v="AR"/>
    <s v="CLAIM"/>
    <n v="19620"/>
    <n v="19620"/>
    <s v="UNICORN INSURANCE BROKERS LIMITED"/>
    <s v="PV 614"/>
    <s v="All Risk"/>
    <s v="Theft"/>
    <s v="DIRECT LOSS PAID-BURG,THEFTS &amp; ALL RISKS"/>
    <x v="0"/>
  </r>
  <r>
    <d v="2023-01-30T00:00:00"/>
    <d v="2022-05-26T00:00:00"/>
    <d v="2022-07-19T00:00:00"/>
    <s v="C880"/>
    <s v="P4927"/>
    <s v="SAI PHARMACEUTICALS KENYA LIMITED"/>
    <s v="SAI PHARMACEUTICALS KENYA LIMITED"/>
    <s v="OD"/>
    <s v="AR"/>
    <s v="CLAIM"/>
    <n v="15654"/>
    <n v="15654"/>
    <s v="LALIT SODHA INSURANCE BROKERS LTD"/>
    <s v="PV 615"/>
    <s v="All Risk"/>
    <s v="Theft"/>
    <s v="DIRECT LOSS PAID-BURG,THEFTS &amp; ALL RISKS"/>
    <x v="0"/>
  </r>
  <r>
    <d v="2023-01-30T00:00:00"/>
    <d v="2022-10-06T00:00:00"/>
    <d v="2022-12-28T00:00:00"/>
    <s v="C241"/>
    <s v="P9224"/>
    <s v="HENRY N. NYANGWESO"/>
    <s v="HENRY NYABUTO  NYANGWESO"/>
    <s v="OD"/>
    <s v="D"/>
    <s v="CLAIM"/>
    <n v="33299"/>
    <n v="33299"/>
    <s v="UNICORN INSURANCE BROKERS LIMITED"/>
    <s v="PV 616"/>
    <s v="Fire Domestic"/>
    <s v="Fire Domestic"/>
    <s v="DIRECT LOSS PAID-FIRE DOMESTIC"/>
    <x v="0"/>
  </r>
  <r>
    <d v="2023-01-30T00:00:00"/>
    <d v="2022-01-07T00:00:00"/>
    <d v="2022-05-09T00:00:00"/>
    <s v="C9381"/>
    <s v="P7186"/>
    <s v="HITESHKUMAR L SUMREEYASH"/>
    <s v="HITESHKUMAR L SUMREEYASH"/>
    <s v="TPPI"/>
    <s v="D"/>
    <s v="CLAIM"/>
    <n v="42160"/>
    <n v="42160"/>
    <s v="FARHEENS INSURANCE AGENCY"/>
    <s v="PV 617"/>
    <s v="Fire Domestic"/>
    <s v="Fire Domestic"/>
    <s v="DIRECT LOSS PAID-FIRE DOMESTIC"/>
    <x v="0"/>
  </r>
  <r>
    <d v="2023-01-30T00:00:00"/>
    <d v="2022-10-05T00:00:00"/>
    <d v="2023-01-04T00:00:00"/>
    <s v="C3981"/>
    <s v="P73"/>
    <s v="CROWN PAINTS KENYA PLC"/>
    <s v="CROWN PAINTS (K) PLC"/>
    <s v="OD"/>
    <s v="AR"/>
    <s v="CLAIM"/>
    <n v="19926"/>
    <n v="19926"/>
    <s v="UNICORN INSURANCE BROKERS LIMITED"/>
    <s v="PV 618"/>
    <s v="All Risk"/>
    <s v="Theft"/>
    <s v="DIRECT LOSS PAID-BURG,THEFTS &amp; ALL RISKS"/>
    <x v="0"/>
  </r>
  <r>
    <d v="2023-01-30T00:00:00"/>
    <d v="2022-11-05T00:00:00"/>
    <d v="2022-12-22T00:00:00"/>
    <s v="C595"/>
    <s v="P4855"/>
    <s v="GILANIS SUPERMARKET LTD"/>
    <s v="GILANIS SUPERMARKET LTD"/>
    <s v="OD"/>
    <s v="FG"/>
    <s v="CLAIM"/>
    <n v="318150"/>
    <n v="318150"/>
    <s v="TEEVEE INSURANCE BROKERS LTD"/>
    <s v="PV 619"/>
    <s v="Fidelity Guarantee"/>
    <s v="Theft"/>
    <s v="DIRECT LOSS PAID-FIDELITY GUARANTEE"/>
    <x v="0"/>
  </r>
  <r>
    <d v="2023-01-30T00:00:00"/>
    <d v="2022-09-16T00:00:00"/>
    <d v="2022-11-21T00:00:00"/>
    <s v="C782"/>
    <s v="P8632"/>
    <s v="LITTLE PESA LIMITED"/>
    <s v="LITTLE PESA LIMITED"/>
    <s v="OD"/>
    <s v="AR"/>
    <s v="CLAIM"/>
    <n v="39099"/>
    <n v="39099"/>
    <s v="D &amp; G INSURANCE BROKERS LIMITED"/>
    <s v="PV 620"/>
    <s v="All Risk"/>
    <s v="Theft"/>
    <s v="DIRECT LOSS PAID-BURG,THEFTS &amp; ALL RISKS"/>
    <x v="0"/>
  </r>
  <r>
    <d v="2023-01-30T00:00:00"/>
    <d v="2022-12-29T00:00:00"/>
    <d v="2023-01-13T00:00:00"/>
    <s v="C1500"/>
    <s v="P4484"/>
    <s v="BHARAT V PATEL/AND FAMILY"/>
    <s v="BHARAT  PATEL"/>
    <s v="OD"/>
    <s v="D"/>
    <s v="CLAIM"/>
    <n v="30000"/>
    <n v="30000"/>
    <s v="NOMURA INSURANCE BROKERS LIMITED"/>
    <s v="PV 621"/>
    <s v="Fire Domestic"/>
    <s v="Fire Domestic"/>
    <s v="DIRECT LOSS PAID-FIRE DOMESTIC"/>
    <x v="0"/>
  </r>
  <r>
    <d v="2023-01-30T00:00:00"/>
    <d v="2023-01-06T00:00:00"/>
    <d v="2023-01-26T00:00:00"/>
    <s v="C3294"/>
    <s v="P7848"/>
    <s v="AUTO DIRECT LTD/SIMON WANJALA NYONGESA"/>
    <s v="SIMON WANJALA NYONGESA"/>
    <s v="OD"/>
    <s v="CV"/>
    <s v="REINSTAMENT P/M"/>
    <n v="6500"/>
    <n v="6500"/>
    <s v="NOMURA INSURANCE BROKERS LIMITED"/>
    <s v="PV 622"/>
    <s v="Motor Commercial Vehicle"/>
    <s v="Motor Commercial"/>
    <s v="DIRECT LOSS PAID-MOTOR COMMERCIAL"/>
    <x v="0"/>
  </r>
  <r>
    <d v="2023-01-30T00:00:00"/>
    <d v="2022-05-31T00:00:00"/>
    <d v="2022-08-22T00:00:00"/>
    <s v="C6368"/>
    <s v="P1617"/>
    <s v="D &amp; G INSURANCE BROKERS LTD."/>
    <s v="D &amp; G INSURANCE BROKERS LTD"/>
    <s v="OD"/>
    <s v="AR"/>
    <s v="CLAIM"/>
    <n v="6300"/>
    <n v="6300"/>
    <s v="D &amp; G INSURANCE BROKERS LIMITED"/>
    <s v="PV 623"/>
    <s v="All Risk"/>
    <s v="Theft"/>
    <s v="DIRECT LOSS PAID-BURG,THEFTS &amp; ALL RISKS"/>
    <x v="0"/>
  </r>
  <r>
    <d v="2023-01-30T00:00:00"/>
    <d v="2022-05-02T00:00:00"/>
    <d v="2022-07-05T00:00:00"/>
    <s v="C6119"/>
    <s v="P6337"/>
    <s v="INDU VISHWANATH &amp; AKSHAY VISHWANATH"/>
    <s v="CUNNINGHAM LINDSEY KENYA LIMITED"/>
    <s v="OD"/>
    <s v="D"/>
    <s v="SURVEY FEE"/>
    <n v="42340"/>
    <n v="42340"/>
    <s v="NORTHRIDGE INSURANCE BROKERS LIMITED"/>
    <s v="PV 624"/>
    <s v="Fire Domestic"/>
    <s v="Fire Domestic"/>
    <s v="DIRECT LOSS PAID-FIRE DOMESTIC"/>
    <x v="0"/>
  </r>
  <r>
    <d v="2023-01-30T00:00:00"/>
    <d v="2020-03-20T00:00:00"/>
    <d v="2020-04-15T00:00:00"/>
    <s v="C7172"/>
    <s v="P284"/>
    <s v="RONALD BII"/>
    <s v="ZAKACHE SECURITY SERVICES LIMITED"/>
    <s v="OD"/>
    <s v="PC"/>
    <s v="INVESTIGATION FEES"/>
    <n v="32390"/>
    <n v="32390"/>
    <s v="FINLAN LINE INSURANCE AGENCY"/>
    <s v="PV 625"/>
    <s v="Motor Private Car"/>
    <s v="Motor Private"/>
    <s v="DIRECT LOSS PAID-MOTOR PRIVATE"/>
    <x v="0"/>
  </r>
  <r>
    <d v="2023-01-30T00:00:00"/>
    <d v="2020-02-14T00:00:00"/>
    <d v="2020-02-18T00:00:00"/>
    <s v="C35"/>
    <s v="P9558"/>
    <s v="MAFUKO  INDUSTRIES  LTD"/>
    <s v="ZAKACHE SECURITY SERVICES LIMITED"/>
    <s v="TPPI"/>
    <s v="MPG"/>
    <s v="INVESTIGATION FEES"/>
    <n v="27523"/>
    <n v="27523"/>
    <s v="MIK INSURANCE BROKERS LIMITED"/>
    <s v="PV 635"/>
    <s v="Motor Pool"/>
    <s v="Motor Commercial"/>
    <s v="DIRECT LOSS PAID-MOTOR OTHERS"/>
    <x v="0"/>
  </r>
  <r>
    <d v="2023-01-30T00:00:00"/>
    <d v="2020-09-25T00:00:00"/>
    <d v="2020-10-14T00:00:00"/>
    <s v="C9278"/>
    <s v="P182"/>
    <s v="ALICE  WANGU I IUNGU"/>
    <s v="ZAKACHE SECURITY SERVICES LIMITED"/>
    <s v="OD"/>
    <s v="PC"/>
    <s v="INVESTIGATION FEES"/>
    <n v="24733"/>
    <n v="24733"/>
    <s v="IDENTITY INSURANCE AGENCY"/>
    <s v="PV 636"/>
    <s v="Motor Private Car"/>
    <s v="Motor Private"/>
    <s v="DIRECT LOSS PAID-MOTOR PRIVATE"/>
    <x v="0"/>
  </r>
  <r>
    <d v="2023-01-30T00:00:00"/>
    <d v="2022-02-11T00:00:00"/>
    <d v="2022-07-27T00:00:00"/>
    <s v="C7648"/>
    <s v="P2090"/>
    <s v="TAARIFA GARDENS MANAGEMENT"/>
    <s v="TAARIFA GARDENS MANAGEMENT BLOCK B"/>
    <s v="OD"/>
    <s v="MAC"/>
    <s v="CLAIM"/>
    <n v="170433"/>
    <n v="170433"/>
    <s v="D &amp; G INSURANCE BROKERS LIMITED"/>
    <s v="PV 637"/>
    <s v="Machinery Breakdown"/>
    <s v="Engineering"/>
    <s v="DIRECT LOSS PAID-ENGINEERING"/>
    <x v="0"/>
  </r>
  <r>
    <d v="2023-01-30T00:00:00"/>
    <d v="2022-05-14T00:00:00"/>
    <d v="2022-05-16T00:00:00"/>
    <s v="C6152"/>
    <s v="P2111"/>
    <s v="KENYA BUREAU OF STANDARDS"/>
    <s v="SOLEX MOTORS LIMITED"/>
    <s v="OD"/>
    <s v="PC"/>
    <s v="REPAIR BILLS"/>
    <n v="68440"/>
    <n v="68440"/>
    <s v="TRIXY INSURANCE AGENCY"/>
    <s v="PV 638"/>
    <s v="Motor Private Car"/>
    <s v="Motor Private"/>
    <s v="DIRECT LOSS PAID-MOTOR PRIVATE"/>
    <x v="0"/>
  </r>
  <r>
    <d v="2023-01-30T00:00:00"/>
    <d v="2022-02-05T00:00:00"/>
    <d v="2022-03-21T00:00:00"/>
    <s v="C2487"/>
    <s v="P5965"/>
    <s v="PASCAR MUCHOKI KAYI"/>
    <s v="PASCAR MUKHOVI KAYI"/>
    <s v="OD"/>
    <s v="PC"/>
    <s v="TOWING CHARGES"/>
    <n v="8000"/>
    <n v="8000"/>
    <s v="LUKS INSURANCE AGENCY"/>
    <s v="PV 639"/>
    <s v="Motor Private Car"/>
    <s v="Motor Private"/>
    <s v="DIRECT LOSS PAID-MOTOR PRIVATE"/>
    <x v="0"/>
  </r>
  <r>
    <d v="2023-01-30T00:00:00"/>
    <d v="2021-03-08T00:00:00"/>
    <d v="2021-08-06T00:00:00"/>
    <s v="C9674"/>
    <s v="P6065"/>
    <s v="EUNICE KANZE KARISA"/>
    <s v="MICHAEL NGURE AND COMPANY ADVOCATES"/>
    <s v="TPPI"/>
    <s v="MCB"/>
    <s v="TPPI"/>
    <n v="1000000"/>
    <n v="1000000"/>
    <s v="ALLEGIANT INSURANCE AGENCY"/>
    <s v="PV 646"/>
    <s v="Motor Cycle PSV"/>
    <s v="Motor Commercial"/>
    <s v="DIRECT LOSS PAID-MOTOR OTHERS"/>
    <x v="0"/>
  </r>
  <r>
    <d v="2023-01-31T00:00:00"/>
    <d v="2022-07-05T00:00:00"/>
    <d v="2022-07-20T00:00:00"/>
    <s v="C3225"/>
    <s v="P6621"/>
    <s v="DANIEL SIMIYU WAMBAYA"/>
    <s v="CLASSIC  AUTO  SOLUTION  LIMITED"/>
    <s v="OD"/>
    <s v="PC"/>
    <s v="REPAIR BILLS"/>
    <n v="207060"/>
    <n v="207060"/>
    <s v="ZAMARA RISK AND INSURANCE BROKERS LTD"/>
    <s v="PV 647"/>
    <s v="Motor Private Car"/>
    <s v="Motor Private"/>
    <s v="DIRECT LOSS PAID-MOTOR PRIVATE"/>
    <x v="0"/>
  </r>
  <r>
    <d v="2023-01-31T00:00:00"/>
    <d v="2022-03-30T00:00:00"/>
    <d v="2022-12-05T00:00:00"/>
    <s v="C1978"/>
    <s v="P2561"/>
    <s v="GEOFFREY OMONDI."/>
    <s v="ALPHA TOUCH MOTORS LTD"/>
    <s v="OD"/>
    <s v="PC"/>
    <s v="REPAIR BILLS"/>
    <n v="80040"/>
    <n v="80040"/>
    <s v="ADAMS OTUNGA"/>
    <s v="PV 648"/>
    <s v="Motor Private Car"/>
    <s v="Motor Private"/>
    <s v="DIRECT LOSS PAID-MOTOR PRIVATE"/>
    <x v="0"/>
  </r>
  <r>
    <d v="2023-01-31T00:00:00"/>
    <d v="2022-04-09T00:00:00"/>
    <d v="2023-01-19T00:00:00"/>
    <s v="C5663"/>
    <s v="P1690"/>
    <s v="DAVID KAMAU MBUGUA"/>
    <s v="CLEEVELAND AUTOTECH LTD"/>
    <s v="OD"/>
    <s v="MPP"/>
    <s v="REPAIR BILLS"/>
    <n v="142100"/>
    <n v="142100"/>
    <s v="PATEX INSURANCE AGENCY"/>
    <s v="PV 649"/>
    <s v="Motor Pool"/>
    <s v="Motor Commercial"/>
    <s v="DIRECT LOSS PAID-MOTOR OTHERS"/>
    <x v="0"/>
  </r>
  <r>
    <d v="2023-01-31T00:00:00"/>
    <d v="2022-03-14T00:00:00"/>
    <d v="2022-04-01T00:00:00"/>
    <s v="C2650"/>
    <s v="P7954"/>
    <s v="LINDA LAVENDA AKUMU"/>
    <s v="STAN AUTO CENTRE LTD"/>
    <s v="OD"/>
    <s v="PC"/>
    <s v="REPAIR BILLS"/>
    <n v="198940"/>
    <n v="198940"/>
    <s v="PACKAGE INSURANCE BROKERS LIMITED"/>
    <s v="PV 650"/>
    <s v="Motor Private Car"/>
    <s v="Motor Private"/>
    <s v="DIRECT LOSS PAID-MOTOR PRIVATE"/>
    <x v="0"/>
  </r>
  <r>
    <d v="2023-01-31T00:00:00"/>
    <d v="2022-04-19T00:00:00"/>
    <d v="2022-06-27T00:00:00"/>
    <s v="C2297"/>
    <s v="P8526"/>
    <s v="KIMATHI SAMSON MURITHI"/>
    <s v="ALPHA TOUCH MOTORS LTD"/>
    <s v="OD"/>
    <s v="PC"/>
    <s v="REPAIR BILLS"/>
    <n v="173768"/>
    <n v="173768"/>
    <s v="TEBREISA INSURANCE AGENCY"/>
    <s v="PV 651"/>
    <s v="Motor Private Car"/>
    <s v="Motor Private"/>
    <s v="DIRECT LOSS PAID-MOTOR PRIVATE"/>
    <x v="0"/>
  </r>
  <r>
    <d v="2023-01-31T00:00:00"/>
    <d v="2022-04-19T00:00:00"/>
    <d v="2022-06-27T00:00:00"/>
    <s v="C9116"/>
    <s v="P8333"/>
    <s v="KIMATHI SAMSON MURITHI"/>
    <s v="COSLID INSURANCE ASSESSORS"/>
    <s v="OD"/>
    <s v="PC"/>
    <s v="SURVEY FEE"/>
    <n v="6380"/>
    <n v="6380"/>
    <s v="TEBREISA INSURANCE AGENCY"/>
    <s v="PV 652"/>
    <s v="Motor Private Car"/>
    <s v="Motor Private"/>
    <s v="DIRECT LOSS PAID-MOTOR PRIVATE"/>
    <x v="0"/>
  </r>
  <r>
    <d v="2023-01-31T00:00:00"/>
    <d v="2022-08-17T00:00:00"/>
    <d v="2022-10-27T00:00:00"/>
    <s v="C5300"/>
    <s v="P7035"/>
    <s v="VICTOR EMMANUEL ONYANGO"/>
    <s v="CLASSIC AUTO SOLUTION LTD"/>
    <s v="OD"/>
    <s v="PC"/>
    <s v="REPAIR BILLS"/>
    <n v="390340"/>
    <n v="390340"/>
    <s v="PATEX INSURANCE AGENCY"/>
    <s v="PV 653"/>
    <s v="Motor Private Car"/>
    <s v="Motor Private"/>
    <s v="DIRECT LOSS PAID-MOTOR PRIVATE"/>
    <x v="0"/>
  </r>
  <r>
    <d v="2023-01-31T00:00:00"/>
    <d v="2022-08-12T00:00:00"/>
    <d v="2022-10-27T00:00:00"/>
    <s v="C5121"/>
    <s v="P4431"/>
    <s v="AUSTINE ODIWOUR OWICH"/>
    <s v="CLASSIC AUTO SOLUTION LTD"/>
    <s v="OD"/>
    <s v="PC"/>
    <s v="REPAIR BILLS"/>
    <n v="247660"/>
    <n v="247660"/>
    <s v="PATEX INSURANCE AGENCY"/>
    <s v="PV 654"/>
    <s v="Motor Private Car"/>
    <s v="Motor Private"/>
    <s v="DIRECT LOSS PAID-MOTOR PRIVATE"/>
    <x v="0"/>
  </r>
  <r>
    <d v="2023-01-31T00:00:00"/>
    <d v="2022-08-08T00:00:00"/>
    <d v="2022-08-19T00:00:00"/>
    <s v="C3989"/>
    <s v="P9645"/>
    <s v="JUBILEE TISSUE INDUSTRIES LTD"/>
    <s v="ALPHA TOUCH MOTORS LTD"/>
    <s v="OD"/>
    <s v="PC"/>
    <s v="REPAIR BILLS"/>
    <n v="125200"/>
    <n v="125200"/>
    <s v="UNIVERSAL INSURANCE BROKERS LIMITED"/>
    <s v="PV 655"/>
    <s v="Motor Private Car"/>
    <s v="Motor Private"/>
    <s v="DIRECT LOSS PAID-MOTOR PRIVATE"/>
    <x v="0"/>
  </r>
  <r>
    <d v="2023-01-31T00:00:00"/>
    <d v="2022-07-23T00:00:00"/>
    <d v="2022-08-24T00:00:00"/>
    <s v="C1356"/>
    <s v="P3409"/>
    <s v="PETER  GICHUKI  KAHORO"/>
    <s v="RUARAKA AUTO GARAGE"/>
    <s v="OD"/>
    <s v="CV"/>
    <s v="REPAIR BILLS"/>
    <n v="289072"/>
    <n v="289072"/>
    <s v="TEBREISA INSURANCE AGENCY"/>
    <s v="PV 656"/>
    <s v="Motor Commercial Vehicle"/>
    <s v="Motor Commercial"/>
    <s v="DIRECT LOSS PAID-MOTOR COMMERCIAL"/>
    <x v="0"/>
  </r>
  <r>
    <d v="2023-01-31T00:00:00"/>
    <d v="2022-07-23T00:00:00"/>
    <d v="2022-08-24T00:00:00"/>
    <s v="C3969"/>
    <s v="P5804"/>
    <s v="PETER  GICHUKI  KAHORO"/>
    <s v="FINELINE MOTOR ASSESSORS"/>
    <s v="OD"/>
    <s v="CV"/>
    <s v="SURVEY FEE"/>
    <n v="10208"/>
    <n v="10208"/>
    <s v="TEBREISA INSURANCE AGENCY"/>
    <s v="PV 657"/>
    <s v="Motor Commercial Vehicle"/>
    <s v="Motor Commercial"/>
    <s v="DIRECT LOSS PAID-MOTOR COMMERCIAL"/>
    <x v="0"/>
  </r>
  <r>
    <d v="2023-01-31T00:00:00"/>
    <d v="2022-06-07T00:00:00"/>
    <d v="2022-07-30T00:00:00"/>
    <s v="C509"/>
    <s v="P7293"/>
    <s v="STEPHEN MATETE"/>
    <s v="ALPHA TOUCH MOTORS LTD"/>
    <s v="OD"/>
    <s v="PC"/>
    <s v="REPAIR BILLS"/>
    <n v="182120"/>
    <n v="182120"/>
    <s v="TEBREISA INSURANCE AGENCY"/>
    <s v="PV 658"/>
    <s v="Motor Private Car"/>
    <s v="Motor Private"/>
    <s v="DIRECT LOSS PAID-MOTOR PRIVATE"/>
    <x v="0"/>
  </r>
  <r>
    <d v="2023-01-31T00:00:00"/>
    <d v="2019-03-23T00:00:00"/>
    <d v="2019-06-13T00:00:00"/>
    <s v="C9238"/>
    <s v="P390"/>
    <s v="STEJES AGENCIES LTD"/>
    <s v="SHERWIN NJOROGE AND ASSOCIATES ADVOCATES"/>
    <s v="TPPI"/>
    <s v="PC"/>
    <s v="TPPI"/>
    <n v="550000"/>
    <n v="550000"/>
    <s v="VICKMAL INSURANCE AGENCY"/>
    <s v="PV 659"/>
    <s v="Motor Private Car"/>
    <s v="Motor Private"/>
    <s v="DIRECT LOSS PAID-MOTOR PRIVATE"/>
    <x v="0"/>
  </r>
  <r>
    <d v="2023-01-31T00:00:00"/>
    <d v="2019-03-23T00:00:00"/>
    <d v="2019-06-13T00:00:00"/>
    <s v="C8832"/>
    <s v="P2638"/>
    <s v="STEJES AGENCIES LTD"/>
    <s v="SHERWIN NJOROGE AND ASSOCIATES ADVOCATES"/>
    <s v="TPPI"/>
    <s v="PC"/>
    <s v="TPPI"/>
    <n v="500000"/>
    <n v="500000"/>
    <s v="VICKMAL INSURANCE AGENCY"/>
    <s v="PV 660"/>
    <s v="Motor Private Car"/>
    <s v="Motor Private"/>
    <s v="DIRECT LOSS PAID-MOTOR PRIVATE"/>
    <x v="0"/>
  </r>
  <r>
    <d v="2023-01-31T00:00:00"/>
    <d v="2019-03-23T00:00:00"/>
    <d v="2019-06-13T00:00:00"/>
    <s v="C3726"/>
    <s v="P7026"/>
    <s v="STEJES AGENCIES LTD"/>
    <s v="SHERWIN NJOROGE AND ASSOCIATES ADVOCATES"/>
    <s v="TPPI"/>
    <s v="PC"/>
    <s v="TPPI"/>
    <n v="450000"/>
    <n v="450000"/>
    <s v="VICKMAL INSURANCE AGENCY"/>
    <s v="PV 661"/>
    <s v="Motor Private Car"/>
    <s v="Motor Private"/>
    <s v="DIRECT LOSS PAID-MOTOR PRIVATE"/>
    <x v="0"/>
  </r>
  <r>
    <d v="2023-01-31T00:00:00"/>
    <d v="2022-01-21T00:00:00"/>
    <d v="2022-01-31T00:00:00"/>
    <s v="C424"/>
    <s v="P4615"/>
    <s v="DR. S. K. DHALL"/>
    <s v="DR.SUNIL K DHALL"/>
    <s v="OD"/>
    <s v="HI"/>
    <s v="MEDICAL BILLS"/>
    <n v="58000"/>
    <n v="58000"/>
    <s v="D &amp; G INSURANCE BROKERS LIMITED"/>
    <s v="PV 662"/>
    <s v="Medical"/>
    <s v="Personal Accident"/>
    <s v="DIRECT LOSS PAID-MEDICAL"/>
    <x v="0"/>
  </r>
  <r>
    <d v="2023-01-31T00:00:00"/>
    <d v="2022-10-21T00:00:00"/>
    <d v="2022-12-23T00:00:00"/>
    <s v="C8444"/>
    <s v="P156"/>
    <s v="THIKA CLOTH MILLS LTD."/>
    <s v="MALLI RAJARAM JANARDHANAN"/>
    <s v="OD"/>
    <s v="HI"/>
    <s v="MEDICAL BILLS"/>
    <n v="10000"/>
    <n v="10000"/>
    <s v="D &amp; G INSURANCE BROKERS LIMITED"/>
    <s v="PV 663"/>
    <s v="Medical"/>
    <s v="Personal Accident"/>
    <s v="DIRECT LOSS PAID-MEDICAL"/>
    <x v="0"/>
  </r>
  <r>
    <d v="2023-01-31T00:00:00"/>
    <d v="2022-07-23T00:00:00"/>
    <d v="2022-10-07T00:00:00"/>
    <s v="C683"/>
    <s v="P3664"/>
    <s v="D &amp; G INSURANCE BROKERS LTD"/>
    <s v="JYOTI A JANKHARIYA"/>
    <s v="OD"/>
    <s v="HI"/>
    <s v="MEDICAL BILLS"/>
    <n v="14263"/>
    <n v="14263"/>
    <s v="D &amp; G INSURANCE BROKERS LIMITED"/>
    <s v="PV 664"/>
    <s v="Medical"/>
    <s v="Personal Accident"/>
    <s v="DIRECT LOSS PAID-MEDICAL"/>
    <x v="0"/>
  </r>
  <r>
    <d v="2023-01-31T00:00:00"/>
    <d v="2022-10-02T00:00:00"/>
    <d v="2022-12-23T00:00:00"/>
    <s v="C6274"/>
    <s v="P136"/>
    <s v="D &amp; G INSURANCE BROKERS LTD"/>
    <s v="D &amp; G INSURANCE BROKERS LIMITED"/>
    <s v="OD"/>
    <s v="HI"/>
    <s v="MEDICAL BILLS"/>
    <n v="26502"/>
    <n v="26502"/>
    <s v="D &amp; G INSURANCE BROKERS LIMITED"/>
    <s v="PV 665"/>
    <s v="Medical"/>
    <s v="Personal Accident"/>
    <s v="DIRECT LOSS PAID-MEDICAL"/>
    <x v="0"/>
  </r>
  <r>
    <d v="2023-01-31T00:00:00"/>
    <d v="2022-11-10T00:00:00"/>
    <d v="2022-12-23T00:00:00"/>
    <s v="C1910"/>
    <s v="P3971"/>
    <s v="D &amp; G INSURANCE BROKERS LTD"/>
    <s v="D &amp; G INSURANCE BROKERS LIMITED"/>
    <s v="OD"/>
    <s v="HI"/>
    <s v="MEDICAL BILLS"/>
    <n v="6400"/>
    <n v="6400"/>
    <s v="D &amp; G INSURANCE BROKERS LIMITED"/>
    <s v="PV 666"/>
    <s v="Medical"/>
    <s v="Personal Accident"/>
    <s v="DIRECT LOSS PAID-MEDICAL"/>
    <x v="0"/>
  </r>
  <r>
    <d v="2023-01-31T00:00:00"/>
    <d v="2022-11-17T00:00:00"/>
    <d v="2022-12-23T00:00:00"/>
    <s v="C9346"/>
    <s v="P6159"/>
    <s v="D &amp; G INSURANCE BROKERS LTD"/>
    <s v="D &amp; G INSURANCE BROKERS LIMITED"/>
    <s v="OD"/>
    <s v="HI"/>
    <s v="MEDICAL BILLS"/>
    <n v="10750"/>
    <n v="10750"/>
    <s v="D &amp; G INSURANCE BROKERS LIMITED"/>
    <s v="PV 667"/>
    <s v="Medical"/>
    <s v="Personal Accident"/>
    <s v="DIRECT LOSS PAID-MEDICAL"/>
    <x v="0"/>
  </r>
  <r>
    <d v="2023-01-31T00:00:00"/>
    <d v="2022-07-23T00:00:00"/>
    <d v="2022-12-22T00:00:00"/>
    <s v="C9619"/>
    <s v="P352"/>
    <s v="ALFRED FELIX CRASTO &amp; FAMILY"/>
    <s v="ALFRED FELIX CRASTO"/>
    <s v="OD"/>
    <s v="HI"/>
    <s v="MEDICAL BILLS"/>
    <n v="321573"/>
    <n v="321573"/>
    <s v="NORTHRIDGE INSURANCE BROKERS LIMITED"/>
    <s v="PV 668"/>
    <s v="Medical"/>
    <s v="Personal Accident"/>
    <s v="DIRECT LOSS PAID-MEDICAL"/>
    <x v="0"/>
  </r>
  <r>
    <d v="2023-01-31T00:00:00"/>
    <d v="2022-05-26T00:00:00"/>
    <d v="2022-06-23T00:00:00"/>
    <s v="C5097"/>
    <s v="P8072"/>
    <s v="SHIV INSURANCE BROKERS"/>
    <s v="HARSHA S. TRIVEDY"/>
    <s v="OD"/>
    <s v="HI"/>
    <s v="MEDICAL BILLS"/>
    <n v="13705"/>
    <n v="13705"/>
    <s v="SHIV INSURANCE BROKERS LIMITED"/>
    <s v="PV 669"/>
    <s v="Medical"/>
    <s v="Personal Accident"/>
    <s v="DIRECT LOSS PAID-MEDICAL"/>
    <x v="0"/>
  </r>
  <r>
    <d v="2023-01-31T00:00:00"/>
    <d v="2022-09-05T00:00:00"/>
    <d v="2022-12-02T00:00:00"/>
    <s v="C7315"/>
    <s v="P5189"/>
    <s v="TACT CONSULTANCY SERVICES"/>
    <s v="JUSTUS NYAMAI NZUMBI"/>
    <s v="OD"/>
    <s v="HI"/>
    <s v="MEDICAL BILLS"/>
    <n v="6720"/>
    <n v="6720"/>
    <s v="SHIV INSURANCE BROKERS LIMITED"/>
    <s v="PV 670"/>
    <s v="Medical"/>
    <s v="Personal Accident"/>
    <s v="DIRECT LOSS PAID-MEDICAL"/>
    <x v="0"/>
  </r>
  <r>
    <d v="2023-01-31T00:00:00"/>
    <d v="2022-12-20T00:00:00"/>
    <d v="2022-12-30T00:00:00"/>
    <s v="C1774"/>
    <s v="P6262"/>
    <s v="ALEXANDER MIKE MWAURA"/>
    <s v="ALEXANDER MIKE MWAURA KAMAU"/>
    <s v="OD"/>
    <s v="PC"/>
    <s v="LOSS OF USE"/>
    <n v="30000"/>
    <n v="30000"/>
    <s v="DIRECT (STAFF)"/>
    <s v="PV 671"/>
    <s v="Motor Private Car"/>
    <s v="Motor Private"/>
    <s v="DIRECT LOSS PAID-MOTOR PRIVATE"/>
    <x v="0"/>
  </r>
  <r>
    <d v="2023-01-31T00:00:00"/>
    <d v="2022-12-20T00:00:00"/>
    <d v="2022-12-30T00:00:00"/>
    <s v="C7953"/>
    <s v="P688"/>
    <s v="ALEXANDER MIKE MWAURA"/>
    <s v="ALEXANDER MIKE MWAURA KAMAU"/>
    <s v="OD"/>
    <s v="PC"/>
    <s v="TOWING CHARGES"/>
    <n v="12000"/>
    <n v="12000"/>
    <s v="DIRECT (STAFF)"/>
    <s v="PV 672"/>
    <s v="Motor Private Car"/>
    <s v="Motor Private"/>
    <s v="DIRECT LOSS PAID-MOTOR PRIVATE"/>
    <x v="0"/>
  </r>
  <r>
    <d v="2023-01-31T00:00:00"/>
    <d v="2022-06-01T00:00:00"/>
    <d v="2022-08-23T00:00:00"/>
    <s v="C5971"/>
    <s v="P3521"/>
    <s v="CAROLINE NJERI GACHIANI M"/>
    <s v="MAJOR MOTORS LTD"/>
    <s v="OD"/>
    <s v="PC"/>
    <s v="REPAIR BILLS"/>
    <n v="644264"/>
    <n v="644264"/>
    <s v="TEBREISA INSURANCE AGENCY"/>
    <s v="PV 673"/>
    <s v="Motor Private Car"/>
    <s v="Motor Private"/>
    <s v="DIRECT LOSS PAID-MOTOR PRIVATE"/>
    <x v="0"/>
  </r>
  <r>
    <d v="2023-01-31T00:00:00"/>
    <d v="2021-11-13T00:00:00"/>
    <d v="2021-11-23T00:00:00"/>
    <s v="C1907"/>
    <s v="P78"/>
    <s v="PRIMAROSA FLOWERS LTD"/>
    <s v="STAN AUTO CENTRE LTD"/>
    <s v="OD"/>
    <s v="CV"/>
    <s v="REPAIR BILLS"/>
    <n v="2195735"/>
    <n v="2195735"/>
    <s v="UNIVERSAL INSURANCE BROKERS LIMITED"/>
    <s v="PV 678"/>
    <s v="Motor Commercial Vehicle"/>
    <s v="Motor Commercial"/>
    <s v="DIRECT LOSS PAID-MOTOR COMMERCIAL"/>
    <x v="0"/>
  </r>
  <r>
    <d v="2023-01-31T00:00:00"/>
    <d v="2022-08-23T00:00:00"/>
    <d v="2022-09-29T00:00:00"/>
    <s v="C3671"/>
    <s v="P1959"/>
    <s v="LEONARD O. SWETA"/>
    <s v="LEONARD ONDONGO SWETA"/>
    <s v="OD"/>
    <s v="PC"/>
    <s v="CASH IN LIEU"/>
    <n v="41000"/>
    <n v="41000"/>
    <s v="HP INSURANCE BROKERS LIMITED"/>
    <s v="PV 679"/>
    <s v="Motor Private Car"/>
    <s v="Motor Private"/>
    <s v="DIRECT LOSS PAID-MOTOR PRIVATE"/>
    <x v="0"/>
  </r>
  <r>
    <d v="2023-01-31T00:00:00"/>
    <d v="2018-08-13T00:00:00"/>
    <d v="2018-08-28T00:00:00"/>
    <s v="C6267"/>
    <s v="P4874"/>
    <s v="SIMBA CORPORATION LTD."/>
    <s v="MAKA AUTOMOTIVE WORKS AND ASSESSORS"/>
    <s v="OD"/>
    <s v="CV"/>
    <s v="SURVEY FEE"/>
    <n v="6620"/>
    <n v="6620"/>
    <s v="D &amp; G INSURANCE BROKERS LIMITED"/>
    <s v="PV 680"/>
    <s v="Motor Commercial Vehicle"/>
    <s v="Motor Commercial"/>
    <s v="DIRECT LOSS PAID-MOTOR COMMERCIAL"/>
    <x v="0"/>
  </r>
  <r>
    <d v="2023-01-31T00:00:00"/>
    <d v="2020-11-09T00:00:00"/>
    <d v="2020-11-27T00:00:00"/>
    <s v="C1033"/>
    <s v="P4722"/>
    <s v="KISII DISCOUNT STORES"/>
    <s v="MAKA AUTOMOTIVE WORKS AND ASSESSORS"/>
    <s v="OD"/>
    <s v="CV"/>
    <s v="SURVEY FEE"/>
    <n v="15810"/>
    <n v="15810"/>
    <s v="KSEMBI INSURANCE BROKERS LIMITED"/>
    <s v="PV 681"/>
    <s v="Motor Commercial Vehicle"/>
    <s v="Motor Commercial"/>
    <s v="DIRECT LOSS PAID-MOTOR COMMERCIAL"/>
    <x v="0"/>
  </r>
  <r>
    <d v="2023-01-31T00:00:00"/>
    <d v="2020-12-01T00:00:00"/>
    <d v="2020-12-17T00:00:00"/>
    <s v="C183"/>
    <s v="P8768"/>
    <s v="CHARVI INVESTMENTS LTD"/>
    <s v="MAKA AUTOMOTIVE WORKS AND ASSESSORS"/>
    <s v="OD"/>
    <s v="PC"/>
    <s v="SURVEY FEE"/>
    <n v="10380"/>
    <n v="10380"/>
    <s v="UNIVERSAL INSURANCE BROKERS LIMITED"/>
    <s v="PV 682"/>
    <s v="Motor Private Car"/>
    <s v="Motor Private"/>
    <s v="DIRECT LOSS PAID-MOTOR PRIVATE"/>
    <x v="0"/>
  </r>
  <r>
    <d v="2023-01-31T00:00:00"/>
    <d v="2021-01-06T00:00:00"/>
    <d v="2021-01-19T00:00:00"/>
    <s v="C8646"/>
    <s v="P7442"/>
    <s v="NDUGU TRANSPORT  CO.  LTD"/>
    <s v="MAKA AUTOMOTIVE WORKS AND ASSESSORS"/>
    <s v="OD"/>
    <s v="MPG"/>
    <s v="SURVEY FEE"/>
    <n v="13360"/>
    <n v="13360"/>
    <s v="D &amp; G INSURANCE BROKERS LIMITED"/>
    <s v="PV 683"/>
    <s v="Motor Pool"/>
    <s v="Motor Commercial"/>
    <s v="DIRECT LOSS PAID-MOTOR OTHERS"/>
    <x v="0"/>
  </r>
  <r>
    <d v="2023-01-31T00:00:00"/>
    <d v="2021-01-07T00:00:00"/>
    <d v="2021-01-19T00:00:00"/>
    <s v="C1099"/>
    <s v="P3271"/>
    <s v="NDUGU TRANSPORT  CO.  LTD"/>
    <s v="MAKA AUTOMOTIVE WORKS AND ASSESSORS"/>
    <s v="OD"/>
    <s v="MPG"/>
    <s v="SURVEY FEE"/>
    <n v="13360"/>
    <n v="13360"/>
    <s v="D &amp; G INSURANCE BROKERS LIMITED"/>
    <s v="PV 684"/>
    <s v="Motor Pool"/>
    <s v="Motor Commercial"/>
    <s v="DIRECT LOSS PAID-MOTOR OTHERS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d v="1998-08-20T00:00:00"/>
    <d v="2023-08-16T00:00:00"/>
    <d v="1998-07-31T00:00:00"/>
    <s v="C5576"/>
    <s v="P2051"/>
    <m/>
    <s v="PARESH  JAI"/>
    <d v="1998-06-10T00:00:00"/>
    <d v="1999-06-09T00:00:00"/>
    <n v="450000"/>
    <s v="COLLISION WITH TP VEHICLE"/>
    <s v="OD"/>
    <s v="KAJ 305D; COM"/>
    <s v="PC"/>
    <n v="7400"/>
    <s v="ARISTOCRATS INSURANCE BROKERS LIMITED"/>
    <s v="Motor Private Car"/>
    <s v="Motor Private"/>
    <x v="0"/>
  </r>
  <r>
    <d v="1999-05-31T00:00:00"/>
    <d v="2022-12-31T00:00:00"/>
    <d v="1999-05-08T00:00:00"/>
    <s v="C7046"/>
    <s v="P646"/>
    <m/>
    <s v="RAPID KATE SERVICES LTD &amp;/OR OTHERS"/>
    <d v="1998-06-23T00:00:00"/>
    <d v="1999-06-22T00:00:00"/>
    <m/>
    <s v="COLLISION WITH TP VEHICLE"/>
    <s v="TPPI"/>
    <s v="KYU 802; TPO"/>
    <s v="MPP"/>
    <n v="20000"/>
    <s v="ARISTOCRATS INSURANCE BROKERS LIMITED"/>
    <s v="Motor Pool"/>
    <s v="Motor Commercial"/>
    <x v="1"/>
  </r>
  <r>
    <d v="2000-01-31T00:00:00"/>
    <d v="2022-12-31T00:00:00"/>
    <d v="2000-01-21T00:00:00"/>
    <s v="C8377"/>
    <s v="P9048"/>
    <s v="OLG/R/07/35124/10"/>
    <s v="THEODOR N. KAPIGA"/>
    <d v="1999-10-19T00:00:00"/>
    <d v="2000-10-18T00:00:00"/>
    <n v="800000"/>
    <s v="ACCIDENT WITH A CYCLIST"/>
    <s v="LF"/>
    <s v="UNEP 235K; COM"/>
    <s v="PC"/>
    <n v="50000"/>
    <s v="ATLANTIS INSURANCE BROKERS"/>
    <s v="Motor Private Car"/>
    <s v="Motor Private"/>
    <x v="1"/>
  </r>
  <r>
    <d v="2000-02-15T00:00:00"/>
    <d v="2022-12-31T00:00:00"/>
    <d v="2000-01-12T00:00:00"/>
    <s v="C6225"/>
    <s v="P2900"/>
    <m/>
    <s v="ALBERT  YEGON"/>
    <d v="1999-09-03T00:00:00"/>
    <d v="2000-09-02T00:00:00"/>
    <n v="340000"/>
    <s v="HIT TP VEHICLE"/>
    <s v="TPPD"/>
    <s v="KAK 560L; COM"/>
    <s v="PC"/>
    <n v="200000"/>
    <s v="PRIMEMOVER (OLD)"/>
    <s v="Motor Private Car"/>
    <s v="Motor Private"/>
    <x v="1"/>
  </r>
  <r>
    <d v="2000-04-28T00:00:00"/>
    <d v="2022-12-31T00:00:00"/>
    <d v="2000-04-15T00:00:00"/>
    <s v="C6947"/>
    <s v="P4247"/>
    <s v="R/200391"/>
    <s v="RAPID KATE SERVICES LTD &amp;/OR OTHERS"/>
    <d v="1999-05-01T00:00:00"/>
    <d v="2000-04-30T00:00:00"/>
    <n v="2000000"/>
    <s v="HIT TP VEHICLE"/>
    <s v="TPPD"/>
    <s v="KAD 601J; COM"/>
    <s v="MPP"/>
    <n v="50000"/>
    <s v="ATLANTIS INSURANCE BROKERS"/>
    <s v="Motor Pool"/>
    <s v="Motor Commercial"/>
    <x v="1"/>
  </r>
  <r>
    <d v="2000-04-28T00:00:00"/>
    <d v="2022-12-31T00:00:00"/>
    <d v="2000-04-15T00:00:00"/>
    <s v="C6437"/>
    <s v="P3642"/>
    <s v="R/200391"/>
    <s v="RAPID KATE SERVICES LTD &amp;/OR OTHERS"/>
    <d v="1999-05-01T00:00:00"/>
    <d v="2000-04-30T00:00:00"/>
    <n v="2000000"/>
    <s v="HIT TP VEHICLE"/>
    <s v="TPPI"/>
    <s v="KAD 601J; COM"/>
    <s v="MPP"/>
    <n v="100000"/>
    <s v="ATLANTIS INSURANCE BROKERS"/>
    <s v="Motor Pool"/>
    <s v="Motor Commercial"/>
    <x v="1"/>
  </r>
  <r>
    <d v="2000-05-15T00:00:00"/>
    <d v="2022-12-31T00:00:00"/>
    <d v="2000-05-09T00:00:00"/>
    <s v="C9807"/>
    <s v="P4765"/>
    <m/>
    <s v="PETER  NZIOKI"/>
    <d v="1999-05-24T00:00:00"/>
    <d v="2000-05-23T00:00:00"/>
    <n v="300000"/>
    <s v="HIT A PEDESTRIAN"/>
    <s v="TPPI"/>
    <s v="KAM 998K; COM"/>
    <s v="PC"/>
    <n v="25000"/>
    <s v="GACHICHIO INSURANCE BROKERS LIMITED"/>
    <s v="Motor Private Car"/>
    <s v="Motor Private"/>
    <x v="1"/>
  </r>
  <r>
    <d v="2000-05-29T00:00:00"/>
    <d v="2022-12-31T00:00:00"/>
    <d v="2000-05-19T00:00:00"/>
    <s v="C200"/>
    <s v="P9599"/>
    <m/>
    <s v="MALDE TRANSPORTERS LTD."/>
    <d v="1999-09-07T00:00:00"/>
    <d v="2000-06-30T00:00:00"/>
    <n v="2000000"/>
    <s v="COLLISION WITH TP VEHICLE"/>
    <s v="TPPD"/>
    <s v="KAG 596B; COM"/>
    <s v="MPP"/>
    <n v="50000"/>
    <s v="UNIVERSAL INSURANCE BROKERS LIMITED"/>
    <s v="Motor Pool"/>
    <s v="Motor Commercial"/>
    <x v="1"/>
  </r>
  <r>
    <d v="2000-05-30T00:00:00"/>
    <d v="2022-12-31T00:00:00"/>
    <d v="2000-05-05T00:00:00"/>
    <s v="C8"/>
    <s v="P651"/>
    <m/>
    <s v="TEXCAL HOUSE SERVICE STATION LTD/TEXCAL SAFARIS &amp; TOURS LTD"/>
    <d v="2000-03-01T00:00:00"/>
    <d v="2001-02-28T00:00:00"/>
    <n v="900000"/>
    <s v="COLLISION WITH TP VEHICLE"/>
    <s v="TPPD"/>
    <s v="KAK 137 J; COM"/>
    <s v="MPP"/>
    <n v="30000"/>
    <s v="ATLANTIS INSURANCE BROKERS"/>
    <s v="Motor Pool"/>
    <s v="Motor Commercial"/>
    <x v="1"/>
  </r>
  <r>
    <d v="2000-06-25T00:00:00"/>
    <d v="2022-12-31T00:00:00"/>
    <d v="2000-06-23T00:00:00"/>
    <s v="C8375"/>
    <s v="P7796"/>
    <s v="OLG/R/08/32582/04"/>
    <s v="KATE FREIGHT &amp; TRAVEL LTD"/>
    <d v="2000-05-01T00:00:00"/>
    <d v="2001-04-30T00:00:00"/>
    <n v="155000"/>
    <s v="ACCIDENT WITH A PEDESTRIAN"/>
    <s v="TPPI"/>
    <s v="KAL 754Z; COM"/>
    <s v="MC"/>
    <n v="100000"/>
    <s v="ATLANTIS INSURANCE BROKERS"/>
    <s v="Motor Cycle"/>
    <s v="Motor Private"/>
    <x v="1"/>
  </r>
  <r>
    <d v="2000-06-25T00:00:00"/>
    <d v="2022-12-31T00:00:00"/>
    <d v="2000-06-21T00:00:00"/>
    <s v="C6392"/>
    <s v="P4360"/>
    <s v="R/200428"/>
    <s v="A. K. ABDULGANI LIMITED"/>
    <d v="1999-08-29T00:00:00"/>
    <d v="2000-08-28T00:00:00"/>
    <m/>
    <s v="ACCIDENT WITH PEDESTRIAN"/>
    <s v="TPPI"/>
    <s v="KAG 573R; TPO"/>
    <s v="MPG"/>
    <n v="30000"/>
    <s v="NOMURA INSURANCE BROKERS LIMITED"/>
    <s v="Motor Pool"/>
    <s v="Motor Commercial"/>
    <x v="1"/>
  </r>
  <r>
    <d v="2000-06-30T00:00:00"/>
    <d v="2022-12-31T00:00:00"/>
    <d v="1999-12-16T00:00:00"/>
    <s v="C8417"/>
    <s v="P2407"/>
    <m/>
    <s v="POLLMANS TOURS &amp; SAFARIS LTD."/>
    <d v="1998-11-01T00:00:00"/>
    <d v="2000-01-28T00:00:00"/>
    <m/>
    <s v="HIT A PEDAL CYCLIST"/>
    <s v="TPPI"/>
    <s v="KAK 205R; TPO"/>
    <s v="MPP"/>
    <n v="20000"/>
    <s v="ARISTOCRATS INSURANCE BROKERS LIMITED"/>
    <s v="Motor Pool"/>
    <s v="Motor Commercial"/>
    <x v="1"/>
  </r>
  <r>
    <d v="2000-07-23T00:00:00"/>
    <d v="2022-12-31T00:00:00"/>
    <d v="2000-07-09T00:00:00"/>
    <s v="C1231"/>
    <s v="P4034"/>
    <s v="OLG/R/07/36922/02"/>
    <s v="GUENET GUEBRE CHRISTOS"/>
    <d v="2000-02-05T00:00:00"/>
    <d v="2001-02-04T00:00:00"/>
    <n v="2000000"/>
    <s v="COLLISION WITH TP VEHICLE"/>
    <s v="TPPI"/>
    <s v="62UN 202K; TPF"/>
    <s v="PC"/>
    <n v="30000"/>
    <s v="ATLANTIS INSURANCE BROKERS"/>
    <s v="Motor Private Car"/>
    <s v="Motor Private"/>
    <x v="1"/>
  </r>
  <r>
    <d v="2000-12-30T00:00:00"/>
    <d v="2022-12-31T00:00:00"/>
    <d v="2000-12-24T00:00:00"/>
    <s v="C1297"/>
    <s v="P4527"/>
    <m/>
    <s v="TITUS BWAMI NYUKURI"/>
    <d v="2000-05-02T00:00:00"/>
    <d v="2001-05-01T00:00:00"/>
    <n v="300000"/>
    <s v="HIT TP VEHICLE"/>
    <s v="TPPD"/>
    <s v="KAL 494L; COM"/>
    <s v="PC"/>
    <n v="50000"/>
    <s v="ZAMWAKA INSURANCE AGENCY"/>
    <s v="Motor Private Car"/>
    <s v="Motor Private"/>
    <x v="1"/>
  </r>
  <r>
    <d v="2002-02-23T00:00:00"/>
    <d v="2022-12-31T00:00:00"/>
    <d v="2002-02-09T00:00:00"/>
    <s v="C3981"/>
    <s v="P5674"/>
    <m/>
    <s v="JOHN KINUTHIA NJOROGE"/>
    <d v="2002-01-25T00:00:00"/>
    <d v="2003-01-24T00:00:00"/>
    <n v="650000"/>
    <s v="COLLISION WITH THIRD PARTY VEHICLE"/>
    <s v="TPPI"/>
    <s v="KAP 361D; COM"/>
    <s v="PC"/>
    <n v="1670000"/>
    <s v="PRIMEMOVER (OLD)"/>
    <s v="Motor Private Car"/>
    <s v="Motor Private"/>
    <x v="1"/>
  </r>
  <r>
    <d v="2005-08-24T00:00:00"/>
    <d v="2023-10-02T00:00:00"/>
    <d v="2005-01-15T00:00:00"/>
    <s v="C4939"/>
    <s v="P5476"/>
    <s v="OLG/R/11/47409/06"/>
    <s v="KENSALT LTD/KENYA COMMERCIAL BANK"/>
    <d v="2004-07-01T00:00:00"/>
    <d v="2005-06-30T00:00:00"/>
    <n v="52250000"/>
    <s v="INJURY TO REHEMA TINGALI"/>
    <s v="DEATH"/>
    <m/>
    <s v="WC"/>
    <n v="51050"/>
    <s v="NOMURA INSURANCE BROKERS LIMITED"/>
    <s v="Workmens Compensation"/>
    <s v="Workmens Compensation"/>
    <x v="0"/>
  </r>
  <r>
    <d v="2006-09-22T00:00:00"/>
    <d v="2022-12-31T00:00:00"/>
    <d v="2006-02-14T00:00:00"/>
    <s v="C3275"/>
    <s v="P811"/>
    <m/>
    <s v="LEGAL MANAGEMENT COSTS"/>
    <d v="2006-01-01T00:00:00"/>
    <d v="2006-12-31T00:00:00"/>
    <n v="1"/>
    <s v="ALLEGED ACCIDENT"/>
    <s v="TPPD"/>
    <s v="XXXX; COM"/>
    <s v="PC"/>
    <n v="280000"/>
    <s v="DIRECT"/>
    <s v="Motor Private Car"/>
    <s v="Motor Private"/>
    <x v="1"/>
  </r>
  <r>
    <d v="2006-09-22T00:00:00"/>
    <d v="2023-07-07T00:00:00"/>
    <d v="2006-02-14T00:00:00"/>
    <s v="C7770"/>
    <s v="P3915"/>
    <m/>
    <s v="LEGAL MANAGEMENT COSTS"/>
    <d v="2006-01-01T00:00:00"/>
    <d v="2006-12-31T00:00:00"/>
    <n v="1"/>
    <s v="ALLEGED ACCIDENT"/>
    <s v="TPPD"/>
    <s v="XXXX; COM"/>
    <s v="PC"/>
    <n v="277588"/>
    <s v="DIRECT"/>
    <s v="Motor Private Car"/>
    <s v="Motor Private"/>
    <x v="0"/>
  </r>
  <r>
    <d v="2006-09-22T00:00:00"/>
    <d v="2023-07-06T00:00:00"/>
    <d v="2006-02-14T00:00:00"/>
    <s v="C5979"/>
    <s v="P133"/>
    <m/>
    <s v="LEGAL MANAGEMENT COSTS"/>
    <d v="2006-01-01T00:00:00"/>
    <d v="2006-12-31T00:00:00"/>
    <n v="1"/>
    <s v="ALLEGED ACCIDENT"/>
    <s v="TPPD"/>
    <s v="XXXX; COM"/>
    <s v="PC"/>
    <n v="432800"/>
    <s v="DIRECT"/>
    <s v="Motor Private Car"/>
    <s v="Motor Private"/>
    <x v="0"/>
  </r>
  <r>
    <d v="2006-09-22T00:00:00"/>
    <d v="2022-12-31T00:00:00"/>
    <d v="2006-02-14T00:00:00"/>
    <s v="C8416"/>
    <s v="P7565"/>
    <m/>
    <s v="LEGAL MANAGEMENT COSTS"/>
    <d v="2006-01-01T00:00:00"/>
    <d v="2006-12-31T00:00:00"/>
    <n v="1"/>
    <s v="ALLEGED ACCIDENT"/>
    <s v="TPPI"/>
    <s v="XXXX; COM"/>
    <s v="PC"/>
    <n v="650000"/>
    <s v="DIRECT"/>
    <s v="Motor Private Car"/>
    <s v="Motor Private"/>
    <x v="1"/>
  </r>
  <r>
    <d v="2006-09-22T00:00:00"/>
    <d v="2022-12-31T00:00:00"/>
    <d v="2006-02-14T00:00:00"/>
    <s v="C7832"/>
    <s v="P2295"/>
    <m/>
    <s v="LEGAL MANAGEMENT COSTS"/>
    <d v="2006-01-01T00:00:00"/>
    <d v="2006-12-31T00:00:00"/>
    <n v="1"/>
    <s v="ALLEGED ACCIDENT"/>
    <s v="TPPI"/>
    <s v="XXXX; COM"/>
    <s v="PC"/>
    <n v="1510000"/>
    <s v="DIRECT"/>
    <s v="Motor Private Car"/>
    <s v="Motor Private"/>
    <x v="1"/>
  </r>
  <r>
    <d v="2007-07-13T00:00:00"/>
    <d v="2022-12-31T00:00:00"/>
    <d v="2006-02-25T00:00:00"/>
    <s v="C2904"/>
    <s v="P6518"/>
    <s v="OLG/R/11/52365/10"/>
    <s v="VALUE PAK FOODS LTD."/>
    <d v="2005-10-23T00:00:00"/>
    <d v="2006-10-22T00:00:00"/>
    <n v="7726296"/>
    <s v="INJURY TO YUVENALIS KEBASO ONGOTO"/>
    <s v="INJURY"/>
    <m/>
    <s v="WC"/>
    <n v="35000"/>
    <s v="UNIVERSAL INSURANCE BROKERS LIMITED"/>
    <s v="Workmens Compensation"/>
    <s v="Workmens Compensation"/>
    <x v="1"/>
  </r>
  <r>
    <d v="2008-10-13T00:00:00"/>
    <d v="2022-12-31T00:00:00"/>
    <d v="2008-08-14T00:00:00"/>
    <s v="C4451"/>
    <s v="P8467"/>
    <s v="OLG/R/08/79891/08"/>
    <s v="DRILLING SPARES &amp; SERVICES LTD"/>
    <d v="2007-08-17T00:00:00"/>
    <d v="2008-08-16T00:00:00"/>
    <m/>
    <s v="ACCIDENT WITH A PEDESTRIAN"/>
    <s v="TPPD"/>
    <s v="KZK 393; TPO"/>
    <s v="CV"/>
    <n v="200000"/>
    <s v="INS. BROKERS &amp; CO-ORDINATORS (K) LIMITED"/>
    <s v="Motor Commercial Vehicle"/>
    <s v="Motor Commercial"/>
    <x v="1"/>
  </r>
  <r>
    <d v="2009-11-09T00:00:00"/>
    <d v="2023-05-05T00:00:00"/>
    <d v="2009-11-09T00:00:00"/>
    <s v="C3984"/>
    <s v="P2990"/>
    <m/>
    <s v="SHINING STARS SHUTTLE SERVICES"/>
    <d v="2008-12-05T00:00:00"/>
    <d v="2009-12-04T00:00:00"/>
    <n v="3000000"/>
    <s v="BUS MET WITH ACCIDENT CAUSING DEATH TO THE DRIVER AND TWO PASSENGERS."/>
    <s v="TPPI"/>
    <s v="KBD 197G; COM"/>
    <s v="MPP"/>
    <n v="1473448"/>
    <s v="INS. BROKERS &amp; CO-ORDINATORS (K) LIMITED"/>
    <s v="Motor Pool"/>
    <s v="Motor Commercial"/>
    <x v="0"/>
  </r>
  <r>
    <d v="2010-07-13T00:00:00"/>
    <d v="2022-12-31T00:00:00"/>
    <d v="2007-07-03T00:00:00"/>
    <s v="C105"/>
    <s v="P2086"/>
    <s v="OLG/R/11/60097/02"/>
    <s v="STEEL  MAKERS  LTD"/>
    <d v="2007-02-05T00:00:00"/>
    <d v="2008-02-04T00:00:00"/>
    <n v="17719818"/>
    <s v="INJURY TO JOEL VUNDI KITEME"/>
    <s v="INJURY"/>
    <m/>
    <s v="WC"/>
    <n v="50000"/>
    <s v="UNIVERSAL INSURANCE BROKERS LIMITED"/>
    <s v="Workmens Compensation"/>
    <s v="Workmens Compensation"/>
    <x v="1"/>
  </r>
  <r>
    <d v="2010-07-22T00:00:00"/>
    <d v="2022-12-31T00:00:00"/>
    <d v="2010-07-02T00:00:00"/>
    <s v="C6536"/>
    <s v="P5338"/>
    <s v="OLG/R/08/96158/06"/>
    <s v="WILHAM  (K) LTD"/>
    <d v="2010-07-01T00:00:00"/>
    <d v="2011-06-30T00:00:00"/>
    <n v="844000"/>
    <s v="ACCIDENT WITH A PEDESTRIAN (FATAL)"/>
    <s v="TPPI"/>
    <s v="KAM 688M; COM"/>
    <s v="CV"/>
    <n v="200000"/>
    <s v="INS. BROKERS &amp; CO-ORDINATORS (K) LIMITED"/>
    <s v="Motor Commercial Vehicle"/>
    <s v="Motor Commercial"/>
    <x v="1"/>
  </r>
  <r>
    <d v="2010-08-19T00:00:00"/>
    <d v="2022-12-31T00:00:00"/>
    <d v="2009-08-26T00:00:00"/>
    <s v="C6708"/>
    <s v="P8175"/>
    <s v="OIC/R/11/68412/07"/>
    <s v="LABH SINGH HARNAM SINGH LTD."/>
    <d v="2009-07-01T00:00:00"/>
    <d v="2010-06-30T00:00:00"/>
    <n v="3653243"/>
    <s v="INJURY TO  JUSTUS KYALO MUTUNGA"/>
    <s v="INJURY"/>
    <m/>
    <s v="WIBI"/>
    <n v="50000"/>
    <s v="UNIVERSAL INSURANCE BROKERS LIMITED"/>
    <s v="Workmens Compensation"/>
    <s v="Workmens Compensation"/>
    <x v="1"/>
  </r>
  <r>
    <d v="2011-07-05T00:00:00"/>
    <d v="2022-12-31T00:00:00"/>
    <d v="2009-02-02T00:00:00"/>
    <s v="C3411"/>
    <s v="P6730"/>
    <s v="OIC/R/11/68624/01"/>
    <s v="KRYSTALLINE SALT LTD"/>
    <d v="2009-01-01T00:00:00"/>
    <d v="2009-12-31T00:00:00"/>
    <n v="11382725"/>
    <s v="REGINALD MWALENGE"/>
    <s v="INJURY"/>
    <m/>
    <s v="WIBI"/>
    <n v="50000"/>
    <s v="UNIVERSAL INSURANCE BROKERS LIMITED"/>
    <s v="Workmens Compensation"/>
    <s v="Workmens Compensation"/>
    <x v="1"/>
  </r>
  <r>
    <d v="2011-07-21T00:00:00"/>
    <d v="2022-12-31T00:00:00"/>
    <d v="2011-07-07T00:00:00"/>
    <s v="C161"/>
    <s v="P7941"/>
    <s v="OLG/R/08/98053/11"/>
    <s v="SHIVA MOMBASA LIMITED"/>
    <d v="2010-11-18T00:00:00"/>
    <d v="2011-11-17T00:00:00"/>
    <n v="3700000"/>
    <s v="ACCIDENT WITH A PEDAL CYCLIST"/>
    <s v="TPPI"/>
    <s v="KBB 061P; COM"/>
    <s v="CV"/>
    <n v="100000"/>
    <s v="NOMURA INSURANCE BROKERS LIMITED"/>
    <s v="Motor Commercial Vehicle"/>
    <s v="Motor Commercial"/>
    <x v="1"/>
  </r>
  <r>
    <d v="2011-10-24T00:00:00"/>
    <d v="2022-12-31T00:00:00"/>
    <d v="2011-08-05T00:00:00"/>
    <s v="C369"/>
    <s v="P2319"/>
    <s v="OIC/R/11/80746/09"/>
    <s v="MAVJI KANJI &amp; BROS LTD."/>
    <d v="2010-10-01T00:00:00"/>
    <d v="2011-09-30T00:00:00"/>
    <n v="6033060"/>
    <s v="INJURY TO  JOHN  KIIMA KIMBII"/>
    <s v="INJURY"/>
    <m/>
    <s v="WIBI"/>
    <n v="50000"/>
    <s v="HILL-STONE INSURANCE BROKERS LTD."/>
    <s v="Workmens Compensation"/>
    <s v="Workmens Compensation"/>
    <x v="1"/>
  </r>
  <r>
    <d v="2011-10-25T00:00:00"/>
    <d v="2022-12-31T00:00:00"/>
    <d v="2011-07-11T00:00:00"/>
    <s v="C5480"/>
    <s v="P8219"/>
    <s v="OIC/R/11/81725/01"/>
    <s v="SOPHIE  GOVANI"/>
    <d v="2011-01-21T00:00:00"/>
    <d v="2012-01-20T00:00:00"/>
    <n v="6138733"/>
    <s v="INJURY TO RASHID SALIM MWADUGA"/>
    <s v="INJURY"/>
    <m/>
    <s v="WIBI"/>
    <n v="50000"/>
    <s v="NOMURA INSURANCE BROKERS LIMITED"/>
    <s v="Workmens Compensation"/>
    <s v="Workmens Compensation"/>
    <x v="1"/>
  </r>
  <r>
    <d v="2012-05-30T00:00:00"/>
    <d v="2023-05-15T00:00:00"/>
    <d v="2011-10-25T00:00:00"/>
    <s v="C2273"/>
    <s v="P4475"/>
    <m/>
    <s v="VAPCO CONSTRUCTION COMPANY LIMITED."/>
    <d v="2011-07-01T00:00:00"/>
    <d v="2012-06-30T00:00:00"/>
    <n v="1000000"/>
    <s v="INJURY TO  JOHN KYALO MUVEA"/>
    <s v="INJURY"/>
    <m/>
    <s v="WIBI"/>
    <n v="1500"/>
    <s v="NOMURA INSURANCE BROKERS LIMITED"/>
    <s v="Workmens Compensation"/>
    <s v="Workmens Compensation"/>
    <x v="0"/>
  </r>
  <r>
    <d v="2012-08-02T00:00:00"/>
    <d v="2022-12-31T00:00:00"/>
    <d v="2011-07-21T00:00:00"/>
    <s v="C2603"/>
    <s v="P5962"/>
    <s v="OIC/R/11/82654/03"/>
    <s v="ATHI STORES LTD."/>
    <d v="2011-03-07T00:00:00"/>
    <d v="2012-03-06T00:00:00"/>
    <n v="8485167"/>
    <s v="INJURY TO JEREMIAH MUSANGO"/>
    <s v="INJURY"/>
    <m/>
    <s v="WIBI"/>
    <n v="10000"/>
    <s v="D &amp; G INSURANCE BROKERS LIMITED"/>
    <s v="Workmens Compensation"/>
    <s v="Workmens Compensation"/>
    <x v="1"/>
  </r>
  <r>
    <d v="2012-08-09T00:00:00"/>
    <d v="2022-12-31T00:00:00"/>
    <d v="2012-03-06T00:00:00"/>
    <s v="C1986"/>
    <s v="P7525"/>
    <s v="OIC/R/11/83076/04"/>
    <s v="KIBOS SUGAR &amp; ALLIED INDUSTRIES LIMITED"/>
    <d v="2011-04-01T00:00:00"/>
    <d v="2012-03-31T00:00:00"/>
    <n v="102572000"/>
    <s v="INJURY TO MARTIN ODHIABO OYOO"/>
    <s v="INJURY"/>
    <m/>
    <s v="WIBI"/>
    <n v="50000"/>
    <s v="INS. BROKERS &amp; CO-ORDINATORS (K) LIMITED"/>
    <s v="Workmens Compensation"/>
    <s v="Workmens Compensation"/>
    <x v="1"/>
  </r>
  <r>
    <d v="2012-09-14T00:00:00"/>
    <d v="2022-12-31T00:00:00"/>
    <d v="2012-01-23T00:00:00"/>
    <s v="C2167"/>
    <s v="P3636"/>
    <s v="OIC/R/11/85270/08"/>
    <s v="PARBAT SIYANI CONSTRUCTION LIMITED"/>
    <d v="2011-08-01T00:00:00"/>
    <d v="2012-07-31T00:00:00"/>
    <n v="34125000"/>
    <s v="INJURY TO MULEE KITHEKA"/>
    <s v="INJURY"/>
    <m/>
    <s v="WIBI"/>
    <n v="50000"/>
    <s v="BTB INSURANCE BROKERS LIMITED"/>
    <s v="Workmens Compensation"/>
    <s v="Workmens Compensation"/>
    <x v="1"/>
  </r>
  <r>
    <d v="2012-10-15T00:00:00"/>
    <d v="2023-01-13T00:00:00"/>
    <d v="2012-05-27T00:00:00"/>
    <s v="C8307"/>
    <s v="P7502"/>
    <s v="OIC/R/11/87641/02"/>
    <s v="STEEL  MAKERS  LTD"/>
    <d v="2012-02-05T00:00:00"/>
    <d v="2013-02-04T00:00:00"/>
    <n v="18269062"/>
    <s v="INJURY TO JOHNSTON WANJALA SABUNI"/>
    <s v="MEDICAL"/>
    <m/>
    <s v="WIBI"/>
    <n v="159947"/>
    <s v="UNIVERSAL INSURANCE BROKERS LIMITED"/>
    <s v="Workmens Compensation"/>
    <s v="Workmens Compensation"/>
    <x v="0"/>
  </r>
  <r>
    <d v="2013-02-01T00:00:00"/>
    <d v="2022-12-31T00:00:00"/>
    <d v="2010-06-04T00:00:00"/>
    <s v="C3438"/>
    <s v="P3642"/>
    <s v="OIC/R/11/68262/06"/>
    <s v="DAISA FARM-WILHAM KENYA LTD"/>
    <d v="2009-10-24T00:00:00"/>
    <d v="2010-06-30T00:00:00"/>
    <n v="8545128"/>
    <s v="INJURY TO  JOSEPHAT WAMAI"/>
    <s v="INJURY"/>
    <m/>
    <s v="WIBI"/>
    <n v="50000"/>
    <s v="INS. BROKERS &amp; CO-ORDINATORS (K) LIMITED"/>
    <s v="Workmens Compensation"/>
    <s v="Workmens Compensation"/>
    <x v="1"/>
  </r>
  <r>
    <d v="2013-02-16T00:00:00"/>
    <d v="2022-12-31T00:00:00"/>
    <d v="2013-01-08T00:00:00"/>
    <s v="C6441"/>
    <s v="P1216"/>
    <s v="OIC/R/11/85310/09"/>
    <s v="GOVAR BUILDING CONTRACTORS"/>
    <d v="2011-11-11T00:00:00"/>
    <d v="2013-03-15T00:00:00"/>
    <n v="7985250"/>
    <s v="INJUR TO BARAKA MUTUKU"/>
    <s v="INJURY"/>
    <m/>
    <s v="WIBI"/>
    <n v="95000"/>
    <s v="BTB INSURANCE BROKERS LIMITED"/>
    <s v="Workmens Compensation"/>
    <s v="Workmens Compensation"/>
    <x v="1"/>
  </r>
  <r>
    <d v="2013-02-16T00:00:00"/>
    <d v="2022-12-31T00:00:00"/>
    <d v="2009-06-08T00:00:00"/>
    <s v="C1094"/>
    <s v="P2211"/>
    <s v="OIC/R/11/65594/01"/>
    <s v="GILANIS BUTCHERY LTD ( NAKURU)"/>
    <d v="2009-01-01T00:00:00"/>
    <d v="2009-12-31T00:00:00"/>
    <n v="2004660"/>
    <s v="INJUR TO ANTHONY NYABERI MOTURI"/>
    <s v="INJURY"/>
    <m/>
    <s v="WIBI"/>
    <n v="50000"/>
    <s v="TEEVEE INSURANCE BROKERS LTD"/>
    <s v="Workmens Compensation"/>
    <s v="Workmens Compensation"/>
    <x v="1"/>
  </r>
  <r>
    <d v="2013-10-29T00:00:00"/>
    <d v="2022-12-31T00:00:00"/>
    <d v="2013-03-09T00:00:00"/>
    <s v="C6286"/>
    <s v="P7737"/>
    <s v="OIC/R/11/91138/12"/>
    <s v="DINESH CONSTRUCTION LTD"/>
    <d v="2013-01-01T00:00:00"/>
    <d v="2013-12-31T00:00:00"/>
    <n v="63804000"/>
    <s v="INJURY TO BENSON KILILI KISUNA"/>
    <s v="MEDICAL"/>
    <m/>
    <s v="WICL"/>
    <n v="50000"/>
    <s v="UNIVERSAL INSURANCE BROKERS LIMITED"/>
    <s v="Workmens Compensation"/>
    <s v="Workmens Compensation"/>
    <x v="1"/>
  </r>
  <r>
    <d v="2013-12-10T00:00:00"/>
    <d v="2022-12-31T00:00:00"/>
    <d v="2013-08-19T00:00:00"/>
    <s v="C4699"/>
    <s v="P4041"/>
    <s v="OIC/R/11/92902/08"/>
    <s v="CANON ALUMINIUM FABRICATORS LTD"/>
    <d v="2013-08-01T00:00:00"/>
    <d v="2014-07-31T00:00:00"/>
    <n v="19608955"/>
    <s v="INJURY TO JOSPHAT MUINDE"/>
    <s v="MEDICAL"/>
    <m/>
    <s v="WICL"/>
    <n v="50000"/>
    <s v="D &amp; G INSURANCE BROKERS LIMITED"/>
    <s v="Workmens Compensation"/>
    <s v="Workmens Compensation"/>
    <x v="1"/>
  </r>
  <r>
    <d v="2013-12-30T00:00:00"/>
    <d v="2022-12-31T00:00:00"/>
    <d v="2011-11-26T00:00:00"/>
    <s v="C1686"/>
    <s v="P1022"/>
    <m/>
    <s v="RUIRU FEEDS LIMITED"/>
    <d v="2011-10-24T00:00:00"/>
    <d v="2012-12-31T00:00:00"/>
    <n v="2796000"/>
    <s v="INJURY TO  HARRISON MULANGA KITHOME"/>
    <s v="MEDICAL"/>
    <m/>
    <s v="WICL"/>
    <n v="50000"/>
    <s v="D &amp; G INSURANCE BROKERS LIMITED"/>
    <s v="Workmens Compensation"/>
    <s v="Workmens Compensation"/>
    <x v="1"/>
  </r>
  <r>
    <d v="2014-01-20T00:00:00"/>
    <d v="2022-12-31T00:00:00"/>
    <d v="2013-01-23T00:00:00"/>
    <s v="C7544"/>
    <s v="P2270"/>
    <s v="OIC/R/11/90015/12"/>
    <s v="NEAT CONSTRUCTION SERVICES"/>
    <d v="2012-12-01T00:00:00"/>
    <d v="2013-11-30T00:00:00"/>
    <n v="1852000"/>
    <s v="INJURY TO KASAU PAUL"/>
    <s v="INJURY"/>
    <m/>
    <s v="WIBI"/>
    <n v="10000"/>
    <s v="CROWNSCOPE INSURANCE BROKERS LTD"/>
    <s v="Workmens Compensation"/>
    <s v="Workmens Compensation"/>
    <x v="1"/>
  </r>
  <r>
    <d v="2014-02-18T00:00:00"/>
    <d v="2022-12-31T00:00:00"/>
    <d v="2013-07-11T00:00:00"/>
    <s v="C7740"/>
    <s v="P9292"/>
    <s v="OIC/R/11/92677/07"/>
    <s v="UNITED ARYAN EPZ LTD"/>
    <d v="2013-07-01T00:00:00"/>
    <d v="2014-06-30T00:00:00"/>
    <n v="248933723"/>
    <s v="INJURY TO EDWARD OUMA"/>
    <s v="MEDICAL"/>
    <m/>
    <s v="WICL"/>
    <n v="50000"/>
    <s v="D &amp; G INSURANCE BROKERS LIMITED"/>
    <s v="Workmens Compensation"/>
    <s v="Workmens Compensation"/>
    <x v="1"/>
  </r>
  <r>
    <d v="2014-03-13T00:00:00"/>
    <d v="2022-12-31T00:00:00"/>
    <d v="2013-11-25T00:00:00"/>
    <s v="C9458"/>
    <s v="P1176"/>
    <s v="OIC/R/11/93261/09"/>
    <s v="APPI DECORATORS"/>
    <d v="2013-09-04T00:00:00"/>
    <d v="2014-09-03T00:00:00"/>
    <n v="2538000"/>
    <s v="INJURY TO MORRIS KHAMATI"/>
    <s v="INJURY"/>
    <m/>
    <s v="WIBI"/>
    <n v="50000"/>
    <s v="UNICORN INSURANCE BROKERS LIMITED"/>
    <s v="Workmens Compensation"/>
    <s v="Workmens Compensation"/>
    <x v="1"/>
  </r>
  <r>
    <d v="2014-03-13T00:00:00"/>
    <d v="2022-12-31T00:00:00"/>
    <d v="2013-09-30T00:00:00"/>
    <s v="C6649"/>
    <s v="P4200"/>
    <s v="OIC/R/11/92923/05"/>
    <s v="STEEL MAKERS LTD (ATHI RIVER)"/>
    <d v="2013-05-18T00:00:00"/>
    <d v="2014-05-17T00:00:00"/>
    <n v="15276300"/>
    <s v="INJURY TO SHADRACK NDABUKI MUEMA"/>
    <s v="INJURY"/>
    <m/>
    <s v="WIBI"/>
    <n v="50000"/>
    <s v="UNIVERSAL INSURANCE BROKERS LIMITED"/>
    <s v="Workmens Compensation"/>
    <s v="Workmens Compensation"/>
    <x v="1"/>
  </r>
  <r>
    <d v="2014-03-25T00:00:00"/>
    <d v="2022-12-31T00:00:00"/>
    <d v="2013-08-31T00:00:00"/>
    <s v="C4176"/>
    <s v="P2092"/>
    <s v="OIC/R/11/92644/06"/>
    <s v="PINDORIA HOLDINGS LTD"/>
    <d v="2013-07-01T00:00:00"/>
    <d v="2013-08-31T00:00:00"/>
    <n v="4840000"/>
    <s v="JOB KHAGAI &amp; FREDRICK OMITO  ON APRIL &amp; AUGUST RESPECTIVELY"/>
    <s v="MEDICAL"/>
    <m/>
    <s v="WICL"/>
    <n v="50000"/>
    <s v="D &amp; G INSURANCE BROKERS LIMITED"/>
    <s v="Workmens Compensation"/>
    <s v="Workmens Compensation"/>
    <x v="1"/>
  </r>
  <r>
    <d v="2014-04-03T00:00:00"/>
    <d v="2023-03-15T00:00:00"/>
    <d v="2014-03-22T00:00:00"/>
    <s v="C2415"/>
    <s v="P2593"/>
    <m/>
    <s v="SHIVA CARRIERS LTD"/>
    <d v="2014-02-07T00:00:00"/>
    <d v="2015-02-06T00:00:00"/>
    <m/>
    <s v="COLLSION WITH T.P VEHICLE - FATAL"/>
    <s v="TPPI"/>
    <s v="KBL 961Q; TPO"/>
    <s v="MPG"/>
    <n v="26489"/>
    <s v="D &amp; G INSURANCE BROKERS LIMITED"/>
    <s v="Motor Pool"/>
    <s v="Motor Commercial"/>
    <x v="0"/>
  </r>
  <r>
    <d v="2014-04-03T00:00:00"/>
    <d v="2023-04-26T00:00:00"/>
    <d v="2014-03-22T00:00:00"/>
    <s v="C4760"/>
    <s v="P3923"/>
    <m/>
    <s v="SHIVA CARRIERS LTD"/>
    <d v="2014-02-07T00:00:00"/>
    <d v="2015-02-06T00:00:00"/>
    <m/>
    <s v="COLLSION WITH T.P VEHICLE - FATAL"/>
    <s v="TPPI"/>
    <s v="KBL 961Q; TPO"/>
    <s v="MPG"/>
    <n v="3523600"/>
    <s v="D &amp; G INSURANCE BROKERS LIMITED"/>
    <s v="Motor Pool"/>
    <s v="Motor Commercial"/>
    <x v="0"/>
  </r>
  <r>
    <d v="2014-04-17T00:00:00"/>
    <d v="2022-12-31T00:00:00"/>
    <d v="2014-02-20T00:00:00"/>
    <s v="C7300"/>
    <s v="P3148"/>
    <s v="OLG/R/08/110469/03"/>
    <s v="FUSION FOOD LIMITED"/>
    <d v="2013-04-01T00:00:00"/>
    <d v="2014-03-31T00:00:00"/>
    <n v="450000"/>
    <s v="ACCIDENT WITH A PEDESTRIAN"/>
    <s v="TPPI"/>
    <s v="KAS 484C; COM"/>
    <s v="CV"/>
    <n v="200000"/>
    <s v="NOMURA INSURANCE BROKERS LIMITED"/>
    <s v="Motor Commercial Vehicle"/>
    <s v="Motor Commercial"/>
    <x v="1"/>
  </r>
  <r>
    <d v="2014-05-08T00:00:00"/>
    <d v="2022-12-31T00:00:00"/>
    <d v="2014-01-18T00:00:00"/>
    <s v="C2772"/>
    <s v="P1953"/>
    <m/>
    <s v="DEVKI STEEL MILLS LTD"/>
    <d v="2013-11-01T00:00:00"/>
    <d v="2014-10-31T00:00:00"/>
    <n v="36072826"/>
    <s v="INJURY TO DENNIS MOFFAT KEBWARO"/>
    <s v="MEDICAL"/>
    <m/>
    <s v="WICL"/>
    <n v="40000"/>
    <s v="D &amp; G INSURANCE BROKERS LIMITED"/>
    <s v="Workmens Compensation"/>
    <s v="Workmens Compensation"/>
    <x v="1"/>
  </r>
  <r>
    <d v="2014-05-26T00:00:00"/>
    <d v="2022-12-31T00:00:00"/>
    <d v="2014-01-03T00:00:00"/>
    <s v="C1372"/>
    <s v="P5002"/>
    <s v="OIC/R/11/98833/11"/>
    <s v="SIMBA CORPORATION LTD"/>
    <d v="2013-11-01T00:00:00"/>
    <d v="2014-10-31T00:00:00"/>
    <n v="477551536"/>
    <s v="INJURY TO: HESBON MURIITHI GACHOKI"/>
    <s v="INJURY"/>
    <m/>
    <s v="WIBI"/>
    <n v="10000"/>
    <s v="D &amp; G INSURANCE BROKERS LIMITED"/>
    <s v="Workmens Compensation"/>
    <s v="Workmens Compensation"/>
    <x v="1"/>
  </r>
  <r>
    <d v="2014-06-06T00:00:00"/>
    <d v="2023-02-23T00:00:00"/>
    <d v="2014-04-07T00:00:00"/>
    <s v="C3324"/>
    <s v="P9072"/>
    <s v="OLG/R/05/999057/11"/>
    <s v="WILD WATERS LTD."/>
    <d v="2013-12-01T00:00:00"/>
    <d v="2014-11-30T00:00:00"/>
    <n v="5000000"/>
    <s v="FATAL INJURY TO TAHIR SULEIMAN"/>
    <s v="OD"/>
    <m/>
    <s v="PL"/>
    <n v="4300000"/>
    <s v="NOMURA INSURANCE BROKERS LIMITED"/>
    <s v="Public Liability"/>
    <s v="Liability"/>
    <x v="0"/>
  </r>
  <r>
    <d v="2014-06-06T00:00:00"/>
    <d v="2023-05-31T00:00:00"/>
    <d v="2014-04-07T00:00:00"/>
    <s v="C5426"/>
    <s v="P9095"/>
    <s v="OLG/R/05/999057/11"/>
    <s v="WILD WATERS LTD."/>
    <d v="2013-12-01T00:00:00"/>
    <d v="2014-11-30T00:00:00"/>
    <n v="5000000"/>
    <s v="FATAL INJURY TO TAHIR SULEIMAN"/>
    <s v="OD"/>
    <m/>
    <s v="PL"/>
    <n v="-1000000"/>
    <s v="NOMURA INSURANCE BROKERS LIMITED"/>
    <s v="Public Liability"/>
    <s v="Liability"/>
    <x v="0"/>
  </r>
  <r>
    <d v="2014-06-06T00:00:00"/>
    <d v="2023-04-28T00:00:00"/>
    <d v="2014-04-07T00:00:00"/>
    <s v="C4507"/>
    <s v="P8086"/>
    <s v="OLG/R/05/999057/11"/>
    <s v="WILD WATERS LTD."/>
    <d v="2013-12-01T00:00:00"/>
    <d v="2014-11-30T00:00:00"/>
    <n v="5000000"/>
    <s v="FATAL INJURY TO TAHIR SULEIMAN"/>
    <s v="OD"/>
    <m/>
    <s v="PL"/>
    <n v="-500000"/>
    <s v="NOMURA INSURANCE BROKERS LIMITED"/>
    <s v="Public Liability"/>
    <s v="Liability"/>
    <x v="0"/>
  </r>
  <r>
    <d v="2014-06-06T00:00:00"/>
    <d v="2023-11-30T00:00:00"/>
    <d v="2014-04-07T00:00:00"/>
    <s v="C9718"/>
    <s v="P9629"/>
    <s v="OLG/R/05/999057/11"/>
    <s v="WILD WATERS LTD."/>
    <d v="2013-12-01T00:00:00"/>
    <d v="2014-11-30T00:00:00"/>
    <n v="5000000"/>
    <s v="FATAL INJURY TO TAHIR SULEIMAN"/>
    <s v="OD"/>
    <m/>
    <s v="PL"/>
    <n v="-500000"/>
    <s v="NOMURA INSURANCE BROKERS LIMITED"/>
    <s v="Public Liability"/>
    <s v="Liability"/>
    <x v="0"/>
  </r>
  <r>
    <d v="2014-06-06T00:00:00"/>
    <d v="2023-12-30T00:00:00"/>
    <d v="2014-04-07T00:00:00"/>
    <s v="C4494"/>
    <s v="P1676"/>
    <s v="OLG/R/05/999057/11"/>
    <s v="WILD WATERS LTD."/>
    <d v="2013-12-01T00:00:00"/>
    <d v="2014-11-30T00:00:00"/>
    <n v="5000000"/>
    <s v="FATAL INJURY TO TAHIR SULEIMAN"/>
    <s v="TPPI"/>
    <m/>
    <s v="PL"/>
    <n v="-671705"/>
    <s v="NOMURA INSURANCE BROKERS LIMITED"/>
    <s v="Public Liability"/>
    <s v="Liability"/>
    <x v="0"/>
  </r>
  <r>
    <d v="2014-06-06T00:00:00"/>
    <d v="2023-12-13T00:00:00"/>
    <d v="2014-04-07T00:00:00"/>
    <s v="C1043"/>
    <s v="P9665"/>
    <s v="OLG/R/05/999057/11"/>
    <s v="WILD WATERS LTD."/>
    <d v="2013-12-01T00:00:00"/>
    <d v="2014-11-30T00:00:00"/>
    <n v="5000000"/>
    <s v="FATAL INJURY TO TAHIR SULEIMAN"/>
    <s v="TPPI"/>
    <m/>
    <s v="PL"/>
    <n v="671705"/>
    <s v="NOMURA INSURANCE BROKERS LIMITED"/>
    <s v="Public Liability"/>
    <s v="Liability"/>
    <x v="0"/>
  </r>
  <r>
    <d v="2014-06-28T00:00:00"/>
    <d v="2022-12-31T00:00:00"/>
    <d v="2014-04-14T00:00:00"/>
    <s v="C7527"/>
    <s v="P7314"/>
    <m/>
    <s v="PROF.FREDRICK N. ONYANGO"/>
    <d v="2013-10-22T00:00:00"/>
    <d v="2014-10-21T00:00:00"/>
    <n v="5000000"/>
    <s v="ALLEGED ACCIDENT"/>
    <s v="TPPI"/>
    <s v="KTCB 197H; COM"/>
    <s v="CV"/>
    <n v="5000"/>
    <s v="AMARA INSURANCE AGENCY LIMITED"/>
    <s v="Motor Commercial Vehicle"/>
    <s v="Motor Commercial"/>
    <x v="1"/>
  </r>
  <r>
    <d v="2014-08-11T00:00:00"/>
    <d v="2022-12-31T00:00:00"/>
    <d v="2012-08-31T00:00:00"/>
    <s v="C8314"/>
    <s v="P1502"/>
    <s v="OIC/R/11/87449/04"/>
    <s v="MIDLAND  CONSTRUCTION  LIMITED"/>
    <d v="2012-04-01T00:00:00"/>
    <d v="2013-03-31T00:00:00"/>
    <n v="6459000"/>
    <s v="INJURY TO SILAS OMBAO BARASA"/>
    <s v="INJURY"/>
    <m/>
    <s v="WIBI"/>
    <n v="120000"/>
    <s v="UNDERWRITING SERVICES &amp; INSURANCE BROKERS LTD"/>
    <s v="Workmens Compensation"/>
    <s v="Workmens Compensation"/>
    <x v="1"/>
  </r>
  <r>
    <d v="2014-08-15T00:00:00"/>
    <d v="2022-12-31T00:00:00"/>
    <d v="2012-11-08T00:00:00"/>
    <s v="C8886"/>
    <s v="P74"/>
    <s v="OIC/R/11/91845/02"/>
    <s v="PRIMA ROSA II FLOWERS LTD"/>
    <d v="2012-02-15T00:00:00"/>
    <d v="2013-02-14T00:00:00"/>
    <n v="20214645"/>
    <s v="INJURY TO  BENSON NGAO LATIO"/>
    <s v="INJURY"/>
    <m/>
    <s v="WIBI"/>
    <n v="50000"/>
    <s v="UNIVERSAL INSURANCE BROKERS LIMITED"/>
    <s v="Workmens Compensation"/>
    <s v="Workmens Compensation"/>
    <x v="1"/>
  </r>
  <r>
    <d v="2014-08-18T00:00:00"/>
    <d v="2022-12-31T00:00:00"/>
    <d v="2014-05-24T00:00:00"/>
    <s v="C5295"/>
    <s v="P1555"/>
    <s v="OIC/R/11/92383/06"/>
    <s v="MARIDADI FARM LIMITED"/>
    <d v="2013-06-13T00:00:00"/>
    <d v="2014-06-12T00:00:00"/>
    <n v="80808606"/>
    <s v="INJURY TO JARED MASERO ISANYA"/>
    <s v="INJURY"/>
    <m/>
    <s v="WIBI"/>
    <n v="50000"/>
    <s v="ICK INSURANCE BROKERS LIMITED"/>
    <s v="Workmens Compensation"/>
    <s v="Workmens Compensation"/>
    <x v="1"/>
  </r>
  <r>
    <d v="2014-08-20T00:00:00"/>
    <d v="2022-12-31T00:00:00"/>
    <d v="2010-12-30T00:00:00"/>
    <s v="C8725"/>
    <s v="P9394"/>
    <s v="OIC/R/11/79305/07"/>
    <s v="UNITED ARYAN EPZ LTD"/>
    <d v="2010-07-01T00:00:00"/>
    <d v="2011-06-30T00:00:00"/>
    <n v="203811623"/>
    <s v="INJURY TO SAMSON NGUGI"/>
    <s v="MEDICAL"/>
    <m/>
    <s v="WICL"/>
    <n v="50000"/>
    <s v="INS. BROKERS &amp; CO-ORDINATORS (K) LIMITED"/>
    <s v="Workmens Compensation"/>
    <s v="Workmens Compensation"/>
    <x v="1"/>
  </r>
  <r>
    <d v="2014-08-26T00:00:00"/>
    <d v="2022-12-31T00:00:00"/>
    <d v="2014-04-11T00:00:00"/>
    <s v="C3561"/>
    <s v="P9915"/>
    <m/>
    <s v="DEVKI STEEL MILLS LTD"/>
    <d v="2013-11-01T00:00:00"/>
    <d v="2014-10-31T00:00:00"/>
    <n v="36072826"/>
    <s v="INJURY TO WILLIAM OCHARO MARANGA"/>
    <s v="MEDICAL"/>
    <m/>
    <s v="WICL"/>
    <n v="50000"/>
    <s v="D &amp; G INSURANCE BROKERS LIMITED"/>
    <s v="Workmens Compensation"/>
    <s v="Workmens Compensation"/>
    <x v="1"/>
  </r>
  <r>
    <d v="2014-08-28T00:00:00"/>
    <d v="2022-12-31T00:00:00"/>
    <d v="2013-12-18T00:00:00"/>
    <s v="C6649"/>
    <s v="P4794"/>
    <s v="OIC/R/11/93006/08"/>
    <s v="PARBAT SIYANI CONSTRUCTION LIMITED"/>
    <d v="2013-08-01T00:00:00"/>
    <d v="2014-07-31T00:00:00"/>
    <n v="34125000"/>
    <s v="INJURY TO JOSHUA MWALILI  MUTUA"/>
    <s v="MEDICAL"/>
    <m/>
    <s v="WICL"/>
    <n v="50000"/>
    <s v="BTB INSURANCE BROKERS LIMITED"/>
    <s v="Workmens Compensation"/>
    <s v="Workmens Compensation"/>
    <x v="1"/>
  </r>
  <r>
    <d v="2014-09-04T00:00:00"/>
    <d v="2022-12-31T00:00:00"/>
    <d v="2011-09-18T00:00:00"/>
    <s v="C1523"/>
    <s v="P8993"/>
    <s v="OIC/R/11/83151/05"/>
    <s v="STEEL MAKERS LTD (ATHI RIVER)"/>
    <d v="2011-05-18T00:00:00"/>
    <d v="2012-05-17T00:00:00"/>
    <n v="15276300"/>
    <s v="INJURY TO  MICHAEL MATHEKA MWAMBIA"/>
    <s v="INJURY"/>
    <m/>
    <s v="WIBI"/>
    <n v="50000"/>
    <s v="UNIVERSAL INSURANCE BROKERS LIMITED"/>
    <s v="Workmens Compensation"/>
    <s v="Workmens Compensation"/>
    <x v="1"/>
  </r>
  <r>
    <d v="2014-09-04T00:00:00"/>
    <d v="2022-12-31T00:00:00"/>
    <d v="2011-11-14T00:00:00"/>
    <s v="C9273"/>
    <s v="P1137"/>
    <s v="OIC/R/11/83151/05"/>
    <s v="STEEL MAKERS LTD (ATHI RIVER)"/>
    <d v="2011-05-18T00:00:00"/>
    <d v="2012-05-17T00:00:00"/>
    <n v="15276300"/>
    <s v="INJURY TO MICHAEL NYAKINYE ONDEGE"/>
    <s v="INJURY"/>
    <m/>
    <s v="WIBI"/>
    <n v="50000"/>
    <s v="UNIVERSAL INSURANCE BROKERS LIMITED"/>
    <s v="Workmens Compensation"/>
    <s v="Workmens Compensation"/>
    <x v="1"/>
  </r>
  <r>
    <d v="2014-09-10T00:00:00"/>
    <d v="2022-12-31T00:00:00"/>
    <d v="2012-09-20T00:00:00"/>
    <s v="C7415"/>
    <s v="P4551"/>
    <s v="OIC/R/11/86266/10"/>
    <s v="DINESH CONSTRUCTION LTD"/>
    <d v="2011-10-08T00:00:00"/>
    <d v="2012-10-07T00:00:00"/>
    <n v="30873000"/>
    <s v="INJURY TO JARED OCHIENG OTIENO"/>
    <s v="MEDICAL"/>
    <m/>
    <s v="WICL"/>
    <n v="50000"/>
    <s v="UNIVERSAL INSURANCE BROKERS LIMITED"/>
    <s v="Workmens Compensation"/>
    <s v="Workmens Compensation"/>
    <x v="1"/>
  </r>
  <r>
    <d v="2014-09-11T00:00:00"/>
    <d v="2022-12-31T00:00:00"/>
    <d v="2011-08-01T00:00:00"/>
    <s v="C5224"/>
    <s v="P2351"/>
    <s v="OIC/R/11/80999/12"/>
    <s v="AQUILA DEVELOPMENT CO. LTD"/>
    <d v="2011-01-01T00:00:00"/>
    <d v="2011-12-31T00:00:00"/>
    <n v="44614980"/>
    <s v="INJURY TO IBRAHIM HASSAN"/>
    <s v="INJURY"/>
    <m/>
    <s v="WIBI"/>
    <n v="50000"/>
    <s v="INS. BROKERS &amp; CO-ORDINATORS (K) LIMITED"/>
    <s v="Workmens Compensation"/>
    <s v="Workmens Compensation"/>
    <x v="1"/>
  </r>
  <r>
    <d v="2014-09-11T00:00:00"/>
    <d v="2022-12-31T00:00:00"/>
    <d v="2014-07-30T00:00:00"/>
    <s v="C3806"/>
    <s v="P911"/>
    <s v="OIC/R/11/102201/05"/>
    <s v="THIKA CLOTH MILLS LTD."/>
    <d v="2014-05-01T00:00:00"/>
    <d v="2014-07-31T00:00:00"/>
    <n v="112388519"/>
    <s v="INJURY TO DANIEL MULI MUTUKU"/>
    <s v="INJURY"/>
    <m/>
    <s v="WIBI"/>
    <n v="50000"/>
    <s v="UNIVERSAL INSURANCE BROKERS LIMITED"/>
    <s v="Workmens Compensation"/>
    <s v="Workmens Compensation"/>
    <x v="1"/>
  </r>
  <r>
    <d v="2014-09-19T00:00:00"/>
    <d v="2022-12-31T00:00:00"/>
    <d v="2014-05-16T00:00:00"/>
    <s v="C3802"/>
    <s v="P6429"/>
    <s v="OIC/R/11/93772/11"/>
    <s v="MAISHA MABATI MILLS LTD"/>
    <d v="2013-11-01T00:00:00"/>
    <d v="2014-10-31T00:00:00"/>
    <n v="48243543"/>
    <s v="INJURY TO  JOSEPH OKONGO"/>
    <s v="INJURY"/>
    <m/>
    <s v="WIBI"/>
    <n v="20000"/>
    <s v="D &amp; G INSURANCE BROKERS LIMITED"/>
    <s v="Workmens Compensation"/>
    <s v="Workmens Compensation"/>
    <x v="1"/>
  </r>
  <r>
    <d v="2014-09-19T00:00:00"/>
    <d v="2022-12-31T00:00:00"/>
    <d v="2014-05-16T00:00:00"/>
    <s v="C9805"/>
    <s v="P3977"/>
    <s v="OIC/R/11/93772/11"/>
    <s v="MAISHA MABATI MILLS LTD"/>
    <d v="2013-11-01T00:00:00"/>
    <d v="2014-10-31T00:00:00"/>
    <n v="48243543"/>
    <s v="INJURY TO  JOSEPH OKONGO"/>
    <s v="INJURY"/>
    <m/>
    <s v="WIBI"/>
    <n v="89550"/>
    <s v="D &amp; G INSURANCE BROKERS LIMITED"/>
    <s v="Workmens Compensation"/>
    <s v="Workmens Compensation"/>
    <x v="1"/>
  </r>
  <r>
    <d v="2014-10-08T00:00:00"/>
    <d v="2022-12-31T00:00:00"/>
    <d v="2014-04-28T00:00:00"/>
    <s v="C6966"/>
    <s v="P589"/>
    <s v="OLG/R/07/14652/12"/>
    <s v="NIMROD AFRICA LIMITED"/>
    <d v="2014-01-01T00:00:00"/>
    <d v="2014-12-31T00:00:00"/>
    <n v="1600000"/>
    <s v="ACCIDENT WITH A PEDESTRIAN - FATAL"/>
    <s v="TPPI"/>
    <s v="KBB 999G; COM"/>
    <s v="PC"/>
    <n v="1925000"/>
    <s v="ICK INSURANCE BROKERS LIMITED"/>
    <s v="Motor Private Car"/>
    <s v="Motor Private"/>
    <x v="1"/>
  </r>
  <r>
    <d v="2014-10-13T00:00:00"/>
    <d v="2022-12-31T00:00:00"/>
    <d v="2014-01-02T00:00:00"/>
    <s v="C7774"/>
    <s v="P6419"/>
    <s v="OIC/R/11/99528/01"/>
    <s v="FOAM MATTRESS LIMITED"/>
    <d v="2014-01-01T00:00:00"/>
    <d v="2014-12-31T00:00:00"/>
    <n v="97704703"/>
    <s v="IOCCUPATIONAL ILLNESS TO CORNEL OPIYA ONONO"/>
    <s v="MEDICAL"/>
    <m/>
    <s v="WICL"/>
    <n v="50000"/>
    <s v="UNICORN INSURANCE BROKERS LIMITED"/>
    <s v="Workmens Compensation"/>
    <s v="Workmens Compensation"/>
    <x v="1"/>
  </r>
  <r>
    <d v="2014-10-15T00:00:00"/>
    <d v="2022-12-31T00:00:00"/>
    <d v="2013-05-30T00:00:00"/>
    <s v="C3812"/>
    <s v="P2423"/>
    <s v="OIC/R/11/88498/01"/>
    <s v="WILHAM (KENYA) LTD."/>
    <d v="2012-07-01T00:00:00"/>
    <d v="2013-06-30T00:00:00"/>
    <n v="38070372"/>
    <s v="INJURY TO ROSEMARY WANJIRU NJUGUNA"/>
    <s v="INJURY"/>
    <m/>
    <s v="WIBI"/>
    <n v="50000"/>
    <s v="UNDERWRITING SERVICES &amp; INSURANCE BROKERS LTD"/>
    <s v="Workmens Compensation"/>
    <s v="Workmens Compensation"/>
    <x v="1"/>
  </r>
  <r>
    <d v="2014-10-27T00:00:00"/>
    <d v="2022-12-31T00:00:00"/>
    <d v="2011-01-13T00:00:00"/>
    <s v="C4841"/>
    <s v="P1080"/>
    <s v="OIC/R/11/79352/07"/>
    <s v="DAISA FARM-WILHAM KENYA LTD"/>
    <d v="2010-07-01T00:00:00"/>
    <d v="2011-06-30T00:00:00"/>
    <n v="7927548"/>
    <s v="INJURY TO  SUSAN NJOKI MURIGI"/>
    <s v="INJURY"/>
    <m/>
    <s v="WIBI"/>
    <n v="50000"/>
    <s v="INS. BROKERS &amp; CO-ORDINATORS (K) LIMITED"/>
    <s v="Workmens Compensation"/>
    <s v="Workmens Compensation"/>
    <x v="1"/>
  </r>
  <r>
    <d v="2014-11-11T00:00:00"/>
    <d v="2022-12-31T00:00:00"/>
    <d v="2014-09-22T00:00:00"/>
    <s v="C2333"/>
    <s v="P5300"/>
    <s v="OIC/R/11/100417/03"/>
    <s v="CEMENTERS LIMITED"/>
    <d v="2014-03-01T00:00:00"/>
    <d v="2015-02-28T00:00:00"/>
    <n v="38127434"/>
    <s v="INJURY TO KILLIANS AKHONYA ANUNGO"/>
    <s v="INJURY"/>
    <m/>
    <s v="WIBI"/>
    <n v="50000"/>
    <s v="UNICORN INSURANCE BROKERS LIMITED"/>
    <s v="Workmens Compensation"/>
    <s v="Workmens Compensation"/>
    <x v="1"/>
  </r>
  <r>
    <d v="2014-11-18T00:00:00"/>
    <d v="2022-12-31T00:00:00"/>
    <d v="2014-02-22T00:00:00"/>
    <s v="C8351"/>
    <s v="P8387"/>
    <m/>
    <s v="DEVKI STEEL MILLS LTD"/>
    <d v="2013-11-01T00:00:00"/>
    <d v="2014-10-31T00:00:00"/>
    <n v="36072826"/>
    <s v="INJURY TO VICTOR MOMANYI OGEMBO"/>
    <s v="MEDICAL"/>
    <m/>
    <s v="WICL"/>
    <n v="50000"/>
    <s v="D &amp; G INSURANCE BROKERS LIMITED"/>
    <s v="Workmens Compensation"/>
    <s v="Workmens Compensation"/>
    <x v="1"/>
  </r>
  <r>
    <d v="2014-11-21T00:00:00"/>
    <d v="2022-12-31T00:00:00"/>
    <d v="2013-08-11T00:00:00"/>
    <s v="C5395"/>
    <s v="P2062"/>
    <s v="OIC/R/11/92995/08"/>
    <s v="LAXSTONES LIMITED"/>
    <d v="2013-08-01T00:00:00"/>
    <d v="2014-07-31T00:00:00"/>
    <n v="4950000"/>
    <s v="INJURY TO PETER WAWERU"/>
    <s v="INJURY"/>
    <m/>
    <s v="WIBI"/>
    <n v="50000"/>
    <s v="BTB INSURANCE BROKERS LIMITED"/>
    <s v="Workmens Compensation"/>
    <s v="Workmens Compensation"/>
    <x v="1"/>
  </r>
  <r>
    <d v="2014-11-28T00:00:00"/>
    <d v="2022-12-31T00:00:00"/>
    <d v="2014-09-18T00:00:00"/>
    <s v="C6724"/>
    <s v="P8759"/>
    <s v="OIC/R/11/99910/01"/>
    <s v="NARCOL ALUMINIUM  ROLLING MILLS LTD"/>
    <d v="2014-01-01T00:00:00"/>
    <d v="2014-12-31T00:00:00"/>
    <n v="29229941"/>
    <s v="INJURY TO MASDEN KATANA GEORGE"/>
    <s v="MEDICAL"/>
    <m/>
    <s v="WICL"/>
    <n v="50000"/>
    <s v="NOMURA INSURANCE BROKERS LIMITED"/>
    <s v="Workmens Compensation"/>
    <s v="Workmens Compensation"/>
    <x v="1"/>
  </r>
  <r>
    <d v="2015-01-05T00:00:00"/>
    <d v="2022-12-31T00:00:00"/>
    <d v="2012-07-17T00:00:00"/>
    <s v="C3362"/>
    <s v="P2778"/>
    <s v="OIC/R/11/86267/10"/>
    <s v="DINESH CONSTRUCTION CO. LTD"/>
    <d v="2011-10-08T00:00:00"/>
    <d v="2012-10-07T00:00:00"/>
    <n v="30873000"/>
    <s v="INJURY TO VINCENT ODUORI"/>
    <s v="INJURY"/>
    <m/>
    <s v="WIBI"/>
    <n v="50000"/>
    <s v="UNIVERSAL INSURANCE BROKERS LIMITED"/>
    <s v="Workmens Compensation"/>
    <s v="Workmens Compensation"/>
    <x v="1"/>
  </r>
  <r>
    <d v="2015-01-14T00:00:00"/>
    <d v="2022-12-31T00:00:00"/>
    <d v="2014-10-06T00:00:00"/>
    <s v="C6324"/>
    <s v="P8234"/>
    <s v="OIC/R/11/102037/08"/>
    <s v="PARBAT SIYANI CONSTRUCTION LIMITED"/>
    <d v="2014-08-01T00:00:00"/>
    <d v="2015-07-31T00:00:00"/>
    <n v="719600000"/>
    <s v="INJURY TO DANIEL MAKOKHA MACHONI"/>
    <s v="INJURY"/>
    <m/>
    <s v="WIBI"/>
    <n v="50000"/>
    <s v="BTB INSURANCE BROKERS LIMITED"/>
    <s v="Workmens Compensation"/>
    <s v="Workmens Compensation"/>
    <x v="1"/>
  </r>
  <r>
    <d v="2015-01-15T00:00:00"/>
    <d v="2022-12-31T00:00:00"/>
    <d v="2014-07-25T00:00:00"/>
    <s v="C8812"/>
    <s v="P5781"/>
    <m/>
    <s v="MARULA ESTATES LTD"/>
    <d v="2014-07-01T00:00:00"/>
    <d v="2015-06-30T00:00:00"/>
    <n v="35827913"/>
    <s v="INJURY TO FRANCIS EBONG"/>
    <s v="INJURY"/>
    <m/>
    <s v="WIBI"/>
    <n v="20000"/>
    <s v="DIRECT"/>
    <s v="Workmens Compensation"/>
    <s v="Workmens Compensation"/>
    <x v="1"/>
  </r>
  <r>
    <d v="2015-02-05T00:00:00"/>
    <d v="2022-12-31T00:00:00"/>
    <d v="2014-04-03T00:00:00"/>
    <s v="C3257"/>
    <s v="P9011"/>
    <s v="OIC/R/11/100472/11"/>
    <s v="PLUMBING SYSTEMS LIMITED"/>
    <d v="2013-11-26T00:00:00"/>
    <d v="2014-11-25T00:00:00"/>
    <n v="16558524"/>
    <s v="INJURY TO MUTUKU MUNYWOKI"/>
    <s v="MEDICAL"/>
    <m/>
    <s v="WICL"/>
    <n v="50000"/>
    <s v="ICK INSURANCE BROKERS LIMITED"/>
    <s v="Workmens Compensation"/>
    <s v="Workmens Compensation"/>
    <x v="1"/>
  </r>
  <r>
    <d v="2015-02-05T00:00:00"/>
    <d v="2022-12-31T00:00:00"/>
    <d v="2014-06-14T00:00:00"/>
    <s v="C5011"/>
    <s v="P8284"/>
    <s v="OIC/R/11/102135/12"/>
    <s v="PRIMA ROSA FLOWERS LTD"/>
    <d v="2014-01-01T00:00:00"/>
    <d v="2014-12-31T00:00:00"/>
    <n v="154646220"/>
    <s v="ALLEGED INJURY TO MUSYOKA KASINA"/>
    <s v="MEDICAL"/>
    <m/>
    <s v="WICL"/>
    <n v="50000"/>
    <s v="UNIVERSAL INSURANCE BROKERS LIMITED"/>
    <s v="Workmens Compensation"/>
    <s v="Workmens Compensation"/>
    <x v="1"/>
  </r>
  <r>
    <d v="2015-02-09T00:00:00"/>
    <d v="2022-12-31T00:00:00"/>
    <d v="2014-06-27T00:00:00"/>
    <s v="C5685"/>
    <s v="P7225"/>
    <s v="OIC/R/11/101615/06"/>
    <s v="NEW PILLION ESTATES LTD"/>
    <d v="2014-06-27T00:00:00"/>
    <d v="2015-06-26T00:00:00"/>
    <n v="2136818"/>
    <s v="INJURY TO WILSON MWANGI GOKONYO"/>
    <s v="INJURY"/>
    <m/>
    <s v="WIBI"/>
    <n v="50000"/>
    <s v="DIVA INSURANCE AGENCY"/>
    <s v="Workmens Compensation"/>
    <s v="Workmens Compensation"/>
    <x v="1"/>
  </r>
  <r>
    <d v="2015-02-23T00:00:00"/>
    <d v="2022-12-31T00:00:00"/>
    <d v="2014-04-17T00:00:00"/>
    <s v="C6596"/>
    <s v="P2700"/>
    <s v="OIC/R/11/100472/11"/>
    <s v="PLUMBING SYSTEMS LIMITED"/>
    <d v="2013-11-26T00:00:00"/>
    <d v="2014-11-25T00:00:00"/>
    <n v="16558524"/>
    <s v="ALLEGED INJURY TO MUTUKU MUNYOKI"/>
    <s v="MEDICAL"/>
    <m/>
    <s v="WICL"/>
    <n v="50000"/>
    <s v="ICK INSURANCE BROKERS LIMITED"/>
    <s v="Workmens Compensation"/>
    <s v="Workmens Compensation"/>
    <x v="1"/>
  </r>
  <r>
    <d v="2015-03-14T00:00:00"/>
    <d v="2022-12-31T00:00:00"/>
    <d v="2014-07-07T00:00:00"/>
    <s v="C54"/>
    <s v="P3813"/>
    <s v="OIC/R/11/93005/08"/>
    <s v="PARBAT SIYANI CONSTRUCTION LIMITED"/>
    <d v="2013-08-01T00:00:00"/>
    <d v="2014-07-31T00:00:00"/>
    <n v="34125000"/>
    <s v="INJURY TO OKEO DAVID OMBONGI"/>
    <s v="INJURY"/>
    <m/>
    <s v="WIBI"/>
    <n v="50000"/>
    <s v="BTB INSURANCE BROKERS LIMITED"/>
    <s v="Workmens Compensation"/>
    <s v="Workmens Compensation"/>
    <x v="1"/>
  </r>
  <r>
    <d v="2015-03-24T00:00:00"/>
    <d v="2022-12-31T00:00:00"/>
    <d v="2015-02-06T00:00:00"/>
    <s v="C8033"/>
    <s v="P4605"/>
    <s v="OLG/R/08/202378/08"/>
    <s v="MARKET SERVICE STATION LTD."/>
    <d v="2014-08-25T00:00:00"/>
    <d v="2015-08-24T00:00:00"/>
    <n v="600000"/>
    <s v="ACCIDENT WITH A PEDESTRIAN"/>
    <s v="TPPI"/>
    <s v="KBM 293E; COM"/>
    <s v="MPP"/>
    <n v="100000"/>
    <s v="UNIVERSAL INSURANCE BROKERS LIMITED"/>
    <s v="Motor Pool"/>
    <s v="Motor Commercial"/>
    <x v="1"/>
  </r>
  <r>
    <d v="2015-03-25T00:00:00"/>
    <d v="2022-12-31T00:00:00"/>
    <d v="2014-12-08T00:00:00"/>
    <s v="C1283"/>
    <s v="P8516"/>
    <s v="OIC/R/11/103082/11"/>
    <s v="HASCOM ENTERPRISES"/>
    <d v="2014-11-01T00:00:00"/>
    <d v="2015-10-31T00:00:00"/>
    <n v="3012000"/>
    <s v="INJURY TO BARNSON KYALO MWALIMU"/>
    <s v="INJURY"/>
    <m/>
    <s v="WIBI"/>
    <n v="50000"/>
    <s v="SHIV INSURANCE BROKERS LIMITED"/>
    <s v="Workmens Compensation"/>
    <s v="Workmens Compensation"/>
    <x v="1"/>
  </r>
  <r>
    <d v="2015-03-30T00:00:00"/>
    <d v="2022-12-31T00:00:00"/>
    <d v="2014-10-24T00:00:00"/>
    <s v="C3251"/>
    <s v="P5185"/>
    <m/>
    <s v="OSHWAL ALUMINIUM INDUSTRIES"/>
    <d v="2014-07-01T00:00:00"/>
    <d v="2014-12-31T00:00:00"/>
    <n v="15381600"/>
    <s v="INJURY TO BENSON MULIRA INYANGALA"/>
    <s v="MEDICAL"/>
    <m/>
    <s v="WICL"/>
    <n v="50000"/>
    <s v="NOMURA INSURANCE BROKERS LIMITED"/>
    <s v="Workmens Compensation"/>
    <s v="Workmens Compensation"/>
    <x v="1"/>
  </r>
  <r>
    <d v="2015-03-31T00:00:00"/>
    <d v="2022-12-31T00:00:00"/>
    <d v="2014-03-25T00:00:00"/>
    <s v="C7274"/>
    <s v="P4601"/>
    <s v="OIC/R/11/100282/12"/>
    <s v="KRYSTALLINE SALT LTD"/>
    <d v="2014-01-01T00:00:00"/>
    <d v="2014-12-31T00:00:00"/>
    <n v="54619414"/>
    <m/>
    <s v="INJURY"/>
    <m/>
    <s v="WIBI"/>
    <n v="50000"/>
    <s v="UNIVERSAL INSURANCE BROKERS LIMITED"/>
    <s v="Workmens Compensation"/>
    <s v="Workmens Compensation"/>
    <x v="1"/>
  </r>
  <r>
    <d v="2015-04-15T00:00:00"/>
    <d v="2022-12-31T00:00:00"/>
    <d v="2014-04-12T00:00:00"/>
    <s v="C8959"/>
    <s v="P4372"/>
    <s v="OIC/R/11/92461/05"/>
    <s v="ATHI RIVER TANNERIES LTD"/>
    <d v="2013-05-15T00:00:00"/>
    <d v="2014-05-14T00:00:00"/>
    <n v="22496760"/>
    <s v="INJURY TO PETER WAMBUA MUTETI ON 12/04/2014"/>
    <s v="INJURY"/>
    <m/>
    <s v="WIBI"/>
    <n v="50000"/>
    <s v="ARISTOCRATS INSURANCE BROKERS LIMITED"/>
    <s v="Workmens Compensation"/>
    <s v="Workmens Compensation"/>
    <x v="1"/>
  </r>
  <r>
    <d v="2015-04-28T00:00:00"/>
    <d v="2022-12-31T00:00:00"/>
    <d v="2015-01-17T00:00:00"/>
    <s v="C8895"/>
    <s v="P8264"/>
    <s v="OIC/R/11/102800/11"/>
    <s v="DEVKI STEEL MILLS LTD"/>
    <d v="2014-11-01T00:00:00"/>
    <d v="2015-10-31T00:00:00"/>
    <n v="421120118"/>
    <s v="INJURY TO DANIEL KHWATENGE ON 17/01/2015"/>
    <s v="INJURY"/>
    <m/>
    <s v="WIBI"/>
    <n v="50000"/>
    <s v="D &amp; G INSURANCE BROKERS LIMITED"/>
    <s v="Workmens Compensation"/>
    <s v="Workmens Compensation"/>
    <x v="1"/>
  </r>
  <r>
    <d v="2015-05-06T00:00:00"/>
    <d v="2022-12-31T00:00:00"/>
    <d v="2011-05-18T00:00:00"/>
    <s v="C8496"/>
    <s v="P5308"/>
    <s v="OIC/R/11/81004/12"/>
    <s v="AEGIS CONSTRUCTION LTD"/>
    <d v="2011-01-01T00:00:00"/>
    <d v="2011-12-31T00:00:00"/>
    <n v="40308480"/>
    <s v="INJURY TO DAVID OCHIENG OCHIENG ON 18/05/2011"/>
    <s v="INJURY"/>
    <m/>
    <s v="WIBI"/>
    <n v="50000"/>
    <s v="D &amp; G INSURANCE BROKERS LIMITED"/>
    <s v="Workmens Compensation"/>
    <s v="Workmens Compensation"/>
    <x v="1"/>
  </r>
  <r>
    <d v="2015-05-06T00:00:00"/>
    <d v="2022-12-31T00:00:00"/>
    <d v="2011-09-16T00:00:00"/>
    <s v="C7181"/>
    <s v="P7417"/>
    <m/>
    <s v="AEGIS CONSTRUCTION LTD"/>
    <d v="2011-01-01T00:00:00"/>
    <d v="2011-12-31T00:00:00"/>
    <n v="40308480"/>
    <s v="INJURY TO STEVEN OLUOCH OGODE ON 16/09/2011"/>
    <s v="INJURY"/>
    <m/>
    <s v="WIBI"/>
    <n v="50000"/>
    <s v="INS. BROKERS &amp; CO-ORDINATORS (K) LIMITED"/>
    <s v="Workmens Compensation"/>
    <s v="Workmens Compensation"/>
    <x v="1"/>
  </r>
  <r>
    <d v="2015-05-07T00:00:00"/>
    <d v="2022-12-31T00:00:00"/>
    <d v="2015-02-18T00:00:00"/>
    <s v="C6246"/>
    <s v="P8201"/>
    <s v="OIC/R/11/105215/12"/>
    <s v="PRIMA ROSA FLOWERS LTD"/>
    <d v="2015-01-01T00:00:00"/>
    <d v="2015-12-31T00:00:00"/>
    <n v="179956704"/>
    <s v="INJURY TO ERICK BISIERI NYABUTO ON 18/02/2015"/>
    <s v="INJURY"/>
    <m/>
    <s v="WICL"/>
    <n v="50000"/>
    <s v="UNIVERSAL INSURANCE BROKERS LIMITED"/>
    <s v="Workmens Compensation"/>
    <s v="Workmens Compensation"/>
    <x v="1"/>
  </r>
  <r>
    <d v="2015-05-20T00:00:00"/>
    <d v="2022-12-31T00:00:00"/>
    <d v="2014-08-07T00:00:00"/>
    <s v="C9786"/>
    <s v="P1882"/>
    <s v="OIC/R/11/101652/07"/>
    <s v="UNITED ARYAN EPZ LTD"/>
    <d v="2014-07-01T00:00:00"/>
    <d v="2015-06-30T00:00:00"/>
    <n v="320265478"/>
    <s v="INJURY TO MARY WANJIRU MAKUMI ON 07/08/2014"/>
    <s v="INJURY"/>
    <m/>
    <s v="WICL"/>
    <n v="50000"/>
    <s v="D &amp; G INSURANCE BROKERS LIMITED"/>
    <s v="Workmens Compensation"/>
    <s v="Workmens Compensation"/>
    <x v="1"/>
  </r>
  <r>
    <d v="2015-05-23T00:00:00"/>
    <d v="2023-05-16T00:00:00"/>
    <d v="2013-03-16T00:00:00"/>
    <s v="C7687"/>
    <s v="P4084"/>
    <s v="OIC/R/11/88355/06"/>
    <s v="MARIDADI FARM LIMITED"/>
    <d v="2012-06-13T00:00:00"/>
    <d v="2013-06-12T00:00:00"/>
    <n v="80808606"/>
    <s v="INJURY TO ISAAC GAKURU MAINA"/>
    <s v="INJURY"/>
    <m/>
    <s v="WIBI"/>
    <n v="117600"/>
    <s v="UNDERWRITING SERVICES &amp; INSURANCE BROKERS LTD"/>
    <s v="Workmens Compensation"/>
    <s v="Workmens Compensation"/>
    <x v="0"/>
  </r>
  <r>
    <d v="2015-05-25T00:00:00"/>
    <d v="2022-12-31T00:00:00"/>
    <d v="2015-01-15T00:00:00"/>
    <s v="C9243"/>
    <s v="P9318"/>
    <s v="OIC/R/11/100763/02"/>
    <s v="RAPID KATE SERVICES LTD"/>
    <d v="2014-02-07T00:00:00"/>
    <d v="2015-02-06T00:00:00"/>
    <n v="132466012"/>
    <s v="INJURY TO MOHAMED NDUNE JULO"/>
    <s v="INJURY"/>
    <m/>
    <s v="WIBI"/>
    <n v="50000"/>
    <s v="UNICORN INSURANCE BROKERS LIMITED"/>
    <s v="Workmens Compensation"/>
    <s v="Workmens Compensation"/>
    <x v="1"/>
  </r>
  <r>
    <d v="2015-05-27T00:00:00"/>
    <d v="2022-12-31T00:00:00"/>
    <d v="2013-02-15T00:00:00"/>
    <s v="C4009"/>
    <s v="P2842"/>
    <s v="OIC/R/11/90919/12"/>
    <s v="KRYSTALLINE SALT LTD"/>
    <d v="2013-01-01T00:00:00"/>
    <d v="2013-12-31T00:00:00"/>
    <n v="54619414"/>
    <s v="ALLEGED INJURY TO  BENSON KONDE THUVA"/>
    <s v="MEDICAL"/>
    <m/>
    <s v="WICL"/>
    <n v="50000"/>
    <s v="UNIVERSAL INSURANCE BROKERS LIMITED"/>
    <s v="Workmens Compensation"/>
    <s v="Workmens Compensation"/>
    <x v="1"/>
  </r>
  <r>
    <d v="2015-05-27T00:00:00"/>
    <d v="2022-12-31T00:00:00"/>
    <d v="2013-03-18T00:00:00"/>
    <s v="C4570"/>
    <s v="P509"/>
    <s v="OIC/R/11/90919/12"/>
    <s v="KRYSTALLINE SALT LTD"/>
    <d v="2013-01-01T00:00:00"/>
    <d v="2013-12-31T00:00:00"/>
    <n v="54619414"/>
    <s v="ALLEGED INJURY TO KAINGU KAHINDI CHARO"/>
    <s v="MEDICAL"/>
    <m/>
    <s v="WICL"/>
    <n v="50000"/>
    <s v="UNIVERSAL INSURANCE BROKERS LIMITED"/>
    <s v="Workmens Compensation"/>
    <s v="Workmens Compensation"/>
    <x v="1"/>
  </r>
  <r>
    <d v="2015-06-03T00:00:00"/>
    <d v="2022-12-31T00:00:00"/>
    <d v="2013-10-05T00:00:00"/>
    <s v="C410"/>
    <s v="P7866"/>
    <s v="OIC/R/11/92677/07"/>
    <s v="UNITED ARYAN EPZ LTD"/>
    <d v="2013-07-01T00:00:00"/>
    <d v="2014-06-30T00:00:00"/>
    <n v="248933723"/>
    <s v="INJURY TO NELSON OBANDO"/>
    <s v="MEDICAL"/>
    <m/>
    <s v="WICL"/>
    <n v="50000"/>
    <s v="D &amp; G INSURANCE BROKERS LIMITED"/>
    <s v="Workmens Compensation"/>
    <s v="Workmens Compensation"/>
    <x v="1"/>
  </r>
  <r>
    <d v="2015-06-04T00:00:00"/>
    <d v="2022-12-31T00:00:00"/>
    <d v="2015-03-08T00:00:00"/>
    <s v="C3930"/>
    <s v="P9304"/>
    <s v="OIC/R/11/102800/11"/>
    <s v="DEVKI STEEL MILLS LTD"/>
    <d v="2014-11-01T00:00:00"/>
    <d v="2015-10-31T00:00:00"/>
    <n v="421120118"/>
    <s v="INJURY TO ANTONY MUNENE MWANIKI"/>
    <s v="INJURY"/>
    <m/>
    <s v="WIBI"/>
    <n v="50000"/>
    <s v="D &amp; G INSURANCE BROKERS LIMITED"/>
    <s v="Workmens Compensation"/>
    <s v="Workmens Compensation"/>
    <x v="1"/>
  </r>
  <r>
    <d v="2015-06-08T00:00:00"/>
    <d v="2022-12-31T00:00:00"/>
    <d v="2015-04-10T00:00:00"/>
    <s v="C2321"/>
    <s v="P354"/>
    <s v="OIC/R/11/101031/04"/>
    <s v="LONDON DISTILLERS(K) LTD"/>
    <d v="2014-04-15T00:00:00"/>
    <d v="2015-04-14T00:00:00"/>
    <n v="77466840"/>
    <s v="ALLEGED INJURY TO MUTINDA MWANZIA"/>
    <s v="MEDICAL"/>
    <m/>
    <s v="WICL"/>
    <n v="50000"/>
    <s v="ICK INSURANCE BROKERS LIMITED"/>
    <s v="Workmens Compensation"/>
    <s v="Workmens Compensation"/>
    <x v="1"/>
  </r>
  <r>
    <d v="2015-06-10T00:00:00"/>
    <d v="2022-12-31T00:00:00"/>
    <d v="2013-02-16T00:00:00"/>
    <s v="C267"/>
    <s v="P5769"/>
    <s v="OIC/R/11/89712/08"/>
    <s v="PLATINUM PACKAGING LTD"/>
    <d v="2012-08-10T00:00:00"/>
    <d v="2013-06-30T00:00:00"/>
    <n v="38056620"/>
    <s v="ALLEGED INJURY TO  FRANCIS OCHIDO OBUGA"/>
    <s v="MEDICAL"/>
    <m/>
    <s v="WICL"/>
    <n v="50000"/>
    <s v="UNIVERSAL INSURANCE BROKERS LIMITED"/>
    <s v="Workmens Compensation"/>
    <s v="Workmens Compensation"/>
    <x v="1"/>
  </r>
  <r>
    <d v="2015-06-17T00:00:00"/>
    <d v="2022-12-31T00:00:00"/>
    <d v="2014-09-12T00:00:00"/>
    <s v="C9981"/>
    <s v="P2748"/>
    <s v="OIC/R/11/100281/12"/>
    <s v="KRYSTALLINE SALT LTD"/>
    <d v="2014-01-01T00:00:00"/>
    <d v="2014-12-31T00:00:00"/>
    <n v="54619414"/>
    <s v="INJURY TO KINGI CHARON KITETA"/>
    <s v="INJURY"/>
    <m/>
    <s v="WICL"/>
    <n v="50000"/>
    <s v="UNIVERSAL INSURANCE BROKERS LIMITED"/>
    <s v="Workmens Compensation"/>
    <s v="Workmens Compensation"/>
    <x v="1"/>
  </r>
  <r>
    <d v="2015-06-17T00:00:00"/>
    <d v="2022-12-31T00:00:00"/>
    <d v="2013-03-30T00:00:00"/>
    <s v="C8254"/>
    <s v="P1140"/>
    <s v="OIC/R/11/90919/12"/>
    <s v="KRYSTALLINE SALT LTD"/>
    <d v="2013-01-01T00:00:00"/>
    <d v="2013-12-31T00:00:00"/>
    <n v="54619414"/>
    <s v="INJURY TO JOHN JAMES YAA"/>
    <s v="INJURY"/>
    <m/>
    <s v="WICL"/>
    <n v="50000"/>
    <s v="UNIVERSAL INSURANCE BROKERS LIMITED"/>
    <s v="Workmens Compensation"/>
    <s v="Workmens Compensation"/>
    <x v="1"/>
  </r>
  <r>
    <d v="2015-06-17T00:00:00"/>
    <d v="2022-12-31T00:00:00"/>
    <d v="2013-01-04T00:00:00"/>
    <s v="C9177"/>
    <s v="P8329"/>
    <s v="OIC/R/11/90919/12"/>
    <s v="KRYSTALLINE SALT LTD"/>
    <d v="2013-01-01T00:00:00"/>
    <d v="2013-12-31T00:00:00"/>
    <n v="54619414"/>
    <s v="INJURY TO GEORGE CHENGO FONDO"/>
    <s v="INJURY"/>
    <m/>
    <s v="WICL"/>
    <n v="50000"/>
    <s v="UNIVERSAL INSURANCE BROKERS LIMITED"/>
    <s v="Workmens Compensation"/>
    <s v="Workmens Compensation"/>
    <x v="1"/>
  </r>
  <r>
    <d v="2015-06-22T00:00:00"/>
    <d v="2022-12-31T00:00:00"/>
    <d v="2012-06-13T00:00:00"/>
    <s v="C7340"/>
    <s v="P1027"/>
    <s v="OIC/R/11/84067/06"/>
    <s v="SUNNY DAZE LTD"/>
    <d v="2011-06-18T00:00:00"/>
    <d v="2012-06-17T00:00:00"/>
    <n v="1131600"/>
    <s v="INJURY TO MUSEMBI MUSYOKA"/>
    <s v="INJURY"/>
    <m/>
    <s v="WIBI"/>
    <n v="50000"/>
    <s v="NOMURA INSURANCE BROKERS LIMITED"/>
    <s v="Workmens Compensation"/>
    <s v="Workmens Compensation"/>
    <x v="1"/>
  </r>
  <r>
    <d v="2015-06-23T00:00:00"/>
    <d v="2022-12-31T00:00:00"/>
    <d v="2015-02-03T00:00:00"/>
    <s v="C2963"/>
    <s v="P6282"/>
    <s v="OIC/R/11/104311/01"/>
    <s v="PONDEROSA LOGISTICS LTD."/>
    <d v="2009-09-01T00:00:00"/>
    <d v="2009-12-31T00:00:00"/>
    <n v="34279504"/>
    <s v="INJURY TO HAMUSI ANGOLIO SHIKOTO"/>
    <s v="INJURY"/>
    <m/>
    <s v="WIBI"/>
    <n v="8000"/>
    <s v="NOMURA INSURANCE BROKERS LIMITED"/>
    <s v="Workmens Compensation"/>
    <s v="Workmens Compensation"/>
    <x v="1"/>
  </r>
  <r>
    <d v="2015-06-26T00:00:00"/>
    <d v="2022-12-31T00:00:00"/>
    <d v="2015-05-09T00:00:00"/>
    <s v="C1894"/>
    <s v="P4928"/>
    <s v="OIC/R/11/104171/02"/>
    <s v="KINGS KITCHEN LTD"/>
    <d v="2015-02-16T00:00:00"/>
    <d v="2016-02-15T00:00:00"/>
    <n v="8134855"/>
    <s v="INJURY TO SYLVESTER MUTISYA DAVID"/>
    <s v="INJURY"/>
    <m/>
    <s v="WIBI"/>
    <n v="50000"/>
    <s v="D &amp; G INSURANCE BROKERS LIMITED"/>
    <s v="Workmens Compensation"/>
    <s v="Workmens Compensation"/>
    <x v="1"/>
  </r>
  <r>
    <d v="2015-07-03T00:00:00"/>
    <d v="2022-12-31T00:00:00"/>
    <d v="2008-09-09T00:00:00"/>
    <s v="C5372"/>
    <s v="P5200"/>
    <m/>
    <s v="HANS (K) LIMITED"/>
    <d v="2008-06-02T00:00:00"/>
    <d v="2008-12-31T00:00:00"/>
    <n v="8988936"/>
    <s v="INJURY TO DANIEL KAMAU IRUNGU"/>
    <s v="INJURY"/>
    <m/>
    <s v="WIBI"/>
    <n v="50000"/>
    <s v="BTB INSURANCE BROKERS LIMITED"/>
    <s v="Workmens Compensation"/>
    <s v="Workmens Compensation"/>
    <x v="1"/>
  </r>
  <r>
    <d v="2015-07-16T00:00:00"/>
    <d v="2022-12-31T00:00:00"/>
    <d v="2013-06-04T00:00:00"/>
    <s v="C7923"/>
    <s v="P7862"/>
    <s v="OIC/R/11/92902/08"/>
    <s v="CANON ALUMINIUM FABRICATORS LTD"/>
    <d v="2012-08-01T00:00:00"/>
    <d v="2013-07-31T00:00:00"/>
    <n v="19608955"/>
    <s v="INJURY TO COLLYNS WECHULI BARASA"/>
    <s v="MEDICAL"/>
    <m/>
    <s v="WICL"/>
    <n v="50000"/>
    <s v="D &amp; G INSURANCE BROKERS LIMITED"/>
    <s v="Workmens Compensation"/>
    <s v="Workmens Compensation"/>
    <x v="1"/>
  </r>
  <r>
    <d v="2015-07-22T00:00:00"/>
    <d v="2022-12-31T00:00:00"/>
    <d v="2014-03-18T00:00:00"/>
    <s v="C2159"/>
    <s v="P8857"/>
    <s v="OIC/R/11/104574/03"/>
    <s v="INTERGRATED INTERIORS LTD"/>
    <d v="2014-03-18T00:00:00"/>
    <d v="2015-03-17T00:00:00"/>
    <n v="3967195"/>
    <s v="INJURY TO JACOB  MWANGU  MUSINGA"/>
    <s v="INJURY"/>
    <m/>
    <s v="WIBI"/>
    <n v="81024"/>
    <s v="NORTHRIDGE INSURANCE BROKERS LIMITED"/>
    <s v="Workmens Compensation"/>
    <s v="Workmens Compensation"/>
    <x v="1"/>
  </r>
  <r>
    <d v="2015-07-27T00:00:00"/>
    <d v="2022-12-31T00:00:00"/>
    <d v="2014-09-17T00:00:00"/>
    <s v="C2342"/>
    <s v="P7046"/>
    <s v="OIC/R/11/99909/01"/>
    <s v="NARCOL ALUMINIUM  ROLLING MILLS LTD"/>
    <d v="2014-01-01T00:00:00"/>
    <d v="2014-12-31T00:00:00"/>
    <n v="29229941"/>
    <s v="INJURY TO RICHARD MOMANYI GORI"/>
    <s v="INJURY"/>
    <m/>
    <s v="WIBI"/>
    <n v="27262"/>
    <s v="NOMURA INSURANCE BROKERS LIMITED"/>
    <s v="Workmens Compensation"/>
    <s v="Workmens Compensation"/>
    <x v="1"/>
  </r>
  <r>
    <d v="2015-07-27T00:00:00"/>
    <d v="2022-12-31T00:00:00"/>
    <d v="2013-06-05T00:00:00"/>
    <s v="C7321"/>
    <s v="P138"/>
    <s v="OIC/R/11/88445/07"/>
    <s v="SHALIMAR FLOWERS (K) LTD"/>
    <d v="2012-07-01T00:00:00"/>
    <d v="2013-06-30T00:00:00"/>
    <n v="99057444"/>
    <s v="INJURY TO ANN NYABOKE DAVID"/>
    <s v="INJURY"/>
    <m/>
    <s v="WIBI"/>
    <n v="50000"/>
    <s v="UNDERWRITING SERVICES &amp; INSURANCE BROKERS LTD"/>
    <s v="Workmens Compensation"/>
    <s v="Workmens Compensation"/>
    <x v="1"/>
  </r>
  <r>
    <d v="2015-08-03T00:00:00"/>
    <d v="2022-12-31T00:00:00"/>
    <d v="2015-03-05T00:00:00"/>
    <s v="C7501"/>
    <s v="P5592"/>
    <s v="OIC/R/11/102800/11"/>
    <s v="DEVKI STEEL MILLS LTD"/>
    <d v="2014-11-01T00:00:00"/>
    <d v="2015-10-31T00:00:00"/>
    <n v="421120118"/>
    <s v="INJURY TO HERMAN RACHAMI ABUYA"/>
    <s v="INJURY"/>
    <m/>
    <s v="WIBI"/>
    <n v="50000"/>
    <s v="D &amp; G INSURANCE BROKERS LIMITED"/>
    <s v="Workmens Compensation"/>
    <s v="Workmens Compensation"/>
    <x v="1"/>
  </r>
  <r>
    <d v="2015-08-03T00:00:00"/>
    <d v="2022-12-31T00:00:00"/>
    <d v="2015-04-26T00:00:00"/>
    <s v="C3750"/>
    <s v="P4831"/>
    <s v="OIC/R/11/101672/10"/>
    <s v="SUMAN SHAKTI (EPZ) LTD"/>
    <d v="2014-07-01T00:00:00"/>
    <d v="2015-06-30T00:00:00"/>
    <n v="297316748"/>
    <s v="INJURY TO JULIUS ASIAGO MAYAKA"/>
    <s v="INJURY"/>
    <m/>
    <s v="WIBI"/>
    <n v="50000"/>
    <s v="D &amp; G INSURANCE BROKERS LIMITED"/>
    <s v="Workmens Compensation"/>
    <s v="Workmens Compensation"/>
    <x v="1"/>
  </r>
  <r>
    <d v="2015-08-10T00:00:00"/>
    <d v="2022-12-31T00:00:00"/>
    <d v="2015-07-23T00:00:00"/>
    <s v="C301"/>
    <s v="P9275"/>
    <m/>
    <s v="JUMA HARDWARE STORES LTD"/>
    <d v="2014-12-01T00:00:00"/>
    <d v="2015-11-30T00:00:00"/>
    <n v="600000"/>
    <s v="COLLISION WITH T.P VEHICLE"/>
    <s v="TPPD"/>
    <s v="KBM 080Y; COM"/>
    <s v="PC"/>
    <n v="200000"/>
    <s v="D &amp; G INSURANCE BROKERS LIMITED"/>
    <s v="Motor Private Car"/>
    <s v="Motor Private"/>
    <x v="1"/>
  </r>
  <r>
    <d v="2015-08-10T00:00:00"/>
    <d v="2022-12-31T00:00:00"/>
    <d v="2015-06-07T00:00:00"/>
    <s v="C2228"/>
    <s v="P9457"/>
    <s v="OIC/R/11/92923/05"/>
    <s v="STEEL MAKERS LTD (ATHI RIVER)"/>
    <d v="2013-05-18T00:00:00"/>
    <d v="2015-06-30T00:00:00"/>
    <n v="15276300"/>
    <s v="INJURY TO JOHN MWANDOE MWANDISHA"/>
    <s v="INJURY"/>
    <m/>
    <s v="WIBI"/>
    <n v="50000"/>
    <s v="UNIVERSAL INSURANCE BROKERS LIMITED"/>
    <s v="Workmens Compensation"/>
    <s v="Workmens Compensation"/>
    <x v="1"/>
  </r>
  <r>
    <d v="2015-08-11T00:00:00"/>
    <d v="2022-12-31T00:00:00"/>
    <d v="2015-01-09T00:00:00"/>
    <s v="C750"/>
    <s v="P915"/>
    <s v="OIC/R/11/102738/09"/>
    <s v="RAV CONTRACTORS"/>
    <d v="2014-09-01T00:00:00"/>
    <d v="2015-08-31T00:00:00"/>
    <n v="499200"/>
    <s v="INJURY TO ALFONCE SYOVO IVUTO"/>
    <s v="INJURY"/>
    <m/>
    <s v="WIBI"/>
    <n v="50000"/>
    <s v="SHIV INSURANCE BROKERS LIMITED"/>
    <s v="Workmens Compensation"/>
    <s v="Workmens Compensation"/>
    <x v="1"/>
  </r>
  <r>
    <d v="2015-08-12T00:00:00"/>
    <d v="2022-12-31T00:00:00"/>
    <d v="2014-06-12T00:00:00"/>
    <s v="C1868"/>
    <s v="P4797"/>
    <s v="OIC/R/11/92383/06"/>
    <s v="MARIDADI FARM LIMITED"/>
    <d v="2013-06-13T00:00:00"/>
    <d v="2014-06-12T00:00:00"/>
    <n v="80808606"/>
    <s v="INJURY TO ELIZABETH NAMUKURU WAMALWA"/>
    <s v="INJURY"/>
    <m/>
    <s v="WIBI"/>
    <n v="50000"/>
    <s v="ICK INSURANCE BROKERS LIMITED"/>
    <s v="Workmens Compensation"/>
    <s v="Workmens Compensation"/>
    <x v="1"/>
  </r>
  <r>
    <d v="2015-08-25T00:00:00"/>
    <d v="2022-12-31T00:00:00"/>
    <d v="2013-08-22T00:00:00"/>
    <s v="C8621"/>
    <s v="P1244"/>
    <s v="OIC/R/11/92358/06"/>
    <s v="VAPCO CONSTRUCTION COMPANY LIMITED."/>
    <d v="2013-06-02T00:00:00"/>
    <d v="2014-06-01T00:00:00"/>
    <n v="1500000"/>
    <s v="INJURY TO HAMISI KARISA"/>
    <s v="INJURY"/>
    <m/>
    <s v="WIBI"/>
    <n v="15180"/>
    <s v="NOMURA INSURANCE BROKERS LIMITED"/>
    <s v="Workmens Compensation"/>
    <s v="Workmens Compensation"/>
    <x v="1"/>
  </r>
  <r>
    <d v="2015-09-02T00:00:00"/>
    <d v="2022-12-31T00:00:00"/>
    <d v="2015-07-23T00:00:00"/>
    <s v="C83"/>
    <s v="P3937"/>
    <s v="OIC/R/11/102800/11"/>
    <s v="DEVKI STEEL MILLS LTD"/>
    <d v="2014-11-01T00:00:00"/>
    <d v="2015-10-31T00:00:00"/>
    <n v="421120118"/>
    <s v="INJURY TO NZOMO KYULE"/>
    <s v="INJURY"/>
    <m/>
    <s v="WIBI"/>
    <n v="50000"/>
    <s v="D &amp; G INSURANCE BROKERS LIMITED"/>
    <s v="Workmens Compensation"/>
    <s v="Workmens Compensation"/>
    <x v="1"/>
  </r>
  <r>
    <d v="2015-09-03T00:00:00"/>
    <d v="2022-12-31T00:00:00"/>
    <d v="2014-08-21T00:00:00"/>
    <s v="C6559"/>
    <s v="P4374"/>
    <m/>
    <s v="DEVKI STEEL MILLS LTD"/>
    <d v="2013-11-01T00:00:00"/>
    <d v="2014-10-31T00:00:00"/>
    <n v="36072826"/>
    <s v="INJURY TO CHARLES KITHUKA MUTINDA"/>
    <s v="INJURY"/>
    <m/>
    <s v="WIBI"/>
    <n v="50000"/>
    <s v="D &amp; G INSURANCE BROKERS LIMITED"/>
    <s v="Workmens Compensation"/>
    <s v="Workmens Compensation"/>
    <x v="1"/>
  </r>
  <r>
    <d v="2015-09-03T00:00:00"/>
    <d v="2022-12-31T00:00:00"/>
    <d v="2015-03-05T00:00:00"/>
    <s v="C4795"/>
    <s v="P5790"/>
    <s v="OIC/R/11/102800/11"/>
    <s v="DEVKI STEEL MILLS LTD"/>
    <d v="2014-11-01T00:00:00"/>
    <d v="2015-10-31T00:00:00"/>
    <n v="421120118"/>
    <s v="INJURY TO JOSHUA MUSYOKI NDAU"/>
    <s v="INJURY"/>
    <m/>
    <s v="WIBI"/>
    <n v="50000"/>
    <s v="D &amp; G INSURANCE BROKERS LIMITED"/>
    <s v="Workmens Compensation"/>
    <s v="Workmens Compensation"/>
    <x v="1"/>
  </r>
  <r>
    <d v="2015-09-08T00:00:00"/>
    <d v="2022-12-31T00:00:00"/>
    <d v="2015-05-25T00:00:00"/>
    <s v="C4635"/>
    <s v="P2023"/>
    <s v="OIC/R/11/104633/12"/>
    <s v="KRYSTALLINE SALT LTD"/>
    <d v="2015-01-01T00:00:00"/>
    <d v="2015-12-31T00:00:00"/>
    <n v="90591614"/>
    <s v="INJURY TO KALUME KARISA KITSAO"/>
    <s v="INJURY"/>
    <m/>
    <s v="WICL"/>
    <n v="50000"/>
    <s v="UNIVERSAL INSURANCE BROKERS LIMITED"/>
    <s v="Workmens Compensation"/>
    <s v="Workmens Compensation"/>
    <x v="1"/>
  </r>
  <r>
    <d v="2015-09-08T00:00:00"/>
    <d v="2022-12-31T00:00:00"/>
    <d v="2015-03-07T00:00:00"/>
    <s v="C2579"/>
    <s v="P7592"/>
    <s v="OIC/R/11/102037/08"/>
    <s v="PARBAT SIYANI CONSTRUCTION LIMITED"/>
    <d v="2014-08-01T00:00:00"/>
    <d v="2015-07-31T00:00:00"/>
    <n v="719600000"/>
    <s v="INJURY TO  PATRICK MUTUNGA MUTEMI"/>
    <s v="INJURY"/>
    <m/>
    <s v="WIBI"/>
    <n v="50000"/>
    <s v="BTB INSURANCE BROKERS LIMITED"/>
    <s v="Workmens Compensation"/>
    <s v="Workmens Compensation"/>
    <x v="1"/>
  </r>
  <r>
    <d v="2015-09-11T00:00:00"/>
    <d v="2022-12-31T00:00:00"/>
    <d v="2013-11-29T00:00:00"/>
    <s v="C9495"/>
    <s v="P5281"/>
    <s v="OIC/R/11/93039/08"/>
    <s v="ENKASITI FLOWER GROWERS LTD."/>
    <d v="2013-08-01T00:00:00"/>
    <d v="2014-07-31T00:00:00"/>
    <n v="56000000"/>
    <s v="INJURY TO JAMES EMIRIAM OPODO"/>
    <s v="INJURY"/>
    <m/>
    <s v="WIBI"/>
    <n v="50000"/>
    <s v="NOMURA INSURANCE BROKERS LIMITED"/>
    <s v="Workmens Compensation"/>
    <s v="Workmens Compensation"/>
    <x v="1"/>
  </r>
  <r>
    <d v="2015-09-15T00:00:00"/>
    <d v="2022-12-31T00:00:00"/>
    <d v="2014-06-25T00:00:00"/>
    <s v="C2218"/>
    <s v="P817"/>
    <s v="OIC/R/11/100282/12"/>
    <s v="KRYSTALLINE SALT LTD"/>
    <d v="2014-01-01T00:00:00"/>
    <d v="2014-12-31T00:00:00"/>
    <n v="54619414"/>
    <s v="INJURY TO JEFA NDENGE DUNGUMALE"/>
    <s v="INJURY"/>
    <m/>
    <s v="WIBI"/>
    <n v="50000"/>
    <s v="UNIVERSAL INSURANCE BROKERS LIMITED"/>
    <s v="Workmens Compensation"/>
    <s v="Workmens Compensation"/>
    <x v="1"/>
  </r>
  <r>
    <d v="2015-09-15T00:00:00"/>
    <d v="2022-12-31T00:00:00"/>
    <d v="2013-03-01T00:00:00"/>
    <s v="C1808"/>
    <s v="P6282"/>
    <s v="OIC/R/11/90920/12"/>
    <s v="KRYSTALLINE SALT LTD"/>
    <d v="2013-01-01T00:00:00"/>
    <d v="2013-12-31T00:00:00"/>
    <n v="54619414"/>
    <s v="INJURY TO TABU KITI KALU"/>
    <s v="INJURY"/>
    <m/>
    <s v="WIBI"/>
    <n v="50000"/>
    <s v="UNIVERSAL INSURANCE BROKERS LIMITED"/>
    <s v="Workmens Compensation"/>
    <s v="Workmens Compensation"/>
    <x v="1"/>
  </r>
  <r>
    <d v="2015-09-23T00:00:00"/>
    <d v="2022-12-31T00:00:00"/>
    <d v="2013-03-07T00:00:00"/>
    <s v="C183"/>
    <s v="P8013"/>
    <s v="OIC/R/11/90920/12"/>
    <s v="KRYSTALLINE SALT LTD"/>
    <d v="2013-01-01T00:00:00"/>
    <d v="2013-12-31T00:00:00"/>
    <n v="54619414"/>
    <s v="INJURY TO ALEX MWANYULE NGOKA"/>
    <s v="INJURY"/>
    <m/>
    <s v="WIBI"/>
    <n v="50000"/>
    <s v="UNIVERSAL INSURANCE BROKERS LIMITED"/>
    <s v="Workmens Compensation"/>
    <s v="Workmens Compensation"/>
    <x v="1"/>
  </r>
  <r>
    <d v="2015-09-23T00:00:00"/>
    <d v="2022-12-31T00:00:00"/>
    <d v="2015-01-05T00:00:00"/>
    <s v="C8077"/>
    <s v="P4044"/>
    <s v="OIC/R/11/1036625/12"/>
    <s v="NAIROBI TIMBER PROJECTS LTD"/>
    <d v="2015-01-01T00:00:00"/>
    <d v="2015-12-31T00:00:00"/>
    <n v="6496952"/>
    <s v="INJURY TO NZIOKA KINYUMA"/>
    <s v="INJURY"/>
    <m/>
    <s v="WIBI"/>
    <n v="50000"/>
    <s v="D &amp; G INSURANCE BROKERS LIMITED"/>
    <s v="Workmens Compensation"/>
    <s v="Workmens Compensation"/>
    <x v="1"/>
  </r>
  <r>
    <d v="2015-09-23T00:00:00"/>
    <d v="2022-12-31T00:00:00"/>
    <d v="2010-12-17T00:00:00"/>
    <s v="C9015"/>
    <s v="P2889"/>
    <s v="OIC/R/11/71137/05"/>
    <s v="STEEL MAKERS LTD (ATHI RIVER)"/>
    <d v="2010-05-18T00:00:00"/>
    <d v="2011-05-17T00:00:00"/>
    <n v="15276300"/>
    <s v="INJURY TO ANTHONY OBIRI ADONDA"/>
    <s v="INJURY"/>
    <m/>
    <s v="WIBI"/>
    <n v="320000"/>
    <s v="UNIVERSAL INSURANCE BROKERS LIMITED"/>
    <s v="Workmens Compensation"/>
    <s v="Workmens Compensation"/>
    <x v="1"/>
  </r>
  <r>
    <d v="2015-10-07T00:00:00"/>
    <d v="2022-12-31T00:00:00"/>
    <d v="2015-08-08T00:00:00"/>
    <s v="C974"/>
    <s v="P1469"/>
    <s v="OIC/R/11/102800/11"/>
    <s v="DEVKI STEEL MILLS LTD"/>
    <d v="2014-11-01T00:00:00"/>
    <d v="2015-10-31T00:00:00"/>
    <n v="421120118"/>
    <s v="INJURY TO FRANCIS MUTINDA MATHEKA"/>
    <s v="INJURY"/>
    <m/>
    <s v="WIBI"/>
    <n v="50000"/>
    <s v="D &amp; G INSURANCE BROKERS LIMITED"/>
    <s v="Workmens Compensation"/>
    <s v="Workmens Compensation"/>
    <x v="1"/>
  </r>
  <r>
    <d v="2015-10-08T00:00:00"/>
    <d v="2022-12-31T00:00:00"/>
    <d v="2014-10-12T00:00:00"/>
    <s v="C5472"/>
    <s v="P563"/>
    <s v="OIC/R/11/100281/12"/>
    <s v="KRYSTALLINE SALT LTD"/>
    <d v="2014-01-01T00:00:00"/>
    <d v="2014-12-31T00:00:00"/>
    <n v="54619414"/>
    <s v="INJURY TO ZIRO LEWA NGOMA"/>
    <s v="INJURY"/>
    <m/>
    <s v="WICL"/>
    <n v="50000"/>
    <s v="UNIVERSAL INSURANCE BROKERS LIMITED"/>
    <s v="Workmens Compensation"/>
    <s v="Workmens Compensation"/>
    <x v="1"/>
  </r>
  <r>
    <d v="2015-10-08T00:00:00"/>
    <d v="2022-12-31T00:00:00"/>
    <d v="2014-04-15T00:00:00"/>
    <s v="C394"/>
    <s v="P1388"/>
    <s v="OIC/R/11/100281/12"/>
    <s v="KRYSTALLINE SALT LTD"/>
    <d v="2014-01-01T00:00:00"/>
    <d v="2014-12-31T00:00:00"/>
    <n v="54619414"/>
    <s v="INJURY TO AGNES KAZUNGU KILIFI"/>
    <s v="INJURY"/>
    <m/>
    <s v="WICL"/>
    <n v="50000"/>
    <s v="UNIVERSAL INSURANCE BROKERS LIMITED"/>
    <s v="Workmens Compensation"/>
    <s v="Workmens Compensation"/>
    <x v="1"/>
  </r>
  <r>
    <d v="2015-10-08T00:00:00"/>
    <d v="2022-12-31T00:00:00"/>
    <d v="2012-02-04T00:00:00"/>
    <s v="C8730"/>
    <s v="P3722"/>
    <s v="OIC/R/11/87501/01"/>
    <s v="KRYSTALLINE SALT LTD"/>
    <d v="2012-01-01T00:00:00"/>
    <d v="2012-12-31T00:00:00"/>
    <n v="54619414"/>
    <s v="INJURY TO JOSEPH GAVUNA MENZA"/>
    <s v="INJURY"/>
    <m/>
    <s v="WICL"/>
    <n v="50000"/>
    <s v="UNIVERSAL INSURANCE BROKERS LIMITED"/>
    <s v="Workmens Compensation"/>
    <s v="Workmens Compensation"/>
    <x v="1"/>
  </r>
  <r>
    <d v="2015-10-13T00:00:00"/>
    <d v="2022-12-31T00:00:00"/>
    <d v="2015-05-09T00:00:00"/>
    <s v="C9862"/>
    <s v="P2660"/>
    <m/>
    <s v="MARULA ESTATES LTD"/>
    <d v="2014-07-01T00:00:00"/>
    <d v="2015-06-30T00:00:00"/>
    <n v="35827913"/>
    <s v="INJURY TO ABDI BONAYA DADACHA"/>
    <s v="INJURY"/>
    <m/>
    <s v="WIBI"/>
    <n v="50000"/>
    <s v="DIRECT"/>
    <s v="Workmens Compensation"/>
    <s v="Workmens Compensation"/>
    <x v="1"/>
  </r>
  <r>
    <d v="2015-10-19T00:00:00"/>
    <d v="2022-12-31T00:00:00"/>
    <d v="2014-06-24T00:00:00"/>
    <s v="C7170"/>
    <s v="P5062"/>
    <s v="OIC/R/11/92902/08"/>
    <s v="CANON ALUMINIUM FABRICATORS LTD"/>
    <d v="2013-08-01T00:00:00"/>
    <d v="2014-07-31T00:00:00"/>
    <n v="19608955"/>
    <s v="INJURY TO ANCENT KIMANTHI MUTUA"/>
    <s v="MEDICAL"/>
    <m/>
    <s v="WICL"/>
    <n v="50000"/>
    <s v="D &amp; G INSURANCE BROKERS LIMITED"/>
    <s v="Workmens Compensation"/>
    <s v="Workmens Compensation"/>
    <x v="1"/>
  </r>
  <r>
    <d v="2015-10-22T00:00:00"/>
    <d v="2022-12-31T00:00:00"/>
    <d v="2014-04-10T00:00:00"/>
    <s v="C7246"/>
    <s v="P2435"/>
    <s v="OIC/R/11/92902/08"/>
    <s v="CANON ALUMINIUM FABRICATORS LTD"/>
    <d v="2013-08-01T00:00:00"/>
    <d v="2014-07-31T00:00:00"/>
    <n v="19608955"/>
    <s v="INJURY TO JACKSON MULILA MULI"/>
    <s v="MEDICAL"/>
    <m/>
    <s v="WICL"/>
    <n v="50000"/>
    <s v="D &amp; G INSURANCE BROKERS LIMITED"/>
    <s v="Workmens Compensation"/>
    <s v="Workmens Compensation"/>
    <x v="1"/>
  </r>
  <r>
    <d v="2015-10-22T00:00:00"/>
    <d v="2022-12-31T00:00:00"/>
    <d v="2014-02-08T00:00:00"/>
    <s v="C3620"/>
    <s v="P1331"/>
    <s v="OIC/R/11/92902/08"/>
    <s v="CANON ALUMINIUM FABRICATORS LTD"/>
    <d v="2013-08-01T00:00:00"/>
    <d v="2014-07-31T00:00:00"/>
    <n v="19608955"/>
    <s v="INJURY TO MARTIN NDAMBUKI MUTUA"/>
    <s v="MEDICAL"/>
    <m/>
    <s v="WICL"/>
    <n v="50000"/>
    <s v="D &amp; G INSURANCE BROKERS LIMITED"/>
    <s v="Workmens Compensation"/>
    <s v="Workmens Compensation"/>
    <x v="1"/>
  </r>
  <r>
    <d v="2015-10-22T00:00:00"/>
    <d v="2022-12-31T00:00:00"/>
    <d v="2013-10-23T00:00:00"/>
    <s v="C6315"/>
    <s v="P5301"/>
    <s v="OIC/R/11/92902/08"/>
    <s v="CANON ALUMINIUM FABRICATORS LTD"/>
    <d v="2013-08-01T00:00:00"/>
    <d v="2014-07-31T00:00:00"/>
    <n v="19608955"/>
    <s v="INJURY TO  PATRICK KASIMU MUTHAMA"/>
    <s v="MEDICAL"/>
    <m/>
    <s v="WICL"/>
    <n v="50000"/>
    <s v="D &amp; G INSURANCE BROKERS LIMITED"/>
    <s v="Workmens Compensation"/>
    <s v="Workmens Compensation"/>
    <x v="1"/>
  </r>
  <r>
    <d v="2015-10-30T00:00:00"/>
    <d v="2022-12-31T00:00:00"/>
    <d v="2014-10-10T00:00:00"/>
    <s v="C168"/>
    <s v="P7906"/>
    <s v="OIC/R/11/99528/01"/>
    <s v="FOAM MATTRESS LIMITED"/>
    <d v="2014-01-01T00:00:00"/>
    <d v="2014-12-31T00:00:00"/>
    <n v="97704703"/>
    <s v="INJURY TO KENNEDY  BARASA MWANGALE"/>
    <s v="MEDICAL"/>
    <m/>
    <s v="WICL"/>
    <n v="50000"/>
    <s v="UNICORN INSURANCE BROKERS LIMITED"/>
    <s v="Workmens Compensation"/>
    <s v="Workmens Compensation"/>
    <x v="1"/>
  </r>
  <r>
    <d v="2015-11-09T00:00:00"/>
    <d v="2022-12-31T00:00:00"/>
    <d v="2015-06-06T00:00:00"/>
    <s v="C8964"/>
    <s v="P3824"/>
    <s v="OIC/R/11/102800/11"/>
    <s v="DEVKI STEEL MILLS LTD"/>
    <d v="2014-11-01T00:00:00"/>
    <d v="2015-10-31T00:00:00"/>
    <n v="421120118"/>
    <s v="INJURY TO MACHUKI MOTEGO SOLOMON"/>
    <s v="INJURY"/>
    <m/>
    <s v="WIBI"/>
    <n v="50000"/>
    <s v="D &amp; G INSURANCE BROKERS LIMITED"/>
    <s v="Workmens Compensation"/>
    <s v="Workmens Compensation"/>
    <x v="1"/>
  </r>
  <r>
    <d v="2015-11-09T00:00:00"/>
    <d v="2022-12-31T00:00:00"/>
    <d v="2015-08-15T00:00:00"/>
    <s v="C6137"/>
    <s v="P8460"/>
    <s v="OIC/R/11/105111/04"/>
    <s v="LONDON DISTILLERS (K) LTD"/>
    <d v="2015-04-15T00:00:00"/>
    <d v="2016-04-14T00:00:00"/>
    <n v="77466840"/>
    <s v="INJURY TO STANLEY  KIBET"/>
    <s v="INJURY"/>
    <m/>
    <s v="WIBI"/>
    <n v="50000"/>
    <s v="ICK INSURANCE BROKERS LIMITED"/>
    <s v="Workmens Compensation"/>
    <s v="Workmens Compensation"/>
    <x v="1"/>
  </r>
  <r>
    <d v="2015-11-11T00:00:00"/>
    <d v="2022-12-31T00:00:00"/>
    <d v="2015-03-23T00:00:00"/>
    <s v="C4613"/>
    <s v="P5061"/>
    <m/>
    <s v="MARULA ESTATES LTD"/>
    <d v="2014-07-01T00:00:00"/>
    <d v="2015-06-30T00:00:00"/>
    <n v="35827913"/>
    <s v="INJURY TO PETER MBAYA AIMUN"/>
    <s v="INJURY"/>
    <m/>
    <s v="WIBI"/>
    <n v="7880"/>
    <s v="DIRECT"/>
    <s v="Workmens Compensation"/>
    <s v="Workmens Compensation"/>
    <x v="1"/>
  </r>
  <r>
    <d v="2015-11-13T00:00:00"/>
    <d v="2022-12-31T00:00:00"/>
    <d v="2015-01-27T00:00:00"/>
    <s v="C3059"/>
    <s v="P1547"/>
    <s v="OIC/R/11/102800/11"/>
    <s v="DEVKI STEEL MILLS LTD"/>
    <d v="2014-11-01T00:00:00"/>
    <d v="2015-10-31T00:00:00"/>
    <n v="421120118"/>
    <s v="INJURY TO HERMAN RACHAMI ABUYA"/>
    <s v="INJURY"/>
    <m/>
    <s v="WIBI"/>
    <n v="50000"/>
    <s v="D &amp; G INSURANCE BROKERS LIMITED"/>
    <s v="Workmens Compensation"/>
    <s v="Workmens Compensation"/>
    <x v="1"/>
  </r>
  <r>
    <d v="2015-11-13T00:00:00"/>
    <d v="2022-12-31T00:00:00"/>
    <d v="2015-01-30T00:00:00"/>
    <s v="C7336"/>
    <s v="P1863"/>
    <s v="OIC/R/11/102800/11"/>
    <s v="DEVKI STEEL MILLS LTD"/>
    <d v="2014-11-01T00:00:00"/>
    <d v="2015-10-31T00:00:00"/>
    <n v="421120118"/>
    <s v="INJURY TO DOMINIC OKOBA OMBATI"/>
    <s v="INJURY"/>
    <m/>
    <s v="WIBI"/>
    <n v="50000"/>
    <s v="D &amp; G INSURANCE BROKERS LIMITED"/>
    <s v="Workmens Compensation"/>
    <s v="Workmens Compensation"/>
    <x v="1"/>
  </r>
  <r>
    <d v="2015-11-13T00:00:00"/>
    <d v="2022-12-31T00:00:00"/>
    <d v="2014-06-20T00:00:00"/>
    <s v="C4430"/>
    <s v="P7802"/>
    <s v="OIC/R/11/93005/08"/>
    <s v="PARBAT SIYANI CONSTRUCTION LIMITED"/>
    <d v="2013-08-01T00:00:00"/>
    <d v="2014-07-31T00:00:00"/>
    <n v="34125000"/>
    <s v="INJURY TO BERNARD KIMONYI KIAMBA"/>
    <s v="INJURY"/>
    <m/>
    <s v="WIBI"/>
    <n v="50000"/>
    <s v="BTB INSURANCE BROKERS LIMITED"/>
    <s v="Workmens Compensation"/>
    <s v="Workmens Compensation"/>
    <x v="1"/>
  </r>
  <r>
    <d v="2015-11-23T00:00:00"/>
    <d v="2022-12-31T00:00:00"/>
    <d v="2015-10-03T00:00:00"/>
    <s v="C7167"/>
    <s v="P634"/>
    <s v="OIC/R/11/102800/11"/>
    <s v="DEVKI STEEL MILLS LTD"/>
    <d v="2014-11-01T00:00:00"/>
    <d v="2015-10-31T00:00:00"/>
    <n v="421120118"/>
    <s v="INJURY TO TOBIAS WANGUDA WEKESA"/>
    <s v="INJURY"/>
    <m/>
    <s v="WIBI"/>
    <n v="50000"/>
    <s v="D &amp; G INSURANCE BROKERS LIMITED"/>
    <s v="Workmens Compensation"/>
    <s v="Workmens Compensation"/>
    <x v="1"/>
  </r>
  <r>
    <d v="2015-11-23T00:00:00"/>
    <d v="2022-12-31T00:00:00"/>
    <d v="2015-06-18T00:00:00"/>
    <s v="C1295"/>
    <s v="P9715"/>
    <s v="OIC/R/11/102800/11"/>
    <s v="DEVKI STEEL MILLS LTD"/>
    <d v="2014-11-01T00:00:00"/>
    <d v="2015-10-31T00:00:00"/>
    <n v="421120118"/>
    <s v="INJURY TO KEPHA DANVAS GATANDA"/>
    <s v="INJURY"/>
    <m/>
    <s v="WIBI"/>
    <n v="50000"/>
    <s v="D &amp; G INSURANCE BROKERS LIMITED"/>
    <s v="Workmens Compensation"/>
    <s v="Workmens Compensation"/>
    <x v="1"/>
  </r>
  <r>
    <d v="2015-12-07T00:00:00"/>
    <d v="2022-12-31T00:00:00"/>
    <d v="2014-11-21T00:00:00"/>
    <s v="C6501"/>
    <s v="P4065"/>
    <s v="OIC/R/11/102043/08"/>
    <s v="PARBAT SIYANI INTERIORS LTD"/>
    <d v="2014-08-01T00:00:00"/>
    <d v="2015-07-31T00:00:00"/>
    <n v="18480000"/>
    <s v="INJURY TO LAMECK NYACHAE ONDIEKI"/>
    <s v="INJURY"/>
    <m/>
    <s v="WIBI"/>
    <n v="1000"/>
    <s v="BTB INSURANCE BROKERS LIMITED"/>
    <s v="Workmens Compensation"/>
    <s v="Workmens Compensation"/>
    <x v="1"/>
  </r>
  <r>
    <d v="2015-12-08T00:00:00"/>
    <d v="2022-12-31T00:00:00"/>
    <d v="2015-02-05T00:00:00"/>
    <s v="C4066"/>
    <s v="P4175"/>
    <s v="OIC/R/11/104047/01"/>
    <s v="FOAM MATTRESS LTD"/>
    <d v="2015-01-01T00:00:00"/>
    <d v="2015-12-31T00:00:00"/>
    <n v="80747688"/>
    <s v="INJURY TO WASHINGTON WANJALA MAUBE"/>
    <s v="INJURY"/>
    <m/>
    <s v="WIBI"/>
    <n v="1000"/>
    <s v="UNICORN INSURANCE BROKERS LIMITED"/>
    <s v="Workmens Compensation"/>
    <s v="Workmens Compensation"/>
    <x v="1"/>
  </r>
  <r>
    <d v="2015-12-08T00:00:00"/>
    <d v="2022-12-31T00:00:00"/>
    <d v="2013-07-08T00:00:00"/>
    <s v="C3726"/>
    <s v="P1823"/>
    <s v="OIC/R/11/88923/08"/>
    <s v="PARBAT SIYANI CONSTRUCTION LIMITED"/>
    <d v="2012-08-01T00:00:00"/>
    <d v="2013-07-31T00:00:00"/>
    <n v="34125000"/>
    <s v="INJURY TO BENARD KIMONYI KIAMBA"/>
    <s v="INJURY"/>
    <m/>
    <s v="WIBI"/>
    <n v="1000"/>
    <s v="BTB INSURANCE BROKERS LIMITED"/>
    <s v="Workmens Compensation"/>
    <s v="Workmens Compensation"/>
    <x v="1"/>
  </r>
  <r>
    <d v="2015-12-08T00:00:00"/>
    <d v="2022-12-31T00:00:00"/>
    <d v="2013-07-19T00:00:00"/>
    <s v="C9335"/>
    <s v="P3267"/>
    <s v="OIC/R/11/90191/01"/>
    <s v="HANS (K) LIMITED"/>
    <d v="2013-01-01T00:00:00"/>
    <d v="2013-12-31T00:00:00"/>
    <n v="8988936"/>
    <s v="INJURY TO FREDRICK KYANTHU NZUKI"/>
    <s v="INJURY"/>
    <m/>
    <s v="WIBI"/>
    <n v="1000"/>
    <s v="BTB INSURANCE BROKERS LIMITED"/>
    <s v="Workmens Compensation"/>
    <s v="Workmens Compensation"/>
    <x v="1"/>
  </r>
  <r>
    <d v="2015-12-11T00:00:00"/>
    <d v="2022-12-31T00:00:00"/>
    <d v="2015-10-21T00:00:00"/>
    <s v="C1282"/>
    <s v="P5943"/>
    <s v="OIC/R/11/103082/11"/>
    <s v="HASCOM ENTERPRISES"/>
    <d v="2014-11-01T00:00:00"/>
    <d v="2015-10-31T00:00:00"/>
    <n v="504000"/>
    <s v="INJURY TO  CHRISTOPHER  MUOKI  MUTUKU"/>
    <s v="INJURY"/>
    <m/>
    <s v="WIBI"/>
    <n v="1000"/>
    <s v="SHIV INSURANCE BROKERS LIMITED"/>
    <s v="Workmens Compensation"/>
    <s v="Workmens Compensation"/>
    <x v="1"/>
  </r>
  <r>
    <d v="2015-12-17T00:00:00"/>
    <d v="2022-12-31T00:00:00"/>
    <d v="2014-08-02T00:00:00"/>
    <s v="C768"/>
    <s v="P2640"/>
    <s v="OIC/R/11/93775/11"/>
    <s v="NATIONAL CEMENT COMPANY LTD"/>
    <d v="2013-11-01T00:00:00"/>
    <d v="2014-10-31T00:00:00"/>
    <n v="7000000"/>
    <s v="INJURY TO GEORGE ONYANGO OLOGI"/>
    <s v="MEDICAL"/>
    <m/>
    <s v="WICL"/>
    <n v="1000"/>
    <s v="INS. BROKERS &amp; CO-ORDINATORS (K) LIMITED"/>
    <s v="Workmens Compensation"/>
    <s v="Workmens Compensation"/>
    <x v="1"/>
  </r>
  <r>
    <d v="2015-12-17T00:00:00"/>
    <d v="2022-12-31T00:00:00"/>
    <d v="2013-04-30T00:00:00"/>
    <s v="C9943"/>
    <s v="P6179"/>
    <s v="OIC/R/11/89271/05"/>
    <s v="STEEL MAKERS LTD (ATHI RIVER)"/>
    <d v="2012-05-18T00:00:00"/>
    <d v="2013-05-17T00:00:00"/>
    <n v="15276300"/>
    <s v="INJURY TO ERICK KORIR"/>
    <s v="INJURY"/>
    <m/>
    <s v="WIBI"/>
    <n v="1000"/>
    <s v="UNIVERSAL INSURANCE BROKERS LIMITED"/>
    <s v="Workmens Compensation"/>
    <s v="Workmens Compensation"/>
    <x v="1"/>
  </r>
  <r>
    <d v="2015-12-23T00:00:00"/>
    <d v="2022-12-31T00:00:00"/>
    <d v="2015-10-19T00:00:00"/>
    <s v="C8313"/>
    <s v="P4678"/>
    <s v="OIC/R/11/104762/01"/>
    <s v="SAIFEE SILVERING CO. LTD"/>
    <d v="2015-01-24T00:00:00"/>
    <d v="2016-01-23T00:00:00"/>
    <n v="3194600"/>
    <s v="INJURY TO DOMNIC NDAMBUKI MWALIMU"/>
    <s v="INJURY"/>
    <m/>
    <s v="WIBI"/>
    <n v="320000"/>
    <s v="UNIVERSAL INSURANCE BROKERS LIMITED"/>
    <s v="Workmens Compensation"/>
    <s v="Workmens Compensation"/>
    <x v="1"/>
  </r>
  <r>
    <d v="2016-01-08T00:00:00"/>
    <d v="2022-12-31T00:00:00"/>
    <d v="2015-10-19T00:00:00"/>
    <s v="C2029"/>
    <s v="P5796"/>
    <s v="OIC/R/11/103082/11"/>
    <s v="HASCOM ENTERPRISES"/>
    <d v="2014-11-01T00:00:00"/>
    <d v="2015-10-31T00:00:00"/>
    <n v="3012000"/>
    <s v="INJURY TO JAMES KIILU KILUSUSO"/>
    <s v="INJURY"/>
    <m/>
    <s v="WIBI"/>
    <n v="50000"/>
    <s v="SHIV INSURANCE BROKERS LIMITED"/>
    <s v="Workmens Compensation"/>
    <s v="Workmens Compensation"/>
    <x v="1"/>
  </r>
  <r>
    <d v="2016-01-08T00:00:00"/>
    <d v="2022-12-31T00:00:00"/>
    <d v="2014-03-13T00:00:00"/>
    <s v="C366"/>
    <s v="P135"/>
    <s v="OIC/R/11/100281/12"/>
    <s v="KRYSTALLINE SALT LTD"/>
    <d v="2014-01-01T00:00:00"/>
    <d v="2014-12-31T00:00:00"/>
    <n v="54619414"/>
    <s v="INJURY TO WILSON GUNGA BAYA"/>
    <s v="MEDICAL"/>
    <m/>
    <s v="WICL"/>
    <n v="50000"/>
    <s v="UNIVERSAL INSURANCE BROKERS LIMITED"/>
    <s v="Workmens Compensation"/>
    <s v="Workmens Compensation"/>
    <x v="1"/>
  </r>
  <r>
    <d v="2016-01-08T00:00:00"/>
    <d v="2022-12-31T00:00:00"/>
    <d v="2014-01-15T00:00:00"/>
    <s v="C7804"/>
    <s v="P933"/>
    <s v="OIC/R/11/100281/12"/>
    <s v="KRYSTALLINE SALT LTD"/>
    <d v="2014-01-01T00:00:00"/>
    <d v="2014-12-31T00:00:00"/>
    <n v="54619414"/>
    <s v="INJURY TO SHARIFU KAINGU TIMBE"/>
    <s v="MEDICAL"/>
    <m/>
    <s v="WICL"/>
    <n v="50000"/>
    <s v="UNIVERSAL INSURANCE BROKERS LIMITED"/>
    <s v="Workmens Compensation"/>
    <s v="Workmens Compensation"/>
    <x v="1"/>
  </r>
  <r>
    <d v="2016-01-08T00:00:00"/>
    <d v="2023-07-17T00:00:00"/>
    <d v="2014-01-15T00:00:00"/>
    <s v="C9074"/>
    <s v="P7383"/>
    <s v="OIC/R/11/100281/12"/>
    <s v="KRYSTALLINE SALT LTD"/>
    <d v="2014-01-01T00:00:00"/>
    <d v="2014-12-31T00:00:00"/>
    <n v="54619414"/>
    <s v="INJURY TO SHARIFU KAINGU TIMBE"/>
    <s v="MEDICAL"/>
    <m/>
    <s v="WICL"/>
    <n v="171125"/>
    <s v="UNIVERSAL INSURANCE BROKERS LIMITED"/>
    <s v="Workmens Compensation"/>
    <s v="Workmens Compensation"/>
    <x v="0"/>
  </r>
  <r>
    <d v="2016-01-12T00:00:00"/>
    <d v="2022-12-31T00:00:00"/>
    <d v="2014-12-28T00:00:00"/>
    <s v="C2196"/>
    <s v="P9803"/>
    <s v="OIC/R/11/101476/06"/>
    <s v="MARIDADI FARM LIMITED"/>
    <d v="2014-06-13T00:00:00"/>
    <d v="2015-06-12T00:00:00"/>
    <n v="80336863"/>
    <s v="INJURY TO LUCY ATIENO OJUANDO"/>
    <s v="INJURY"/>
    <m/>
    <s v="WIBI"/>
    <n v="50000"/>
    <s v="ICK INSURANCE BROKERS LIMITED"/>
    <s v="Workmens Compensation"/>
    <s v="Workmens Compensation"/>
    <x v="1"/>
  </r>
  <r>
    <d v="2016-01-12T00:00:00"/>
    <d v="2022-12-31T00:00:00"/>
    <d v="2015-12-28T00:00:00"/>
    <s v="C431"/>
    <s v="P6598"/>
    <s v="OIC/R/11/105734/06"/>
    <s v="MARIDADI FARM LIMITED"/>
    <d v="2015-06-13T00:00:00"/>
    <d v="2016-06-12T00:00:00"/>
    <n v="80336863"/>
    <s v="INJURY TO MERCY KAVUGWI KAVAI"/>
    <s v="INJURY"/>
    <m/>
    <s v="WIBI"/>
    <n v="50000"/>
    <s v="ICK INSURANCE BROKERS LIMITED"/>
    <s v="Workmens Compensation"/>
    <s v="Workmens Compensation"/>
    <x v="1"/>
  </r>
  <r>
    <d v="2016-01-12T00:00:00"/>
    <d v="2022-12-31T00:00:00"/>
    <d v="2015-09-23T00:00:00"/>
    <s v="C1895"/>
    <s v="P6562"/>
    <s v="OIC/R/11/105747/06"/>
    <s v="VAPCO CONSTRUCTION CO. LTD."/>
    <d v="2015-06-02T00:00:00"/>
    <d v="2016-06-01T00:00:00"/>
    <n v="1500000"/>
    <s v="INJURY TO ILUNDE MATHENGE"/>
    <s v="MEDICAL"/>
    <m/>
    <s v="WICL"/>
    <n v="50000"/>
    <s v="NOMURA INSURANCE BROKERS LIMITED"/>
    <s v="Workmens Compensation"/>
    <s v="Workmens Compensation"/>
    <x v="1"/>
  </r>
  <r>
    <d v="2016-01-12T00:00:00"/>
    <d v="2022-12-31T00:00:00"/>
    <d v="2015-05-18T00:00:00"/>
    <s v="C8267"/>
    <s v="P23"/>
    <s v="OIC/R/11/101549/06"/>
    <s v="VAPCO CONSTRUCTION CO. LTD."/>
    <d v="2014-06-02T00:00:00"/>
    <d v="2015-06-01T00:00:00"/>
    <n v="1500000"/>
    <s v="INJURY TO GEOFFREY MUTIA MUSYOKA"/>
    <s v="MEDICAL"/>
    <m/>
    <s v="WICL"/>
    <n v="50000"/>
    <s v="NOMURA INSURANCE BROKERS LIMITED"/>
    <s v="Workmens Compensation"/>
    <s v="Workmens Compensation"/>
    <x v="1"/>
  </r>
  <r>
    <d v="2016-01-12T00:00:00"/>
    <d v="2022-12-31T00:00:00"/>
    <d v="2014-05-19T00:00:00"/>
    <s v="C1519"/>
    <s v="P9064"/>
    <s v="OIC/R/11/92383/06"/>
    <s v="MARIDADI FARM LIMITED"/>
    <d v="2013-06-13T00:00:00"/>
    <d v="2014-06-12T00:00:00"/>
    <n v="80808606"/>
    <s v="INJURY TO ESTHER MINYENYE RIESA"/>
    <s v="INJURY"/>
    <m/>
    <s v="WIBI"/>
    <n v="50000"/>
    <s v="ICK INSURANCE BROKERS LIMITED"/>
    <s v="Workmens Compensation"/>
    <s v="Workmens Compensation"/>
    <x v="1"/>
  </r>
  <r>
    <d v="2016-01-12T00:00:00"/>
    <d v="2022-12-31T00:00:00"/>
    <d v="2015-05-08T00:00:00"/>
    <s v="C9538"/>
    <s v="P1290"/>
    <s v="OIC/R/11/101476/06"/>
    <s v="MARIDADI FARM LIMITED"/>
    <d v="2014-06-13T00:00:00"/>
    <d v="2015-06-12T00:00:00"/>
    <n v="80336863"/>
    <s v="INJURY TO GODFREY JUMA WEPUKHULU"/>
    <s v="INJURY"/>
    <m/>
    <s v="WIBI"/>
    <n v="50000"/>
    <s v="ICK INSURANCE BROKERS LIMITED"/>
    <s v="Workmens Compensation"/>
    <s v="Workmens Compensation"/>
    <x v="1"/>
  </r>
  <r>
    <d v="2016-01-12T00:00:00"/>
    <d v="2022-12-31T00:00:00"/>
    <d v="2015-06-26T00:00:00"/>
    <s v="C668"/>
    <s v="P6508"/>
    <s v="OIC/R/11/103526/01"/>
    <s v="HANS (K) LIMITED"/>
    <d v="2015-01-01T00:00:00"/>
    <d v="2015-12-31T00:00:00"/>
    <n v="2986400"/>
    <s v="INJURY TO JULIUS WAMBUA MUSILA"/>
    <s v="INJURY"/>
    <m/>
    <s v="WIBI"/>
    <n v="50000"/>
    <s v="BTB INSURANCE BROKERS LIMITED"/>
    <s v="Workmens Compensation"/>
    <s v="Workmens Compensation"/>
    <x v="1"/>
  </r>
  <r>
    <d v="2016-01-12T00:00:00"/>
    <d v="2022-12-31T00:00:00"/>
    <d v="2015-07-29T00:00:00"/>
    <s v="C2841"/>
    <s v="P8821"/>
    <s v="OIC/R/11/102564/10"/>
    <s v="CLASICO BUILDERS   (K) LTD"/>
    <d v="2014-10-31T00:00:00"/>
    <d v="2015-10-30T00:00:00"/>
    <n v="5860800"/>
    <s v="INJURY TO STEPHEN ONYONKA ONKURI"/>
    <s v="MEDICAL"/>
    <m/>
    <s v="WICL"/>
    <n v="50000"/>
    <s v="UNICORN INSURANCE BROKERS LIMITED"/>
    <s v="Workmens Compensation"/>
    <s v="Workmens Compensation"/>
    <x v="1"/>
  </r>
  <r>
    <d v="2016-01-12T00:00:00"/>
    <d v="2023-09-14T00:00:00"/>
    <d v="2015-07-29T00:00:00"/>
    <s v="C6092"/>
    <s v="P4741"/>
    <s v="OIC/R/11/102564/10"/>
    <s v="CLASICO BUILDERS   (K) LTD"/>
    <d v="2014-10-31T00:00:00"/>
    <d v="2015-10-30T00:00:00"/>
    <n v="5860800"/>
    <s v="INJURY TO STEPHEN ONYONKA ONKURI"/>
    <s v="MEDICAL"/>
    <m/>
    <s v="WICL"/>
    <n v="5000"/>
    <s v="UNICORN INSURANCE BROKERS LIMITED"/>
    <s v="Workmens Compensation"/>
    <s v="Workmens Compensation"/>
    <x v="0"/>
  </r>
  <r>
    <d v="2016-01-12T00:00:00"/>
    <d v="2023-09-13T00:00:00"/>
    <d v="2015-07-29T00:00:00"/>
    <s v="C9029"/>
    <s v="P5675"/>
    <s v="OIC/R/11/102564/10"/>
    <s v="CLASICO BUILDERS   (K) LTD"/>
    <d v="2014-10-31T00:00:00"/>
    <d v="2015-10-30T00:00:00"/>
    <n v="5860800"/>
    <s v="INJURY TO STEPHEN ONYONKA ONKURI"/>
    <s v="MEDICAL"/>
    <m/>
    <s v="WICL"/>
    <n v="5000"/>
    <s v="UNICORN INSURANCE BROKERS LIMITED"/>
    <s v="Workmens Compensation"/>
    <s v="Workmens Compensation"/>
    <x v="0"/>
  </r>
  <r>
    <d v="2016-01-12T00:00:00"/>
    <d v="2022-12-31T00:00:00"/>
    <d v="2014-10-20T00:00:00"/>
    <s v="C3920"/>
    <s v="P9394"/>
    <s v="OIC/R/11/101476/06"/>
    <s v="MARIDADI FARM LIMITED"/>
    <d v="2014-06-13T00:00:00"/>
    <d v="2015-06-12T00:00:00"/>
    <n v="80336863"/>
    <s v="INJURY TO EVERLYNE MORAA ONDIKI"/>
    <s v="INJURY"/>
    <m/>
    <s v="WIBI"/>
    <n v="50000"/>
    <s v="ICK INSURANCE BROKERS LIMITED"/>
    <s v="Workmens Compensation"/>
    <s v="Workmens Compensation"/>
    <x v="1"/>
  </r>
  <r>
    <d v="2016-01-14T00:00:00"/>
    <d v="2022-12-31T00:00:00"/>
    <d v="2015-01-20T00:00:00"/>
    <s v="C2975"/>
    <s v="P380"/>
    <s v="OIC/R/11/102800/11"/>
    <s v="DEVKI STEEL MILLS LTD"/>
    <d v="2014-11-01T00:00:00"/>
    <d v="2015-10-31T00:00:00"/>
    <n v="421120118"/>
    <s v="INJURY TO STEPHEN MULINGE KIKUYU"/>
    <s v="INJURY"/>
    <m/>
    <s v="WIBI"/>
    <n v="50000"/>
    <s v="D &amp; G INSURANCE BROKERS LIMITED"/>
    <s v="Workmens Compensation"/>
    <s v="Workmens Compensation"/>
    <x v="1"/>
  </r>
  <r>
    <d v="2016-02-11T00:00:00"/>
    <d v="2022-12-31T00:00:00"/>
    <d v="2013-12-04T00:00:00"/>
    <s v="C1328"/>
    <s v="P6974"/>
    <s v="OIC/R/11/93005/08"/>
    <s v="PARBAT SIYANI INTERIORS LTD"/>
    <d v="2013-08-01T00:00:00"/>
    <d v="2014-07-31T00:00:00"/>
    <n v="18480000"/>
    <s v="INJURY TO LAMECK NYACHAE ONDIEKI"/>
    <s v="INJURY"/>
    <m/>
    <s v="WIBI"/>
    <n v="50000"/>
    <s v="BTB INSURANCE BROKERS LIMITED"/>
    <s v="Workmens Compensation"/>
    <s v="Workmens Compensation"/>
    <x v="1"/>
  </r>
  <r>
    <d v="2016-02-16T00:00:00"/>
    <d v="2022-12-31T00:00:00"/>
    <d v="2013-09-25T00:00:00"/>
    <s v="C7084"/>
    <s v="P1844"/>
    <s v="OIC/R/11/89625/11"/>
    <s v="NATIONAL CEMENT COMPANY LTD"/>
    <d v="2012-11-01T00:00:00"/>
    <d v="2013-10-31T00:00:00"/>
    <n v="46690180"/>
    <s v="INJURY TO GEORGE ONYANGO OLOGI"/>
    <s v="MEDICAL"/>
    <m/>
    <s v="WICL"/>
    <n v="50000"/>
    <s v="D &amp; G INSURANCE BROKERS LIMITED"/>
    <s v="Workmens Compensation"/>
    <s v="Workmens Compensation"/>
    <x v="1"/>
  </r>
  <r>
    <d v="2016-02-17T00:00:00"/>
    <d v="2022-12-31T00:00:00"/>
    <d v="2014-06-11T00:00:00"/>
    <s v="C194"/>
    <s v="P1155"/>
    <s v="OIC/R/11/101236/06"/>
    <s v="PINDORIA HOLDINGS LIMITED"/>
    <d v="2014-06-01T00:00:00"/>
    <d v="2014-06-30T00:00:00"/>
    <n v="10731000"/>
    <s v="INJURY TO KIMATU MUTUA MAWILI"/>
    <s v="MEDICAL"/>
    <m/>
    <s v="WICL"/>
    <n v="50000"/>
    <s v="D &amp; G INSURANCE BROKERS LIMITED"/>
    <s v="Workmens Compensation"/>
    <s v="Workmens Compensation"/>
    <x v="1"/>
  </r>
  <r>
    <d v="2016-02-20T00:00:00"/>
    <d v="2022-12-31T00:00:00"/>
    <d v="2015-04-20T00:00:00"/>
    <s v="C8796"/>
    <s v="P1685"/>
    <s v="OIC/R/11/104315/02"/>
    <s v="RAPID KATE SERVICES LTD"/>
    <d v="2015-02-07T00:00:00"/>
    <d v="2016-02-06T00:00:00"/>
    <n v="145490105"/>
    <s v="INJURY TO GEOFFREY ONGAGA SIRO"/>
    <s v="INJURY"/>
    <m/>
    <s v="WIBI"/>
    <n v="50000"/>
    <s v="UNICORN INSURANCE BROKERS LIMITED"/>
    <s v="Workmens Compensation"/>
    <s v="Workmens Compensation"/>
    <x v="1"/>
  </r>
  <r>
    <d v="2016-02-20T00:00:00"/>
    <d v="2022-12-31T00:00:00"/>
    <d v="2015-10-14T00:00:00"/>
    <s v="C907"/>
    <s v="P6233"/>
    <s v="OIC/R/11/104315/02"/>
    <s v="RAPID KATE SERVICES LTD"/>
    <d v="2015-02-07T00:00:00"/>
    <d v="2016-02-06T00:00:00"/>
    <n v="145490105"/>
    <s v="INJURY TO DERRICK ELTON WANYAMA"/>
    <s v="INJURY"/>
    <m/>
    <s v="WIBI"/>
    <n v="50000"/>
    <s v="UNICORN INSURANCE BROKERS LIMITED"/>
    <s v="Workmens Compensation"/>
    <s v="Workmens Compensation"/>
    <x v="1"/>
  </r>
  <r>
    <d v="2016-02-20T00:00:00"/>
    <d v="2022-12-31T00:00:00"/>
    <d v="2015-02-16T00:00:00"/>
    <s v="C2389"/>
    <s v="P1355"/>
    <s v="OIC/R/11/104315/02"/>
    <s v="RAPID KATE SERVICES LTD"/>
    <d v="2015-02-07T00:00:00"/>
    <d v="2016-02-06T00:00:00"/>
    <n v="145490105"/>
    <s v="INJURY TO ANOLD SHAVASINYA SINDANI"/>
    <s v="INJURY"/>
    <m/>
    <s v="WIBI"/>
    <n v="50000"/>
    <s v="UNICORN INSURANCE BROKERS LIMITED"/>
    <s v="Workmens Compensation"/>
    <s v="Workmens Compensation"/>
    <x v="1"/>
  </r>
  <r>
    <d v="2016-02-23T00:00:00"/>
    <d v="2022-12-31T00:00:00"/>
    <d v="2015-03-18T00:00:00"/>
    <s v="C6898"/>
    <s v="P1744"/>
    <s v="OIC/R/11/103712/07"/>
    <s v="OSHWAL ALUMINIUM INDUSTRIES"/>
    <d v="2015-01-01T00:00:00"/>
    <d v="2015-12-31T00:00:00"/>
    <n v="15381600"/>
    <s v="INJURY TO JOSEPH TUNGAI OMUKOKO"/>
    <s v="INJURY"/>
    <m/>
    <s v="WIBI"/>
    <n v="50000"/>
    <s v="NOMURA INSURANCE BROKERS LIMITED"/>
    <s v="Workmens Compensation"/>
    <s v="Workmens Compensation"/>
    <x v="1"/>
  </r>
  <r>
    <d v="2016-02-23T00:00:00"/>
    <d v="2022-12-31T00:00:00"/>
    <d v="2015-04-17T00:00:00"/>
    <s v="C4954"/>
    <s v="P7762"/>
    <s v="OIC/R/11/103712/07"/>
    <s v="OSHWAL ALUMINIUM INDUSTRIES"/>
    <d v="2015-01-01T00:00:00"/>
    <d v="2015-12-31T00:00:00"/>
    <n v="15381600"/>
    <s v="INJURY TO MARTIN JUMA OKULO"/>
    <s v="INJURY"/>
    <m/>
    <s v="WIBI"/>
    <n v="50000"/>
    <s v="NOMURA INSURANCE BROKERS LIMITED"/>
    <s v="Workmens Compensation"/>
    <s v="Workmens Compensation"/>
    <x v="1"/>
  </r>
  <r>
    <d v="2016-02-23T00:00:00"/>
    <d v="2022-12-31T00:00:00"/>
    <d v="2015-06-26T00:00:00"/>
    <s v="C9710"/>
    <s v="P8586"/>
    <s v="OIC/R/11/103712/07"/>
    <s v="OSHWAL ALUMINIUM INDUSTRIES"/>
    <d v="2015-01-01T00:00:00"/>
    <d v="2015-12-31T00:00:00"/>
    <n v="15381600"/>
    <s v="INJURY TO MARTIN OMUKUNDE JUMA"/>
    <s v="INJURY"/>
    <m/>
    <s v="WIBI"/>
    <n v="50000"/>
    <s v="NOMURA INSURANCE BROKERS LIMITED"/>
    <s v="Workmens Compensation"/>
    <s v="Workmens Compensation"/>
    <x v="1"/>
  </r>
  <r>
    <d v="2016-02-23T00:00:00"/>
    <d v="2022-12-31T00:00:00"/>
    <d v="2015-07-26T00:00:00"/>
    <s v="C6751"/>
    <s v="P3175"/>
    <s v="OIC/R/11/103712/07"/>
    <s v="OSHWAL ALUMINIUM INDUSTRIES"/>
    <d v="2015-01-01T00:00:00"/>
    <d v="2015-12-31T00:00:00"/>
    <n v="15381600"/>
    <s v="INJURY TO JOSEPH WAKAN NAMAYI"/>
    <s v="INJURY"/>
    <m/>
    <s v="WIBI"/>
    <n v="50000"/>
    <s v="NOMURA INSURANCE BROKERS LIMITED"/>
    <s v="Workmens Compensation"/>
    <s v="Workmens Compensation"/>
    <x v="1"/>
  </r>
  <r>
    <d v="2016-02-23T00:00:00"/>
    <d v="2022-12-31T00:00:00"/>
    <d v="2015-08-05T00:00:00"/>
    <s v="C1161"/>
    <s v="P174"/>
    <s v="OIC/R/11/103712/07"/>
    <s v="OSHWAL ALUMINIUM INDUSTRIES"/>
    <d v="2015-01-01T00:00:00"/>
    <d v="2015-12-31T00:00:00"/>
    <n v="15381600"/>
    <s v="INJURY TO MUSYOKA MUNYOKI"/>
    <s v="INJURY"/>
    <m/>
    <s v="WIBI"/>
    <n v="50000"/>
    <s v="NOMURA INSURANCE BROKERS LIMITED"/>
    <s v="Workmens Compensation"/>
    <s v="Workmens Compensation"/>
    <x v="1"/>
  </r>
  <r>
    <d v="2016-02-23T00:00:00"/>
    <d v="2022-12-31T00:00:00"/>
    <d v="2015-08-06T00:00:00"/>
    <s v="C2320"/>
    <s v="P7527"/>
    <s v="OIC/R/11/103712/07"/>
    <s v="OSHWAL ALUMINIUM INDUSTRIES"/>
    <d v="2015-01-01T00:00:00"/>
    <d v="2015-12-31T00:00:00"/>
    <n v="15381600"/>
    <s v="INJURY TO MWANTHI MUNYOKI"/>
    <s v="INJURY"/>
    <m/>
    <s v="WIBI"/>
    <n v="50000"/>
    <s v="NOMURA INSURANCE BROKERS LIMITED"/>
    <s v="Workmens Compensation"/>
    <s v="Workmens Compensation"/>
    <x v="1"/>
  </r>
  <r>
    <d v="2016-02-25T00:00:00"/>
    <d v="2022-12-31T00:00:00"/>
    <d v="2015-09-30T00:00:00"/>
    <s v="C3286"/>
    <s v="P7103"/>
    <s v="OIC/R/11/106189/07"/>
    <s v="MARULA ESTATES LTD"/>
    <d v="2015-07-01T00:00:00"/>
    <d v="2016-06-30T00:00:00"/>
    <n v="39489540"/>
    <s v="INJURY TO JOHN LOKWANI ALTABA"/>
    <s v="INJURY"/>
    <m/>
    <s v="WIBI"/>
    <n v="50000"/>
    <s v="DIRECT"/>
    <s v="Workmens Compensation"/>
    <s v="Workmens Compensation"/>
    <x v="1"/>
  </r>
  <r>
    <d v="2016-02-25T00:00:00"/>
    <d v="2022-12-31T00:00:00"/>
    <d v="2014-09-25T00:00:00"/>
    <s v="C8106"/>
    <s v="P5821"/>
    <s v="OIC/R/11/93773/11"/>
    <s v="MAISHA MABATI MILLS LTD"/>
    <d v="2013-11-01T00:00:00"/>
    <d v="2014-10-31T00:00:00"/>
    <n v="46040336"/>
    <s v="INJURY TO BONIFACE GITAU"/>
    <s v="MEDICAL"/>
    <m/>
    <s v="WICL"/>
    <n v="50000"/>
    <s v="D &amp; G INSURANCE BROKERS LIMITED"/>
    <s v="Workmens Compensation"/>
    <s v="Workmens Compensation"/>
    <x v="1"/>
  </r>
  <r>
    <d v="2016-02-29T00:00:00"/>
    <d v="2022-12-31T00:00:00"/>
    <d v="2015-07-11T00:00:00"/>
    <s v="C4538"/>
    <s v="P9144"/>
    <s v="OIC/R/11/104315/02"/>
    <s v="RAPID KATE SERVICES LTD"/>
    <d v="2015-02-07T00:00:00"/>
    <d v="2016-02-06T00:00:00"/>
    <n v="145490105"/>
    <s v="INJURY TO ALEX SANDANYI KANZORO"/>
    <s v="INJURY"/>
    <m/>
    <s v="WIBI"/>
    <n v="50000"/>
    <s v="UNICORN INSURANCE BROKERS LIMITED"/>
    <s v="Workmens Compensation"/>
    <s v="Workmens Compensation"/>
    <x v="1"/>
  </r>
  <r>
    <d v="2016-03-08T00:00:00"/>
    <d v="2022-12-31T00:00:00"/>
    <d v="2015-10-11T00:00:00"/>
    <s v="C4454"/>
    <s v="P9055"/>
    <s v="OIC/R/11/106189/07"/>
    <s v="MARULA ESTATES LTD"/>
    <d v="2015-07-01T00:00:00"/>
    <d v="2016-06-30T00:00:00"/>
    <n v="39489540"/>
    <s v="INJURY TO DAVUD KAMARY EBONGON"/>
    <s v="INJURY"/>
    <m/>
    <s v="WIBI"/>
    <n v="50000"/>
    <s v="DIRECT"/>
    <s v="Workmens Compensation"/>
    <s v="Workmens Compensation"/>
    <x v="1"/>
  </r>
  <r>
    <d v="2016-03-11T00:00:00"/>
    <d v="2022-12-31T00:00:00"/>
    <d v="2015-10-31T00:00:00"/>
    <s v="C5782"/>
    <s v="P9049"/>
    <s v="OIC/R/11/104315/02"/>
    <s v="RAPID KATE SERVICES LTD"/>
    <d v="2015-02-07T00:00:00"/>
    <d v="2016-02-06T00:00:00"/>
    <n v="145490105"/>
    <s v="INJURY TO JOHNSON INDANI MGENDI"/>
    <s v="INJURY"/>
    <m/>
    <s v="WIBI"/>
    <n v="50000"/>
    <s v="UNICORN INSURANCE BROKERS LIMITED"/>
    <s v="Workmens Compensation"/>
    <s v="Workmens Compensation"/>
    <x v="1"/>
  </r>
  <r>
    <d v="2016-03-18T00:00:00"/>
    <d v="2022-12-31T00:00:00"/>
    <d v="2015-11-05T00:00:00"/>
    <s v="C969"/>
    <s v="P9645"/>
    <s v="OIC/R/11/105111/04"/>
    <s v="LONDON DISTILLERS (K) LTD"/>
    <d v="2015-04-15T00:00:00"/>
    <d v="2016-04-14T00:00:00"/>
    <n v="77466840"/>
    <s v="INJURY TO JUSTINE OTIENO ADALLA"/>
    <s v="INJURY"/>
    <m/>
    <s v="WIBI"/>
    <n v="50000"/>
    <s v="ICK INSURANCE BROKERS LIMITED"/>
    <s v="Workmens Compensation"/>
    <s v="Workmens Compensation"/>
    <x v="1"/>
  </r>
  <r>
    <d v="2016-03-21T00:00:00"/>
    <d v="2022-12-31T00:00:00"/>
    <d v="2015-06-22T00:00:00"/>
    <s v="C878"/>
    <s v="P4504"/>
    <s v="OIC/R/11/103341/01"/>
    <s v="TEXPLAST INDUSTRIES LTD"/>
    <d v="2015-01-01T00:00:00"/>
    <d v="2015-12-31T00:00:00"/>
    <n v="55556000"/>
    <s v="INJURY TO SAMUEL MOMBO OBULIALIA"/>
    <s v="MEDICAL"/>
    <m/>
    <s v="WICL"/>
    <n v="50000"/>
    <s v="D &amp; G INSURANCE BROKERS LIMITED"/>
    <s v="Workmens Compensation"/>
    <s v="Workmens Compensation"/>
    <x v="1"/>
  </r>
  <r>
    <d v="2016-03-22T00:00:00"/>
    <d v="2022-12-31T00:00:00"/>
    <d v="2015-11-07T00:00:00"/>
    <s v="C1765"/>
    <s v="P8404"/>
    <s v="OIC/R/11/105734/06"/>
    <s v="MARIDADI FARM LIMITED"/>
    <d v="2015-06-13T00:00:00"/>
    <d v="2016-06-12T00:00:00"/>
    <n v="80336863"/>
    <s v="INJURY TO MARY NJERI NJUGUNA"/>
    <s v="INJURY"/>
    <m/>
    <s v="WIBI"/>
    <n v="50000"/>
    <s v="ICK INSURANCE BROKERS LIMITED"/>
    <s v="Workmens Compensation"/>
    <s v="Workmens Compensation"/>
    <x v="1"/>
  </r>
  <r>
    <d v="2016-03-24T00:00:00"/>
    <d v="2022-12-31T00:00:00"/>
    <d v="2015-07-17T00:00:00"/>
    <s v="C9502"/>
    <s v="P2656"/>
    <s v="OIC/R/11/105734/06"/>
    <s v="MARIDADI FARM LIMITED"/>
    <d v="2015-06-13T00:00:00"/>
    <d v="2016-06-12T00:00:00"/>
    <n v="80336863"/>
    <s v="INJURY TO RUTH NEKESA WAMALWA"/>
    <s v="INJURY"/>
    <m/>
    <s v="WIBI"/>
    <n v="50000"/>
    <s v="ICK INSURANCE BROKERS LIMITED"/>
    <s v="Workmens Compensation"/>
    <s v="Workmens Compensation"/>
    <x v="1"/>
  </r>
  <r>
    <d v="2016-03-24T00:00:00"/>
    <d v="2022-12-31T00:00:00"/>
    <d v="2014-06-14T00:00:00"/>
    <s v="C3862"/>
    <s v="P6909"/>
    <s v="OIC/R/11/100587/03"/>
    <s v="MEGA GARMENT  INDUSTRIES KENYA (EPZ)  LTD"/>
    <d v="2014-03-15T00:00:00"/>
    <d v="2015-03-14T00:00:00"/>
    <n v="45372120"/>
    <s v="INJURY TO HILLARY ONYANCHA MOTARA"/>
    <s v="MEDICAL"/>
    <m/>
    <s v="WICL"/>
    <n v="50000"/>
    <s v="ICK INSURANCE BROKERS LIMITED"/>
    <s v="Workmens Compensation"/>
    <s v="Workmens Compensation"/>
    <x v="1"/>
  </r>
  <r>
    <d v="2016-03-24T00:00:00"/>
    <d v="2023-05-15T00:00:00"/>
    <d v="2014-06-14T00:00:00"/>
    <s v="C614"/>
    <s v="P4803"/>
    <s v="OIC/R/11/100587/03"/>
    <s v="MEGA GARMENT  INDUSTRIES KENYA (EPZ)  LTD"/>
    <d v="2014-03-15T00:00:00"/>
    <d v="2015-03-14T00:00:00"/>
    <n v="45372120"/>
    <s v="INJURY TO HILLARY ONYANCHA MOTARA"/>
    <s v="LF"/>
    <m/>
    <s v="WICL"/>
    <n v="148435"/>
    <s v="ICK INSURANCE BROKERS LIMITED"/>
    <s v="Workmens Compensation"/>
    <s v="Workmens Compensation"/>
    <x v="0"/>
  </r>
  <r>
    <d v="2016-03-29T00:00:00"/>
    <d v="2022-12-31T00:00:00"/>
    <d v="2015-10-21T00:00:00"/>
    <s v="C4253"/>
    <s v="P4914"/>
    <s v="OIC/R/11/104634/12"/>
    <s v="KRYSTALLINE SALT LTD"/>
    <d v="2015-01-01T00:00:00"/>
    <d v="2015-12-31T00:00:00"/>
    <n v="90591592"/>
    <s v="INJURY TO KENGA K.CHAI"/>
    <s v="INJURY"/>
    <m/>
    <s v="WIBI"/>
    <n v="1858"/>
    <s v="UNIVERSAL INSURANCE BROKERS LIMITED"/>
    <s v="Workmens Compensation"/>
    <s v="Workmens Compensation"/>
    <x v="1"/>
  </r>
  <r>
    <d v="2016-03-29T00:00:00"/>
    <d v="2022-12-31T00:00:00"/>
    <d v="2015-11-06T00:00:00"/>
    <s v="C2733"/>
    <s v="P9317"/>
    <s v="OIC/R/11/104634/12"/>
    <s v="KRYSTALLINE SALT LTD"/>
    <d v="2015-01-01T00:00:00"/>
    <d v="2015-12-31T00:00:00"/>
    <n v="90591592"/>
    <s v="INJURY TO  FRANCIS KAHINDI KATANA"/>
    <s v="INJURY"/>
    <m/>
    <s v="WIBI"/>
    <n v="3527"/>
    <s v="UNIVERSAL INSURANCE BROKERS LIMITED"/>
    <s v="Workmens Compensation"/>
    <s v="Workmens Compensation"/>
    <x v="1"/>
  </r>
  <r>
    <d v="2016-03-30T00:00:00"/>
    <d v="2022-12-31T00:00:00"/>
    <d v="2016-02-28T00:00:00"/>
    <s v="C1505"/>
    <s v="P5738"/>
    <s v="OIC/R/11/106189/07"/>
    <s v="MARULA ESTATES LTD"/>
    <d v="2015-07-01T00:00:00"/>
    <d v="2016-06-30T00:00:00"/>
    <n v="39489540"/>
    <s v="INJURY TO  JOHN  ECHWAA EWOI"/>
    <s v="INJURY"/>
    <m/>
    <s v="WIBI"/>
    <n v="50000"/>
    <s v="DIRECT"/>
    <s v="Workmens Compensation"/>
    <s v="Workmens Compensation"/>
    <x v="1"/>
  </r>
  <r>
    <d v="2016-03-30T00:00:00"/>
    <d v="2022-12-31T00:00:00"/>
    <d v="2015-06-09T00:00:00"/>
    <s v="C1882"/>
    <s v="P918"/>
    <s v="OIC/R/11/101476/06"/>
    <s v="MARIDADI FARM LIMITED"/>
    <d v="2014-06-13T00:00:00"/>
    <d v="2015-06-12T00:00:00"/>
    <n v="80336863"/>
    <s v="INJURY TO GODFREY JUMA WEPUKHULU"/>
    <s v="INJURY"/>
    <m/>
    <s v="WIBI"/>
    <n v="50000"/>
    <s v="ICK INSURANCE BROKERS LIMITED"/>
    <s v="Workmens Compensation"/>
    <s v="Workmens Compensation"/>
    <x v="1"/>
  </r>
  <r>
    <d v="2016-04-05T00:00:00"/>
    <d v="2022-12-31T00:00:00"/>
    <d v="2015-10-30T00:00:00"/>
    <s v="C8075"/>
    <s v="P774"/>
    <s v="OIC/R/11/104315/02"/>
    <s v="RAPID KATE SERVICES LTD"/>
    <d v="2015-02-07T00:00:00"/>
    <d v="2016-02-06T00:00:00"/>
    <n v="145490105"/>
    <s v="INJURY TO BEN SIGUNDA OKACH"/>
    <s v="INJURY"/>
    <m/>
    <s v="WIBI"/>
    <n v="50000"/>
    <s v="UNICORN INSURANCE BROKERS LIMITED"/>
    <s v="Workmens Compensation"/>
    <s v="Workmens Compensation"/>
    <x v="1"/>
  </r>
  <r>
    <d v="2016-04-07T00:00:00"/>
    <d v="2022-12-31T00:00:00"/>
    <d v="2015-08-06T00:00:00"/>
    <s v="C8606"/>
    <s v="P2566"/>
    <s v="OIC/R/11/106275/07"/>
    <s v="PUT SARAJEVO GEN ENG CO.LTD."/>
    <d v="2015-07-24T00:00:00"/>
    <d v="2015-12-31T00:00:00"/>
    <n v="41692488"/>
    <s v="INJURY TO EVANS NYABERI BITOYO"/>
    <s v="MEDICAL"/>
    <m/>
    <s v="WICL"/>
    <n v="50000"/>
    <s v="D &amp; G INSURANCE BROKERS LIMITED"/>
    <s v="Workmens Compensation"/>
    <s v="Workmens Compensation"/>
    <x v="1"/>
  </r>
  <r>
    <d v="2016-04-08T00:00:00"/>
    <d v="2022-12-31T00:00:00"/>
    <d v="2015-10-24T00:00:00"/>
    <s v="C9783"/>
    <s v="P3739"/>
    <s v="OIC/R/11/106304/07"/>
    <s v="KENSALT  LIMITED/KENYA COMMERCIAL BANK."/>
    <d v="2015-07-01T00:00:00"/>
    <d v="2016-06-30T00:00:00"/>
    <n v="90455200"/>
    <s v="INJURY TO DERICK ELTON WAYAMAH"/>
    <s v="MEDICAL"/>
    <m/>
    <s v="WICL"/>
    <n v="50000"/>
    <s v="NOMURA INSURANCE BROKERS LIMITED"/>
    <s v="Workmens Compensation"/>
    <s v="Workmens Compensation"/>
    <x v="1"/>
  </r>
  <r>
    <d v="2016-04-08T00:00:00"/>
    <d v="2022-12-31T00:00:00"/>
    <d v="2016-01-20T00:00:00"/>
    <s v="C3606"/>
    <s v="P7807"/>
    <s v="OIC/R/11/104315/02"/>
    <s v="RAPID KATE SERVICES LTD"/>
    <d v="2015-02-07T00:00:00"/>
    <d v="2016-02-06T00:00:00"/>
    <n v="145490105"/>
    <s v="INJURY TO SILAS MUKOLWE"/>
    <s v="INJURY"/>
    <m/>
    <s v="WIBI"/>
    <n v="50000"/>
    <s v="UNICORN INSURANCE BROKERS LIMITED"/>
    <s v="Workmens Compensation"/>
    <s v="Workmens Compensation"/>
    <x v="1"/>
  </r>
  <r>
    <d v="2016-04-08T00:00:00"/>
    <d v="2022-12-31T00:00:00"/>
    <d v="2015-11-07T00:00:00"/>
    <s v="C9149"/>
    <s v="P912"/>
    <s v="OIC/R/11/104315/02"/>
    <s v="RAPID KATE SERVICES LTD"/>
    <d v="2015-02-07T00:00:00"/>
    <d v="2016-02-06T00:00:00"/>
    <n v="145490105"/>
    <s v="INJURY TO JOHN KATUA KIOKO"/>
    <s v="INJURY"/>
    <m/>
    <s v="WIBI"/>
    <n v="50000"/>
    <s v="UNICORN INSURANCE BROKERS LIMITED"/>
    <s v="Workmens Compensation"/>
    <s v="Workmens Compensation"/>
    <x v="1"/>
  </r>
  <r>
    <d v="2016-04-12T00:00:00"/>
    <d v="2022-12-31T00:00:00"/>
    <d v="2016-01-08T00:00:00"/>
    <s v="C9026"/>
    <s v="P1859"/>
    <s v="OIC/R/11/107497/11"/>
    <s v="HASCOM ENTERPRISES"/>
    <d v="2015-11-01T00:00:00"/>
    <d v="2016-10-31T00:00:00"/>
    <n v="3355200"/>
    <s v="ALLEGED  INJURY TO  DAVID  MUINDE  KILEMBE"/>
    <s v="INJURY"/>
    <m/>
    <s v="WIBI"/>
    <n v="50000"/>
    <s v="SHIV INSURANCE BROKERS LIMITED"/>
    <s v="Workmens Compensation"/>
    <s v="Workmens Compensation"/>
    <x v="1"/>
  </r>
  <r>
    <d v="2016-04-15T00:00:00"/>
    <d v="2022-12-31T00:00:00"/>
    <d v="2015-12-04T00:00:00"/>
    <s v="C59"/>
    <s v="P2440"/>
    <s v="OIC/R/11/105734/06"/>
    <s v="MARIDADI FARM LIMITED"/>
    <d v="2015-06-13T00:00:00"/>
    <d v="2016-06-12T00:00:00"/>
    <n v="80336863"/>
    <s v="INJURY TO HELLEN MORAA OCHARO"/>
    <s v="INJURY"/>
    <m/>
    <s v="WIBI"/>
    <n v="50000"/>
    <s v="ICK INSURANCE BROKERS LIMITED"/>
    <s v="Workmens Compensation"/>
    <s v="Workmens Compensation"/>
    <x v="1"/>
  </r>
  <r>
    <d v="2016-04-18T00:00:00"/>
    <d v="2023-09-20T00:00:00"/>
    <d v="2016-03-06T00:00:00"/>
    <s v="C7566"/>
    <s v="P7354"/>
    <s v="OLG/R/08/202767/08"/>
    <s v="SUPER EXPO LIMITED"/>
    <d v="2016-01-01T00:00:00"/>
    <d v="2016-12-31T00:00:00"/>
    <m/>
    <s v="ACCIDENT WITH T.P. VEHICLE"/>
    <s v="TPPD"/>
    <s v="KBM 650W; TPO"/>
    <s v="MPG"/>
    <n v="5000"/>
    <s v="D &amp; G INSURANCE BROKERS LIMITED"/>
    <s v="Motor Pool"/>
    <s v="Motor Commercial"/>
    <x v="0"/>
  </r>
  <r>
    <d v="2016-04-18T00:00:00"/>
    <d v="2023-09-25T00:00:00"/>
    <d v="2016-03-06T00:00:00"/>
    <s v="C1985"/>
    <s v="P9897"/>
    <s v="OLG/R/08/202767/08"/>
    <s v="SUPER EXPO LIMITED"/>
    <d v="2016-01-01T00:00:00"/>
    <d v="2016-12-31T00:00:00"/>
    <m/>
    <s v="ACCIDENT WITH T.P. VEHICLE"/>
    <s v="TPPI"/>
    <s v="KBM 650W; TPO"/>
    <s v="MPG"/>
    <n v="5000"/>
    <s v="D &amp; G INSURANCE BROKERS LIMITED"/>
    <s v="Motor Pool"/>
    <s v="Motor Commercial"/>
    <x v="0"/>
  </r>
  <r>
    <d v="2016-04-20T00:00:00"/>
    <d v="2022-12-31T00:00:00"/>
    <d v="2015-01-04T00:00:00"/>
    <s v="C1520"/>
    <s v="P3480"/>
    <s v="OIC/R/11/102802/11"/>
    <s v="DEVKI STEEL MILLS LTD"/>
    <d v="2014-11-01T00:00:00"/>
    <d v="2015-10-31T00:00:00"/>
    <n v="500143975"/>
    <s v="INJURY TO  RICHARD  BOTA MOSES"/>
    <s v="MEDICAL"/>
    <m/>
    <s v="WICL"/>
    <n v="50000"/>
    <s v="D &amp; G INSURANCE BROKERS LIMITED"/>
    <s v="Workmens Compensation"/>
    <s v="Workmens Compensation"/>
    <x v="1"/>
  </r>
  <r>
    <d v="2016-04-25T00:00:00"/>
    <d v="2022-12-31T00:00:00"/>
    <d v="2014-11-21T00:00:00"/>
    <s v="C953"/>
    <s v="P3097"/>
    <m/>
    <s v="MARULA ESTATES LTD"/>
    <d v="2014-07-01T00:00:00"/>
    <d v="2015-06-30T00:00:00"/>
    <n v="35827913"/>
    <s v="INJURY TO KIRUR ARAP MOSIRE"/>
    <s v="INJURY"/>
    <m/>
    <s v="WIBI"/>
    <n v="50000"/>
    <s v="DIRECT"/>
    <s v="Workmens Compensation"/>
    <s v="Workmens Compensation"/>
    <x v="1"/>
  </r>
  <r>
    <d v="2016-05-04T00:00:00"/>
    <d v="2022-12-31T00:00:00"/>
    <d v="2015-03-17T00:00:00"/>
    <s v="C6335"/>
    <s v="P2067"/>
    <s v="OIC/R/11/102800/11"/>
    <s v="DEVKI STEEL MILLS LTD"/>
    <d v="2014-11-01T00:00:00"/>
    <d v="2015-10-31T00:00:00"/>
    <n v="421120118"/>
    <s v="INJURY TO DENNIS NYONGESA WANYONYI"/>
    <s v="INJURY"/>
    <m/>
    <s v="WIBI"/>
    <n v="50000"/>
    <s v="D &amp; G INSURANCE BROKERS LIMITED"/>
    <s v="Workmens Compensation"/>
    <s v="Workmens Compensation"/>
    <x v="1"/>
  </r>
  <r>
    <d v="2016-05-04T00:00:00"/>
    <d v="2022-12-31T00:00:00"/>
    <d v="2016-01-10T00:00:00"/>
    <s v="C3802"/>
    <s v="P5673"/>
    <s v="OIC/R/11/106189/07"/>
    <s v="MARULA ESTATES LTD"/>
    <d v="2015-07-01T00:00:00"/>
    <d v="2016-06-30T00:00:00"/>
    <n v="39489540"/>
    <s v="INJURY TO SAMSON  LORO AMANA"/>
    <s v="INJURY"/>
    <m/>
    <s v="WIBI"/>
    <n v="50000"/>
    <s v="DIRECT"/>
    <s v="Workmens Compensation"/>
    <s v="Workmens Compensation"/>
    <x v="1"/>
  </r>
  <r>
    <d v="2016-05-05T00:00:00"/>
    <d v="2022-12-31T00:00:00"/>
    <d v="2016-02-18T00:00:00"/>
    <s v="C3182"/>
    <s v="P1571"/>
    <s v="OIC/R/11/109627/02"/>
    <s v="RAPID KATE SERVICES LTD"/>
    <d v="2016-02-07T00:00:00"/>
    <d v="2017-02-06T00:00:00"/>
    <n v="144710088"/>
    <s v="INJURY TO SIMON WASIKE COSMAS"/>
    <s v="INJURY"/>
    <m/>
    <s v="WIBI"/>
    <n v="50000"/>
    <s v="UNICORN INSURANCE BROKERS LIMITED"/>
    <s v="Workmens Compensation"/>
    <s v="Workmens Compensation"/>
    <x v="1"/>
  </r>
  <r>
    <d v="2016-05-05T00:00:00"/>
    <d v="2022-12-31T00:00:00"/>
    <d v="2016-02-16T00:00:00"/>
    <s v="C115"/>
    <s v="P5418"/>
    <s v="OIC/R/11/109627/02"/>
    <s v="RAPID KATE SERVICES LTD"/>
    <d v="2016-02-07T00:00:00"/>
    <d v="2017-02-06T00:00:00"/>
    <n v="144710088"/>
    <s v="INJURY TO HAMIS CHARO MWACHAI"/>
    <s v="INJURY"/>
    <m/>
    <s v="WIBI"/>
    <n v="50000"/>
    <s v="UNICORN INSURANCE BROKERS LIMITED"/>
    <s v="Workmens Compensation"/>
    <s v="Workmens Compensation"/>
    <x v="1"/>
  </r>
  <r>
    <d v="2016-05-23T00:00:00"/>
    <d v="2022-12-31T00:00:00"/>
    <d v="2015-09-29T00:00:00"/>
    <s v="C7523"/>
    <s v="P2037"/>
    <s v="OIC/R/11/106189/07"/>
    <s v="MARULA ESTATES LTD"/>
    <d v="2015-07-01T00:00:00"/>
    <d v="2016-06-30T00:00:00"/>
    <n v="39489540"/>
    <s v="INJURY TO JOHN WAWERU NDUNGU"/>
    <s v="INJURY"/>
    <m/>
    <s v="WIBI"/>
    <n v="34205"/>
    <s v="DIRECT"/>
    <s v="Workmens Compensation"/>
    <s v="Workmens Compensation"/>
    <x v="1"/>
  </r>
  <r>
    <d v="2016-05-23T00:00:00"/>
    <d v="2022-12-31T00:00:00"/>
    <d v="2016-01-20T00:00:00"/>
    <s v="C8481"/>
    <s v="P5722"/>
    <s v="OIC/R/11/106189/07"/>
    <s v="MARULA ESTATES LTD"/>
    <d v="2015-07-01T00:00:00"/>
    <d v="2016-06-30T00:00:00"/>
    <n v="39489540"/>
    <s v="INJURY TO COLLINS SIMIYU WANYAMA"/>
    <s v="INJURY"/>
    <m/>
    <s v="WIBI"/>
    <n v="83254"/>
    <s v="DIRECT"/>
    <s v="Workmens Compensation"/>
    <s v="Workmens Compensation"/>
    <x v="1"/>
  </r>
  <r>
    <d v="2016-05-25T00:00:00"/>
    <d v="2022-12-31T00:00:00"/>
    <d v="2014-01-21T00:00:00"/>
    <s v="C6658"/>
    <s v="P4238"/>
    <s v="OIC/R/11/99528/01"/>
    <s v="FOAM MATTRESS LIMITED"/>
    <d v="2014-01-01T00:00:00"/>
    <d v="2014-12-31T00:00:00"/>
    <n v="97704703"/>
    <s v="INJURY TO FREDRICK WANYONYI MAKOKHA"/>
    <s v="MEDICAL"/>
    <m/>
    <s v="WICL"/>
    <n v="50000"/>
    <s v="UNICORN INSURANCE BROKERS LIMITED"/>
    <s v="Workmens Compensation"/>
    <s v="Workmens Compensation"/>
    <x v="1"/>
  </r>
  <r>
    <d v="2016-05-25T00:00:00"/>
    <d v="2022-12-31T00:00:00"/>
    <d v="2016-01-19T00:00:00"/>
    <s v="C3526"/>
    <s v="P7028"/>
    <s v="OIC/R/11/109887/01"/>
    <s v="WATERWAYS  AFRICA"/>
    <d v="2016-01-15T00:00:00"/>
    <d v="2017-01-14T00:00:00"/>
    <n v="13117970"/>
    <s v="INJURY TO PATRICK BUTICH AMETA"/>
    <s v="MEDICAL"/>
    <m/>
    <s v="WICL"/>
    <n v="50000"/>
    <s v="UNIVERSAL INSURANCE BROKERS LIMITED"/>
    <s v="Workmens Compensation"/>
    <s v="Workmens Compensation"/>
    <x v="1"/>
  </r>
  <r>
    <d v="2016-05-30T00:00:00"/>
    <d v="2023-12-22T00:00:00"/>
    <d v="2016-05-24T00:00:00"/>
    <s v="C9683"/>
    <s v="P3006"/>
    <s v="OLG/R/12/109715/12"/>
    <s v="BIDCO AFRICA LTD &amp;  ASSOCIATED COMPANIES &amp; / OR GROUP OF COMPANIES WITHIN EAST AFRICA"/>
    <d v="2016-01-01T00:00:00"/>
    <d v="2016-12-31T00:00:00"/>
    <n v="5000000"/>
    <s v="LOSS OF CRUDE PALM OIL - KBC 472C/ZB6412"/>
    <s v="OD"/>
    <m/>
    <s v="GIT"/>
    <n v="57468"/>
    <s v="UNIVERSAL INSURANCE BROKERS LIMITED"/>
    <s v="Goods in Transit"/>
    <s v="Marine"/>
    <x v="0"/>
  </r>
  <r>
    <d v="2016-06-06T00:00:00"/>
    <d v="2022-12-31T00:00:00"/>
    <d v="2015-06-10T00:00:00"/>
    <s v="C7080"/>
    <s v="P5236"/>
    <s v="OIC/R/11/104315/02"/>
    <s v="RAPID KATE SERVICES LTD"/>
    <d v="2015-02-07T00:00:00"/>
    <d v="2016-02-06T00:00:00"/>
    <n v="145490105"/>
    <s v="INJURY TO TOM SINDANI ONSOMU"/>
    <s v="INJURY"/>
    <m/>
    <s v="WIBI"/>
    <n v="50000"/>
    <s v="UNICORN INSURANCE BROKERS LIMITED"/>
    <s v="Workmens Compensation"/>
    <s v="Workmens Compensation"/>
    <x v="1"/>
  </r>
  <r>
    <d v="2016-06-10T00:00:00"/>
    <d v="2022-12-31T00:00:00"/>
    <d v="2013-12-12T00:00:00"/>
    <s v="C6000"/>
    <s v="P7241"/>
    <m/>
    <s v="DEVKI STEEL MILLS LTD"/>
    <d v="2013-11-01T00:00:00"/>
    <d v="2014-10-31T00:00:00"/>
    <n v="36072826"/>
    <s v="INJURY TO STEPHEN MBONDO MWIKYA"/>
    <s v="DEATH"/>
    <m/>
    <s v="WICL"/>
    <n v="50000"/>
    <s v="D &amp; G INSURANCE BROKERS LIMITED"/>
    <s v="Workmens Compensation"/>
    <s v="Workmens Compensation"/>
    <x v="1"/>
  </r>
  <r>
    <d v="2016-06-14T00:00:00"/>
    <d v="2022-12-31T00:00:00"/>
    <d v="2016-04-27T00:00:00"/>
    <s v="C6085"/>
    <s v="P9964"/>
    <s v="OIC/R/11/108179/01"/>
    <s v="OSHWAL ALUMINIUM INDUSTRIES"/>
    <d v="2016-01-01T00:00:00"/>
    <d v="2016-12-31T00:00:00"/>
    <n v="15381600"/>
    <s v="INJURY TO MARK MUDERWA AKENGAH"/>
    <s v="INJURY"/>
    <m/>
    <s v="WIBI"/>
    <n v="50000"/>
    <s v="NOMURA INSURANCE BROKERS LIMITED"/>
    <s v="Workmens Compensation"/>
    <s v="Workmens Compensation"/>
    <x v="1"/>
  </r>
  <r>
    <d v="2016-06-14T00:00:00"/>
    <d v="2022-12-31T00:00:00"/>
    <d v="2016-02-24T00:00:00"/>
    <s v="C1873"/>
    <s v="P1804"/>
    <s v="OIC/R/11/108179/01"/>
    <s v="OSHWAL ALUMINIUM INDUSTRIES"/>
    <d v="2016-01-01T00:00:00"/>
    <d v="2016-12-31T00:00:00"/>
    <n v="15381600"/>
    <s v="INJURY TO BRAMWEL WANGILA KILOBI"/>
    <s v="INJURY"/>
    <m/>
    <s v="WIBI"/>
    <n v="50000"/>
    <s v="NOMURA INSURANCE BROKERS LIMITED"/>
    <s v="Workmens Compensation"/>
    <s v="Workmens Compensation"/>
    <x v="1"/>
  </r>
  <r>
    <d v="2016-06-15T00:00:00"/>
    <d v="2023-12-22T00:00:00"/>
    <d v="2016-05-17T00:00:00"/>
    <s v="C7116"/>
    <s v="P7902"/>
    <s v="OLG/R/12/109715/12"/>
    <s v="BIDCO AFRICA LTD &amp;  ASSOCIATED COMPANIES &amp; / OR GROUP OF COMPANIES WITHIN EAST AFRICA"/>
    <d v="2016-01-01T00:00:00"/>
    <d v="2016-12-31T00:00:00"/>
    <n v="5000000"/>
    <s v="LOSS OF CRUDE PALM OIL - KBR 598K/ZC1936"/>
    <s v="OD"/>
    <m/>
    <s v="GIT"/>
    <n v="47652"/>
    <s v="UNIVERSAL INSURANCE BROKERS LIMITED"/>
    <s v="Goods in Transit"/>
    <s v="Marine"/>
    <x v="0"/>
  </r>
  <r>
    <d v="2016-06-17T00:00:00"/>
    <d v="2022-12-31T00:00:00"/>
    <d v="2013-10-25T00:00:00"/>
    <s v="C2598"/>
    <s v="P3478"/>
    <s v="OIC/R/11/92383/06"/>
    <s v="MARIDADI FARM LIMITED"/>
    <d v="2013-06-13T00:00:00"/>
    <d v="2014-06-12T00:00:00"/>
    <n v="80808606"/>
    <s v="INJUY TO YUNIAH NYABOKE DEGE"/>
    <s v="INJURY"/>
    <m/>
    <s v="WIBI"/>
    <n v="50000"/>
    <s v="ICK INSURANCE BROKERS LIMITED"/>
    <s v="Workmens Compensation"/>
    <s v="Workmens Compensation"/>
    <x v="1"/>
  </r>
  <r>
    <d v="2016-06-21T00:00:00"/>
    <d v="2022-12-31T00:00:00"/>
    <d v="2016-03-26T00:00:00"/>
    <s v="C3739"/>
    <s v="P4472"/>
    <s v="OIC/R/11/107017/10"/>
    <s v="IMA HAULIERS LTD."/>
    <d v="2015-10-01T00:00:00"/>
    <d v="2016-09-30T00:00:00"/>
    <n v="51525570"/>
    <s v="INJURY TO  SIMON OTISA MUSOTSI"/>
    <s v="DEATH"/>
    <m/>
    <s v="WICL"/>
    <n v="50000"/>
    <s v="D &amp; G INSURANCE BROKERS LIMITED"/>
    <s v="Workmens Compensation"/>
    <s v="Workmens Compensation"/>
    <x v="1"/>
  </r>
  <r>
    <d v="2016-06-21T00:00:00"/>
    <d v="2022-12-31T00:00:00"/>
    <d v="2014-02-15T00:00:00"/>
    <s v="C5757"/>
    <s v="P1930"/>
    <s v="OIC/R/11/93005/08"/>
    <s v="PARBAT SIYANI CONSTRUCTION LIMITED"/>
    <d v="2013-08-01T00:00:00"/>
    <d v="2014-07-31T00:00:00"/>
    <n v="34125000"/>
    <s v="INJURY TO LEONARD MAJANGA MASISTA"/>
    <s v="INJURY"/>
    <m/>
    <s v="WIBI"/>
    <n v="50000"/>
    <s v="BTB INSURANCE BROKERS LIMITED"/>
    <s v="Workmens Compensation"/>
    <s v="Workmens Compensation"/>
    <x v="1"/>
  </r>
  <r>
    <d v="2016-06-22T00:00:00"/>
    <d v="2022-12-31T00:00:00"/>
    <d v="2014-05-30T00:00:00"/>
    <s v="C4352"/>
    <s v="P299"/>
    <s v="OIC/R/11/93729/10"/>
    <s v="MWENDA CONSTRUCTION CO.LTD"/>
    <d v="2013-10-13T00:00:00"/>
    <d v="2014-10-12T00:00:00"/>
    <n v="9647040"/>
    <s v="INJURY TO BERNARD WABWIRE OUMA"/>
    <s v="INJURY"/>
    <m/>
    <s v="WIBI"/>
    <n v="50000"/>
    <s v="UNIVERSAL INSURANCE BROKERS LIMITED"/>
    <s v="Workmens Compensation"/>
    <s v="Workmens Compensation"/>
    <x v="1"/>
  </r>
  <r>
    <d v="2016-06-23T00:00:00"/>
    <d v="2022-12-31T00:00:00"/>
    <d v="2016-03-04T00:00:00"/>
    <s v="C1357"/>
    <s v="P7370"/>
    <s v="OIC/R/11/107167/11"/>
    <s v="DEVKI STEEL MILLS LTD"/>
    <d v="2015-11-01T00:00:00"/>
    <d v="2016-10-31T00:00:00"/>
    <n v="234640185"/>
    <s v="INJURY TO  MARTIN  GIKUNDI  MWAMBIA"/>
    <s v="DEATH"/>
    <m/>
    <s v="WICL"/>
    <n v="50000"/>
    <s v="D &amp; G INSURANCE BROKERS LIMITED"/>
    <s v="Workmens Compensation"/>
    <s v="Workmens Compensation"/>
    <x v="1"/>
  </r>
  <r>
    <d v="2016-06-23T00:00:00"/>
    <d v="2022-12-31T00:00:00"/>
    <d v="2014-10-08T00:00:00"/>
    <s v="C4930"/>
    <s v="P6113"/>
    <m/>
    <s v="DEVKI STEEL MILLS LTD"/>
    <d v="2013-11-01T00:00:00"/>
    <d v="2014-10-31T00:00:00"/>
    <n v="36072826"/>
    <s v="INJURY  TO EVANS  GICHANA  OCHWANGI"/>
    <s v="DEATH"/>
    <m/>
    <s v="WICL"/>
    <n v="50000"/>
    <s v="D &amp; G INSURANCE BROKERS LIMITED"/>
    <s v="Workmens Compensation"/>
    <s v="Workmens Compensation"/>
    <x v="1"/>
  </r>
  <r>
    <d v="2016-07-05T00:00:00"/>
    <d v="2022-12-31T00:00:00"/>
    <d v="2016-05-21T00:00:00"/>
    <s v="C4738"/>
    <s v="P8414"/>
    <s v="OIC/R/11/106035/07"/>
    <s v="SHALIMAR FLOWERS (K) LTD"/>
    <d v="2015-07-01T00:00:00"/>
    <d v="2016-06-30T00:00:00"/>
    <n v="87447420"/>
    <s v="INJURY TO JOHN MARIETHE MAINA"/>
    <s v="INJURY"/>
    <m/>
    <s v="WIBI"/>
    <n v="50000"/>
    <s v="ICK INSURANCE BROKERS LIMITED"/>
    <s v="Workmens Compensation"/>
    <s v="Workmens Compensation"/>
    <x v="1"/>
  </r>
  <r>
    <d v="2016-07-06T00:00:00"/>
    <d v="2022-12-31T00:00:00"/>
    <d v="2015-04-20T00:00:00"/>
    <s v="C7720"/>
    <s v="P8589"/>
    <m/>
    <s v="THE WINDSCREEN HOUSE LTD"/>
    <d v="2015-03-06T00:00:00"/>
    <d v="2016-03-05T00:00:00"/>
    <n v="5160000"/>
    <s v="INJURY TO JOHN MUTINDA MUIA"/>
    <s v="INJURY"/>
    <m/>
    <s v="WIBI"/>
    <n v="50000"/>
    <s v="ICK INSURANCE BROKERS LIMITED"/>
    <s v="Workmens Compensation"/>
    <s v="Workmens Compensation"/>
    <x v="1"/>
  </r>
  <r>
    <d v="2016-07-13T00:00:00"/>
    <d v="2023-12-08T00:00:00"/>
    <d v="2016-06-28T00:00:00"/>
    <s v="C7345"/>
    <s v="P6091"/>
    <s v="OLG/R/07/126941/12"/>
    <s v="JOY V. BHATT &amp; CO."/>
    <d v="2016-01-01T00:00:00"/>
    <d v="2016-12-31T00:00:00"/>
    <n v="19900000"/>
    <s v="ACCIDENT WITH T.P. VEHICLES"/>
    <s v="TPPI"/>
    <s v="KBN 851Z; COM"/>
    <s v="PC"/>
    <n v="301200"/>
    <s v="NOMURA INSURANCE BROKERS LIMITED"/>
    <s v="Motor Private Car"/>
    <s v="Motor Private"/>
    <x v="0"/>
  </r>
  <r>
    <d v="2016-07-15T00:00:00"/>
    <d v="2022-12-31T00:00:00"/>
    <d v="2014-01-30T00:00:00"/>
    <s v="C6628"/>
    <s v="P3526"/>
    <s v="OIC/R/11/93729/10"/>
    <s v="MWENDA CONSTRUCTION CO.LTD"/>
    <d v="2013-10-13T00:00:00"/>
    <d v="2014-10-12T00:00:00"/>
    <n v="9647040"/>
    <s v="INJURY TO BERNARD WABWIRE OUMA"/>
    <s v="INJURY"/>
    <m/>
    <s v="WIBI"/>
    <n v="50000"/>
    <s v="UNIVERSAL INSURANCE BROKERS LIMITED"/>
    <s v="Workmens Compensation"/>
    <s v="Workmens Compensation"/>
    <x v="1"/>
  </r>
  <r>
    <d v="2016-07-18T00:00:00"/>
    <d v="2022-12-31T00:00:00"/>
    <d v="2016-04-26T00:00:00"/>
    <s v="C2354"/>
    <s v="P6618"/>
    <s v="OIC/R/11/106465/08"/>
    <s v="PARBAT SIYANI CONSTRUCTION LIMITED"/>
    <d v="2015-08-01T00:00:00"/>
    <d v="2016-07-31T00:00:00"/>
    <n v="539700000"/>
    <s v="INJURY TO CHARLES KILONZO JOHN"/>
    <s v="INJURY"/>
    <m/>
    <s v="WIBI"/>
    <n v="29117"/>
    <s v="BTB INSURANCE BROKERS LIMITED"/>
    <s v="Workmens Compensation"/>
    <s v="Workmens Compensation"/>
    <x v="1"/>
  </r>
  <r>
    <d v="2016-07-20T00:00:00"/>
    <d v="2022-12-31T00:00:00"/>
    <d v="2013-06-20T00:00:00"/>
    <s v="C907"/>
    <s v="P9298"/>
    <s v="OIC/R/11/90602/12"/>
    <s v="AGILITY LOGISTICS LTD"/>
    <d v="2013-01-01T00:00:00"/>
    <d v="2013-12-31T00:00:00"/>
    <n v="167785668"/>
    <s v="INJURY TO WILLIAM MUTHOKA YUMBIA"/>
    <s v="INJURY"/>
    <m/>
    <s v="WIBI"/>
    <n v="50000"/>
    <s v="D &amp; G INSURANCE BROKERS LIMITED"/>
    <s v="Workmens Compensation"/>
    <s v="Workmens Compensation"/>
    <x v="1"/>
  </r>
  <r>
    <d v="2016-07-21T00:00:00"/>
    <d v="2022-12-31T00:00:00"/>
    <d v="2015-04-02T00:00:00"/>
    <s v="C2760"/>
    <s v="P1727"/>
    <s v="OIC/R/11/102802/11"/>
    <s v="DEVKI STEEL MILLS LTD"/>
    <d v="2014-11-01T00:00:00"/>
    <d v="2015-10-31T00:00:00"/>
    <n v="500143975"/>
    <s v="ALLEGED INJURY TO  BENARD OBWOCHA  ARANGA"/>
    <s v="DEATH"/>
    <m/>
    <s v="WICL"/>
    <n v="50000"/>
    <s v="D &amp; G INSURANCE BROKERS LIMITED"/>
    <s v="Workmens Compensation"/>
    <s v="Workmens Compensation"/>
    <x v="1"/>
  </r>
  <r>
    <d v="2016-07-25T00:00:00"/>
    <d v="2022-12-31T00:00:00"/>
    <d v="2015-06-10T00:00:00"/>
    <s v="C2327"/>
    <s v="P4950"/>
    <s v="OIC/R/11/104047/01"/>
    <s v="FOAM MATTRESS LTD"/>
    <d v="2015-01-01T00:00:00"/>
    <d v="2015-12-31T00:00:00"/>
    <n v="112705420"/>
    <s v="INJURY TO EDWARD MAINA NGANGA"/>
    <s v="INJURY"/>
    <m/>
    <s v="WIBI"/>
    <n v="50000"/>
    <s v="UNICORN INSURANCE BROKERS LIMITED"/>
    <s v="Workmens Compensation"/>
    <s v="Workmens Compensation"/>
    <x v="1"/>
  </r>
  <r>
    <d v="2016-07-25T00:00:00"/>
    <d v="2022-12-31T00:00:00"/>
    <d v="2014-02-21T00:00:00"/>
    <s v="C2772"/>
    <s v="P5987"/>
    <s v="OIC/R/11/99531/01"/>
    <s v="FOAM MATTRESS LTD"/>
    <d v="2014-01-01T00:00:00"/>
    <d v="2014-12-31T00:00:00"/>
    <n v="94635735"/>
    <s v="INJURY TO EDWARD MAINA NGANGA"/>
    <s v="INJURY"/>
    <m/>
    <s v="WIBI"/>
    <n v="50000"/>
    <s v="UNICORN INSURANCE BROKERS LIMITED"/>
    <s v="Workmens Compensation"/>
    <s v="Workmens Compensation"/>
    <x v="1"/>
  </r>
  <r>
    <d v="2016-07-25T00:00:00"/>
    <d v="2022-12-31T00:00:00"/>
    <d v="2016-02-18T00:00:00"/>
    <s v="C797"/>
    <s v="P9226"/>
    <s v="OIC/R/11/109627/02"/>
    <s v="RAPID KATE SERVICES LTD"/>
    <d v="2016-02-07T00:00:00"/>
    <d v="2017-02-06T00:00:00"/>
    <n v="144710088"/>
    <s v="INJURY TO BENSON NYONGES WASIKE"/>
    <s v="INJURY"/>
    <m/>
    <s v="WIBI"/>
    <n v="50000"/>
    <s v="UNICORN INSURANCE BROKERS LIMITED"/>
    <s v="Workmens Compensation"/>
    <s v="Workmens Compensation"/>
    <x v="1"/>
  </r>
  <r>
    <d v="2016-07-26T00:00:00"/>
    <d v="2022-12-31T00:00:00"/>
    <d v="2013-03-07T00:00:00"/>
    <s v="C4474"/>
    <s v="P8031"/>
    <s v="OIC/R/11/90919/12"/>
    <s v="KRYSTALLINE SALT LTD"/>
    <d v="2013-01-01T00:00:00"/>
    <d v="2013-12-31T00:00:00"/>
    <n v="54619414"/>
    <s v="INJURY TO EMMANUEL THOYA MAITHA"/>
    <s v="MEDICAL"/>
    <m/>
    <s v="WICL"/>
    <n v="50000"/>
    <s v="UNIVERSAL INSURANCE BROKERS LIMITED"/>
    <s v="Workmens Compensation"/>
    <s v="Workmens Compensation"/>
    <x v="1"/>
  </r>
  <r>
    <d v="2016-07-26T00:00:00"/>
    <d v="2022-12-31T00:00:00"/>
    <d v="2015-08-21T00:00:00"/>
    <s v="C8918"/>
    <s v="P3050"/>
    <s v="OIC/R/11/104633/12"/>
    <s v="KRYSTALLINE SALT LTD"/>
    <d v="2015-01-01T00:00:00"/>
    <d v="2015-12-31T00:00:00"/>
    <n v="90591614"/>
    <s v="INJURY TO NEWTON KIGURU KANYI"/>
    <s v="MEDICAL"/>
    <m/>
    <s v="WICL"/>
    <n v="50000"/>
    <s v="UNIVERSAL INSURANCE BROKERS LIMITED"/>
    <s v="Workmens Compensation"/>
    <s v="Workmens Compensation"/>
    <x v="1"/>
  </r>
  <r>
    <d v="2016-07-26T00:00:00"/>
    <d v="2022-12-31T00:00:00"/>
    <d v="2013-01-07T00:00:00"/>
    <s v="C6434"/>
    <s v="P1371"/>
    <s v="OIC/R/11/90919/12"/>
    <s v="KRYSTALLINE SALT LTD"/>
    <d v="2013-01-01T00:00:00"/>
    <d v="2013-12-31T00:00:00"/>
    <n v="54619414"/>
    <s v="INJURY TO FESTUS NGALA YONGO"/>
    <s v="MEDICAL"/>
    <m/>
    <s v="WICL"/>
    <n v="50000"/>
    <s v="UNIVERSAL INSURANCE BROKERS LIMITED"/>
    <s v="Workmens Compensation"/>
    <s v="Workmens Compensation"/>
    <x v="1"/>
  </r>
  <r>
    <d v="2016-07-27T00:00:00"/>
    <d v="2022-12-31T00:00:00"/>
    <d v="2014-06-11T00:00:00"/>
    <s v="C5251"/>
    <s v="P7630"/>
    <s v="OIC/R/11/100473/11"/>
    <s v="PLUMBING SYSTEMS LIMITED"/>
    <d v="2013-11-26T00:00:00"/>
    <d v="2014-11-25T00:00:00"/>
    <n v="16558524"/>
    <s v="INJURY TO FELIX NDUNDE SHAMWANA"/>
    <s v="INJURY"/>
    <m/>
    <s v="WIBI"/>
    <n v="50000"/>
    <s v="ICK INSURANCE BROKERS LIMITED"/>
    <s v="Workmens Compensation"/>
    <s v="Workmens Compensation"/>
    <x v="1"/>
  </r>
  <r>
    <d v="2016-08-01T00:00:00"/>
    <d v="2022-12-31T00:00:00"/>
    <d v="2016-05-23T00:00:00"/>
    <s v="C7333"/>
    <s v="P1787"/>
    <s v="OIC/R/11/106035/07"/>
    <s v="SHALIMAR FLOWERS (K) LTD"/>
    <d v="2015-07-01T00:00:00"/>
    <d v="2016-06-30T00:00:00"/>
    <n v="87447420"/>
    <s v="INJURY TO STANLEY SIKANGA"/>
    <s v="INJURY"/>
    <m/>
    <s v="WIBI"/>
    <n v="50000"/>
    <s v="ICK INSURANCE BROKERS LIMITED"/>
    <s v="Workmens Compensation"/>
    <s v="Workmens Compensation"/>
    <x v="1"/>
  </r>
  <r>
    <d v="2016-08-01T00:00:00"/>
    <d v="2022-12-31T00:00:00"/>
    <d v="2016-05-23T00:00:00"/>
    <s v="C6318"/>
    <s v="P3936"/>
    <s v="OIC/R/11/106035/07"/>
    <s v="SHALIMAR FLOWERS (K) LTD"/>
    <d v="2015-07-01T00:00:00"/>
    <d v="2016-06-30T00:00:00"/>
    <n v="87447420"/>
    <s v="INJURY TO STANLEY SIKANGA"/>
    <s v="INJURY"/>
    <m/>
    <s v="WIBI"/>
    <n v="91825"/>
    <s v="ICK INSURANCE BROKERS LIMITED"/>
    <s v="Workmens Compensation"/>
    <s v="Workmens Compensation"/>
    <x v="1"/>
  </r>
  <r>
    <d v="2016-08-01T00:00:00"/>
    <d v="2022-12-31T00:00:00"/>
    <d v="2015-09-11T00:00:00"/>
    <s v="C3247"/>
    <s v="P4597"/>
    <s v="OIC/R/11/106035/07"/>
    <s v="SHALIMAR FLOWERS (K) LTD"/>
    <d v="2015-07-01T00:00:00"/>
    <d v="2016-06-30T00:00:00"/>
    <n v="87447420"/>
    <s v="INJURY TO DENNIS KIPCHUMBA KOGO"/>
    <s v="INJURY"/>
    <m/>
    <s v="WIBI"/>
    <n v="50000"/>
    <s v="ICK INSURANCE BROKERS LIMITED"/>
    <s v="Workmens Compensation"/>
    <s v="Workmens Compensation"/>
    <x v="1"/>
  </r>
  <r>
    <d v="2016-08-01T00:00:00"/>
    <d v="2022-12-31T00:00:00"/>
    <d v="2014-08-15T00:00:00"/>
    <s v="C7394"/>
    <s v="P9572"/>
    <s v="OIC/R/11/101726/07"/>
    <s v="WILHAM KENYA LIMITED - MWANZI FARM"/>
    <d v="2014-07-01T00:00:00"/>
    <d v="2015-06-30T00:00:00"/>
    <n v="19134528"/>
    <s v="INJURY TO JAMES MULAVI MARAGWE"/>
    <s v="INJURY"/>
    <m/>
    <s v="WIBI"/>
    <n v="50000"/>
    <s v="ICK INSURANCE BROKERS LIMITED"/>
    <s v="Workmens Compensation"/>
    <s v="Workmens Compensation"/>
    <x v="1"/>
  </r>
  <r>
    <d v="2016-08-03T00:00:00"/>
    <d v="2022-12-31T00:00:00"/>
    <d v="2014-12-13T00:00:00"/>
    <s v="C9716"/>
    <s v="P8951"/>
    <m/>
    <s v="VAPCO CONSTRUCTION COMPANY LIMITED."/>
    <d v="2014-08-22T00:00:00"/>
    <d v="2017-08-31T00:00:00"/>
    <n v="10000000"/>
    <s v="INJURY TO COSMAS MUTIA WILLIAM"/>
    <s v="MEDICAL"/>
    <m/>
    <s v="WICL"/>
    <n v="50000"/>
    <s v="NOMURA INSURANCE BROKERS LIMITED"/>
    <s v="Workmens Compensation"/>
    <s v="Workmens Compensation"/>
    <x v="1"/>
  </r>
  <r>
    <d v="2016-08-05T00:00:00"/>
    <d v="2022-12-31T00:00:00"/>
    <d v="2016-06-13T00:00:00"/>
    <s v="C9101"/>
    <s v="P2354"/>
    <s v="OIC/R/11/108003/01"/>
    <s v="MEGH CUSHION INDUSTRIES LTD"/>
    <d v="2016-01-11T00:00:00"/>
    <d v="2017-01-10T00:00:00"/>
    <n v="15844936"/>
    <s v="INJURY TO BONIFACE MUTETI MULI"/>
    <s v="INJURY"/>
    <m/>
    <s v="WIBI"/>
    <n v="244020"/>
    <s v="ICK INSURANCE BROKERS LIMITED"/>
    <s v="Workmens Compensation"/>
    <s v="Workmens Compensation"/>
    <x v="1"/>
  </r>
  <r>
    <d v="2016-08-19T00:00:00"/>
    <d v="2022-12-31T00:00:00"/>
    <d v="2016-03-25T00:00:00"/>
    <s v="C4657"/>
    <s v="P253"/>
    <s v="OIC/R/11/105818/06"/>
    <s v="TECHNOSTEEL INDUSTRIES LIMITED"/>
    <d v="2015-06-28T00:00:00"/>
    <d v="2016-06-27T00:00:00"/>
    <n v="9847000"/>
    <s v="INJURY TO  BENSON  WABWIRE  NYAPOLA"/>
    <s v="DEATH"/>
    <m/>
    <s v="WICL"/>
    <n v="50000"/>
    <s v="D &amp; G INSURANCE BROKERS LIMITED"/>
    <s v="Workmens Compensation"/>
    <s v="Workmens Compensation"/>
    <x v="1"/>
  </r>
  <r>
    <d v="2016-08-24T00:00:00"/>
    <d v="2022-12-31T00:00:00"/>
    <d v="2016-01-14T00:00:00"/>
    <s v="C1592"/>
    <s v="P9610"/>
    <s v="OIC/R/11/108032/01"/>
    <s v="FOAM MATTRESS LTD"/>
    <d v="2016-01-01T00:00:00"/>
    <d v="2016-12-31T00:00:00"/>
    <n v="112705420"/>
    <s v="INJURY TO RODGERS JAMES AKHAMBALE"/>
    <s v="INJURY"/>
    <m/>
    <s v="WIBI"/>
    <n v="2735"/>
    <s v="UNICORN INSURANCE BROKERS LIMITED"/>
    <s v="Workmens Compensation"/>
    <s v="Workmens Compensation"/>
    <x v="1"/>
  </r>
  <r>
    <d v="2016-09-06T00:00:00"/>
    <d v="2022-12-31T00:00:00"/>
    <d v="2014-04-03T00:00:00"/>
    <s v="C3917"/>
    <s v="P7667"/>
    <s v="OIC/R/11/92677/07"/>
    <s v="UNITED ARYAN EPZ LTD"/>
    <d v="2013-07-01T00:00:00"/>
    <d v="2014-06-30T00:00:00"/>
    <n v="248933723"/>
    <s v="INJURY TO MORAIRA BASWETI CASTOURS"/>
    <s v="MEDICAL"/>
    <m/>
    <s v="WICL"/>
    <n v="50000"/>
    <s v="D &amp; G INSURANCE BROKERS LIMITED"/>
    <s v="Workmens Compensation"/>
    <s v="Workmens Compensation"/>
    <x v="1"/>
  </r>
  <r>
    <d v="2016-09-06T00:00:00"/>
    <d v="2022-12-31T00:00:00"/>
    <d v="2011-01-19T00:00:00"/>
    <s v="C2740"/>
    <s v="P1185"/>
    <s v="OIC/R/11/79490/08"/>
    <s v="FIDELITY SECURITY LTD."/>
    <d v="2010-08-01T00:00:00"/>
    <d v="2011-07-31T00:00:00"/>
    <n v="47509000"/>
    <s v="INJURY TO TOM WAFULA WEKESA"/>
    <s v="INJURY"/>
    <m/>
    <s v="WIBI"/>
    <n v="50000"/>
    <s v="INS. BROKERS &amp; CO-ORDINATORS (K) LIMITED"/>
    <s v="Workmens Compensation"/>
    <s v="Workmens Compensation"/>
    <x v="1"/>
  </r>
  <r>
    <d v="2016-09-07T00:00:00"/>
    <d v="2022-12-31T00:00:00"/>
    <d v="2016-08-08T00:00:00"/>
    <s v="C3125"/>
    <s v="P3455"/>
    <s v="OIC/R/11/10088/06"/>
    <s v="MARIDADI FLOWERS LTD"/>
    <d v="2016-06-13T00:00:00"/>
    <d v="2017-06-12T00:00:00"/>
    <n v="80336863"/>
    <s v="INJURY TO JORAM KADINYU MWAKANYO"/>
    <s v="INJURY"/>
    <m/>
    <s v="WIBI"/>
    <n v="50000"/>
    <s v="ICK INSURANCE BROKERS LIMITED"/>
    <s v="Workmens Compensation"/>
    <s v="Workmens Compensation"/>
    <x v="1"/>
  </r>
  <r>
    <d v="2016-09-13T00:00:00"/>
    <d v="2023-11-30T00:00:00"/>
    <d v="2015-05-17T00:00:00"/>
    <s v="C8812"/>
    <s v="P8358"/>
    <s v="OIC/R/11/108351/01"/>
    <s v="GILANIS SUPERMARKET LTD"/>
    <d v="2015-01-01T00:00:00"/>
    <d v="2015-12-31T00:00:00"/>
    <n v="101060400"/>
    <s v="INJURY TO SHADRACK  KIPNGETICH BETT"/>
    <s v="INJURY"/>
    <m/>
    <s v="WIBI"/>
    <n v="-100000"/>
    <s v="TEEVEE INSURANCE BROKERS LTD"/>
    <s v="Workmens Compensation"/>
    <s v="Workmens Compensation"/>
    <x v="0"/>
  </r>
  <r>
    <d v="2016-09-16T00:00:00"/>
    <d v="2022-12-31T00:00:00"/>
    <d v="2015-05-04T00:00:00"/>
    <s v="C1753"/>
    <s v="P1653"/>
    <s v="OIC/R/11/103083/11"/>
    <s v="HASCOM ENTERPRISES"/>
    <d v="2014-11-01T00:00:00"/>
    <d v="2015-10-31T00:00:00"/>
    <n v="3012000"/>
    <s v="INJURY TO PATRICK OMULI INYAMBUKO"/>
    <s v="MEDICAL"/>
    <m/>
    <s v="WICL"/>
    <n v="50000"/>
    <s v="SHIV INSURANCE BROKERS LIMITED"/>
    <s v="Workmens Compensation"/>
    <s v="Workmens Compensation"/>
    <x v="1"/>
  </r>
  <r>
    <d v="2016-09-19T00:00:00"/>
    <d v="2022-12-31T00:00:00"/>
    <d v="2013-08-24T00:00:00"/>
    <s v="C9776"/>
    <s v="P6099"/>
    <m/>
    <s v="SIETCO CHINA SICHUAN INTERNATIONAL COOPERATION CO LTD"/>
    <d v="2012-07-24T00:00:00"/>
    <d v="2014-01-23T00:00:00"/>
    <n v="12780000"/>
    <s v="INJURY TO KENNEDY MAINA KIRIRA"/>
    <s v="INJURY"/>
    <m/>
    <s v="WIBI"/>
    <n v="1000"/>
    <s v="UNICORN INSURANCE BROKERS LIMITED"/>
    <s v="Workmens Compensation"/>
    <s v="Workmens Compensation"/>
    <x v="1"/>
  </r>
  <r>
    <d v="2016-09-19T00:00:00"/>
    <d v="2022-12-31T00:00:00"/>
    <d v="2014-11-14T00:00:00"/>
    <s v="C534"/>
    <s v="P3102"/>
    <s v="OIC/R/11/101121/04"/>
    <s v="SUPERFIT STEELCON LTD"/>
    <d v="2014-04-18T00:00:00"/>
    <d v="2015-04-17T00:00:00"/>
    <n v="14794612"/>
    <s v="JULIUS GIKONYO WAIRIMU"/>
    <s v="MEDICAL"/>
    <m/>
    <s v="WICL"/>
    <n v="50000"/>
    <s v="UNICORN INSURANCE BROKERS LIMITED"/>
    <s v="Workmens Compensation"/>
    <s v="Workmens Compensation"/>
    <x v="1"/>
  </r>
  <r>
    <d v="2016-09-20T00:00:00"/>
    <d v="2022-12-31T00:00:00"/>
    <d v="2015-03-20T00:00:00"/>
    <s v="C3967"/>
    <s v="P9010"/>
    <s v="OIC/R/11/102802/11"/>
    <s v="DEVKI STEEL MILLS LTD"/>
    <d v="2014-11-01T00:00:00"/>
    <d v="2015-10-31T00:00:00"/>
    <n v="500143975"/>
    <s v="INJURY TO  TIMOTHY  TUNGUTA  TANYA"/>
    <s v="DEATH"/>
    <m/>
    <s v="WICL"/>
    <n v="50000"/>
    <s v="D &amp; G INSURANCE BROKERS LIMITED"/>
    <s v="Workmens Compensation"/>
    <s v="Workmens Compensation"/>
    <x v="1"/>
  </r>
  <r>
    <d v="2016-09-22T00:00:00"/>
    <d v="2022-12-31T00:00:00"/>
    <d v="2015-11-25T00:00:00"/>
    <s v="C7149"/>
    <s v="P3833"/>
    <s v="OIC/R/11/106002/07"/>
    <s v="UNITED ARYAN EPZ LTD"/>
    <d v="2015-07-01T00:00:00"/>
    <d v="2016-06-30T00:00:00"/>
    <n v="242536375"/>
    <s v="INJURY TO HELLEN NANGUNDA MASINDE"/>
    <s v="MEDICAL"/>
    <m/>
    <s v="WICL"/>
    <n v="50000"/>
    <s v="D &amp; G INSURANCE BROKERS LIMITED"/>
    <s v="Workmens Compensation"/>
    <s v="Workmens Compensation"/>
    <x v="1"/>
  </r>
  <r>
    <d v="2016-09-26T00:00:00"/>
    <d v="2022-12-31T00:00:00"/>
    <d v="2005-08-27T00:00:00"/>
    <s v="C7182"/>
    <s v="P2429"/>
    <s v="OLG/R/11/50973/5"/>
    <s v="MOTORWAYS CONSTRUCTION CO. LTD."/>
    <d v="2005-06-01T00:00:00"/>
    <d v="2006-05-31T00:00:00"/>
    <n v="5333700"/>
    <s v="INJURY TO MARTIN SIANJE ELIAKIM"/>
    <s v="INJURY"/>
    <m/>
    <s v="WC"/>
    <n v="50000"/>
    <s v="UNIVERSAL INSURANCE BROKERS LIMITED"/>
    <s v="Workmens Compensation"/>
    <s v="Workmens Compensation"/>
    <x v="1"/>
  </r>
  <r>
    <d v="2016-09-26T00:00:00"/>
    <d v="2022-12-31T00:00:00"/>
    <d v="2016-01-17T00:00:00"/>
    <s v="C2979"/>
    <s v="P685"/>
    <s v="OIC/R/11/104315/02"/>
    <s v="RAPID KATE SERVICES LTD"/>
    <d v="2015-02-07T00:00:00"/>
    <d v="2016-02-06T00:00:00"/>
    <n v="145490105"/>
    <s v="INJURY TO  FESTUS  GITUMA  MUTWIRI"/>
    <s v="INJURY"/>
    <m/>
    <s v="WIBI"/>
    <n v="50000"/>
    <s v="UNICORN INSURANCE BROKERS LIMITED"/>
    <s v="Workmens Compensation"/>
    <s v="Workmens Compensation"/>
    <x v="1"/>
  </r>
  <r>
    <d v="2016-09-28T00:00:00"/>
    <d v="2022-12-31T00:00:00"/>
    <d v="2013-06-28T00:00:00"/>
    <s v="C9078"/>
    <s v="P5487"/>
    <s v="OIC/R/11/92925/05"/>
    <s v="STEEL MAKERS LTD (ATHI RIVER)"/>
    <d v="2013-05-18T00:00:00"/>
    <d v="2014-05-17T00:00:00"/>
    <n v="15276300"/>
    <s v="INJURY TO SIMON MWANGI MUKALI"/>
    <s v="MEDICAL"/>
    <m/>
    <s v="WICL"/>
    <n v="50000"/>
    <s v="UNIVERSAL INSURANCE BROKERS LIMITED"/>
    <s v="Workmens Compensation"/>
    <s v="Workmens Compensation"/>
    <x v="1"/>
  </r>
  <r>
    <d v="2016-09-30T00:00:00"/>
    <d v="2023-03-10T00:00:00"/>
    <d v="2016-02-04T00:00:00"/>
    <s v="C6491"/>
    <s v="P3877"/>
    <s v="OLG/R/08/202446/02"/>
    <s v="SHIVA CARRIERS LTD"/>
    <d v="2015-02-07T00:00:00"/>
    <d v="2016-02-06T00:00:00"/>
    <m/>
    <s v="ACCIDENT WITH T.P- PASSANGER INJURED"/>
    <s v="TPPI"/>
    <s v="KBL 187T; TPO"/>
    <s v="MPG"/>
    <n v="3000"/>
    <s v="D &amp; G INSURANCE BROKERS LIMITED"/>
    <s v="Motor Pool"/>
    <s v="Motor Commercial"/>
    <x v="0"/>
  </r>
  <r>
    <d v="2016-10-04T00:00:00"/>
    <d v="2022-12-31T00:00:00"/>
    <d v="2014-07-09T00:00:00"/>
    <s v="C6152"/>
    <s v="P9390"/>
    <m/>
    <s v="KENBRO INDUSTRIES LTD."/>
    <d v="2013-10-01T00:00:00"/>
    <d v="2014-09-30T00:00:00"/>
    <n v="36780325"/>
    <s v="INJURY TO  DAVID KOMU  MUNGUTI"/>
    <s v="DEATH"/>
    <m/>
    <s v="WICL"/>
    <n v="50000"/>
    <s v="IMAGE INSURANCE BROKERS LTD"/>
    <s v="Workmens Compensation"/>
    <s v="Workmens Compensation"/>
    <x v="1"/>
  </r>
  <r>
    <d v="2016-10-07T00:00:00"/>
    <d v="2023-08-07T00:00:00"/>
    <d v="2016-10-02T00:00:00"/>
    <s v="C9655"/>
    <s v="P7282"/>
    <s v="OLG/R/08/126892/12"/>
    <s v="FOAM MATTRESS LTD"/>
    <d v="2016-01-01T00:00:00"/>
    <d v="2016-12-31T00:00:00"/>
    <n v="4500000"/>
    <s v="ACCIDENT WITH A PEDESTRIAN"/>
    <s v="TPPI"/>
    <s v="KCC 880J; COM"/>
    <s v="CV"/>
    <n v="99848"/>
    <s v="UNICORN INSURANCE BROKERS LIMITED"/>
    <s v="Motor Commercial Vehicle"/>
    <s v="Motor Commercial"/>
    <x v="0"/>
  </r>
  <r>
    <d v="2016-10-08T00:00:00"/>
    <d v="2022-12-31T00:00:00"/>
    <d v="2016-02-17T00:00:00"/>
    <s v="C1353"/>
    <s v="P1130"/>
    <s v="OIC/R/11/105735/06"/>
    <s v="MARIDADI FLOWERS LTD"/>
    <d v="2015-06-13T00:00:00"/>
    <d v="2016-06-12T00:00:00"/>
    <n v="80336863"/>
    <s v="INJURY TO DOUGLAS  ANYONA  OBAI"/>
    <s v="DEATH"/>
    <m/>
    <s v="WICL"/>
    <n v="50000"/>
    <s v="ICK INSURANCE BROKERS LIMITED"/>
    <s v="Workmens Compensation"/>
    <s v="Workmens Compensation"/>
    <x v="1"/>
  </r>
  <r>
    <d v="2016-10-08T00:00:00"/>
    <d v="2022-12-31T00:00:00"/>
    <d v="2016-02-13T00:00:00"/>
    <s v="C5811"/>
    <s v="P9490"/>
    <s v="OIC/R/11/105735/06"/>
    <s v="MARIDADI FLOWERS LTD"/>
    <d v="2015-06-13T00:00:00"/>
    <d v="2016-06-12T00:00:00"/>
    <n v="80336863"/>
    <s v="INJURY TO  BENARD  WAFULA  WANYONYI"/>
    <s v="DEATH"/>
    <m/>
    <s v="WICL"/>
    <n v="50000"/>
    <s v="ICK INSURANCE BROKERS LIMITED"/>
    <s v="Workmens Compensation"/>
    <s v="Workmens Compensation"/>
    <x v="1"/>
  </r>
  <r>
    <d v="2016-10-08T00:00:00"/>
    <d v="2022-12-31T00:00:00"/>
    <d v="2014-02-06T00:00:00"/>
    <s v="C5571"/>
    <s v="P7120"/>
    <s v="OIC/R/11/92382/06"/>
    <s v="MARIDADI FLOWERS LTD"/>
    <d v="2013-06-13T00:00:00"/>
    <d v="2014-06-12T00:00:00"/>
    <n v="80808606"/>
    <s v="INJURY TO  ELICA  NALIAKA  LUVEMBE"/>
    <s v="DEATH"/>
    <m/>
    <s v="WICL"/>
    <n v="50000"/>
    <s v="ICK INSURANCE BROKERS LIMITED"/>
    <s v="Workmens Compensation"/>
    <s v="Workmens Compensation"/>
    <x v="1"/>
  </r>
  <r>
    <d v="2016-10-13T00:00:00"/>
    <d v="2022-12-31T00:00:00"/>
    <d v="2016-08-26T00:00:00"/>
    <s v="C826"/>
    <s v="P1851"/>
    <s v="OIC/R/11/109507/04"/>
    <s v="LONDON DISTILLERS(K) LTD"/>
    <d v="2016-04-15T00:00:00"/>
    <d v="2017-04-14T00:00:00"/>
    <n v="86690748"/>
    <s v="INJURY TO VICTOR MATEKWA KWATSIMA"/>
    <s v="MEDICAL"/>
    <m/>
    <s v="WICL"/>
    <n v="50000"/>
    <s v="ICK INSURANCE BROKERS LIMITED"/>
    <s v="Workmens Compensation"/>
    <s v="Workmens Compensation"/>
    <x v="1"/>
  </r>
  <r>
    <d v="2016-10-15T00:00:00"/>
    <d v="2022-12-31T00:00:00"/>
    <d v="2016-09-24T00:00:00"/>
    <s v="C7932"/>
    <s v="P3915"/>
    <s v="OIC/R/11/109742/12"/>
    <s v="DINESH CONSTRUCTION CO. LTD"/>
    <d v="2016-01-01T00:00:00"/>
    <d v="2016-12-31T00:00:00"/>
    <n v="26983500"/>
    <s v="FATAL-INJURY TO VICTOR KEYA MUSIMBI"/>
    <s v="DEATH"/>
    <m/>
    <s v="WIBI"/>
    <n v="400000"/>
    <s v="UNIVERSAL INSURANCE BROKERS LIMITED"/>
    <s v="Workmens Compensation"/>
    <s v="Workmens Compensation"/>
    <x v="1"/>
  </r>
  <r>
    <d v="2016-10-22T00:00:00"/>
    <d v="2022-12-31T00:00:00"/>
    <d v="2013-08-26T00:00:00"/>
    <s v="C1138"/>
    <s v="P2504"/>
    <s v="OIC/R/11/89643/09"/>
    <s v="JANKI ENTERPRISES LTD"/>
    <d v="2012-09-15T00:00:00"/>
    <d v="2013-09-30T00:00:00"/>
    <n v="744000"/>
    <s v="INJURY TO EUGENE MAPIGO ALENYA"/>
    <s v="MEDICAL"/>
    <m/>
    <s v="WICL"/>
    <n v="50000"/>
    <s v="SHIV INSURANCE BROKERS LIMITED"/>
    <s v="Workmens Compensation"/>
    <s v="Workmens Compensation"/>
    <x v="1"/>
  </r>
  <r>
    <d v="2016-10-24T00:00:00"/>
    <d v="2022-12-31T00:00:00"/>
    <d v="2016-10-02T00:00:00"/>
    <s v="C4986"/>
    <s v="P7933"/>
    <m/>
    <s v="CHAPTERS INSURANCE AGENCY"/>
    <d v="2016-09-10T00:00:00"/>
    <d v="2017-09-09T00:00:00"/>
    <m/>
    <s v="FATAL ACCIDENT"/>
    <s v="TPPI"/>
    <s v="AS DECLARED; TPO"/>
    <s v="PC"/>
    <n v="500000"/>
    <s v="CHAPTERS INSURANCE AGENCY"/>
    <s v="Motor Private Car"/>
    <s v="Motor Private"/>
    <x v="1"/>
  </r>
  <r>
    <d v="2016-11-05T00:00:00"/>
    <d v="2022-12-31T00:00:00"/>
    <d v="2016-04-25T00:00:00"/>
    <s v="C4432"/>
    <s v="P6705"/>
    <s v="OIC/R/11/105936/06"/>
    <s v="EAST AFRICAN FOUNDRY WORKS (K) LTD"/>
    <d v="2015-06-01T00:00:00"/>
    <d v="2016-05-31T00:00:00"/>
    <n v="41653296"/>
    <s v="INJURY TO  PATRICK  ASHIMOLELA LWANGU"/>
    <s v="DEATH"/>
    <m/>
    <s v="WICL"/>
    <n v="50000"/>
    <s v="SHIV INSURANCE BROKERS LIMITED"/>
    <s v="Workmens Compensation"/>
    <s v="Workmens Compensation"/>
    <x v="1"/>
  </r>
  <r>
    <d v="2016-11-09T00:00:00"/>
    <d v="2022-12-31T00:00:00"/>
    <d v="2016-02-25T00:00:00"/>
    <s v="C1179"/>
    <s v="P9111"/>
    <s v="OIC/R/11/106190/07"/>
    <s v="MARULA ESTATES LTD"/>
    <d v="2015-07-01T00:00:00"/>
    <d v="2016-06-30T00:00:00"/>
    <n v="39489540"/>
    <s v="INJURYB TO  ANTHONY  MASINDE  WAMALWA"/>
    <s v="DEATH"/>
    <m/>
    <s v="WICL"/>
    <n v="50000"/>
    <s v="DIRECT"/>
    <s v="Workmens Compensation"/>
    <s v="Workmens Compensation"/>
    <x v="1"/>
  </r>
  <r>
    <d v="2016-11-18T00:00:00"/>
    <d v="2022-12-31T00:00:00"/>
    <d v="2015-05-26T00:00:00"/>
    <s v="C7611"/>
    <s v="P716"/>
    <s v="OIC/R/11/101475/06"/>
    <s v="MARIDADI FLOWERS LTD"/>
    <d v="2014-06-13T00:00:00"/>
    <d v="2015-06-12T00:00:00"/>
    <n v="80336863"/>
    <s v="INJURY TO ERIC KANYITA WATITWA"/>
    <s v="MEDICAL"/>
    <m/>
    <s v="WICL"/>
    <n v="50000"/>
    <s v="ICK INSURANCE BROKERS LIMITED"/>
    <s v="Workmens Compensation"/>
    <s v="Workmens Compensation"/>
    <x v="1"/>
  </r>
  <r>
    <d v="2016-11-22T00:00:00"/>
    <d v="2022-12-31T00:00:00"/>
    <d v="2016-09-02T00:00:00"/>
    <s v="C163"/>
    <s v="P8535"/>
    <s v="OIC/R/11/110677/07"/>
    <s v="CANON ALUMINIUM FABRICATORS LTD"/>
    <d v="2016-08-01T00:00:00"/>
    <d v="2017-07-31T00:00:00"/>
    <n v="19608955"/>
    <s v="INJURY TO GEOFFREY WAFULA MUMWANI"/>
    <s v="MEDICAL"/>
    <m/>
    <s v="WICL"/>
    <n v="50000"/>
    <s v="D &amp; G INSURANCE BROKERS LIMITED"/>
    <s v="Workmens Compensation"/>
    <s v="Workmens Compensation"/>
    <x v="1"/>
  </r>
  <r>
    <d v="2016-11-23T00:00:00"/>
    <d v="2022-12-31T00:00:00"/>
    <d v="2016-10-17T00:00:00"/>
    <s v="C1541"/>
    <s v="P5094"/>
    <s v="OIC/R/11/110713/07"/>
    <s v="PATEL COFFEE ESTATE LTD"/>
    <d v="2016-07-31T00:00:00"/>
    <d v="2017-07-30T00:00:00"/>
    <n v="17700000"/>
    <s v="INJURY TO ZAKAYO KIPTALAM"/>
    <s v="MEDICAL"/>
    <m/>
    <s v="WICL"/>
    <n v="50000"/>
    <s v="NOMURA INSURANCE BROKERS LIMITED"/>
    <s v="Workmens Compensation"/>
    <s v="Workmens Compensation"/>
    <x v="1"/>
  </r>
  <r>
    <d v="2016-11-24T00:00:00"/>
    <d v="2022-12-31T00:00:00"/>
    <d v="2015-09-28T00:00:00"/>
    <s v="C3643"/>
    <s v="P4048"/>
    <s v="OIC/R/11/102628/10"/>
    <s v="MWENDA CONSTRUCTION CO.LTD"/>
    <d v="2014-10-13T00:00:00"/>
    <d v="2015-10-12T00:00:00"/>
    <n v="9647040"/>
    <s v="INJURY TO DANIEL  MUSUMBI MALUNDU"/>
    <s v="MEDICAL"/>
    <m/>
    <s v="WICL"/>
    <n v="50000"/>
    <s v="UNIVERSAL INSURANCE BROKERS LIMITED"/>
    <s v="Workmens Compensation"/>
    <s v="Workmens Compensation"/>
    <x v="1"/>
  </r>
  <r>
    <d v="2016-11-24T00:00:00"/>
    <d v="2022-12-31T00:00:00"/>
    <d v="2015-09-24T00:00:00"/>
    <s v="C3408"/>
    <s v="P1429"/>
    <s v="OIC/R/11/102628/10"/>
    <s v="MWENDA CONSTRUCTION CO.LTD"/>
    <d v="2014-10-13T00:00:00"/>
    <d v="2015-10-12T00:00:00"/>
    <n v="9647040"/>
    <s v="INJURY TO KIETI MUTUKAA"/>
    <s v="MEDICAL"/>
    <m/>
    <s v="WICL"/>
    <n v="50000"/>
    <s v="UNIVERSAL INSURANCE BROKERS LIMITED"/>
    <s v="Workmens Compensation"/>
    <s v="Workmens Compensation"/>
    <x v="1"/>
  </r>
  <r>
    <d v="2016-11-29T00:00:00"/>
    <d v="2022-12-31T00:00:00"/>
    <d v="2015-12-17T00:00:00"/>
    <s v="C130"/>
    <s v="P4987"/>
    <s v="OIC/R/11/106036/07"/>
    <s v="SHALIMAR FLOWERS (K) LTD"/>
    <d v="2015-07-01T00:00:00"/>
    <d v="2016-06-30T00:00:00"/>
    <n v="87447420"/>
    <s v="INJURY TO GEORGE OMUNYOKIT"/>
    <s v="DEATH"/>
    <m/>
    <s v="WICL"/>
    <n v="50000"/>
    <s v="ICK INSURANCE BROKERS LIMITED"/>
    <s v="Workmens Compensation"/>
    <s v="Workmens Compensation"/>
    <x v="1"/>
  </r>
  <r>
    <d v="2016-12-06T00:00:00"/>
    <d v="2022-12-31T00:00:00"/>
    <d v="2013-08-28T00:00:00"/>
    <s v="C5304"/>
    <s v="P1062"/>
    <s v="OIC/R/11/92342/04"/>
    <s v="ELLAMS PRODUCTS LTD."/>
    <d v="2013-04-01T00:00:00"/>
    <d v="2014-03-31T00:00:00"/>
    <n v="147206770"/>
    <s v="INJURY TO JOSEPH WAMBUA KAVIKU"/>
    <s v="DEATH"/>
    <m/>
    <s v="WICL"/>
    <n v="50000"/>
    <s v="NOMURA INSURANCE BROKERS LIMITED"/>
    <s v="Workmens Compensation"/>
    <s v="Workmens Compensation"/>
    <x v="1"/>
  </r>
  <r>
    <d v="2016-12-15T00:00:00"/>
    <d v="2022-12-31T00:00:00"/>
    <d v="2015-09-20T00:00:00"/>
    <s v="C9493"/>
    <s v="P5738"/>
    <s v="OIC/R/11/104763/01"/>
    <s v="SAIFEE SILVERING CO. LTD"/>
    <d v="2015-01-24T00:00:00"/>
    <d v="2016-01-23T00:00:00"/>
    <n v="3194600"/>
    <s v="INJURY TO DOMINIC NDAMBUKI MWALIMU"/>
    <s v="MEDICAL"/>
    <m/>
    <s v="WICL"/>
    <n v="50000"/>
    <s v="UNIVERSAL INSURANCE BROKERS LIMITED"/>
    <s v="Workmens Compensation"/>
    <s v="Workmens Compensation"/>
    <x v="1"/>
  </r>
  <r>
    <d v="2017-01-13T00:00:00"/>
    <d v="2022-12-31T00:00:00"/>
    <d v="2017-01-04T00:00:00"/>
    <s v="C6611"/>
    <s v="P1002"/>
    <m/>
    <s v="AGGREY TSIKHUNGU JAMES"/>
    <d v="2016-07-18T00:00:00"/>
    <d v="2017-07-17T00:00:00"/>
    <n v="250000"/>
    <s v="ACCIDENT WITH A MOTOR CYCLIST."/>
    <s v="TPPI"/>
    <s v="KAU 405E; COM"/>
    <s v="PC"/>
    <n v="100000"/>
    <s v="NORTHRIDGE INSURANCE BROKERS LIMITED"/>
    <s v="Motor Private Car"/>
    <s v="Motor Private"/>
    <x v="1"/>
  </r>
  <r>
    <d v="2017-01-24T00:00:00"/>
    <d v="2022-12-31T00:00:00"/>
    <d v="2015-10-23T00:00:00"/>
    <s v="C6694"/>
    <s v="P8245"/>
    <s v="OIC/R/11/105735/06"/>
    <s v="MARIDADI FLOWERS LTD"/>
    <d v="2015-06-13T00:00:00"/>
    <d v="2016-06-12T00:00:00"/>
    <n v="80336863"/>
    <s v="INJURY TO MELISA NAKHUMKHA WAMALWA"/>
    <s v="MEDICAL"/>
    <m/>
    <s v="WICL"/>
    <n v="50000"/>
    <s v="ICK INSURANCE BROKERS LIMITED"/>
    <s v="Workmens Compensation"/>
    <s v="Workmens Compensation"/>
    <x v="1"/>
  </r>
  <r>
    <d v="2017-01-24T00:00:00"/>
    <d v="2022-12-31T00:00:00"/>
    <d v="2014-05-06T00:00:00"/>
    <s v="C6539"/>
    <s v="P4441"/>
    <s v="OIC/R/11/92382/06"/>
    <s v="MARIDADI FLOWERS LTD"/>
    <d v="2013-06-13T00:00:00"/>
    <d v="2014-06-12T00:00:00"/>
    <n v="80808606"/>
    <s v="INJURY TO DENNIS RAGIRA MANGERA"/>
    <s v="MEDICAL"/>
    <m/>
    <s v="WICL"/>
    <n v="50000"/>
    <s v="ICK INSURANCE BROKERS LIMITED"/>
    <s v="Workmens Compensation"/>
    <s v="Workmens Compensation"/>
    <x v="1"/>
  </r>
  <r>
    <d v="2017-01-24T00:00:00"/>
    <d v="2022-12-31T00:00:00"/>
    <d v="2015-03-04T00:00:00"/>
    <s v="C1138"/>
    <s v="P1431"/>
    <s v="OIC/R/11/101475/06"/>
    <s v="MARIDADI FLOWERS LTD"/>
    <d v="2014-06-13T00:00:00"/>
    <d v="2015-06-12T00:00:00"/>
    <n v="80336863"/>
    <s v="INJURY TO PETER BIKANA OMBEO"/>
    <s v="MEDICAL"/>
    <m/>
    <s v="WICL"/>
    <n v="50000"/>
    <s v="ICK INSURANCE BROKERS LIMITED"/>
    <s v="Workmens Compensation"/>
    <s v="Workmens Compensation"/>
    <x v="1"/>
  </r>
  <r>
    <d v="2017-01-24T00:00:00"/>
    <d v="2022-12-31T00:00:00"/>
    <d v="2016-08-01T00:00:00"/>
    <s v="C8895"/>
    <s v="P4698"/>
    <s v="OIC/R/11/10087/06"/>
    <s v="MARIDADI FLOWERS LTD"/>
    <d v="2016-06-13T00:00:00"/>
    <d v="2017-06-12T00:00:00"/>
    <n v="80336863"/>
    <s v="INJURY TO GEOFFREY MOSOTA NYABENI"/>
    <s v="MEDICAL"/>
    <m/>
    <s v="WICL"/>
    <n v="50000"/>
    <s v="ICK INSURANCE BROKERS LIMITED"/>
    <s v="Workmens Compensation"/>
    <s v="Workmens Compensation"/>
    <x v="1"/>
  </r>
  <r>
    <d v="2017-01-24T00:00:00"/>
    <d v="2022-12-31T00:00:00"/>
    <d v="2016-01-02T00:00:00"/>
    <s v="C1343"/>
    <s v="P8591"/>
    <s v="OIC/R/11/107017/10"/>
    <s v="IMA HAULIERS LTD."/>
    <d v="2015-10-01T00:00:00"/>
    <d v="2016-09-30T00:00:00"/>
    <n v="51525570"/>
    <s v="INJURY TO ELIUD WAFULA MAURICE"/>
    <s v="MEDICAL"/>
    <m/>
    <s v="WICL"/>
    <n v="50000"/>
    <s v="D &amp; G INSURANCE BROKERS LIMITED"/>
    <s v="Workmens Compensation"/>
    <s v="Workmens Compensation"/>
    <x v="1"/>
  </r>
  <r>
    <d v="2017-01-24T00:00:00"/>
    <d v="2022-12-31T00:00:00"/>
    <d v="2016-01-02T00:00:00"/>
    <s v="C2179"/>
    <s v="P2712"/>
    <s v="OIC/R/11/107017/10"/>
    <s v="IMA HAULIERS LTD."/>
    <d v="2015-10-01T00:00:00"/>
    <d v="2016-09-30T00:00:00"/>
    <n v="51525570"/>
    <s v="INJURY TO ELIUD WAFULA MAURICE"/>
    <s v="MEDICAL"/>
    <m/>
    <s v="WICL"/>
    <n v="119000"/>
    <s v="D &amp; G INSURANCE BROKERS LIMITED"/>
    <s v="Workmens Compensation"/>
    <s v="Workmens Compensation"/>
    <x v="1"/>
  </r>
  <r>
    <d v="2017-01-31T00:00:00"/>
    <d v="2022-12-31T00:00:00"/>
    <d v="2016-04-13T00:00:00"/>
    <s v="C3909"/>
    <s v="P7619"/>
    <s v="OIC/R/11/109355/07"/>
    <s v="PUT SARAJEVO GEN ENG CO.LTD."/>
    <d v="2016-04-01T00:00:00"/>
    <d v="2016-06-30T00:00:00"/>
    <n v="12137724"/>
    <s v="INJURY TO DAVID KISHINGO KISOMBE"/>
    <s v="INJURY"/>
    <m/>
    <s v="WIBI"/>
    <n v="100000"/>
    <s v="D &amp; G INSURANCE BROKERS LIMITED"/>
    <s v="Workmens Compensation"/>
    <s v="Workmens Compensation"/>
    <x v="1"/>
  </r>
  <r>
    <d v="2017-02-06T00:00:00"/>
    <d v="2022-12-31T00:00:00"/>
    <d v="2015-02-21T00:00:00"/>
    <s v="C170"/>
    <s v="P2156"/>
    <s v="OIC/R/11/92925/05"/>
    <s v="STEEL MAKERS LTD (ATHI RIVER)"/>
    <d v="2013-05-18T00:00:00"/>
    <d v="2015-06-30T00:00:00"/>
    <n v="15276300"/>
    <s v="INJURY TO GEORGE RODGERS LIKOYE"/>
    <s v="DEATH"/>
    <m/>
    <s v="WICL"/>
    <n v="50000"/>
    <s v="UNIVERSAL INSURANCE BROKERS LIMITED"/>
    <s v="Workmens Compensation"/>
    <s v="Workmens Compensation"/>
    <x v="1"/>
  </r>
  <r>
    <d v="2017-02-09T00:00:00"/>
    <d v="2022-12-31T00:00:00"/>
    <d v="2013-09-18T00:00:00"/>
    <s v="C1269"/>
    <s v="P2936"/>
    <s v="OIC/R/11/91921/03"/>
    <s v="LALJI VELJI VEKARIA"/>
    <d v="2013-03-08T00:00:00"/>
    <d v="2014-03-07T00:00:00"/>
    <n v="194040"/>
    <s v="INJURY TO JOSEPH CHARO KAZUNGU"/>
    <s v="MEDICAL"/>
    <m/>
    <s v="WICL"/>
    <n v="50000"/>
    <s v="NOMURA INSURANCE BROKERS LIMITED"/>
    <s v="Workmens Compensation"/>
    <s v="Workmens Compensation"/>
    <x v="1"/>
  </r>
  <r>
    <d v="2017-02-11T00:00:00"/>
    <d v="2022-12-31T00:00:00"/>
    <d v="2016-05-26T00:00:00"/>
    <s v="C9071"/>
    <s v="P6237"/>
    <s v="OIC/R/11/107653/06"/>
    <s v="STEEL MAKERS LTD (ATHI RIVER)"/>
    <d v="2015-07-01T00:00:00"/>
    <d v="2016-06-30T00:00:00"/>
    <n v="7620270"/>
    <s v="INJURY TO JOHN CHOMBA GACHOKI"/>
    <s v="MEDICAL"/>
    <m/>
    <s v="WICL"/>
    <n v="50000"/>
    <s v="UNIVERSAL INSURANCE BROKERS LIMITED"/>
    <s v="Workmens Compensation"/>
    <s v="Workmens Compensation"/>
    <x v="1"/>
  </r>
  <r>
    <d v="2017-02-11T00:00:00"/>
    <d v="2022-12-31T00:00:00"/>
    <d v="2016-07-24T00:00:00"/>
    <s v="C3341"/>
    <s v="P414"/>
    <s v="OIC/R/11/111267/07"/>
    <s v="STEEL MAKERS LTD (ATHI RIVER)"/>
    <d v="2016-07-01T00:00:00"/>
    <d v="2017-06-30T00:00:00"/>
    <n v="7620270"/>
    <s v="INJURY TO DONALD MBOGHO MWASI"/>
    <s v="MEDICAL"/>
    <m/>
    <s v="WICL"/>
    <n v="50000"/>
    <s v="UNIVERSAL INSURANCE BROKERS LIMITED"/>
    <s v="Workmens Compensation"/>
    <s v="Workmens Compensation"/>
    <x v="1"/>
  </r>
  <r>
    <d v="2017-02-11T00:00:00"/>
    <d v="2022-12-31T00:00:00"/>
    <d v="2016-06-16T00:00:00"/>
    <s v="C1791"/>
    <s v="P4790"/>
    <s v="OIC/R/11/107653/06"/>
    <s v="STEEL MAKERS LTD (ATHI RIVER)"/>
    <d v="2015-07-01T00:00:00"/>
    <d v="2016-06-30T00:00:00"/>
    <n v="7620270"/>
    <s v="INJURY TO CLEOPHAS MUKONES SIFUNA"/>
    <s v="MEDICAL"/>
    <m/>
    <s v="WICL"/>
    <n v="50000"/>
    <s v="UNIVERSAL INSURANCE BROKERS LIMITED"/>
    <s v="Workmens Compensation"/>
    <s v="Workmens Compensation"/>
    <x v="1"/>
  </r>
  <r>
    <d v="2017-02-11T00:00:00"/>
    <d v="2022-12-31T00:00:00"/>
    <d v="2016-08-17T00:00:00"/>
    <s v="C2489"/>
    <s v="P5613"/>
    <s v="OIC/R/11/111267/07"/>
    <s v="STEEL MAKERS LTD (ATHI RIVER)"/>
    <d v="2016-07-01T00:00:00"/>
    <d v="2017-06-30T00:00:00"/>
    <n v="7620270"/>
    <s v="INJURY TO ELISHA ODHIAMBO OSANO"/>
    <s v="MEDICAL"/>
    <m/>
    <s v="WICL"/>
    <n v="50000"/>
    <s v="UNIVERSAL INSURANCE BROKERS LIMITED"/>
    <s v="Workmens Compensation"/>
    <s v="Workmens Compensation"/>
    <x v="1"/>
  </r>
  <r>
    <d v="2017-02-13T00:00:00"/>
    <d v="2022-12-31T00:00:00"/>
    <d v="2016-04-07T00:00:00"/>
    <s v="C9700"/>
    <s v="P1656"/>
    <s v="OIC/R/11/108182/01"/>
    <s v="OSHWAL ALUMINIUM INDUSTRIES"/>
    <d v="2016-01-01T00:00:00"/>
    <d v="2016-12-31T00:00:00"/>
    <n v="15381600"/>
    <s v="INJURY TO NICHOLAS MWANGANGI IVIA"/>
    <s v="MEDICAL"/>
    <m/>
    <s v="WICL"/>
    <n v="50000"/>
    <s v="NOMURA INSURANCE BROKERS LIMITED"/>
    <s v="Workmens Compensation"/>
    <s v="Workmens Compensation"/>
    <x v="1"/>
  </r>
  <r>
    <d v="2017-02-16T00:00:00"/>
    <d v="2022-12-31T00:00:00"/>
    <d v="2017-01-10T00:00:00"/>
    <s v="C9513"/>
    <s v="P2411"/>
    <s v="OLG/R/07/132569/12"/>
    <s v="NOEL INZIANI ADAGI"/>
    <d v="2016-12-18T00:00:00"/>
    <d v="2017-12-17T00:00:00"/>
    <n v="500000"/>
    <s v="ACCIDENT WITH A PEDESTRIAN"/>
    <s v="TPPI"/>
    <s v="KBX 026A; COM"/>
    <s v="PC"/>
    <n v="3000"/>
    <s v="NOMURA INSURANCE BROKERS LIMITED"/>
    <s v="Motor Private Car"/>
    <s v="Motor Private"/>
    <x v="1"/>
  </r>
  <r>
    <d v="2017-02-18T00:00:00"/>
    <d v="2023-05-31T00:00:00"/>
    <d v="2016-01-07T00:00:00"/>
    <s v="C6072"/>
    <s v="P1297"/>
    <s v="OIC/R/11/107653/06"/>
    <s v="STEEL MAKERS LTD (ATHI RIVER)"/>
    <d v="2015-07-01T00:00:00"/>
    <d v="2016-06-30T00:00:00"/>
    <n v="7620270"/>
    <s v="INJURY TO BAKARI MOHAMED BAKARI"/>
    <s v="INJURY"/>
    <m/>
    <s v="WICL"/>
    <n v="163000"/>
    <s v="UNIVERSAL INSURANCE BROKERS LIMITED"/>
    <s v="Workmens Compensation"/>
    <s v="Workmens Compensation"/>
    <x v="0"/>
  </r>
  <r>
    <d v="2017-02-21T00:00:00"/>
    <d v="2022-12-31T00:00:00"/>
    <d v="2016-04-11T00:00:00"/>
    <s v="C4865"/>
    <s v="P6788"/>
    <s v="OIC/R/11/105075/04"/>
    <s v="SUPERFIT STEELCON LTD"/>
    <d v="2015-04-18T00:00:00"/>
    <d v="2016-04-17T00:00:00"/>
    <n v="14794612"/>
    <s v="INJURY TO BENDAN MUNGAI KARIUKI"/>
    <s v="MEDICAL"/>
    <m/>
    <s v="WICL"/>
    <n v="50000"/>
    <s v="UNICORN INSURANCE BROKERS LIMITED"/>
    <s v="Workmens Compensation"/>
    <s v="Workmens Compensation"/>
    <x v="1"/>
  </r>
  <r>
    <d v="2017-02-27T00:00:00"/>
    <d v="2023-05-30T00:00:00"/>
    <d v="2017-02-08T00:00:00"/>
    <s v="C3657"/>
    <s v="P2086"/>
    <m/>
    <s v="KEVIN DENGA"/>
    <d v="2016-12-01T00:00:00"/>
    <d v="2017-11-30T00:00:00"/>
    <n v="500000"/>
    <s v="SELF INVOLVED"/>
    <s v="OD"/>
    <s v="KBV 997E; COM"/>
    <s v="PC"/>
    <n v="1800"/>
    <s v="OZONIC INSURANCE AGENCY"/>
    <s v="Motor Private Car"/>
    <s v="Motor Private"/>
    <x v="0"/>
  </r>
  <r>
    <d v="2017-03-01T00:00:00"/>
    <d v="2022-12-31T00:00:00"/>
    <d v="2015-12-02T00:00:00"/>
    <s v="C9747"/>
    <s v="P471"/>
    <s v="OIC/R/11/104633/12"/>
    <s v="KRYSTALLINE SALT LTD"/>
    <d v="2015-01-01T00:00:00"/>
    <d v="2015-12-31T00:00:00"/>
    <n v="90591614"/>
    <s v="INJURY TO  SAMUEL NYANGITO  KIBWAGE"/>
    <s v="DEATH"/>
    <m/>
    <s v="WICL"/>
    <n v="50000"/>
    <s v="UNIVERSAL INSURANCE BROKERS LIMITED"/>
    <s v="Workmens Compensation"/>
    <s v="Workmens Compensation"/>
    <x v="1"/>
  </r>
  <r>
    <d v="2017-03-04T00:00:00"/>
    <d v="2022-12-31T00:00:00"/>
    <d v="2016-06-28T00:00:00"/>
    <s v="C4208"/>
    <s v="P9658"/>
    <s v="OIC/R/11/107653/06"/>
    <s v="STEEL MAKERS LTD (ATHI RIVER)"/>
    <d v="2015-07-01T00:00:00"/>
    <d v="2016-06-30T00:00:00"/>
    <n v="7620270"/>
    <s v="INJURY TO ALEX SIMIYU NAMASAKA"/>
    <s v="MEDICAL"/>
    <m/>
    <s v="WICL"/>
    <n v="50000"/>
    <s v="UNIVERSAL INSURANCE BROKERS LIMITED"/>
    <s v="Workmens Compensation"/>
    <s v="Workmens Compensation"/>
    <x v="1"/>
  </r>
  <r>
    <d v="2017-03-04T00:00:00"/>
    <d v="2022-12-31T00:00:00"/>
    <d v="2016-06-08T00:00:00"/>
    <s v="C5147"/>
    <s v="P5039"/>
    <s v="OIC/R/11/107653/06"/>
    <s v="STEEL MAKERS LTD (ATHI RIVER)"/>
    <d v="2015-07-01T00:00:00"/>
    <d v="2016-06-30T00:00:00"/>
    <n v="7620270"/>
    <s v="INJURY TO BOAS JUMA KHALAKAI"/>
    <s v="MEDICAL"/>
    <m/>
    <s v="WICL"/>
    <n v="50000"/>
    <s v="UNIVERSAL INSURANCE BROKERS LIMITED"/>
    <s v="Workmens Compensation"/>
    <s v="Workmens Compensation"/>
    <x v="1"/>
  </r>
  <r>
    <d v="2017-03-04T00:00:00"/>
    <d v="2022-12-31T00:00:00"/>
    <d v="2016-03-02T00:00:00"/>
    <s v="C4811"/>
    <s v="P8632"/>
    <s v="OIC/R/11/107653/06"/>
    <s v="STEEL MAKERS LTD (ATHI RIVER)"/>
    <d v="2015-07-01T00:00:00"/>
    <d v="2016-06-30T00:00:00"/>
    <n v="7620270"/>
    <s v="INJURY TO NELSON M MWAGHANA"/>
    <s v="MEDICAL"/>
    <m/>
    <s v="WICL"/>
    <n v="50000"/>
    <s v="UNIVERSAL INSURANCE BROKERS LIMITED"/>
    <s v="Workmens Compensation"/>
    <s v="Workmens Compensation"/>
    <x v="1"/>
  </r>
  <r>
    <d v="2017-03-04T00:00:00"/>
    <d v="2022-12-31T00:00:00"/>
    <d v="2016-10-27T00:00:00"/>
    <s v="C9742"/>
    <s v="P1769"/>
    <s v="OIC/R/11/111267/07"/>
    <s v="STEEL MAKERS LTD (ATHI RIVER)"/>
    <d v="2016-07-01T00:00:00"/>
    <d v="2017-06-30T00:00:00"/>
    <n v="7620270"/>
    <s v="INJURY TO BOAZ JUMA KHALAKAI"/>
    <s v="MEDICAL"/>
    <m/>
    <s v="WICL"/>
    <n v="50000"/>
    <s v="UNIVERSAL INSURANCE BROKERS LIMITED"/>
    <s v="Workmens Compensation"/>
    <s v="Workmens Compensation"/>
    <x v="1"/>
  </r>
  <r>
    <d v="2017-03-04T00:00:00"/>
    <d v="2022-12-31T00:00:00"/>
    <d v="2015-02-14T00:00:00"/>
    <s v="C3008"/>
    <s v="P4977"/>
    <m/>
    <s v="STEEL MAKERS LTD (ATHI RIVER)"/>
    <d v="2013-05-18T00:00:00"/>
    <d v="2015-06-30T00:00:00"/>
    <n v="15276300"/>
    <s v="INJURY TO NICHOLAS MWADIME MATASA"/>
    <s v="MEDICAL"/>
    <m/>
    <s v="WICL"/>
    <n v="50000"/>
    <s v="UNIVERSAL INSURANCE BROKERS LIMITED"/>
    <s v="Workmens Compensation"/>
    <s v="Workmens Compensation"/>
    <x v="1"/>
  </r>
  <r>
    <d v="2017-03-04T00:00:00"/>
    <d v="2022-12-31T00:00:00"/>
    <d v="2016-10-24T00:00:00"/>
    <s v="C4885"/>
    <s v="P9505"/>
    <s v="OIC/R/11/111267/07"/>
    <s v="STEEL MAKERS LTD (ATHI RIVER)"/>
    <d v="2016-07-01T00:00:00"/>
    <d v="2017-06-30T00:00:00"/>
    <n v="7620270"/>
    <s v="INJURY TO JOSEPHAT KIPNGETICH KEMBOI"/>
    <s v="MEDICAL"/>
    <m/>
    <s v="WICL"/>
    <n v="50000"/>
    <s v="UNIVERSAL INSURANCE BROKERS LIMITED"/>
    <s v="Workmens Compensation"/>
    <s v="Workmens Compensation"/>
    <x v="1"/>
  </r>
  <r>
    <d v="2017-03-04T00:00:00"/>
    <d v="2022-12-31T00:00:00"/>
    <d v="2016-10-10T00:00:00"/>
    <s v="C7586"/>
    <s v="P3099"/>
    <s v="OIC/R/11/111267/07"/>
    <s v="STEEL MAKERS LTD (ATHI RIVER)"/>
    <d v="2016-07-01T00:00:00"/>
    <d v="2017-06-30T00:00:00"/>
    <n v="7620270"/>
    <s v="INJURY TO JOSEPHAT KIPNGETICH KEMBOI"/>
    <s v="MEDICAL"/>
    <m/>
    <s v="WICL"/>
    <n v="50000"/>
    <s v="UNIVERSAL INSURANCE BROKERS LIMITED"/>
    <s v="Workmens Compensation"/>
    <s v="Workmens Compensation"/>
    <x v="1"/>
  </r>
  <r>
    <d v="2017-03-07T00:00:00"/>
    <d v="2022-12-31T00:00:00"/>
    <d v="2015-08-16T00:00:00"/>
    <s v="C2833"/>
    <s v="P8675"/>
    <s v="OIC/R/11/104316/02"/>
    <s v="RAPID KATE SERVICES LTD"/>
    <d v="2015-02-07T00:00:00"/>
    <d v="2016-02-06T00:00:00"/>
    <n v="145490105"/>
    <s v="INJURY TO ANOLD SHAVASINYA SINDANI"/>
    <s v="MEDICAL"/>
    <m/>
    <s v="WICL"/>
    <n v="50000"/>
    <s v="UNICORN INSURANCE BROKERS LIMITED"/>
    <s v="Workmens Compensation"/>
    <s v="Workmens Compensation"/>
    <x v="1"/>
  </r>
  <r>
    <d v="2017-03-08T00:00:00"/>
    <d v="2022-12-31T00:00:00"/>
    <d v="2010-03-26T00:00:00"/>
    <s v="C8589"/>
    <s v="P263"/>
    <m/>
    <s v="BAN BROS. LIMITED"/>
    <d v="2010-01-01T00:00:00"/>
    <d v="2010-12-31T00:00:00"/>
    <n v="26054980"/>
    <s v="INJURY TO  JARED  OMONDI  CHUNZI"/>
    <s v="DEATH"/>
    <m/>
    <s v="WICL"/>
    <n v="50000"/>
    <s v="INS. BROKERS &amp; CO-ORDINATORS (K) LIMITED"/>
    <s v="Workmens Compensation"/>
    <s v="Workmens Compensation"/>
    <x v="1"/>
  </r>
  <r>
    <d v="2017-03-08T00:00:00"/>
    <d v="2022-12-31T00:00:00"/>
    <d v="2016-11-06T00:00:00"/>
    <s v="C948"/>
    <s v="P6632"/>
    <s v="OIC/R/11/110275/07"/>
    <s v="UNITED ARYAN EPZ LTD"/>
    <d v="2016-07-01T00:00:00"/>
    <d v="2017-06-30T00:00:00"/>
    <n v="242536375"/>
    <s v="INJURY TO WAMBUA KISILU"/>
    <s v="DEATH"/>
    <m/>
    <s v="WICL"/>
    <n v="50000"/>
    <s v="D &amp; G INSURANCE BROKERS LIMITED"/>
    <s v="Workmens Compensation"/>
    <s v="Workmens Compensation"/>
    <x v="1"/>
  </r>
  <r>
    <d v="2017-03-08T00:00:00"/>
    <d v="2022-12-31T00:00:00"/>
    <d v="2014-09-07T00:00:00"/>
    <s v="C5766"/>
    <s v="P4413"/>
    <m/>
    <s v="DEVKI STEEL MILLS LTD"/>
    <d v="2013-11-01T00:00:00"/>
    <d v="2014-10-31T00:00:00"/>
    <n v="36072826"/>
    <s v="INJURY TO  WYCLIFFE  NYAIE  KINYANGALA"/>
    <s v="DEATH"/>
    <m/>
    <s v="WICL"/>
    <n v="50000"/>
    <s v="D &amp; G INSURANCE BROKERS LIMITED"/>
    <s v="Workmens Compensation"/>
    <s v="Workmens Compensation"/>
    <x v="1"/>
  </r>
  <r>
    <d v="2017-03-09T00:00:00"/>
    <d v="2022-12-31T00:00:00"/>
    <d v="2016-08-24T00:00:00"/>
    <s v="C9240"/>
    <s v="P3504"/>
    <s v="OIC/R/11/10087/06"/>
    <s v="MARIDADI FLOWERS LTD"/>
    <d v="2016-06-13T00:00:00"/>
    <d v="2017-06-12T00:00:00"/>
    <n v="80336863"/>
    <s v="INJURY TO  SOLOMON ANDENYI  SHIPIMIRO"/>
    <s v="DEATH"/>
    <m/>
    <s v="WICL"/>
    <n v="50000"/>
    <s v="ICK INSURANCE BROKERS LIMITED"/>
    <s v="Workmens Compensation"/>
    <s v="Workmens Compensation"/>
    <x v="1"/>
  </r>
  <r>
    <d v="2017-03-09T00:00:00"/>
    <d v="2022-12-31T00:00:00"/>
    <d v="2016-12-07T00:00:00"/>
    <s v="C6641"/>
    <s v="P5915"/>
    <s v="OIC/R/11/108717/02"/>
    <s v="KINGS KITCHEN LTD"/>
    <d v="2016-02-16T00:00:00"/>
    <d v="2017-02-15T00:00:00"/>
    <n v="8134855"/>
    <s v="INJURY TO  MAURICE  MUSYOKA  MALOMBE"/>
    <s v="DEATH"/>
    <m/>
    <s v="WICL"/>
    <n v="50000"/>
    <s v="D &amp; G INSURANCE BROKERS LIMITED"/>
    <s v="Workmens Compensation"/>
    <s v="Workmens Compensation"/>
    <x v="1"/>
  </r>
  <r>
    <d v="2017-03-13T00:00:00"/>
    <d v="2022-12-31T00:00:00"/>
    <d v="2017-03-04T00:00:00"/>
    <s v="C2065"/>
    <s v="P2865"/>
    <m/>
    <s v="PADDY DISTRIBUTORS"/>
    <d v="2016-10-13T00:00:00"/>
    <d v="2017-10-12T00:00:00"/>
    <m/>
    <s v="ACCIDENT WITH A PEDESTRIAN"/>
    <s v="TPPI"/>
    <s v="KCF 092A; TPO"/>
    <s v="CV"/>
    <n v="200000"/>
    <s v="D &amp; G INSURANCE BROKERS LIMITED"/>
    <s v="Motor Commercial Vehicle"/>
    <s v="Motor Commercial"/>
    <x v="1"/>
  </r>
  <r>
    <d v="2017-03-14T00:00:00"/>
    <d v="2022-12-31T00:00:00"/>
    <d v="2014-09-26T00:00:00"/>
    <s v="C6858"/>
    <s v="P9921"/>
    <s v="OIC/R/11/93775/11"/>
    <s v="NATIONAL CEMENT COMPANY LTD"/>
    <d v="2013-11-01T00:00:00"/>
    <d v="2014-10-31T00:00:00"/>
    <n v="46690180"/>
    <s v="INJURY TO MUTHOKA MASEKI"/>
    <s v="MEDICAL"/>
    <m/>
    <s v="WICL"/>
    <n v="50000"/>
    <s v="D &amp; G INSURANCE BROKERS LIMITED"/>
    <s v="Workmens Compensation"/>
    <s v="Workmens Compensation"/>
    <x v="1"/>
  </r>
  <r>
    <d v="2017-03-15T00:00:00"/>
    <d v="2022-12-31T00:00:00"/>
    <d v="2016-09-09T00:00:00"/>
    <s v="C4329"/>
    <s v="P9843"/>
    <s v="OIC/R/11/108182/01"/>
    <s v="OSHWAL ALUMINIUM INDUSTRIES"/>
    <d v="2016-01-01T00:00:00"/>
    <d v="2016-12-31T00:00:00"/>
    <n v="15381600"/>
    <s v="INJURY TO BERNARD OTIENO"/>
    <s v="MEDICAL"/>
    <m/>
    <s v="WICL"/>
    <n v="50000"/>
    <s v="NOMURA INSURANCE BROKERS LIMITED"/>
    <s v="Workmens Compensation"/>
    <s v="Workmens Compensation"/>
    <x v="1"/>
  </r>
  <r>
    <d v="2017-03-15T00:00:00"/>
    <d v="2022-12-31T00:00:00"/>
    <d v="2016-11-14T00:00:00"/>
    <s v="C4703"/>
    <s v="P6667"/>
    <s v="OIC/R/11/108182/01"/>
    <s v="OSHWAL ALUMINIUM INDUSTRIES"/>
    <d v="2016-01-01T00:00:00"/>
    <d v="2016-12-31T00:00:00"/>
    <n v="15381600"/>
    <s v="INJURY TO PETER MAUNDU SILA"/>
    <s v="MEDICAL"/>
    <m/>
    <s v="WICL"/>
    <n v="50000"/>
    <s v="NOMURA INSURANCE BROKERS LIMITED"/>
    <s v="Workmens Compensation"/>
    <s v="Workmens Compensation"/>
    <x v="1"/>
  </r>
  <r>
    <d v="2017-03-21T00:00:00"/>
    <d v="2022-12-31T00:00:00"/>
    <d v="2014-08-08T00:00:00"/>
    <s v="C515"/>
    <s v="P7209"/>
    <s v="OIC/R/11/101475/06"/>
    <s v="MARIDADI FLOWERS LTD"/>
    <d v="2014-06-13T00:00:00"/>
    <d v="2015-06-12T00:00:00"/>
    <n v="80336863"/>
    <s v="INJURY TO  GICHURU  JOHN  WASHAIYO"/>
    <s v="DEATH"/>
    <m/>
    <s v="WICL"/>
    <n v="50000"/>
    <s v="ICK INSURANCE BROKERS LIMITED"/>
    <s v="Workmens Compensation"/>
    <s v="Workmens Compensation"/>
    <x v="1"/>
  </r>
  <r>
    <d v="2017-03-27T00:00:00"/>
    <d v="2022-12-31T00:00:00"/>
    <d v="2011-12-11T00:00:00"/>
    <s v="C3925"/>
    <s v="P30"/>
    <s v="OIC/R/11/82516/04"/>
    <s v="CHANNAN AGRIC. CONTRACTORS (K) LTD"/>
    <d v="2011-04-01T00:00:00"/>
    <d v="2012-03-31T00:00:00"/>
    <n v="15714000"/>
    <s v="INJURY TO JOHN OUMA OUMA"/>
    <s v="MEDICAL"/>
    <m/>
    <s v="WICL"/>
    <n v="50000"/>
    <s v="INS. BROKERS &amp; CO-ORDINATORS (K) LIMITED"/>
    <s v="Workmens Compensation"/>
    <s v="Workmens Compensation"/>
    <x v="1"/>
  </r>
  <r>
    <d v="2017-03-28T00:00:00"/>
    <d v="2022-12-31T00:00:00"/>
    <d v="2016-05-25T00:00:00"/>
    <s v="C1046"/>
    <s v="P1916"/>
    <m/>
    <s v="CANON ALUMINIUM FABRICATORS LTD"/>
    <d v="2016-03-23T00:00:00"/>
    <d v="2017-03-22T00:00:00"/>
    <n v="8923200"/>
    <s v="INJURY TO NICHOLAS MASILA MULU"/>
    <s v="MEDICAL"/>
    <m/>
    <s v="WICL"/>
    <n v="50000"/>
    <s v="D &amp; G INSURANCE BROKERS LIMITED"/>
    <s v="Workmens Compensation"/>
    <s v="Workmens Compensation"/>
    <x v="1"/>
  </r>
  <r>
    <d v="2017-03-28T00:00:00"/>
    <d v="2022-12-31T00:00:00"/>
    <d v="2015-01-27T00:00:00"/>
    <s v="C4478"/>
    <s v="P9369"/>
    <s v="OIC/R/11/101958/08"/>
    <s v="CANON ALUMINIUM FABRICATORS LTD"/>
    <d v="2014-08-01T00:00:00"/>
    <d v="2015-07-31T00:00:00"/>
    <n v="19608955"/>
    <s v="INJURY TO NICHOLUS MASILA MULU"/>
    <s v="MEDICAL"/>
    <m/>
    <s v="WICL"/>
    <n v="50000"/>
    <s v="D &amp; G INSURANCE BROKERS LIMITED"/>
    <s v="Workmens Compensation"/>
    <s v="Workmens Compensation"/>
    <x v="1"/>
  </r>
  <r>
    <d v="2017-03-29T00:00:00"/>
    <d v="2022-12-31T00:00:00"/>
    <d v="2014-03-15T00:00:00"/>
    <s v="C1324"/>
    <s v="P6877"/>
    <s v="OIC/R/11/93775/11"/>
    <s v="NATIONAL CEMENT COMPANY LTD"/>
    <d v="2013-11-01T00:00:00"/>
    <d v="2014-10-31T00:00:00"/>
    <n v="46690180"/>
    <s v="INJURY TO  EMMANUEL  WENZI  ISULI"/>
    <s v="DEATH"/>
    <m/>
    <s v="WICL"/>
    <n v="50000"/>
    <s v="D &amp; G INSURANCE BROKERS LIMITED"/>
    <s v="Workmens Compensation"/>
    <s v="Workmens Compensation"/>
    <x v="1"/>
  </r>
  <r>
    <d v="2017-03-29T00:00:00"/>
    <d v="2022-12-31T00:00:00"/>
    <d v="2015-04-14T00:00:00"/>
    <s v="C9771"/>
    <s v="P7222"/>
    <s v="OIC/R/11/102701/11"/>
    <s v="NATIONAL CEMENT COMPANY LTD"/>
    <d v="2014-11-01T00:00:00"/>
    <d v="2015-10-31T00:00:00"/>
    <n v="73920304"/>
    <s v="INJURY TO  MESHACK MASILA NYAMAI"/>
    <s v="DEATH"/>
    <m/>
    <s v="WICL"/>
    <n v="50000"/>
    <s v="D &amp; G INSURANCE BROKERS LIMITED"/>
    <s v="Workmens Compensation"/>
    <s v="Workmens Compensation"/>
    <x v="1"/>
  </r>
  <r>
    <d v="2017-03-29T00:00:00"/>
    <d v="2022-12-31T00:00:00"/>
    <d v="2016-10-14T00:00:00"/>
    <s v="C8452"/>
    <s v="P2115"/>
    <s v="OIC/R/11/107167/11"/>
    <s v="DEVKI STEEL MILLS LTD"/>
    <d v="2015-11-01T00:00:00"/>
    <d v="2016-10-31T00:00:00"/>
    <n v="234640185"/>
    <s v="INJURY TO FRANCIS OMWANSA MOKAYA"/>
    <s v="MEDICAL"/>
    <m/>
    <s v="WICL"/>
    <n v="50000"/>
    <s v="D &amp; G INSURANCE BROKERS LIMITED"/>
    <s v="Workmens Compensation"/>
    <s v="Workmens Compensation"/>
    <x v="1"/>
  </r>
  <r>
    <d v="2017-03-29T00:00:00"/>
    <d v="2022-12-31T00:00:00"/>
    <d v="2016-05-03T00:00:00"/>
    <s v="C9793"/>
    <s v="P1412"/>
    <s v="OIC/R/11/107167/11"/>
    <s v="DEVKI STEEL MILLS LTD"/>
    <d v="2015-11-01T00:00:00"/>
    <d v="2016-10-31T00:00:00"/>
    <n v="234640185"/>
    <s v="INJURY O HENRY MBUVI WAMBUA"/>
    <s v="MEDICAL"/>
    <m/>
    <s v="WICL"/>
    <n v="50000"/>
    <s v="D &amp; G INSURANCE BROKERS LIMITED"/>
    <s v="Workmens Compensation"/>
    <s v="Workmens Compensation"/>
    <x v="1"/>
  </r>
  <r>
    <d v="2017-03-29T00:00:00"/>
    <d v="2022-12-31T00:00:00"/>
    <d v="2016-10-27T00:00:00"/>
    <s v="C6972"/>
    <s v="P1463"/>
    <s v="OIC/R/11/107167/11"/>
    <s v="DEVKI STEEL MILLS LTD"/>
    <d v="2015-11-01T00:00:00"/>
    <d v="2016-10-31T00:00:00"/>
    <n v="234640185"/>
    <s v="INJURY TO BONIFACE NYONGESA"/>
    <s v="MEDICAL"/>
    <m/>
    <s v="WICL"/>
    <n v="50000"/>
    <s v="D &amp; G INSURANCE BROKERS LIMITED"/>
    <s v="Workmens Compensation"/>
    <s v="Workmens Compensation"/>
    <x v="1"/>
  </r>
  <r>
    <d v="2017-03-29T00:00:00"/>
    <d v="2022-12-31T00:00:00"/>
    <d v="2016-04-15T00:00:00"/>
    <s v="C2041"/>
    <s v="P7478"/>
    <s v="OIC/R/11/107167/11"/>
    <s v="DEVKI STEEL MILLS LTD"/>
    <d v="2015-11-01T00:00:00"/>
    <d v="2016-10-31T00:00:00"/>
    <n v="234640185"/>
    <s v="INJURY TO DENNIS OGEGA OGECHI"/>
    <s v="MEDICAL"/>
    <m/>
    <s v="WICL"/>
    <n v="50000"/>
    <s v="D &amp; G INSURANCE BROKERS LIMITED"/>
    <s v="Workmens Compensation"/>
    <s v="Workmens Compensation"/>
    <x v="1"/>
  </r>
  <r>
    <d v="2017-04-06T00:00:00"/>
    <d v="2022-12-31T00:00:00"/>
    <d v="2016-11-14T00:00:00"/>
    <s v="C4630"/>
    <s v="P6084"/>
    <s v="OIC/R/11/10087/06"/>
    <s v="MARIDADI FLOWERS LTD"/>
    <d v="2016-06-13T00:00:00"/>
    <d v="2017-06-12T00:00:00"/>
    <n v="80336863"/>
    <s v="INJURY TO  EUNICE  UGEMBO  OCHIENG"/>
    <s v="DEATH"/>
    <m/>
    <s v="WICL"/>
    <n v="50000"/>
    <s v="ICK INSURANCE BROKERS LIMITED"/>
    <s v="Workmens Compensation"/>
    <s v="Workmens Compensation"/>
    <x v="1"/>
  </r>
  <r>
    <d v="2017-04-10T00:00:00"/>
    <d v="2022-12-31T00:00:00"/>
    <d v="2015-12-28T00:00:00"/>
    <s v="C2999"/>
    <s v="P4258"/>
    <s v="OIC/R/11/104595/03"/>
    <s v="CRYSTAL ALUMINIUM WORKS LTD"/>
    <d v="2015-03-01T00:00:00"/>
    <d v="2016-02-28T00:00:00"/>
    <n v="1620000"/>
    <s v="INJURY TO JOSEPH MALOMBE"/>
    <s v="MEDICAL"/>
    <m/>
    <s v="WICL"/>
    <n v="50000"/>
    <s v="NOMURA INSURANCE BROKERS LIMITED"/>
    <s v="Workmens Compensation"/>
    <s v="Workmens Compensation"/>
    <x v="1"/>
  </r>
  <r>
    <d v="2017-04-15T00:00:00"/>
    <d v="2022-12-31T00:00:00"/>
    <d v="2016-03-19T00:00:00"/>
    <s v="C9445"/>
    <s v="P6432"/>
    <s v="OIC/R/11/105735/06"/>
    <s v="MARIDADI FLOWERS LTD"/>
    <d v="2015-06-13T00:00:00"/>
    <d v="2016-06-12T00:00:00"/>
    <n v="80336863"/>
    <s v="INJURY TO DOROPHINE MACHUMA WANYAMA"/>
    <s v="MEDICAL"/>
    <m/>
    <s v="WICL"/>
    <n v="50000"/>
    <s v="ICK INSURANCE BROKERS LIMITED"/>
    <s v="Workmens Compensation"/>
    <s v="Workmens Compensation"/>
    <x v="1"/>
  </r>
  <r>
    <d v="2017-04-15T00:00:00"/>
    <d v="2022-12-31T00:00:00"/>
    <d v="2014-12-23T00:00:00"/>
    <s v="C8754"/>
    <s v="P2152"/>
    <s v="OIC/R/11/101475/06"/>
    <s v="MARIDADI FLOWERS LTD"/>
    <d v="2014-06-13T00:00:00"/>
    <d v="2015-06-12T00:00:00"/>
    <n v="80336863"/>
    <s v="INJURY TO GIBSON ARAMA"/>
    <s v="MEDICAL"/>
    <m/>
    <s v="WICL"/>
    <n v="50000"/>
    <s v="ICK INSURANCE BROKERS LIMITED"/>
    <s v="Workmens Compensation"/>
    <s v="Workmens Compensation"/>
    <x v="1"/>
  </r>
  <r>
    <d v="2017-04-15T00:00:00"/>
    <d v="2022-12-31T00:00:00"/>
    <d v="2014-01-03T00:00:00"/>
    <s v="C1834"/>
    <s v="P6946"/>
    <s v="OIC/R/11/92382/06"/>
    <s v="MARIDADI FLOWERS LTD"/>
    <d v="2013-06-13T00:00:00"/>
    <d v="2014-06-12T00:00:00"/>
    <n v="80808606"/>
    <s v="INJURY TO WINIFRIDA PETI KHASOHA"/>
    <s v="MEDICAL"/>
    <m/>
    <s v="WICL"/>
    <n v="50000"/>
    <s v="ICK INSURANCE BROKERS LIMITED"/>
    <s v="Workmens Compensation"/>
    <s v="Workmens Compensation"/>
    <x v="1"/>
  </r>
  <r>
    <d v="2017-04-15T00:00:00"/>
    <d v="2022-12-31T00:00:00"/>
    <d v="2016-09-26T00:00:00"/>
    <s v="C3467"/>
    <s v="P9623"/>
    <s v="OIC/R/11/10087/06"/>
    <s v="MARIDADI FLOWERS LTD"/>
    <d v="2016-06-13T00:00:00"/>
    <d v="2017-06-12T00:00:00"/>
    <n v="80336863"/>
    <s v="INJURY TO EDWARD BARASA WEKESA"/>
    <s v="MEDICAL"/>
    <m/>
    <s v="WICL"/>
    <n v="50000"/>
    <s v="ICK INSURANCE BROKERS LIMITED"/>
    <s v="Workmens Compensation"/>
    <s v="Workmens Compensation"/>
    <x v="1"/>
  </r>
  <r>
    <d v="2017-04-19T00:00:00"/>
    <d v="2022-12-31T00:00:00"/>
    <d v="2016-08-03T00:00:00"/>
    <s v="C5564"/>
    <s v="P5461"/>
    <s v="OIC/R/11/109882/12"/>
    <s v="BLOOM VALLEY LTD"/>
    <d v="2016-01-01T00:00:00"/>
    <d v="2016-12-31T00:00:00"/>
    <n v="2971200"/>
    <s v="INJURY TO  JOHN KAMAU  KINUTHIA"/>
    <s v="DEATH"/>
    <m/>
    <s v="WICL"/>
    <n v="50000"/>
    <s v="UNIVERSAL INSURANCE BROKERS LIMITED"/>
    <s v="Workmens Compensation"/>
    <s v="Workmens Compensation"/>
    <x v="1"/>
  </r>
  <r>
    <d v="2017-04-20T00:00:00"/>
    <d v="2022-12-31T00:00:00"/>
    <d v="2015-08-18T00:00:00"/>
    <s v="C7252"/>
    <s v="P5993"/>
    <s v="OIC/R/11/104046/01"/>
    <s v="FOAM MATTRESS LIMITED"/>
    <d v="2015-01-01T00:00:00"/>
    <d v="2015-12-31T00:00:00"/>
    <n v="112705420"/>
    <s v="INJURY TO  MUTINDA MUSYOKA"/>
    <s v="DEATH"/>
    <m/>
    <s v="WICL"/>
    <n v="50000"/>
    <s v="UNICORN INSURANCE BROKERS LIMITED"/>
    <s v="Workmens Compensation"/>
    <s v="Workmens Compensation"/>
    <x v="1"/>
  </r>
  <r>
    <d v="2017-04-21T00:00:00"/>
    <d v="2022-12-31T00:00:00"/>
    <d v="2016-12-04T00:00:00"/>
    <s v="C1534"/>
    <s v="P7465"/>
    <m/>
    <s v="SYNERGY GASES K LTD"/>
    <d v="2016-01-01T00:00:00"/>
    <d v="2016-12-31T00:00:00"/>
    <n v="43528932"/>
    <s v="INJURY TO LABAN MWANWAI MWANONGO"/>
    <s v="MEDICAL"/>
    <m/>
    <s v="WICL"/>
    <n v="50000"/>
    <s v="NOMURA INSURANCE BROKERS LIMITED"/>
    <s v="Workmens Compensation"/>
    <s v="Workmens Compensation"/>
    <x v="1"/>
  </r>
  <r>
    <d v="2017-04-22T00:00:00"/>
    <d v="2022-12-31T00:00:00"/>
    <d v="2016-12-02T00:00:00"/>
    <s v="C9445"/>
    <s v="P7676"/>
    <m/>
    <s v="KRIA DEVELOPERS LTD"/>
    <d v="2016-10-11T00:00:00"/>
    <d v="2017-10-10T00:00:00"/>
    <n v="17035200"/>
    <s v="INJURY TO  AUGUSTINE  ODONGO  ONUKO"/>
    <s v="DEATH"/>
    <m/>
    <s v="WICL"/>
    <n v="50000"/>
    <s v="NIHAR INSURANCE AGENCIES LIMITED (KISUMU)"/>
    <s v="Workmens Compensation"/>
    <s v="Workmens Compensation"/>
    <x v="1"/>
  </r>
  <r>
    <d v="2017-04-25T00:00:00"/>
    <d v="2022-12-31T00:00:00"/>
    <d v="2013-11-22T00:00:00"/>
    <s v="C8350"/>
    <s v="P2631"/>
    <s v="OIC/R/11/90628/01"/>
    <s v="S.S DHILLON TRANSPORTERS LTD"/>
    <d v="2013-01-01T00:00:00"/>
    <d v="2013-12-31T00:00:00"/>
    <n v="16380000"/>
    <s v="INJURY TO STANLEY KIBET BOSUBEN"/>
    <s v="INJURY"/>
    <m/>
    <s v="WIBI"/>
    <n v="50000"/>
    <s v="D &amp; G INSURANCE BROKERS LIMITED"/>
    <s v="Workmens Compensation"/>
    <s v="Workmens Compensation"/>
    <x v="1"/>
  </r>
  <r>
    <d v="2017-05-03T00:00:00"/>
    <d v="2022-12-31T00:00:00"/>
    <d v="2016-11-04T00:00:00"/>
    <s v="C8840"/>
    <s v="P5960"/>
    <s v="OIC/R/11/111536/11"/>
    <s v="DEVKI STEEL MILLS LTD"/>
    <d v="2016-11-01T00:00:00"/>
    <d v="2017-10-31T00:00:00"/>
    <n v="119974286"/>
    <s v="INJURY TO ISAAC MWONGULA  CHENGOLI"/>
    <s v="MEDICAL"/>
    <m/>
    <s v="WICL"/>
    <n v="50000"/>
    <s v="D &amp; G INSURANCE BROKERS LIMITED"/>
    <s v="Workmens Compensation"/>
    <s v="Workmens Compensation"/>
    <x v="1"/>
  </r>
  <r>
    <d v="2017-05-03T00:00:00"/>
    <d v="2022-12-31T00:00:00"/>
    <d v="2016-10-03T00:00:00"/>
    <s v="C3583"/>
    <s v="P9009"/>
    <s v="OIC/R/11/107167/11"/>
    <s v="DEVKI STEEL MILLS LTD"/>
    <d v="2015-11-01T00:00:00"/>
    <d v="2016-10-31T00:00:00"/>
    <n v="234640185"/>
    <s v="INJURY TO STEPHEN NDARI MAINA"/>
    <s v="MEDICAL"/>
    <m/>
    <s v="WICL"/>
    <n v="50000"/>
    <s v="D &amp; G INSURANCE BROKERS LIMITED"/>
    <s v="Workmens Compensation"/>
    <s v="Workmens Compensation"/>
    <x v="1"/>
  </r>
  <r>
    <d v="2017-05-04T00:00:00"/>
    <d v="2023-09-13T00:00:00"/>
    <d v="2017-03-24T00:00:00"/>
    <s v="C6667"/>
    <s v="P3631"/>
    <m/>
    <s v="HUMA O.ADEMBESA"/>
    <d v="2017-03-20T00:00:00"/>
    <d v="2018-03-19T00:00:00"/>
    <n v="3000000"/>
    <s v="COLLISION WITH A TP VEHICLE,INSURED BLAMED"/>
    <s v="TPPI"/>
    <s v="KBT 842C; COM"/>
    <s v="CV"/>
    <n v="1000000"/>
    <s v="LEMSS INSURANCE AGENCY"/>
    <s v="Motor Commercial Vehicle"/>
    <s v="Motor Commercial"/>
    <x v="0"/>
  </r>
  <r>
    <d v="2017-05-04T00:00:00"/>
    <d v="2022-12-31T00:00:00"/>
    <d v="2011-10-05T00:00:00"/>
    <s v="C7271"/>
    <s v="P807"/>
    <s v="OIC/R/11/83196/05"/>
    <s v="MOTORWAYS CONSTRUCTION"/>
    <d v="2011-06-01T00:00:00"/>
    <d v="2012-05-31T00:00:00"/>
    <n v="15989984"/>
    <s v="INJURY TO DOUGLAS MUYEMEBE"/>
    <s v="MEDICAL"/>
    <m/>
    <s v="WICL"/>
    <n v="50000"/>
    <s v="UNIVERSAL INSURANCE BROKERS LIMITED"/>
    <s v="Workmens Compensation"/>
    <s v="Workmens Compensation"/>
    <x v="1"/>
  </r>
  <r>
    <d v="2017-05-09T00:00:00"/>
    <d v="2022-12-31T00:00:00"/>
    <d v="2017-04-19T00:00:00"/>
    <s v="C2956"/>
    <s v="P5231"/>
    <s v="OIC/R/11/110244/06"/>
    <s v="TECHNOSTEEL INDUSTRIES LIMITED"/>
    <d v="2016-06-28T00:00:00"/>
    <d v="2017-06-27T00:00:00"/>
    <n v="11604000"/>
    <s v="INJURY TO JOSEPH NANGARIA MASHARIA"/>
    <s v="MEDICAL"/>
    <m/>
    <s v="WICL"/>
    <n v="50000"/>
    <s v="D &amp; G INSURANCE BROKERS LIMITED"/>
    <s v="Workmens Compensation"/>
    <s v="Workmens Compensation"/>
    <x v="1"/>
  </r>
  <r>
    <d v="2017-05-16T00:00:00"/>
    <d v="2022-12-31T00:00:00"/>
    <d v="2016-03-06T00:00:00"/>
    <s v="C7458"/>
    <s v="P8645"/>
    <s v="OIC/R/11/108182/01"/>
    <s v="OSHWAL ALUMINIUM INDUSTRIES"/>
    <d v="2016-01-01T00:00:00"/>
    <d v="2016-12-31T00:00:00"/>
    <n v="15381600"/>
    <s v="INJURY TO LUKE SHEM ETEYE"/>
    <s v="MEDICAL"/>
    <m/>
    <s v="WICL"/>
    <n v="50000"/>
    <s v="NOMURA INSURANCE BROKERS LIMITED"/>
    <s v="Workmens Compensation"/>
    <s v="Workmens Compensation"/>
    <x v="1"/>
  </r>
  <r>
    <d v="2017-05-23T00:00:00"/>
    <d v="2022-12-31T00:00:00"/>
    <d v="2016-02-02T00:00:00"/>
    <s v="C756"/>
    <s v="P1063"/>
    <s v="OIC/R/11/106552/08"/>
    <s v="PARBAT SIYANI INTERIORS LTD"/>
    <d v="2015-08-01T00:00:00"/>
    <d v="2016-07-31T00:00:00"/>
    <n v="18480000"/>
    <s v="INJURY TO WYCLIFFE AMUNGA OKWEMBA"/>
    <s v="MEDICAL"/>
    <m/>
    <s v="WICL"/>
    <n v="50000"/>
    <s v="BTB INSURANCE BROKERS LIMITED"/>
    <s v="Workmens Compensation"/>
    <s v="Workmens Compensation"/>
    <x v="1"/>
  </r>
  <r>
    <d v="2017-05-26T00:00:00"/>
    <d v="2022-12-31T00:00:00"/>
    <d v="2016-08-20T00:00:00"/>
    <s v="C8276"/>
    <s v="P8678"/>
    <s v="OIC/R/11/108344/01"/>
    <s v="NAIROBI TIMBER PROJECTS LTD"/>
    <d v="2016-01-01T00:00:00"/>
    <d v="2016-12-31T00:00:00"/>
    <n v="6496952"/>
    <s v="INJURY TO NYAMAI NGOLO"/>
    <s v="DEATH"/>
    <m/>
    <s v="WICL"/>
    <n v="50000"/>
    <s v="D &amp; G INSURANCE BROKERS LIMITED"/>
    <s v="Workmens Compensation"/>
    <s v="Workmens Compensation"/>
    <x v="1"/>
  </r>
  <r>
    <d v="2017-05-26T00:00:00"/>
    <d v="2022-12-31T00:00:00"/>
    <d v="2012-07-31T00:00:00"/>
    <s v="C6938"/>
    <s v="P7659"/>
    <s v="OIC/R/11/110676/07"/>
    <s v="CANON ALUMINIUM FABRICATORS LTD"/>
    <d v="2011-11-11T00:00:00"/>
    <d v="2012-08-17T00:00:00"/>
    <n v="3134800"/>
    <s v="INJURY TO KIMANTHI MASOSO"/>
    <s v="INJURY"/>
    <m/>
    <s v="WIBI"/>
    <n v="50000"/>
    <s v="D &amp; G INSURANCE BROKERS LIMITED"/>
    <s v="Workmens Compensation"/>
    <s v="Workmens Compensation"/>
    <x v="1"/>
  </r>
  <r>
    <d v="2017-06-07T00:00:00"/>
    <d v="2022-12-31T00:00:00"/>
    <d v="2015-12-01T00:00:00"/>
    <s v="C794"/>
    <s v="P9652"/>
    <s v="OIC/R/11/107167/11"/>
    <s v="DEVKI STEEL MILLS LTD"/>
    <d v="2015-11-01T00:00:00"/>
    <d v="2016-10-31T00:00:00"/>
    <n v="234640185"/>
    <s v="INJURY TO NICHOLAS KYALO"/>
    <s v="MEDICAL"/>
    <m/>
    <s v="WICL"/>
    <n v="50000"/>
    <s v="D &amp; G INSURANCE BROKERS LIMITED"/>
    <s v="Workmens Compensation"/>
    <s v="Workmens Compensation"/>
    <x v="1"/>
  </r>
  <r>
    <d v="2017-06-07T00:00:00"/>
    <d v="2022-12-31T00:00:00"/>
    <d v="2016-02-07T00:00:00"/>
    <s v="C4705"/>
    <s v="P2099"/>
    <s v="OIC/R/11/107167/11"/>
    <s v="DEVKI STEEL MILLS LTD"/>
    <d v="2015-11-01T00:00:00"/>
    <d v="2016-10-31T00:00:00"/>
    <n v="234640185"/>
    <s v="INJURY TO PETER MWEMA WAMBUA"/>
    <s v="MEDICAL"/>
    <m/>
    <s v="WICL"/>
    <n v="50000"/>
    <s v="D &amp; G INSURANCE BROKERS LIMITED"/>
    <s v="Workmens Compensation"/>
    <s v="Workmens Compensation"/>
    <x v="1"/>
  </r>
  <r>
    <d v="2017-06-12T00:00:00"/>
    <d v="2022-12-31T00:00:00"/>
    <d v="2016-10-21T00:00:00"/>
    <s v="C8374"/>
    <s v="P7244"/>
    <m/>
    <s v="CHAPTERS INSURANCE AGENCY"/>
    <d v="2016-09-10T00:00:00"/>
    <d v="2017-09-09T00:00:00"/>
    <m/>
    <s v="ACCIDENT WITH A PEDESTRIAN (INVOLVING KBR 642S)"/>
    <s v="TPPI"/>
    <s v="AS DECLARED; TPO"/>
    <s v="PC"/>
    <n v="200000"/>
    <s v="CHAPTERS INSURANCE AGENCY"/>
    <s v="Motor Private Car"/>
    <s v="Motor Private"/>
    <x v="1"/>
  </r>
  <r>
    <d v="2017-06-14T00:00:00"/>
    <d v="2022-12-31T00:00:00"/>
    <d v="2017-02-08T00:00:00"/>
    <s v="C7295"/>
    <s v="P6531"/>
    <s v="OIC/R/11/110275/07"/>
    <s v="UNITED ARYAN EPZ LTD"/>
    <d v="2016-07-01T00:00:00"/>
    <d v="2017-06-30T00:00:00"/>
    <n v="242536375"/>
    <s v="INJURY TO JOSEPH ONGALA MOKAYA"/>
    <s v="MEDICAL"/>
    <m/>
    <s v="WICL"/>
    <n v="50000"/>
    <s v="D &amp; G INSURANCE BROKERS LIMITED"/>
    <s v="Workmens Compensation"/>
    <s v="Workmens Compensation"/>
    <x v="1"/>
  </r>
  <r>
    <d v="2017-06-15T00:00:00"/>
    <d v="2022-12-31T00:00:00"/>
    <d v="2017-03-06T00:00:00"/>
    <s v="C5594"/>
    <s v="P2409"/>
    <s v="OIC/R/11/111391/06"/>
    <s v="ASL LTD - CABLE DIVISION"/>
    <d v="2016-10-01T00:00:00"/>
    <d v="2017-09-30T00:00:00"/>
    <n v="23872536"/>
    <s v="INJURY TO MUSA FARJI RASHI"/>
    <s v="MEDICAL"/>
    <m/>
    <s v="WICL"/>
    <n v="50000"/>
    <s v="UNIVERSAL INSURANCE BROKERS LIMITED"/>
    <s v="Workmens Compensation"/>
    <s v="Workmens Compensation"/>
    <x v="1"/>
  </r>
  <r>
    <d v="2017-06-15T00:00:00"/>
    <d v="2023-05-16T00:00:00"/>
    <d v="2016-06-25T00:00:00"/>
    <s v="C1677"/>
    <s v="P5814"/>
    <s v="OIC/R/11/106726/09"/>
    <s v="UZURI FOODS LTD(BREAD DIVISION)"/>
    <d v="2015-09-01T00:00:00"/>
    <d v="2016-08-31T00:00:00"/>
    <n v="70444296"/>
    <s v="INJURY TO PAUL GITURA RUMURI"/>
    <s v="INJURY"/>
    <m/>
    <s v="WIBI"/>
    <n v="105000"/>
    <s v="UNICORN INSURANCE BROKERS LIMITED"/>
    <s v="Workmens Compensation"/>
    <s v="Workmens Compensation"/>
    <x v="0"/>
  </r>
  <r>
    <d v="2017-06-15T00:00:00"/>
    <d v="2022-12-31T00:00:00"/>
    <d v="2014-12-04T00:00:00"/>
    <s v="C5429"/>
    <s v="P8430"/>
    <s v="OIC/R/11/101484/06"/>
    <s v="PADDY DISTRIBUTORS"/>
    <d v="2014-06-11T00:00:00"/>
    <d v="2015-06-10T00:00:00"/>
    <n v="29040000"/>
    <s v="ALLEGED INJURY TO  PETER  NJEYA CHEMBE"/>
    <s v="DEATH"/>
    <m/>
    <s v="WICL"/>
    <n v="50000"/>
    <s v="D &amp; G INSURANCE BROKERS LIMITED"/>
    <s v="Workmens Compensation"/>
    <s v="Workmens Compensation"/>
    <x v="1"/>
  </r>
  <r>
    <d v="2017-06-20T00:00:00"/>
    <d v="2022-12-31T00:00:00"/>
    <d v="2016-12-03T00:00:00"/>
    <s v="C2890"/>
    <s v="P5238"/>
    <s v="OIC/R/11/108182/01"/>
    <s v="OSHWAL ALUMINIUM INDUSTRIES"/>
    <d v="2016-01-01T00:00:00"/>
    <d v="2016-12-31T00:00:00"/>
    <n v="15381600"/>
    <s v="INJURY TO VITALIS INGUTA KHAHERE"/>
    <s v="MEDICAL"/>
    <m/>
    <s v="WICL"/>
    <n v="50000"/>
    <s v="NOMURA INSURANCE BROKERS LIMITED"/>
    <s v="Workmens Compensation"/>
    <s v="Workmens Compensation"/>
    <x v="1"/>
  </r>
  <r>
    <d v="2017-06-21T00:00:00"/>
    <d v="2022-12-31T00:00:00"/>
    <d v="2016-04-17T00:00:00"/>
    <s v="C621"/>
    <s v="P7780"/>
    <s v="OIC/R/11/109507/04"/>
    <s v="LONDON DISTILLERS(K) LTD"/>
    <d v="2016-04-15T00:00:00"/>
    <d v="2017-04-14T00:00:00"/>
    <n v="86690748"/>
    <s v="INJURY TO MICHAEL MAKAU MUISYO"/>
    <s v="MEDICAL"/>
    <m/>
    <s v="WICL"/>
    <n v="50000"/>
    <s v="ICK INSURANCE BROKERS LIMITED"/>
    <s v="Workmens Compensation"/>
    <s v="Workmens Compensation"/>
    <x v="1"/>
  </r>
  <r>
    <d v="2017-06-21T00:00:00"/>
    <d v="2022-12-31T00:00:00"/>
    <d v="2015-08-22T00:00:00"/>
    <s v="C4091"/>
    <s v="P354"/>
    <s v="OIC/R/11/105112/04"/>
    <s v="LONDON DISTILLERS(K) LTD"/>
    <d v="2015-04-15T00:00:00"/>
    <d v="2016-04-14T00:00:00"/>
    <n v="77466840"/>
    <s v="INJURY TO KENNEDY MUTUKU SIMON"/>
    <s v="MEDICAL"/>
    <m/>
    <s v="WICL"/>
    <n v="50000"/>
    <s v="ICK INSURANCE BROKERS LIMITED"/>
    <s v="Workmens Compensation"/>
    <s v="Workmens Compensation"/>
    <x v="1"/>
  </r>
  <r>
    <d v="2017-06-21T00:00:00"/>
    <d v="2022-12-31T00:00:00"/>
    <d v="2016-07-14T00:00:00"/>
    <s v="C1930"/>
    <s v="P2685"/>
    <s v="OIC/R/11/109507/04"/>
    <s v="LONDON DISTILLERS(K) LTD"/>
    <d v="2016-04-15T00:00:00"/>
    <d v="2017-04-14T00:00:00"/>
    <n v="86690748"/>
    <s v="INJURY TO GEORGE MAINGI SILA"/>
    <s v="MEDICAL"/>
    <m/>
    <s v="WICL"/>
    <n v="50000"/>
    <s v="ICK INSURANCE BROKERS LIMITED"/>
    <s v="Workmens Compensation"/>
    <s v="Workmens Compensation"/>
    <x v="1"/>
  </r>
  <r>
    <d v="2017-06-22T00:00:00"/>
    <d v="2022-12-31T00:00:00"/>
    <d v="2017-04-05T00:00:00"/>
    <s v="C8354"/>
    <s v="P845"/>
    <s v="OIC/R/11/112024/10"/>
    <s v="DRILLING SPARES AND SERVICES LTD"/>
    <d v="2016-10-11T00:00:00"/>
    <d v="2017-10-10T00:00:00"/>
    <n v="23106204"/>
    <s v="INJURY TO JULIUS KIRERA MOMANYI"/>
    <s v="MEDICAL"/>
    <m/>
    <s v="WICL"/>
    <n v="50000"/>
    <s v="ICK INSURANCE BROKERS LIMITED"/>
    <s v="Workmens Compensation"/>
    <s v="Workmens Compensation"/>
    <x v="1"/>
  </r>
  <r>
    <d v="2017-06-28T00:00:00"/>
    <d v="2022-12-31T00:00:00"/>
    <d v="2017-05-25T00:00:00"/>
    <s v="C7109"/>
    <s v="P9919"/>
    <s v="OIC/R/11/111267/07"/>
    <s v="STEEL MAKERS LTD (ATHI RIVER)"/>
    <d v="2016-07-01T00:00:00"/>
    <d v="2017-06-30T00:00:00"/>
    <n v="7620270"/>
    <s v="INJURY TO DAVID KIMANTHI MBINDA"/>
    <s v="MEDICAL"/>
    <m/>
    <s v="WICL"/>
    <n v="50000"/>
    <s v="UNIVERSAL INSURANCE BROKERS LIMITED"/>
    <s v="Workmens Compensation"/>
    <s v="Workmens Compensation"/>
    <x v="1"/>
  </r>
  <r>
    <d v="2017-06-28T00:00:00"/>
    <d v="2022-12-31T00:00:00"/>
    <d v="2017-03-17T00:00:00"/>
    <s v="C8391"/>
    <s v="P805"/>
    <s v="OIC/R/11/109301/04"/>
    <s v="SUPERFIT STEELCON LTD"/>
    <d v="2016-04-18T00:00:00"/>
    <d v="2017-04-17T00:00:00"/>
    <n v="14794612"/>
    <s v="INJURY TO JOSEPH MUTUNGA MUTHIO"/>
    <s v="MEDICAL"/>
    <m/>
    <s v="WICL"/>
    <n v="50000"/>
    <s v="UNICORN INSURANCE BROKERS LIMITED"/>
    <s v="Workmens Compensation"/>
    <s v="Workmens Compensation"/>
    <x v="1"/>
  </r>
  <r>
    <d v="2017-06-29T00:00:00"/>
    <d v="2022-12-31T00:00:00"/>
    <d v="2016-08-16T00:00:00"/>
    <s v="C1598"/>
    <s v="P1632"/>
    <s v="OIC/R/11/10087/06"/>
    <s v="MARIDADI FLOWERS LTD"/>
    <d v="2016-06-13T00:00:00"/>
    <d v="2017-06-12T00:00:00"/>
    <n v="80336863"/>
    <s v="INJURY TO EUNICE OGEMBO OCHIENG"/>
    <s v="MEDICAL"/>
    <m/>
    <s v="WICL"/>
    <n v="50000"/>
    <s v="ICK INSURANCE BROKERS LIMITED"/>
    <s v="Workmens Compensation"/>
    <s v="Workmens Compensation"/>
    <x v="1"/>
  </r>
  <r>
    <d v="2017-07-03T00:00:00"/>
    <d v="2022-12-31T00:00:00"/>
    <d v="2016-11-28T00:00:00"/>
    <s v="C9182"/>
    <s v="P1246"/>
    <s v="OIC/R/11/108054/01"/>
    <s v="HANS (K) LIMITED"/>
    <d v="2016-01-01T00:00:00"/>
    <d v="2016-12-31T00:00:00"/>
    <n v="2986400"/>
    <s v="INJURY TO KENNEDY MUTHINI KISANGI"/>
    <s v="MEDICAL"/>
    <m/>
    <s v="WICL"/>
    <n v="50000"/>
    <s v="BTB INSURANCE BROKERS LIMITED"/>
    <s v="Workmens Compensation"/>
    <s v="Workmens Compensation"/>
    <x v="1"/>
  </r>
  <r>
    <d v="2017-07-03T00:00:00"/>
    <d v="2022-12-31T00:00:00"/>
    <d v="2014-11-28T00:00:00"/>
    <s v="C8120"/>
    <s v="P8383"/>
    <s v="OIC/R/11/100766/01"/>
    <s v="SAIFEE SILVERING CO. LTD"/>
    <d v="2014-01-24T00:00:00"/>
    <d v="2015-01-23T00:00:00"/>
    <n v="3174600"/>
    <s v="INJURY TO AUSTIN MUTISO MUINDI"/>
    <s v="MEDICAL"/>
    <m/>
    <s v="WICL"/>
    <n v="50000"/>
    <s v="UNIVERSAL INSURANCE BROKERS LIMITED"/>
    <s v="Workmens Compensation"/>
    <s v="Workmens Compensation"/>
    <x v="1"/>
  </r>
  <r>
    <d v="2017-07-04T00:00:00"/>
    <d v="2022-12-31T00:00:00"/>
    <d v="2016-07-15T00:00:00"/>
    <s v="C7022"/>
    <s v="P578"/>
    <s v="OIC/R/11/107167/11"/>
    <s v="DEVKI STEEL MILLS LTD"/>
    <d v="2015-11-01T00:00:00"/>
    <d v="2016-10-31T00:00:00"/>
    <n v="234640185"/>
    <s v="INJURY TO MUTHOKA MATIA"/>
    <s v="MEDICAL"/>
    <m/>
    <s v="WICL"/>
    <n v="50000"/>
    <s v="D &amp; G INSURANCE BROKERS LIMITED"/>
    <s v="Workmens Compensation"/>
    <s v="Workmens Compensation"/>
    <x v="1"/>
  </r>
  <r>
    <d v="2017-07-05T00:00:00"/>
    <d v="2022-12-31T00:00:00"/>
    <d v="2016-05-04T00:00:00"/>
    <s v="C2481"/>
    <s v="P2144"/>
    <s v="OIC/R/11/107039/10"/>
    <s v="MWENDA CONSTRUCTION CO.LTD"/>
    <d v="2015-10-13T00:00:00"/>
    <d v="2016-10-12T00:00:00"/>
    <n v="9647040"/>
    <s v="INJURY TO BONIFACE MWATHI MUTUKU"/>
    <s v="MEDICAL"/>
    <m/>
    <s v="WICL"/>
    <n v="50000"/>
    <s v="UNIVERSAL INSURANCE BROKERS LIMITED"/>
    <s v="Workmens Compensation"/>
    <s v="Workmens Compensation"/>
    <x v="1"/>
  </r>
  <r>
    <d v="2017-07-10T00:00:00"/>
    <d v="2022-12-31T00:00:00"/>
    <d v="2017-03-04T00:00:00"/>
    <s v="C6842"/>
    <s v="P1046"/>
    <m/>
    <s v="CHAPTERS INSURANCE AGENCY"/>
    <d v="2016-09-10T00:00:00"/>
    <d v="2017-09-09T00:00:00"/>
    <m/>
    <s v="COLLISION WITH THIRD PARTY VEHICLE"/>
    <s v="TPPD"/>
    <s v="AS DECLARED; TPO"/>
    <s v="PC"/>
    <n v="50000"/>
    <s v="CHAPTERS INSURANCE AGENCY"/>
    <s v="Motor Private Car"/>
    <s v="Motor Private"/>
    <x v="1"/>
  </r>
  <r>
    <d v="2017-07-12T00:00:00"/>
    <d v="2022-12-31T00:00:00"/>
    <d v="2016-02-16T00:00:00"/>
    <s v="C3983"/>
    <s v="P1308"/>
    <s v="OIC/R/11/108344/01"/>
    <s v="NAIROBI TIMBER PROJECTS LTD"/>
    <d v="2016-01-01T00:00:00"/>
    <d v="2016-12-31T00:00:00"/>
    <n v="6496952"/>
    <s v="INJURY TO DOMINIC MUTISYA MUSYOKI"/>
    <s v="MEDICAL"/>
    <m/>
    <s v="WICL"/>
    <n v="50000"/>
    <s v="D &amp; G INSURANCE BROKERS LIMITED"/>
    <s v="Workmens Compensation"/>
    <s v="Workmens Compensation"/>
    <x v="1"/>
  </r>
  <r>
    <d v="2017-07-13T00:00:00"/>
    <d v="2023-12-07T00:00:00"/>
    <d v="2016-08-01T00:00:00"/>
    <s v="C2067"/>
    <s v="P4271"/>
    <s v="OIC/R/11/64909/06"/>
    <s v="SIMBA CORPORATION LTD T/A OLARE SAFARI CAMP"/>
    <d v="2015-11-01T00:00:00"/>
    <d v="2016-10-31T00:00:00"/>
    <n v="14412540"/>
    <s v="INJURY TO DAVID OYOO OLUOCH"/>
    <s v="INJURY"/>
    <m/>
    <s v="WIBI"/>
    <n v="89500"/>
    <s v="D &amp; G INSURANCE BROKERS LIMITED"/>
    <s v="Workmens Compensation"/>
    <s v="Workmens Compensation"/>
    <x v="0"/>
  </r>
  <r>
    <d v="2017-07-14T00:00:00"/>
    <d v="2022-12-31T00:00:00"/>
    <d v="2016-01-16T00:00:00"/>
    <s v="C9958"/>
    <s v="P7727"/>
    <s v="OIC/R/11/108275/01"/>
    <s v="RUIRU FEEDS LIMITED"/>
    <d v="2016-01-01T00:00:00"/>
    <d v="2016-12-31T00:00:00"/>
    <n v="9516000"/>
    <s v="INJURY TO  RICHARD BOSIRE ONKEO"/>
    <s v="MEDICAL"/>
    <m/>
    <s v="WICL"/>
    <n v="50000"/>
    <s v="D &amp; G INSURANCE BROKERS LIMITED"/>
    <s v="Workmens Compensation"/>
    <s v="Workmens Compensation"/>
    <x v="1"/>
  </r>
  <r>
    <d v="2017-07-18T00:00:00"/>
    <d v="2022-12-31T00:00:00"/>
    <d v="2016-02-15T00:00:00"/>
    <s v="C9962"/>
    <s v="P6418"/>
    <s v="OIC/R/11/106528/08"/>
    <s v="PYRAMID BULDERS LTD"/>
    <d v="2015-08-16T00:00:00"/>
    <d v="2016-08-15T00:00:00"/>
    <n v="9840000"/>
    <s v="INJURY TO PYRAMID BUILDERS"/>
    <s v="MEDICAL"/>
    <m/>
    <s v="WICL"/>
    <n v="50000"/>
    <s v="D &amp; G INSURANCE BROKERS LIMITED"/>
    <s v="Workmens Compensation"/>
    <s v="Workmens Compensation"/>
    <x v="1"/>
  </r>
  <r>
    <d v="2017-07-21T00:00:00"/>
    <d v="2022-12-31T00:00:00"/>
    <d v="2017-07-12T00:00:00"/>
    <s v="C7349"/>
    <s v="P702"/>
    <m/>
    <s v="KASSIM ALUKWE OKUTU"/>
    <d v="2017-01-01T00:00:00"/>
    <d v="2017-12-31T00:00:00"/>
    <n v="400000"/>
    <s v="ACCIDENT WITH T.P. VEHICLE(INSURED BLAMED)"/>
    <s v="TPPD"/>
    <s v="KBP 474W; COM"/>
    <s v="PC"/>
    <n v="5000"/>
    <s v="NOMURA INSURANCE BROKERS LIMITED"/>
    <s v="Motor Private Car"/>
    <s v="Motor Private"/>
    <x v="1"/>
  </r>
  <r>
    <d v="2017-07-21T00:00:00"/>
    <d v="2022-12-31T00:00:00"/>
    <d v="2017-01-25T00:00:00"/>
    <s v="C4540"/>
    <s v="P4132"/>
    <m/>
    <s v="CHAPTERS INSURANCE AGENCY"/>
    <d v="2016-09-10T00:00:00"/>
    <d v="2017-09-09T00:00:00"/>
    <m/>
    <s v="ACCIDENT WITH A PEDESTRIAN"/>
    <s v="TPPI"/>
    <s v="AS DECLARED; TPO"/>
    <s v="PC"/>
    <n v="200000"/>
    <s v="CHAPTERS INSURANCE AGENCY"/>
    <s v="Motor Private Car"/>
    <s v="Motor Private"/>
    <x v="1"/>
  </r>
  <r>
    <d v="2017-07-21T00:00:00"/>
    <d v="2022-12-31T00:00:00"/>
    <d v="2017-01-21T00:00:00"/>
    <s v="C9099"/>
    <s v="P5691"/>
    <m/>
    <s v="CHAPTERS INSURANCE AGENCY"/>
    <d v="2016-09-10T00:00:00"/>
    <d v="2017-09-09T00:00:00"/>
    <m/>
    <s v="ACCIDENT WITH A PEDESTRIAN"/>
    <s v="TPPI"/>
    <s v="AS DECLARED; TPO"/>
    <s v="PC"/>
    <n v="3000"/>
    <s v="CHAPTERS INSURANCE AGENCY"/>
    <s v="Motor Private Car"/>
    <s v="Motor Private"/>
    <x v="1"/>
  </r>
  <r>
    <d v="2017-07-21T00:00:00"/>
    <d v="2022-12-31T00:00:00"/>
    <d v="2014-09-18T00:00:00"/>
    <s v="C1515"/>
    <s v="P8746"/>
    <s v="OIC/R/11/101121/04"/>
    <s v="SUPERFIT STEELCON LTD"/>
    <d v="2014-04-18T00:00:00"/>
    <d v="2015-04-17T00:00:00"/>
    <n v="14794612"/>
    <s v="INJURY TO PATRICK MUINDE MUNGATE"/>
    <s v="MEDICAL"/>
    <m/>
    <s v="WICL"/>
    <n v="50000"/>
    <s v="UNICORN INSURANCE BROKERS LIMITED"/>
    <s v="Workmens Compensation"/>
    <s v="Workmens Compensation"/>
    <x v="1"/>
  </r>
  <r>
    <d v="2017-07-21T00:00:00"/>
    <d v="2022-12-31T00:00:00"/>
    <d v="2016-06-21T00:00:00"/>
    <s v="C8806"/>
    <s v="P8208"/>
    <m/>
    <s v="CHUMA FABRICATORS LTD"/>
    <d v="2016-05-25T00:00:00"/>
    <d v="2017-05-24T00:00:00"/>
    <n v="14633652"/>
    <s v="INJURY TO SAMUEL MCHESIA SHIAKWILA"/>
    <s v="MEDICAL"/>
    <m/>
    <s v="WICL"/>
    <n v="50000"/>
    <s v="D &amp; G INSURANCE BROKERS LIMITED"/>
    <s v="Workmens Compensation"/>
    <s v="Workmens Compensation"/>
    <x v="1"/>
  </r>
  <r>
    <d v="2017-07-21T00:00:00"/>
    <d v="2022-12-31T00:00:00"/>
    <d v="2016-02-05T00:00:00"/>
    <s v="C1671"/>
    <s v="P9109"/>
    <s v="OIC/R/11/108182/01"/>
    <s v="OSHWAL ALUMINIUM INDUSTRIES"/>
    <d v="2016-01-01T00:00:00"/>
    <d v="2016-12-31T00:00:00"/>
    <n v="15381600"/>
    <s v="MAURICE WANYONYI WAFULA"/>
    <s v="MEDICAL"/>
    <m/>
    <s v="WICL"/>
    <n v="50000"/>
    <s v="NOMURA INSURANCE BROKERS LIMITED"/>
    <s v="Workmens Compensation"/>
    <s v="Workmens Compensation"/>
    <x v="1"/>
  </r>
  <r>
    <d v="2017-07-21T00:00:00"/>
    <d v="2022-12-31T00:00:00"/>
    <d v="2016-12-08T00:00:00"/>
    <s v="C4999"/>
    <s v="P2073"/>
    <s v="OIC/R/11/108182/01"/>
    <s v="OSHWAL ALUMINIUM INDUSTRIES"/>
    <d v="2016-01-01T00:00:00"/>
    <d v="2016-12-31T00:00:00"/>
    <n v="15381600"/>
    <s v="INJURY TO GODFREY CHENZI MANDA"/>
    <s v="MEDICAL"/>
    <m/>
    <s v="WICL"/>
    <n v="50000"/>
    <s v="NOMURA INSURANCE BROKERS LIMITED"/>
    <s v="Workmens Compensation"/>
    <s v="Workmens Compensation"/>
    <x v="1"/>
  </r>
  <r>
    <d v="2017-07-27T00:00:00"/>
    <d v="2022-12-31T00:00:00"/>
    <d v="2016-11-10T00:00:00"/>
    <s v="C4849"/>
    <s v="P1519"/>
    <s v="OIC/R/11/110244/06"/>
    <s v="TECHNOSTEEL INDUSTRIES LIMITED"/>
    <d v="2016-06-28T00:00:00"/>
    <d v="2017-06-27T00:00:00"/>
    <n v="11604000"/>
    <s v="INJURY TO CLEMENT RAMUKA JAHONG"/>
    <s v="MEDICAL"/>
    <m/>
    <s v="WICL"/>
    <n v="50000"/>
    <s v="D &amp; G INSURANCE BROKERS LIMITED"/>
    <s v="Workmens Compensation"/>
    <s v="Workmens Compensation"/>
    <x v="1"/>
  </r>
  <r>
    <d v="2017-07-27T00:00:00"/>
    <d v="2022-12-31T00:00:00"/>
    <d v="2017-07-07T00:00:00"/>
    <s v="C6819"/>
    <s v="P7368"/>
    <s v="OIC/R/11/111460/08"/>
    <s v="LABORATORY &amp; ALLIED LIMITED"/>
    <d v="2016-09-01T00:00:00"/>
    <d v="2017-08-31T00:00:00"/>
    <n v="10764000"/>
    <s v="INJURY TO GRACE IMMACULATE MUSUMALI"/>
    <s v="INJURY"/>
    <m/>
    <s v="WIBI"/>
    <n v="60000"/>
    <s v="UNIVERSAL INSURANCE BROKERS LIMITED"/>
    <s v="Workmens Compensation"/>
    <s v="Workmens Compensation"/>
    <x v="1"/>
  </r>
  <r>
    <d v="2017-07-28T00:00:00"/>
    <d v="2022-12-31T00:00:00"/>
    <d v="2016-11-28T00:00:00"/>
    <s v="C1101"/>
    <s v="P2330"/>
    <s v="OIC/R/11/108002/01"/>
    <s v="MEGH CUSHION INDUSTRIES LTD"/>
    <d v="2016-01-11T00:00:00"/>
    <d v="2017-01-10T00:00:00"/>
    <n v="15844936"/>
    <s v="INJURY TO KENNEDY NZOKA WAMBUA"/>
    <s v="MEDICAL"/>
    <m/>
    <s v="WICL"/>
    <n v="50000"/>
    <s v="ICK INSURANCE BROKERS LIMITED"/>
    <s v="Workmens Compensation"/>
    <s v="Workmens Compensation"/>
    <x v="1"/>
  </r>
  <r>
    <d v="2017-07-28T00:00:00"/>
    <d v="2022-12-31T00:00:00"/>
    <d v="2017-02-21T00:00:00"/>
    <s v="C9735"/>
    <s v="P7737"/>
    <s v="OIC/R/11/120247/01"/>
    <s v="MEGH CUSHION INDUSTRIES LTD"/>
    <d v="2017-01-11T00:00:00"/>
    <d v="2018-01-10T00:00:00"/>
    <n v="15844936"/>
    <s v="INJURY TO KENNEDY NZOKA WAMBUA"/>
    <s v="MEDICAL"/>
    <m/>
    <s v="WICL"/>
    <n v="50000"/>
    <s v="ICK INSURANCE BROKERS LIMITED"/>
    <s v="Workmens Compensation"/>
    <s v="Workmens Compensation"/>
    <x v="1"/>
  </r>
  <r>
    <d v="2017-08-01T00:00:00"/>
    <d v="2022-12-31T00:00:00"/>
    <d v="2017-03-31T00:00:00"/>
    <s v="C9188"/>
    <s v="P5662"/>
    <m/>
    <s v="SUPERFIT STEELCON LTD"/>
    <d v="2016-03-23T00:00:00"/>
    <d v="2018-03-20T00:00:00"/>
    <n v="640800000"/>
    <s v="DAMAGE TO THIRD PARTY PROPERTY"/>
    <s v="OD"/>
    <m/>
    <s v="CAR"/>
    <n v="50000"/>
    <s v="UNICORN INSURANCE BROKERS LIMITED"/>
    <s v="Contractor 's All Risk"/>
    <s v="Engineering"/>
    <x v="1"/>
  </r>
  <r>
    <d v="2017-08-01T00:00:00"/>
    <d v="2022-12-31T00:00:00"/>
    <d v="2015-05-15T00:00:00"/>
    <s v="C2602"/>
    <s v="P9481"/>
    <s v="OIC/R/11/102802/11"/>
    <s v="DEVKI STEEL MILLS LTD"/>
    <d v="2014-11-01T00:00:00"/>
    <d v="2015-10-31T00:00:00"/>
    <n v="500143975"/>
    <s v="INJURY TO  EDMOND  EPALE  OKOLONG"/>
    <s v="DEATH"/>
    <m/>
    <s v="WICL"/>
    <n v="50000"/>
    <s v="D &amp; G INSURANCE BROKERS LIMITED"/>
    <s v="Workmens Compensation"/>
    <s v="Workmens Compensation"/>
    <x v="1"/>
  </r>
  <r>
    <d v="2017-08-03T00:00:00"/>
    <d v="2022-12-31T00:00:00"/>
    <d v="2016-11-15T00:00:00"/>
    <s v="C606"/>
    <s v="P44"/>
    <s v="OIC/R/11/109855/01"/>
    <s v="BHAVNIK ENTERPRISES LTD."/>
    <d v="2016-01-04T00:00:00"/>
    <d v="2017-01-03T00:00:00"/>
    <n v="4867200"/>
    <s v="INJURY TO MICHAEL MUTHUI MUTINDA"/>
    <s v="MEDICAL"/>
    <m/>
    <s v="WICL"/>
    <n v="50000"/>
    <s v="UNIVERSAL INSURANCE BROKERS LIMITED"/>
    <s v="Workmens Compensation"/>
    <s v="Workmens Compensation"/>
    <x v="1"/>
  </r>
  <r>
    <d v="2017-08-04T00:00:00"/>
    <d v="2022-12-31T00:00:00"/>
    <d v="2014-06-12T00:00:00"/>
    <s v="C1094"/>
    <s v="P4354"/>
    <s v="OIC/R/11/92382/06"/>
    <s v="MARIDADI FLOWERS LTD"/>
    <d v="2013-06-13T00:00:00"/>
    <d v="2014-06-12T00:00:00"/>
    <n v="80808606"/>
    <s v="INJURY TO ELIZABETH NAMUKURU WAMALWA"/>
    <s v="MEDICAL"/>
    <m/>
    <s v="WICL"/>
    <n v="50000"/>
    <s v="ICK INSURANCE BROKERS LIMITED"/>
    <s v="Workmens Compensation"/>
    <s v="Workmens Compensation"/>
    <x v="1"/>
  </r>
  <r>
    <d v="2017-08-04T00:00:00"/>
    <d v="2022-12-31T00:00:00"/>
    <d v="2016-04-30T00:00:00"/>
    <s v="C1204"/>
    <s v="P55"/>
    <s v="OIC/R/11/105735/06"/>
    <s v="MARIDADI FLOWERS LTD"/>
    <d v="2015-06-13T00:00:00"/>
    <d v="2016-06-12T00:00:00"/>
    <n v="80336863"/>
    <s v="INJURY TO EZEKIEL WALWANDA KHISA"/>
    <s v="MEDICAL"/>
    <m/>
    <s v="WICL"/>
    <n v="50000"/>
    <s v="ICK INSURANCE BROKERS LIMITED"/>
    <s v="Workmens Compensation"/>
    <s v="Workmens Compensation"/>
    <x v="1"/>
  </r>
  <r>
    <d v="2017-08-04T00:00:00"/>
    <d v="2022-12-31T00:00:00"/>
    <d v="2016-08-03T00:00:00"/>
    <s v="C381"/>
    <s v="P5014"/>
    <s v="OIC/R/11/109982/05"/>
    <s v="ATHI RIVER TANNERIES LTD"/>
    <d v="2016-05-15T00:00:00"/>
    <d v="2017-05-14T00:00:00"/>
    <n v="32919922"/>
    <s v="INJURY TO CATHERINE NGINA NDAMBUKI"/>
    <s v="MEDICAL"/>
    <m/>
    <s v="WICL"/>
    <n v="50000"/>
    <s v="ARISTOCRATS INSURANCE BROKERS LIMITED"/>
    <s v="Workmens Compensation"/>
    <s v="Workmens Compensation"/>
    <x v="1"/>
  </r>
  <r>
    <d v="2017-08-15T00:00:00"/>
    <d v="2022-12-31T00:00:00"/>
    <d v="2016-06-15T00:00:00"/>
    <s v="C9657"/>
    <s v="P3973"/>
    <s v="OIC/R/11/108182/01"/>
    <s v="OSHWAL ALUMINIUM INDUSTRIES"/>
    <d v="2016-01-01T00:00:00"/>
    <d v="2016-12-31T00:00:00"/>
    <n v="15381600"/>
    <s v="INJURY TO  GODFREY  CHENZI  MANDA"/>
    <s v="DEATH"/>
    <m/>
    <s v="WICL"/>
    <n v="50000"/>
    <s v="NOMURA INSURANCE BROKERS LIMITED"/>
    <s v="Workmens Compensation"/>
    <s v="Workmens Compensation"/>
    <x v="1"/>
  </r>
  <r>
    <d v="2017-08-19T00:00:00"/>
    <d v="2022-12-31T00:00:00"/>
    <d v="2016-07-17T00:00:00"/>
    <s v="C5771"/>
    <s v="P9793"/>
    <s v="OIC/R/11/111267/07"/>
    <s v="STEEL MAKERS LTD (ATHI RIVER)"/>
    <d v="2016-07-01T00:00:00"/>
    <d v="2017-06-30T00:00:00"/>
    <n v="7620270"/>
    <s v="INJURY TO MUTUA MUYANGA"/>
    <s v="MEDICAL"/>
    <m/>
    <s v="WICL"/>
    <n v="50000"/>
    <s v="UNIVERSAL INSURANCE BROKERS LIMITED"/>
    <s v="Workmens Compensation"/>
    <s v="Workmens Compensation"/>
    <x v="1"/>
  </r>
  <r>
    <d v="2017-08-19T00:00:00"/>
    <d v="2022-12-31T00:00:00"/>
    <d v="2016-08-25T00:00:00"/>
    <s v="C3321"/>
    <s v="P5739"/>
    <s v="OIC/R/11/111267/07"/>
    <s v="STEEL MAKERS LTD (ATHI RIVER)"/>
    <d v="2016-07-01T00:00:00"/>
    <d v="2017-06-30T00:00:00"/>
    <n v="7620270"/>
    <s v="INJURY TO SAID ALI MADUBI"/>
    <s v="MEDICAL"/>
    <m/>
    <s v="WICL"/>
    <n v="50000"/>
    <s v="UNIVERSAL INSURANCE BROKERS LIMITED"/>
    <s v="Workmens Compensation"/>
    <s v="Workmens Compensation"/>
    <x v="1"/>
  </r>
  <r>
    <d v="2017-08-28T00:00:00"/>
    <d v="2022-12-31T00:00:00"/>
    <d v="2013-06-15T00:00:00"/>
    <s v="C1666"/>
    <s v="P2798"/>
    <m/>
    <s v="SUPERFIT STEELCON LTD"/>
    <d v="2013-04-18T00:00:00"/>
    <d v="2014-04-17T00:00:00"/>
    <n v="15838380"/>
    <s v="INJURY TO BERNARD FREDRICK ATUULO"/>
    <s v="MEDICAL"/>
    <m/>
    <s v="WICL"/>
    <n v="50000"/>
    <s v="UNICORN INSURANCE BROKERS LIMITED"/>
    <s v="Workmens Compensation"/>
    <s v="Workmens Compensation"/>
    <x v="1"/>
  </r>
  <r>
    <d v="2017-08-30T00:00:00"/>
    <d v="2022-12-31T00:00:00"/>
    <d v="2015-08-04T00:00:00"/>
    <s v="C9492"/>
    <s v="P2454"/>
    <m/>
    <s v="SUPERFIT STEELCON LTD"/>
    <d v="2015-04-18T00:00:00"/>
    <d v="2016-04-17T00:00:00"/>
    <n v="14794612"/>
    <s v="INJURY TO PATRICK MUINDE MUINDE MUNGATE"/>
    <s v="MEDICAL"/>
    <m/>
    <s v="WICL"/>
    <n v="50000"/>
    <s v="UNICORN INSURANCE BROKERS LIMITED"/>
    <s v="Workmens Compensation"/>
    <s v="Workmens Compensation"/>
    <x v="1"/>
  </r>
  <r>
    <d v="2017-09-02T00:00:00"/>
    <d v="2022-12-31T00:00:00"/>
    <d v="2017-05-30T00:00:00"/>
    <s v="C683"/>
    <s v="P2784"/>
    <m/>
    <s v="PRIMA ROSA II FLOWERS LTD"/>
    <d v="2017-01-01T00:00:00"/>
    <d v="2017-12-31T00:00:00"/>
    <n v="98574324"/>
    <s v="INJURY TO  MARGARET WANGARE MURIITHI"/>
    <s v="DEATH"/>
    <m/>
    <s v="WICL"/>
    <n v="50000"/>
    <s v="UNIVERSAL INSURANCE BROKERS LIMITED"/>
    <s v="Workmens Compensation"/>
    <s v="Workmens Compensation"/>
    <x v="1"/>
  </r>
  <r>
    <d v="2017-09-08T00:00:00"/>
    <d v="2022-12-31T00:00:00"/>
    <d v="2017-05-19T00:00:00"/>
    <s v="C5519"/>
    <s v="P8700"/>
    <s v="OIC/R/11/111536/11"/>
    <s v="DEVKI STEEL MILLS LTD"/>
    <d v="2016-11-01T00:00:00"/>
    <d v="2017-10-31T00:00:00"/>
    <n v="119974286"/>
    <s v="INJURY TO OKELLO ONYIEGO BARONGO"/>
    <s v="MEDICAL"/>
    <m/>
    <s v="WICL"/>
    <n v="50000"/>
    <s v="D &amp; G INSURANCE BROKERS LIMITED"/>
    <s v="Workmens Compensation"/>
    <s v="Workmens Compensation"/>
    <x v="1"/>
  </r>
  <r>
    <d v="2017-09-11T00:00:00"/>
    <d v="2022-12-31T00:00:00"/>
    <d v="2017-06-11T00:00:00"/>
    <s v="C4794"/>
    <s v="P6219"/>
    <m/>
    <s v="HENRY MURIITHI MBAE"/>
    <d v="2017-04-22T00:00:00"/>
    <d v="2018-04-21T00:00:00"/>
    <m/>
    <s v="VEHICLE HIT A TREE - FATAL ACCIDENT"/>
    <s v="TPPI"/>
    <s v="KAZ 625K; TPO"/>
    <s v="PC"/>
    <n v="850000"/>
    <s v="BERNARD NDEGWA GATHERU"/>
    <s v="Motor Private Car"/>
    <s v="Motor Private"/>
    <x v="1"/>
  </r>
  <r>
    <d v="2017-09-14T00:00:00"/>
    <d v="2023-01-20T00:00:00"/>
    <d v="2017-07-30T00:00:00"/>
    <s v="C8799"/>
    <s v="P3985"/>
    <m/>
    <s v="JOHN K. KIUNGU"/>
    <d v="2017-02-16T00:00:00"/>
    <d v="2018-02-15T00:00:00"/>
    <n v="380000"/>
    <s v="ACCIDENT INVOLVING PEDESTRIANS"/>
    <s v="TPPI"/>
    <s v="KAR 123U; COM"/>
    <s v="PC"/>
    <n v="625357"/>
    <s v="STEMU INSURANCE AGENCY"/>
    <s v="Motor Private Car"/>
    <s v="Motor Private"/>
    <x v="0"/>
  </r>
  <r>
    <d v="2017-09-20T00:00:00"/>
    <d v="2022-12-31T00:00:00"/>
    <d v="2016-02-13T00:00:00"/>
    <s v="C1571"/>
    <s v="P586"/>
    <s v="OIC/R/11/107167/11"/>
    <s v="DEVKI STEEL MILLS LTD"/>
    <d v="2015-11-01T00:00:00"/>
    <d v="2016-10-31T00:00:00"/>
    <n v="234640185"/>
    <s v="INJURY TO BONIFACE MWENDWA MUTINDA"/>
    <s v="INJURY"/>
    <m/>
    <s v="WICL"/>
    <n v="50000"/>
    <s v="D &amp; G INSURANCE BROKERS LIMITED"/>
    <s v="Workmens Compensation"/>
    <s v="Workmens Compensation"/>
    <x v="1"/>
  </r>
  <r>
    <d v="2017-09-20T00:00:00"/>
    <d v="2022-12-31T00:00:00"/>
    <d v="2016-03-03T00:00:00"/>
    <s v="C8566"/>
    <s v="P4972"/>
    <s v="OIC/R/11/107167/11"/>
    <s v="DEVKI STEEL MILLS LTD"/>
    <d v="2015-11-01T00:00:00"/>
    <d v="2016-10-31T00:00:00"/>
    <n v="234640185"/>
    <s v="INJURY TO VINCENT ANDATI ATIRIANO"/>
    <s v="INJURY"/>
    <m/>
    <s v="WICL"/>
    <n v="50000"/>
    <s v="D &amp; G INSURANCE BROKERS LIMITED"/>
    <s v="Workmens Compensation"/>
    <s v="Workmens Compensation"/>
    <x v="1"/>
  </r>
  <r>
    <d v="2017-09-22T00:00:00"/>
    <d v="2022-12-31T00:00:00"/>
    <d v="2016-12-03T00:00:00"/>
    <s v="C7939"/>
    <s v="P5023"/>
    <s v="OIC/R/11/111267/07"/>
    <s v="STEEL MAKERS LTD (ATHI RIVER)"/>
    <d v="2016-07-01T00:00:00"/>
    <d v="2017-06-30T00:00:00"/>
    <n v="7620270"/>
    <s v="INJURY TO WILFRED ODONGO"/>
    <s v="INJURY"/>
    <m/>
    <s v="WICL"/>
    <n v="50000"/>
    <s v="UNIVERSAL INSURANCE BROKERS LIMITED"/>
    <s v="Workmens Compensation"/>
    <s v="Workmens Compensation"/>
    <x v="1"/>
  </r>
  <r>
    <d v="2017-09-28T00:00:00"/>
    <d v="2022-12-31T00:00:00"/>
    <d v="2016-07-30T00:00:00"/>
    <s v="C7369"/>
    <s v="P5628"/>
    <s v="OIC/R/11/109301/04"/>
    <s v="SUPERFIT STEELCON LTD"/>
    <d v="2016-04-18T00:00:00"/>
    <d v="2017-04-17T00:00:00"/>
    <n v="14794612"/>
    <s v="INJURY TO CHARLES MUTUA"/>
    <s v="INJURY"/>
    <m/>
    <s v="WICL"/>
    <n v="50000"/>
    <s v="UNICORN INSURANCE BROKERS LIMITED"/>
    <s v="Workmens Compensation"/>
    <s v="Workmens Compensation"/>
    <x v="1"/>
  </r>
  <r>
    <d v="2017-09-29T00:00:00"/>
    <d v="2022-12-31T00:00:00"/>
    <d v="2016-11-16T00:00:00"/>
    <s v="C8099"/>
    <s v="P1158"/>
    <s v="OIC/R/11/110647/07"/>
    <s v="VAJRA DRILL LTD"/>
    <d v="2016-07-26T00:00:00"/>
    <d v="2017-07-25T00:00:00"/>
    <n v="17082000"/>
    <s v="INJURY TO JOSPH ODHIAMBO OTIENO"/>
    <s v="INJURY"/>
    <m/>
    <s v="WIBI"/>
    <n v="95000"/>
    <s v="NORTHRIDGE INSURANCE BROKERS LIMITED"/>
    <s v="Workmens Compensation"/>
    <s v="Workmens Compensation"/>
    <x v="1"/>
  </r>
  <r>
    <d v="2017-09-30T00:00:00"/>
    <d v="2022-12-31T00:00:00"/>
    <d v="2017-02-08T00:00:00"/>
    <s v="C1985"/>
    <s v="P346"/>
    <s v="OLG/R/07/131933/10"/>
    <s v="SIMBA CORPORATION LTD."/>
    <d v="2016-11-01T00:00:00"/>
    <d v="2017-10-31T00:00:00"/>
    <n v="3000000"/>
    <s v="ACCIDENT WITH T.P. VEHICLE"/>
    <s v="TPPD"/>
    <s v="KCE 832W; COM"/>
    <s v="PC"/>
    <n v="5000"/>
    <s v="D &amp; G INSURANCE BROKERS LIMITED"/>
    <s v="Motor Private Car"/>
    <s v="Motor Private"/>
    <x v="1"/>
  </r>
  <r>
    <d v="2017-10-04T00:00:00"/>
    <d v="2023-09-30T00:00:00"/>
    <d v="2017-07-29T00:00:00"/>
    <s v="C526"/>
    <s v="P2227"/>
    <s v="OLG/R/08/203375/06"/>
    <s v="SWAN CARRIERS LIMITED"/>
    <d v="2017-07-01T00:00:00"/>
    <d v="2018-06-30T00:00:00"/>
    <n v="7900000"/>
    <s v="TBA"/>
    <s v="TPPI"/>
    <s v="KCH 153B; COM"/>
    <s v="MPG"/>
    <n v="-3927002"/>
    <s v="D &amp; G INSURANCE BROKERS LIMITED"/>
    <s v="Motor Pool"/>
    <s v="Motor Commercial"/>
    <x v="0"/>
  </r>
  <r>
    <d v="2017-10-04T00:00:00"/>
    <d v="2023-09-12T00:00:00"/>
    <d v="2017-07-29T00:00:00"/>
    <s v="C6945"/>
    <s v="P6011"/>
    <s v="OLG/R/08/203375/06"/>
    <s v="SWAN CARRIERS LIMITED"/>
    <d v="2017-07-01T00:00:00"/>
    <d v="2018-06-30T00:00:00"/>
    <n v="7900000"/>
    <s v="TBA"/>
    <s v="TPPI"/>
    <s v="KCH 153B; COM"/>
    <s v="MPG"/>
    <n v="908462"/>
    <s v="D &amp; G INSURANCE BROKERS LIMITED"/>
    <s v="Motor Pool"/>
    <s v="Motor Commercial"/>
    <x v="0"/>
  </r>
  <r>
    <d v="2017-10-04T00:00:00"/>
    <d v="2023-09-11T00:00:00"/>
    <d v="2017-07-29T00:00:00"/>
    <s v="C5325"/>
    <s v="P181"/>
    <s v="OLG/R/08/203375/06"/>
    <s v="SWAN CARRIERS LIMITED"/>
    <d v="2017-07-01T00:00:00"/>
    <d v="2018-06-30T00:00:00"/>
    <n v="7900000"/>
    <s v="TBA"/>
    <s v="TPPI"/>
    <s v="KCH 153B; COM"/>
    <s v="MPG"/>
    <n v="2056733"/>
    <s v="D &amp; G INSURANCE BROKERS LIMITED"/>
    <s v="Motor Pool"/>
    <s v="Motor Commercial"/>
    <x v="0"/>
  </r>
  <r>
    <d v="2017-10-04T00:00:00"/>
    <d v="2023-09-11T00:00:00"/>
    <d v="2017-07-29T00:00:00"/>
    <s v="C7913"/>
    <s v="P823"/>
    <s v="OLG/R/08/203375/06"/>
    <s v="SWAN CARRIERS LIMITED"/>
    <d v="2017-07-01T00:00:00"/>
    <d v="2018-06-30T00:00:00"/>
    <n v="7900000"/>
    <s v="TBA"/>
    <s v="TPPI"/>
    <s v="KCH 153B; COM"/>
    <s v="MPG"/>
    <n v="961807"/>
    <s v="D &amp; G INSURANCE BROKERS LIMITED"/>
    <s v="Motor Pool"/>
    <s v="Motor Commercial"/>
    <x v="0"/>
  </r>
  <r>
    <d v="2017-10-04T00:00:00"/>
    <d v="2022-12-31T00:00:00"/>
    <d v="2016-11-30T00:00:00"/>
    <s v="C8292"/>
    <s v="P1607"/>
    <s v="OIC/R/11/123558/01"/>
    <s v="PRIMA ROSA FLOWERS LTD"/>
    <d v="2016-01-01T00:00:00"/>
    <d v="2016-12-31T00:00:00"/>
    <n v="51120265"/>
    <s v="INJURY TO WOILSON AJEGA LIVETE"/>
    <s v="INJURY"/>
    <m/>
    <s v="WICL"/>
    <n v="50000"/>
    <s v="UNIVERSAL INSURANCE BROKERS LIMITED"/>
    <s v="Workmens Compensation"/>
    <s v="Workmens Compensation"/>
    <x v="1"/>
  </r>
  <r>
    <d v="2017-10-04T00:00:00"/>
    <d v="2022-12-31T00:00:00"/>
    <d v="2016-08-10T00:00:00"/>
    <s v="C1437"/>
    <s v="P9115"/>
    <s v="OIC/R/11/123558/01"/>
    <s v="PRIMA ROSA FLOWERS LTD"/>
    <d v="2016-01-01T00:00:00"/>
    <d v="2016-12-31T00:00:00"/>
    <n v="51120265"/>
    <s v="INJURY TO RAYMOND O OORO"/>
    <s v="INJURY"/>
    <m/>
    <s v="WICL"/>
    <n v="50000"/>
    <s v="UNIVERSAL INSURANCE BROKERS LIMITED"/>
    <s v="Workmens Compensation"/>
    <s v="Workmens Compensation"/>
    <x v="1"/>
  </r>
  <r>
    <d v="2017-10-06T00:00:00"/>
    <d v="2022-12-31T00:00:00"/>
    <d v="2016-02-28T00:00:00"/>
    <s v="C5352"/>
    <s v="P9655"/>
    <s v="OIC/R/11/106002/07"/>
    <s v="UNITED ARYAN EPZ LTD"/>
    <d v="2015-07-01T00:00:00"/>
    <d v="2016-06-30T00:00:00"/>
    <n v="242536375"/>
    <s v="INJURY TO THOMAS MBATHIA MULI"/>
    <s v="INJURY"/>
    <m/>
    <s v="WICL"/>
    <n v="50000"/>
    <s v="D &amp; G INSURANCE BROKERS LIMITED"/>
    <s v="Workmens Compensation"/>
    <s v="Workmens Compensation"/>
    <x v="1"/>
  </r>
  <r>
    <d v="2017-10-11T00:00:00"/>
    <d v="2022-12-31T00:00:00"/>
    <d v="2017-10-06T00:00:00"/>
    <s v="C8996"/>
    <s v="P5146"/>
    <s v="OIC/R/11/123116/08"/>
    <s v="FIDELITY SECURITY LTD."/>
    <d v="2017-08-01T00:00:00"/>
    <d v="2018-07-31T00:00:00"/>
    <n v="80717304"/>
    <s v="FATAL INJURY TO PHILIP ALOO TUDA"/>
    <s v="DEATH"/>
    <m/>
    <s v="WIBI"/>
    <n v="500000"/>
    <s v="ICK INSURANCE BROKERS LIMITED"/>
    <s v="Workmens Compensation"/>
    <s v="Workmens Compensation"/>
    <x v="1"/>
  </r>
  <r>
    <d v="2017-10-16T00:00:00"/>
    <d v="2022-12-31T00:00:00"/>
    <d v="2017-09-23T00:00:00"/>
    <s v="C5489"/>
    <s v="P8897"/>
    <m/>
    <s v="LUCY KAGENDO NYAGA"/>
    <d v="2017-07-06T00:00:00"/>
    <d v="2018-07-05T00:00:00"/>
    <n v="1780000"/>
    <s v="ACCIDENT WITH TWO PEDESTIANS"/>
    <s v="TPPI"/>
    <s v="KCC 546U; COM"/>
    <s v="PC"/>
    <n v="300000"/>
    <s v="MIK INSURANCE BROKERS LIMITED"/>
    <s v="Motor Private Car"/>
    <s v="Motor Private"/>
    <x v="1"/>
  </r>
  <r>
    <d v="2017-10-19T00:00:00"/>
    <d v="2022-12-31T00:00:00"/>
    <d v="2017-02-08T00:00:00"/>
    <s v="C376"/>
    <s v="P4619"/>
    <s v="OIC/R/11/109301/04"/>
    <s v="SUPERFIT STEELCON LTD"/>
    <d v="2016-04-18T00:00:00"/>
    <d v="2017-04-17T00:00:00"/>
    <n v="14794612"/>
    <s v="INJURY TO  MUTINDA MUTHAMA"/>
    <s v="INJURY"/>
    <m/>
    <s v="WICL"/>
    <n v="50000"/>
    <s v="UNICORN INSURANCE BROKERS LIMITED"/>
    <s v="Workmens Compensation"/>
    <s v="Workmens Compensation"/>
    <x v="1"/>
  </r>
  <r>
    <d v="2017-10-24T00:00:00"/>
    <d v="2022-12-31T00:00:00"/>
    <d v="2017-06-13T00:00:00"/>
    <s v="C1014"/>
    <s v="P3115"/>
    <m/>
    <s v="KRIA DEVELOPERS LTD"/>
    <d v="2016-10-11T00:00:00"/>
    <d v="2017-10-10T00:00:00"/>
    <n v="17035200"/>
    <s v="INJURY TO JOHN OSURI OLOO"/>
    <s v="INJURY"/>
    <m/>
    <s v="WIBI"/>
    <n v="50000"/>
    <s v="NIHAR INSURANCE AGENCIES LIMITED (KISUMU)"/>
    <s v="Workmens Compensation"/>
    <s v="Workmens Compensation"/>
    <x v="1"/>
  </r>
  <r>
    <d v="2017-10-27T00:00:00"/>
    <d v="2022-12-31T00:00:00"/>
    <d v="2017-03-10T00:00:00"/>
    <s v="C5383"/>
    <s v="P9663"/>
    <s v="OIC/R/11/122340/01"/>
    <s v="AFRICA BLOOMS LTD"/>
    <d v="2017-01-01T00:00:00"/>
    <d v="2017-12-31T00:00:00"/>
    <n v="56096196"/>
    <s v="INJURY TO JANES OKWARO OLWADE"/>
    <s v="INJURY"/>
    <m/>
    <s v="WICL"/>
    <n v="50000"/>
    <s v="UNIVERSAL INSURANCE BROKERS LIMITED"/>
    <s v="Workmens Compensation"/>
    <s v="Workmens Compensation"/>
    <x v="1"/>
  </r>
  <r>
    <d v="2017-10-31T00:00:00"/>
    <d v="2022-12-31T00:00:00"/>
    <d v="2017-02-23T00:00:00"/>
    <s v="C6840"/>
    <s v="P2702"/>
    <s v="OIC/R/11/109644/02"/>
    <s v="SHAH TIMBER MART LIMITED"/>
    <d v="2016-03-01T00:00:00"/>
    <d v="2017-02-28T00:00:00"/>
    <n v="72725184"/>
    <s v="INJURY TO BRUNO MUGENDI NGOROI"/>
    <s v="INJURY"/>
    <m/>
    <s v="WIBI"/>
    <n v="2351"/>
    <s v="SHIV INSURANCE BROKERS LIMITED"/>
    <s v="Workmens Compensation"/>
    <s v="Workmens Compensation"/>
    <x v="1"/>
  </r>
  <r>
    <d v="2017-11-03T00:00:00"/>
    <d v="2022-12-31T00:00:00"/>
    <d v="2017-06-16T00:00:00"/>
    <s v="C3201"/>
    <s v="P9072"/>
    <s v="OIC/R/11/122634/06"/>
    <s v="PADDY DISTRIBUTORS"/>
    <d v="2017-06-11T00:00:00"/>
    <d v="2018-06-10T00:00:00"/>
    <n v="63574530"/>
    <s v="FATAL INJURY TO FESTUS MACHARIA MWIHIA"/>
    <s v="DEATH"/>
    <m/>
    <s v="WIBI"/>
    <n v="500000"/>
    <s v="D &amp; G INSURANCE BROKERS LIMITED"/>
    <s v="Workmens Compensation"/>
    <s v="Workmens Compensation"/>
    <x v="1"/>
  </r>
  <r>
    <d v="2017-11-06T00:00:00"/>
    <d v="2022-12-31T00:00:00"/>
    <d v="2017-09-21T00:00:00"/>
    <s v="C9175"/>
    <s v="P8559"/>
    <s v="OIC/R/11/123027/08"/>
    <s v="ENKASITI FLOWER GROWERS LTD."/>
    <d v="2017-08-01T00:00:00"/>
    <d v="2018-07-31T00:00:00"/>
    <n v="84000000"/>
    <s v="INJURY TO BENARD SIFUNA NASWA"/>
    <s v="INJURY"/>
    <m/>
    <s v="WIBI"/>
    <n v="2350"/>
    <s v="NOMURA INSURANCE BROKERS LIMITED"/>
    <s v="Workmens Compensation"/>
    <s v="Workmens Compensation"/>
    <x v="1"/>
  </r>
  <r>
    <d v="2017-11-07T00:00:00"/>
    <d v="2023-06-05T00:00:00"/>
    <d v="2017-09-28T00:00:00"/>
    <s v="C463"/>
    <s v="P6440"/>
    <s v="OLG/R/07/139134/09"/>
    <s v="CAPT. JOE MULLE MUTUNGI"/>
    <d v="2017-09-25T00:00:00"/>
    <d v="2018-09-24T00:00:00"/>
    <n v="5000000"/>
    <s v="ACCIDENT WITH T.P VEHICLE"/>
    <s v="TPPD"/>
    <s v="KCE 363U; COM"/>
    <s v="PC"/>
    <n v="830000"/>
    <s v="ARISTOCRATS INSURANCE BROKERS LIMITED"/>
    <s v="Motor Private Car"/>
    <s v="Motor Private"/>
    <x v="0"/>
  </r>
  <r>
    <d v="2017-11-07T00:00:00"/>
    <d v="2022-12-31T00:00:00"/>
    <d v="2016-09-05T00:00:00"/>
    <s v="C1956"/>
    <s v="P1461"/>
    <m/>
    <s v="SIMBA CORPORATION LIMITED"/>
    <d v="2015-11-01T00:00:00"/>
    <d v="2016-10-31T00:00:00"/>
    <n v="1021120056"/>
    <s v="INJURY TO MULILI KINGOKU"/>
    <s v="INJURY"/>
    <m/>
    <s v="WIBI"/>
    <n v="60436"/>
    <s v="D &amp; G INSURANCE BROKERS LIMITED"/>
    <s v="Workmens Compensation"/>
    <s v="Workmens Compensation"/>
    <x v="1"/>
  </r>
  <r>
    <d v="2017-11-07T00:00:00"/>
    <d v="2022-12-31T00:00:00"/>
    <d v="2015-06-16T00:00:00"/>
    <s v="C6551"/>
    <s v="P9819"/>
    <s v="OIC/R/11/102038/08"/>
    <s v="PARBAT SIYANI CONSTRUCTION LIMITED"/>
    <d v="2014-08-01T00:00:00"/>
    <d v="2015-07-31T00:00:00"/>
    <n v="719600000"/>
    <s v="INJURY TO MAKAU MWAKAVI"/>
    <s v="INJURY"/>
    <m/>
    <s v="WICL"/>
    <n v="50000"/>
    <s v="BTB INSURANCE BROKERS LIMITED"/>
    <s v="Workmens Compensation"/>
    <s v="Workmens Compensation"/>
    <x v="1"/>
  </r>
  <r>
    <d v="2017-11-09T00:00:00"/>
    <d v="2022-12-31T00:00:00"/>
    <d v="2015-04-16T00:00:00"/>
    <s v="C288"/>
    <s v="P2729"/>
    <s v="OIC/R/11/104763/01"/>
    <s v="SAIFEE SILVERING CO. LTD"/>
    <d v="2015-01-24T00:00:00"/>
    <d v="2016-01-23T00:00:00"/>
    <n v="3194600"/>
    <s v="INJURY TO AUSTIN MUTISO MUINDI"/>
    <s v="INJURY"/>
    <m/>
    <s v="WICL"/>
    <n v="50000"/>
    <s v="UNIVERSAL INSURANCE BROKERS LIMITED"/>
    <s v="Workmens Compensation"/>
    <s v="Workmens Compensation"/>
    <x v="1"/>
  </r>
  <r>
    <d v="2017-11-10T00:00:00"/>
    <d v="2022-12-31T00:00:00"/>
    <d v="2015-08-07T00:00:00"/>
    <s v="C7055"/>
    <s v="P625"/>
    <s v="OIC/R/11/102802/11"/>
    <s v="DEVKI STEEL MILLS LTD"/>
    <d v="2014-11-01T00:00:00"/>
    <d v="2015-10-31T00:00:00"/>
    <n v="500143975"/>
    <s v="INJURY TO MUTUNGA KATUNGA"/>
    <s v="INJURY"/>
    <m/>
    <s v="WICL"/>
    <n v="50000"/>
    <s v="D &amp; G INSURANCE BROKERS LIMITED"/>
    <s v="Workmens Compensation"/>
    <s v="Workmens Compensation"/>
    <x v="1"/>
  </r>
  <r>
    <d v="2017-11-11T00:00:00"/>
    <d v="2022-12-31T00:00:00"/>
    <d v="2016-08-10T00:00:00"/>
    <s v="C6960"/>
    <s v="P802"/>
    <s v="OIC/R/11/107167/11"/>
    <s v="DEVKI STEEL MILLS LTD"/>
    <d v="2015-11-01T00:00:00"/>
    <d v="2016-10-31T00:00:00"/>
    <n v="234640185"/>
    <s v="INJURY TO MARAIRA BASWETI"/>
    <s v="INJURY"/>
    <m/>
    <s v="WICL"/>
    <n v="50000"/>
    <s v="D &amp; G INSURANCE BROKERS LIMITED"/>
    <s v="Workmens Compensation"/>
    <s v="Workmens Compensation"/>
    <x v="1"/>
  </r>
  <r>
    <d v="2017-11-13T00:00:00"/>
    <d v="2022-12-31T00:00:00"/>
    <d v="2016-06-09T00:00:00"/>
    <s v="C8177"/>
    <s v="P5523"/>
    <s v="OIC/R/11/105735/06"/>
    <s v="MARIDADI FLOWERS LTD"/>
    <d v="2015-06-13T00:00:00"/>
    <d v="2016-06-12T00:00:00"/>
    <n v="80336863"/>
    <s v="INJURY TO MARY BINSARI OMBESE"/>
    <s v="INJURY"/>
    <m/>
    <s v="WICL"/>
    <n v="50000"/>
    <s v="ICK INSURANCE BROKERS LIMITED"/>
    <s v="Workmens Compensation"/>
    <s v="Workmens Compensation"/>
    <x v="1"/>
  </r>
  <r>
    <d v="2017-11-13T00:00:00"/>
    <d v="2022-12-31T00:00:00"/>
    <d v="2016-09-22T00:00:00"/>
    <s v="C2970"/>
    <s v="P8584"/>
    <s v="OIC/R/11/101475/06"/>
    <s v="MARIDADI FLOWERS LTD"/>
    <d v="2016-06-13T00:00:00"/>
    <d v="2017-06-12T00:00:00"/>
    <n v="100319335"/>
    <s v="INJURY TO MARY BINSARI OMBESE"/>
    <s v="INJURY"/>
    <m/>
    <s v="WICL"/>
    <n v="50000"/>
    <s v="ICK INSURANCE BROKERS LIMITED"/>
    <s v="Workmens Compensation"/>
    <s v="Workmens Compensation"/>
    <x v="1"/>
  </r>
  <r>
    <d v="2017-11-14T00:00:00"/>
    <d v="2022-12-31T00:00:00"/>
    <d v="2017-07-02T00:00:00"/>
    <s v="C3199"/>
    <s v="P8140"/>
    <m/>
    <s v="SMART JOBS LTD"/>
    <d v="2017-05-19T00:00:00"/>
    <d v="2018-05-18T00:00:00"/>
    <n v="2520000"/>
    <s v="INJURY TO JUSTUS NYAKUNDI ABUYA"/>
    <s v="DEATH"/>
    <m/>
    <s v="WIBI"/>
    <n v="644800"/>
    <s v="PASKAL INTERNATIONAL INS. BROKERS LTD"/>
    <s v="Workmens Compensation"/>
    <s v="Workmens Compensation"/>
    <x v="1"/>
  </r>
  <r>
    <d v="2017-11-16T00:00:00"/>
    <d v="2022-12-31T00:00:00"/>
    <d v="2017-10-06T00:00:00"/>
    <s v="C9118"/>
    <s v="P6973"/>
    <m/>
    <s v="ASTRON ENTERPRISES LTD"/>
    <d v="2017-09-17T00:00:00"/>
    <d v="2018-09-16T00:00:00"/>
    <n v="4000000"/>
    <s v="ACCIDENT INVOLVING TP MOTORVEHICLE, INSURED BLAMED"/>
    <s v="TPPD"/>
    <s v="KCJ 510H; COM"/>
    <s v="MPG"/>
    <n v="100000"/>
    <s v="ALLIED KINGS EAST AFRICA INSURANCE AGENCY LIMITED"/>
    <s v="Motor Pool"/>
    <s v="Motor Commercial"/>
    <x v="1"/>
  </r>
  <r>
    <d v="2017-11-16T00:00:00"/>
    <d v="2022-12-31T00:00:00"/>
    <d v="2015-07-24T00:00:00"/>
    <s v="C6844"/>
    <s v="P5881"/>
    <s v="OIC/R/11/102044/08"/>
    <s v="PARBAT SIYANI INTERIORS LTD"/>
    <d v="2014-08-01T00:00:00"/>
    <d v="2015-07-31T00:00:00"/>
    <n v="18480000"/>
    <s v="INJURY TO EDWARD OLAKA CHIMOI"/>
    <s v="INJURY"/>
    <m/>
    <s v="WICL"/>
    <n v="50000"/>
    <s v="BTB INSURANCE BROKERS LIMITED"/>
    <s v="Workmens Compensation"/>
    <s v="Workmens Compensation"/>
    <x v="1"/>
  </r>
  <r>
    <d v="2017-11-22T00:00:00"/>
    <d v="2022-12-31T00:00:00"/>
    <d v="2017-02-10T00:00:00"/>
    <s v="C876"/>
    <s v="P7587"/>
    <m/>
    <s v="PRIMA ROSA II FLOWERS LTD"/>
    <d v="2017-01-01T00:00:00"/>
    <d v="2017-12-31T00:00:00"/>
    <n v="98574324"/>
    <s v="INJURY TO WILSON AJEGE LIVETE"/>
    <s v="INJURY"/>
    <m/>
    <s v="WICL"/>
    <n v="50000"/>
    <s v="UNIVERSAL INSURANCE BROKERS LIMITED"/>
    <s v="Workmens Compensation"/>
    <s v="Workmens Compensation"/>
    <x v="1"/>
  </r>
  <r>
    <d v="2017-11-24T00:00:00"/>
    <d v="2022-12-31T00:00:00"/>
    <d v="2016-07-25T00:00:00"/>
    <s v="C8823"/>
    <s v="P6259"/>
    <s v="OIC/R/11/110324/07"/>
    <s v="SWAN CARRIERS LIMITED"/>
    <d v="2016-07-01T00:00:00"/>
    <d v="2017-06-30T00:00:00"/>
    <n v="69769056"/>
    <s v="INJURY TO STEPHEN OWOUR OUMA"/>
    <s v="INJURY"/>
    <m/>
    <s v="WICL"/>
    <n v="50000"/>
    <s v="D &amp; G INSURANCE BROKERS LIMITED"/>
    <s v="Workmens Compensation"/>
    <s v="Workmens Compensation"/>
    <x v="1"/>
  </r>
  <r>
    <d v="2017-11-24T00:00:00"/>
    <d v="2022-12-31T00:00:00"/>
    <d v="2016-06-06T00:00:00"/>
    <s v="C258"/>
    <s v="P5585"/>
    <s v="OIC/R/11/105918/07"/>
    <s v="SWAN CARRIERS LIMITED"/>
    <d v="2015-07-01T00:00:00"/>
    <d v="2016-06-30T00:00:00"/>
    <n v="59411076"/>
    <s v="INJURY TO STEPHEN OWOUR OUMA"/>
    <s v="INJURY"/>
    <m/>
    <s v="WICL"/>
    <n v="50000"/>
    <s v="D &amp; G INSURANCE BROKERS LIMITED"/>
    <s v="Workmens Compensation"/>
    <s v="Workmens Compensation"/>
    <x v="1"/>
  </r>
  <r>
    <d v="2017-11-30T00:00:00"/>
    <d v="2022-12-31T00:00:00"/>
    <d v="2016-02-26T00:00:00"/>
    <s v="C1579"/>
    <s v="P1651"/>
    <s v="OIC/R/11/110405/12"/>
    <s v="KRYSTALLINE SALT LTD"/>
    <d v="2016-01-01T00:00:00"/>
    <d v="2016-12-31T00:00:00"/>
    <n v="100300722"/>
    <s v="INJURY TO LARRY SARROH NGOLO"/>
    <s v="INJURY"/>
    <m/>
    <s v="WICL"/>
    <n v="50000"/>
    <s v="UNIVERSAL INSURANCE BROKERS LIMITED"/>
    <s v="Workmens Compensation"/>
    <s v="Workmens Compensation"/>
    <x v="1"/>
  </r>
  <r>
    <d v="2017-11-30T00:00:00"/>
    <d v="2022-12-31T00:00:00"/>
    <d v="2016-03-14T00:00:00"/>
    <s v="C2757"/>
    <s v="P3986"/>
    <s v="OIC/R/11/110405/12"/>
    <s v="KRYSTALLINE SALT LTD"/>
    <d v="2016-01-01T00:00:00"/>
    <d v="2016-12-31T00:00:00"/>
    <n v="100300722"/>
    <s v="INJURY TO KADENGE CHARO KITSAO"/>
    <s v="INJURY"/>
    <m/>
    <s v="WICL"/>
    <n v="50000"/>
    <s v="UNIVERSAL INSURANCE BROKERS LIMITED"/>
    <s v="Workmens Compensation"/>
    <s v="Workmens Compensation"/>
    <x v="1"/>
  </r>
  <r>
    <d v="2017-12-01T00:00:00"/>
    <d v="2022-12-31T00:00:00"/>
    <d v="2017-11-11T00:00:00"/>
    <s v="C1994"/>
    <s v="P8549"/>
    <m/>
    <s v="ISAAC KARUMA WAINAINA"/>
    <d v="2016-11-18T00:00:00"/>
    <d v="2017-11-17T00:00:00"/>
    <n v="550000"/>
    <s v="COLLSION WITH T.P VEHICLE"/>
    <s v="TPPD"/>
    <s v="KBK 191 K; COM"/>
    <s v="PC"/>
    <n v="100000"/>
    <s v="MARKI INSURANCE AGENCY"/>
    <s v="Motor Private Car"/>
    <s v="Motor Private"/>
    <x v="1"/>
  </r>
  <r>
    <d v="2017-12-01T00:00:00"/>
    <d v="2022-12-31T00:00:00"/>
    <d v="2017-11-11T00:00:00"/>
    <s v="C9781"/>
    <s v="P9204"/>
    <m/>
    <s v="ISAAC KARUMA WAINAINA"/>
    <d v="2016-11-18T00:00:00"/>
    <d v="2017-11-17T00:00:00"/>
    <n v="550000"/>
    <s v="COLLSION WITH T.P VEHICLE"/>
    <s v="TPPI"/>
    <s v="KBK 191 K; COM"/>
    <s v="PC"/>
    <n v="200000"/>
    <s v="MARKI INSURANCE AGENCY"/>
    <s v="Motor Private Car"/>
    <s v="Motor Private"/>
    <x v="1"/>
  </r>
  <r>
    <d v="2017-12-04T00:00:00"/>
    <d v="2023-12-27T00:00:00"/>
    <d v="2017-09-28T00:00:00"/>
    <s v="C3008"/>
    <s v="P9198"/>
    <m/>
    <s v="GEORGE KAZUNGU"/>
    <d v="2017-04-01T00:00:00"/>
    <d v="2018-03-31T00:00:00"/>
    <n v="1740000"/>
    <s v="DAMAGE TO WINDSCREEN"/>
    <s v="OD"/>
    <s v="KCC 101B; COM"/>
    <s v="PC"/>
    <n v="17500"/>
    <s v="MUKO INSURANCE AGENCY"/>
    <s v="Motor Private Car"/>
    <s v="Motor Private"/>
    <x v="0"/>
  </r>
  <r>
    <d v="2017-12-06T00:00:00"/>
    <d v="2022-12-31T00:00:00"/>
    <d v="2017-10-05T00:00:00"/>
    <s v="C9344"/>
    <s v="P8289"/>
    <s v="OLG/R/08/134077/01"/>
    <s v="PANOCAL INTERNATIONAL LTD"/>
    <d v="2017-01-25T00:00:00"/>
    <d v="2018-01-24T00:00:00"/>
    <n v="4000000"/>
    <s v="ACCIDENT INVOLVING A PEDESTRIAN"/>
    <s v="TPPI"/>
    <s v="KBZ 519T; COM"/>
    <s v="CV"/>
    <n v="200000"/>
    <s v="ARISTOCRATS INSURANCE BROKERS LIMITED"/>
    <s v="Motor Commercial Vehicle"/>
    <s v="Motor Commercial"/>
    <x v="1"/>
  </r>
  <r>
    <d v="2017-12-11T00:00:00"/>
    <d v="2022-12-31T00:00:00"/>
    <d v="2016-05-15T00:00:00"/>
    <s v="C6003"/>
    <s v="P8071"/>
    <s v="OIC/R/11/106552/08"/>
    <s v="PARBAT SIYANI INTERIORS LTD"/>
    <d v="2015-08-01T00:00:00"/>
    <d v="2016-07-31T00:00:00"/>
    <n v="18480000"/>
    <s v="INJURY TO ELISHAMA ETALIA"/>
    <s v="INJURY"/>
    <m/>
    <s v="WICL"/>
    <n v="50000"/>
    <s v="BTB INSURANCE BROKERS LIMITED"/>
    <s v="Workmens Compensation"/>
    <s v="Workmens Compensation"/>
    <x v="1"/>
  </r>
  <r>
    <d v="2017-12-11T00:00:00"/>
    <d v="2022-12-31T00:00:00"/>
    <d v="2016-01-25T00:00:00"/>
    <s v="C6362"/>
    <s v="P9346"/>
    <s v="OIC/R/11/123557/01"/>
    <s v="PRIMA ROSA FLOWERS LTD"/>
    <d v="2016-01-01T00:00:00"/>
    <d v="2016-12-31T00:00:00"/>
    <n v="51120265"/>
    <s v="INJURY TO ANNAH NDUNGE NZAU"/>
    <s v="INJURY"/>
    <m/>
    <s v="WIBI"/>
    <n v="20000"/>
    <s v="UNIVERSAL INSURANCE BROKERS LIMITED"/>
    <s v="Workmens Compensation"/>
    <s v="Workmens Compensation"/>
    <x v="1"/>
  </r>
  <r>
    <d v="2017-12-14T00:00:00"/>
    <d v="2022-12-31T00:00:00"/>
    <d v="2017-12-14T00:00:00"/>
    <s v="C6072"/>
    <s v="P3016"/>
    <m/>
    <s v="SONI TECHNICAL SERVICES LTD"/>
    <d v="2017-06-04T00:00:00"/>
    <d v="2018-06-03T00:00:00"/>
    <n v="5911924"/>
    <s v="INJURY TO JULIU ADUDA OMOLLO"/>
    <s v="INJURY"/>
    <m/>
    <s v="WIBI"/>
    <n v="40000"/>
    <s v="D &amp; G INSURANCE BROKERS LIMITED"/>
    <s v="Workmens Compensation"/>
    <s v="Workmens Compensation"/>
    <x v="1"/>
  </r>
  <r>
    <d v="2018-01-15T00:00:00"/>
    <d v="2023-05-16T00:00:00"/>
    <d v="2017-08-29T00:00:00"/>
    <s v="C5145"/>
    <s v="P4859"/>
    <m/>
    <s v="TRIPLEG ENTERPRISES"/>
    <d v="2016-10-03T00:00:00"/>
    <d v="2017-10-02T00:00:00"/>
    <n v="967200"/>
    <s v="INJURY TO MORRIS MUASYA MUTHUI"/>
    <s v="MEDICAL"/>
    <m/>
    <s v="WIBI"/>
    <n v="95000"/>
    <s v="UNIVERSAL INSURANCE BROKERS LIMITED"/>
    <s v="Workmens Compensation"/>
    <s v="Workmens Compensation"/>
    <x v="0"/>
  </r>
  <r>
    <d v="2018-01-17T00:00:00"/>
    <d v="2022-12-31T00:00:00"/>
    <d v="2017-11-17T00:00:00"/>
    <s v="C2094"/>
    <s v="P512"/>
    <m/>
    <s v="MUFID MAHMOOD ALMASI"/>
    <d v="2017-01-26T00:00:00"/>
    <d v="2018-01-25T00:00:00"/>
    <m/>
    <s v="FATAL ACCIDENT"/>
    <s v="TPPI"/>
    <s v="KCG 914F; TPO"/>
    <s v="MPG"/>
    <n v="850000"/>
    <s v="NOMURA INSURANCE BROKERS LIMITED"/>
    <s v="Motor Pool"/>
    <s v="Motor Commercial"/>
    <x v="1"/>
  </r>
  <r>
    <d v="2018-01-18T00:00:00"/>
    <d v="2022-12-31T00:00:00"/>
    <d v="2015-05-15T00:00:00"/>
    <s v="C9430"/>
    <s v="P5772"/>
    <s v="OLG/R/07/120256/02"/>
    <s v="PHILIP WASONGA MWAYA"/>
    <d v="2015-02-18T00:00:00"/>
    <d v="2016-02-17T00:00:00"/>
    <n v="400000"/>
    <s v="ACCIDENT WITH A PEDESTRIAN"/>
    <s v="TPPI"/>
    <s v="KBA 227Y; COM"/>
    <s v="PC"/>
    <n v="100000"/>
    <s v="UNICORN INSURANCE BROKERS LIMITED"/>
    <s v="Motor Private Car"/>
    <s v="Motor Private"/>
    <x v="1"/>
  </r>
  <r>
    <d v="2018-01-18T00:00:00"/>
    <d v="2022-12-31T00:00:00"/>
    <d v="2015-04-16T00:00:00"/>
    <s v="C5523"/>
    <s v="P6701"/>
    <s v="OIC/R/11/104316/02"/>
    <s v="RAPID KATE SERVICES LTD"/>
    <d v="2015-02-07T00:00:00"/>
    <d v="2016-02-06T00:00:00"/>
    <n v="145490105"/>
    <s v="INJURY TO BERNARD MBITHI MUSITISYA"/>
    <s v="INJURY"/>
    <m/>
    <s v="WICL"/>
    <n v="50000"/>
    <s v="UNICORN INSURANCE BROKERS LIMITED"/>
    <s v="Workmens Compensation"/>
    <s v="Workmens Compensation"/>
    <x v="1"/>
  </r>
  <r>
    <d v="2018-01-18T00:00:00"/>
    <d v="2022-12-31T00:00:00"/>
    <d v="2016-12-15T00:00:00"/>
    <s v="C895"/>
    <s v="P9138"/>
    <m/>
    <s v="CANON ALUMINIUM FABRICATORS LTD"/>
    <d v="2016-03-23T00:00:00"/>
    <d v="2017-03-22T00:00:00"/>
    <n v="8923200"/>
    <s v="INJURY TO SHEDRACK KIOKO SIMON"/>
    <s v="INJURY"/>
    <m/>
    <s v="WICL"/>
    <n v="50000"/>
    <s v="D &amp; G INSURANCE BROKERS LIMITED"/>
    <s v="Workmens Compensation"/>
    <s v="Workmens Compensation"/>
    <x v="1"/>
  </r>
  <r>
    <d v="2018-01-18T00:00:00"/>
    <d v="2022-12-31T00:00:00"/>
    <d v="2016-07-21T00:00:00"/>
    <s v="C8509"/>
    <s v="P7750"/>
    <s v="OIC/R/11/106466/08"/>
    <s v="PARBAT SIYANI CONSTRUCTION LIMITED"/>
    <d v="2015-08-01T00:00:00"/>
    <d v="2016-07-31T00:00:00"/>
    <n v="539700000"/>
    <s v="INJURY TO JONES MUTHUI MUTHAMI"/>
    <s v="INJURY"/>
    <m/>
    <s v="WICL"/>
    <n v="50000"/>
    <s v="BTB INSURANCE BROKERS LIMITED"/>
    <s v="Workmens Compensation"/>
    <s v="Workmens Compensation"/>
    <x v="1"/>
  </r>
  <r>
    <d v="2018-01-22T00:00:00"/>
    <d v="2022-12-31T00:00:00"/>
    <d v="2014-08-08T00:00:00"/>
    <s v="C1552"/>
    <s v="P77"/>
    <s v="OIC/R/11/102038/08"/>
    <s v="PARBAT SIYANI CONSTRUCTION LIMITED"/>
    <d v="2014-08-01T00:00:00"/>
    <d v="2015-07-31T00:00:00"/>
    <n v="719600000"/>
    <s v="INJURY TO JOHN KILATYA KINEENE"/>
    <s v="INJURY"/>
    <m/>
    <s v="WICL"/>
    <n v="50000"/>
    <s v="BTB INSURANCE BROKERS LIMITED"/>
    <s v="Workmens Compensation"/>
    <s v="Workmens Compensation"/>
    <x v="1"/>
  </r>
  <r>
    <d v="2018-01-24T00:00:00"/>
    <d v="2022-12-31T00:00:00"/>
    <d v="2015-12-15T00:00:00"/>
    <s v="C7096"/>
    <s v="P5801"/>
    <s v="OIC/R/11/107039/10"/>
    <s v="MWENDA CONSTRUCTION CO.LTD"/>
    <d v="2015-10-13T00:00:00"/>
    <d v="2016-10-12T00:00:00"/>
    <n v="9647040"/>
    <s v="INJURY TO FRANCIS MUINDEMUTUNGA"/>
    <s v="INJURY"/>
    <m/>
    <s v="WICL"/>
    <n v="50000"/>
    <s v="UNIVERSAL INSURANCE BROKERS LIMITED"/>
    <s v="Workmens Compensation"/>
    <s v="Workmens Compensation"/>
    <x v="1"/>
  </r>
  <r>
    <d v="2018-01-29T00:00:00"/>
    <d v="2022-12-31T00:00:00"/>
    <d v="2016-08-07T00:00:00"/>
    <s v="C2727"/>
    <s v="P5284"/>
    <s v="OIC/R/11/108085/01"/>
    <s v="GLOBAL APPARELS EPZ LTD"/>
    <d v="2016-01-19T00:00:00"/>
    <d v="2017-01-18T00:00:00"/>
    <n v="47338260"/>
    <s v="INJURY TO AUGUSTINE BIWOTT ROP"/>
    <s v="INJURY"/>
    <m/>
    <s v="WICL"/>
    <n v="50000"/>
    <s v="ICK INSURANCE BROKERS LIMITED"/>
    <s v="Workmens Compensation"/>
    <s v="Workmens Compensation"/>
    <x v="1"/>
  </r>
  <r>
    <d v="2018-01-29T00:00:00"/>
    <d v="2022-12-31T00:00:00"/>
    <d v="2016-06-10T00:00:00"/>
    <s v="C9515"/>
    <s v="P2189"/>
    <s v="OIC/R/11/108085/01"/>
    <s v="GLOBAL APPARELS EPZ LTD"/>
    <d v="2016-01-19T00:00:00"/>
    <d v="2017-01-18T00:00:00"/>
    <n v="47338260"/>
    <s v="INJURY TO AUGUSTINE BIWOTT ROP"/>
    <s v="INJURY"/>
    <m/>
    <s v="WICL"/>
    <n v="50000"/>
    <s v="ICK INSURANCE BROKERS LIMITED"/>
    <s v="Workmens Compensation"/>
    <s v="Workmens Compensation"/>
    <x v="1"/>
  </r>
  <r>
    <d v="2018-01-29T00:00:00"/>
    <d v="2022-12-31T00:00:00"/>
    <d v="2017-04-21T00:00:00"/>
    <s v="C9209"/>
    <s v="P149"/>
    <s v="OIC/R/11/111267/07"/>
    <s v="STEEL MAKERS LTD (ATHI RIVER)"/>
    <d v="2016-07-01T00:00:00"/>
    <d v="2017-06-30T00:00:00"/>
    <n v="7620270"/>
    <s v="INJURY TO LAWRENCE KIPRONO YEGON"/>
    <s v="INJURY"/>
    <m/>
    <s v="WICL"/>
    <n v="50000"/>
    <s v="UNIVERSAL INSURANCE BROKERS LIMITED"/>
    <s v="Workmens Compensation"/>
    <s v="Workmens Compensation"/>
    <x v="1"/>
  </r>
  <r>
    <d v="2018-01-29T00:00:00"/>
    <d v="2022-12-31T00:00:00"/>
    <d v="2017-03-22T00:00:00"/>
    <s v="C9970"/>
    <s v="P1364"/>
    <s v="OIC/R/11/111267/07"/>
    <s v="STEEL MAKERS LTD (ATHI RIVER)"/>
    <d v="2016-07-01T00:00:00"/>
    <d v="2017-06-30T00:00:00"/>
    <n v="7620270"/>
    <s v="INJURY TO JULIUS WASONGA MUGA"/>
    <s v="INJURY"/>
    <m/>
    <s v="WICL"/>
    <n v="50000"/>
    <s v="UNIVERSAL INSURANCE BROKERS LIMITED"/>
    <s v="Workmens Compensation"/>
    <s v="Workmens Compensation"/>
    <x v="1"/>
  </r>
  <r>
    <d v="2018-01-29T00:00:00"/>
    <d v="2022-12-31T00:00:00"/>
    <d v="2015-09-05T00:00:00"/>
    <s v="C3288"/>
    <s v="P2459"/>
    <s v="OIC/R/11/107653/06"/>
    <s v="STEEL MAKERS LTD (ATHI RIVER)"/>
    <d v="2015-07-01T00:00:00"/>
    <d v="2016-06-30T00:00:00"/>
    <n v="7620270"/>
    <s v="INJURY TO ERICK KORIR"/>
    <s v="INJURY"/>
    <m/>
    <s v="WICL"/>
    <n v="50000"/>
    <s v="UNIVERSAL INSURANCE BROKERS LIMITED"/>
    <s v="Workmens Compensation"/>
    <s v="Workmens Compensation"/>
    <x v="1"/>
  </r>
  <r>
    <d v="2018-01-29T00:00:00"/>
    <d v="2022-12-31T00:00:00"/>
    <d v="2015-08-20T00:00:00"/>
    <s v="C8648"/>
    <s v="P3511"/>
    <s v="OIC/R/11/107653/06"/>
    <s v="STEEL MAKERS LTD (ATHI RIVER)"/>
    <d v="2015-07-01T00:00:00"/>
    <d v="2016-06-30T00:00:00"/>
    <n v="7620270"/>
    <s v="INJURY TO MBUVA KIEMA"/>
    <s v="INJURY"/>
    <m/>
    <s v="WICL"/>
    <n v="50000"/>
    <s v="UNIVERSAL INSURANCE BROKERS LIMITED"/>
    <s v="Workmens Compensation"/>
    <s v="Workmens Compensation"/>
    <x v="1"/>
  </r>
  <r>
    <d v="2018-01-29T00:00:00"/>
    <d v="2022-12-31T00:00:00"/>
    <d v="2015-01-08T00:00:00"/>
    <s v="C3851"/>
    <s v="P8134"/>
    <s v="OIC/R/11/107653/06"/>
    <s v="STEEL MAKERS LTD (ATHI RIVER)"/>
    <d v="2013-05-18T00:00:00"/>
    <d v="2015-06-30T00:00:00"/>
    <n v="15276300"/>
    <s v="INJURY TO MBUVA KIEMA"/>
    <s v="INJURY"/>
    <m/>
    <s v="WICL"/>
    <n v="50000"/>
    <s v="UNIVERSAL INSURANCE BROKERS LIMITED"/>
    <s v="Workmens Compensation"/>
    <s v="Workmens Compensation"/>
    <x v="1"/>
  </r>
  <r>
    <d v="2018-01-29T00:00:00"/>
    <d v="2022-12-31T00:00:00"/>
    <d v="2015-04-03T00:00:00"/>
    <s v="C2945"/>
    <s v="P3663"/>
    <s v="OIC/R/11/107653/06"/>
    <s v="STEEL MAKERS LTD (ATHI RIVER)"/>
    <d v="2013-05-18T00:00:00"/>
    <d v="2015-06-30T00:00:00"/>
    <n v="15276300"/>
    <s v="INJURY TO KALUKU MULI"/>
    <s v="INJURY"/>
    <m/>
    <s v="WICL"/>
    <n v="50000"/>
    <s v="UNIVERSAL INSURANCE BROKERS LIMITED"/>
    <s v="Workmens Compensation"/>
    <s v="Workmens Compensation"/>
    <x v="1"/>
  </r>
  <r>
    <d v="2018-01-29T00:00:00"/>
    <d v="2022-12-31T00:00:00"/>
    <d v="2014-12-15T00:00:00"/>
    <s v="C2966"/>
    <s v="P2557"/>
    <s v="OIC/R/11/89272/05"/>
    <s v="STEEL MAKERS LTD (ATHI RIVER)"/>
    <d v="2013-05-18T00:00:00"/>
    <d v="2015-06-30T00:00:00"/>
    <n v="15276300"/>
    <s v="INJURY TO KALUKU MULI"/>
    <s v="INJURY"/>
    <m/>
    <s v="WICL"/>
    <n v="50000"/>
    <s v="UNIVERSAL INSURANCE BROKERS LIMITED"/>
    <s v="Workmens Compensation"/>
    <s v="Workmens Compensation"/>
    <x v="1"/>
  </r>
  <r>
    <d v="2018-01-29T00:00:00"/>
    <d v="2022-12-31T00:00:00"/>
    <d v="2015-01-10T00:00:00"/>
    <s v="C7645"/>
    <s v="P2857"/>
    <s v="OIC/R/11/92554/05"/>
    <s v="STEEL MAKERS LTD (ATHI RIVER)"/>
    <d v="2013-05-18T00:00:00"/>
    <d v="2015-06-30T00:00:00"/>
    <n v="15276300"/>
    <s v="INJURY TO KALUKU MULI"/>
    <s v="INJURY"/>
    <m/>
    <s v="WICL"/>
    <n v="50000"/>
    <s v="UNIVERSAL INSURANCE BROKERS LIMITED"/>
    <s v="Workmens Compensation"/>
    <s v="Workmens Compensation"/>
    <x v="1"/>
  </r>
  <r>
    <d v="2018-02-01T00:00:00"/>
    <d v="2022-12-31T00:00:00"/>
    <d v="2017-08-04T00:00:00"/>
    <s v="C9877"/>
    <s v="P9898"/>
    <s v="OIC/R/11/111536/11"/>
    <s v="DEVKI STEEL MILLS LTD"/>
    <d v="2016-11-01T00:00:00"/>
    <d v="2017-10-31T00:00:00"/>
    <n v="119974286"/>
    <s v="INJURY TO EDWARD WANGILA MUUMBA"/>
    <s v="INJURY"/>
    <m/>
    <s v="WICL"/>
    <n v="50000"/>
    <s v="D &amp; G INSURANCE BROKERS LIMITED"/>
    <s v="Workmens Compensation"/>
    <s v="Workmens Compensation"/>
    <x v="1"/>
  </r>
  <r>
    <d v="2018-02-01T00:00:00"/>
    <d v="2022-12-31T00:00:00"/>
    <d v="2015-06-10T00:00:00"/>
    <s v="C1505"/>
    <s v="P3767"/>
    <s v="OIC/R/11/101723/07"/>
    <s v="WILHAM KENYA LTD - KABUKU FARM"/>
    <d v="2014-07-01T00:00:00"/>
    <d v="2015-06-30T00:00:00"/>
    <n v="16916124"/>
    <s v="INJURY TO JACKSON MUTUA NZAU"/>
    <s v="INJURY"/>
    <m/>
    <s v="WICL"/>
    <n v="50000"/>
    <s v="ICK INSURANCE BROKERS LIMITED"/>
    <s v="Workmens Compensation"/>
    <s v="Workmens Compensation"/>
    <x v="1"/>
  </r>
  <r>
    <d v="2018-02-05T00:00:00"/>
    <d v="2022-12-31T00:00:00"/>
    <d v="2017-09-13T00:00:00"/>
    <s v="C8421"/>
    <s v="P8935"/>
    <s v="OIC/R/11/121789/01"/>
    <s v="KRYSTALLINE SALT LTD"/>
    <d v="2017-01-01T00:00:00"/>
    <d v="2017-12-31T00:00:00"/>
    <n v="100300722"/>
    <s v="INJURY TO JAMES FONDO KAHINDI"/>
    <s v="INJURY"/>
    <m/>
    <s v="WICL"/>
    <n v="50000"/>
    <s v="UNIVERSAL INSURANCE BROKERS LIMITED"/>
    <s v="Workmens Compensation"/>
    <s v="Workmens Compensation"/>
    <x v="1"/>
  </r>
  <r>
    <d v="2018-02-05T00:00:00"/>
    <d v="2022-12-31T00:00:00"/>
    <d v="2015-10-08T00:00:00"/>
    <s v="C678"/>
    <s v="P1174"/>
    <s v="OIC/R/11/105735/06"/>
    <s v="MARIDADI FLOWERS LTD"/>
    <d v="2015-06-13T00:00:00"/>
    <d v="2016-06-12T00:00:00"/>
    <n v="80336863"/>
    <s v="INJURY TO MNICAH WANJIRU NYAGIA"/>
    <s v="INJURY"/>
    <m/>
    <s v="WICL"/>
    <n v="50000"/>
    <s v="ICK INSURANCE BROKERS LIMITED"/>
    <s v="Workmens Compensation"/>
    <s v="Workmens Compensation"/>
    <x v="1"/>
  </r>
  <r>
    <d v="2018-02-05T00:00:00"/>
    <d v="2022-12-31T00:00:00"/>
    <d v="2016-08-02T00:00:00"/>
    <s v="C278"/>
    <s v="P6851"/>
    <s v="OIC/R/11/10087/06"/>
    <s v="MARIDADI FLOWERS LTD"/>
    <d v="2016-06-13T00:00:00"/>
    <d v="2017-06-12T00:00:00"/>
    <n v="80336863"/>
    <s v="INJURY TO JUSTIN NYARIKI MASEA"/>
    <s v="INJURY"/>
    <m/>
    <s v="WICL"/>
    <n v="50000"/>
    <s v="ICK INSURANCE BROKERS LIMITED"/>
    <s v="Workmens Compensation"/>
    <s v="Workmens Compensation"/>
    <x v="1"/>
  </r>
  <r>
    <d v="2018-02-05T00:00:00"/>
    <d v="2022-12-31T00:00:00"/>
    <d v="2015-05-15T00:00:00"/>
    <s v="C5003"/>
    <s v="P9031"/>
    <s v="OIC/R/11/101475/06"/>
    <s v="MARIDADI FLOWERS LTD"/>
    <d v="2014-06-13T00:00:00"/>
    <d v="2015-06-12T00:00:00"/>
    <n v="80336863"/>
    <s v="INJURY TO JUSTIN NYARIKI MASEA"/>
    <s v="INJURY"/>
    <m/>
    <s v="WICL"/>
    <n v="50000"/>
    <s v="ICK INSURANCE BROKERS LIMITED"/>
    <s v="Workmens Compensation"/>
    <s v="Workmens Compensation"/>
    <x v="1"/>
  </r>
  <r>
    <d v="2018-02-05T00:00:00"/>
    <d v="2022-12-31T00:00:00"/>
    <d v="2015-08-20T00:00:00"/>
    <s v="C6688"/>
    <s v="P1037"/>
    <s v="OIC/R/11/105735/06"/>
    <s v="MARIDADI FLOWERS LTD"/>
    <d v="2015-06-13T00:00:00"/>
    <d v="2016-06-12T00:00:00"/>
    <n v="80336863"/>
    <s v="INJURY TO FRANCIS OMIDO ULUNZI"/>
    <s v="INJURY"/>
    <m/>
    <s v="WICL"/>
    <n v="50000"/>
    <s v="ICK INSURANCE BROKERS LIMITED"/>
    <s v="Workmens Compensation"/>
    <s v="Workmens Compensation"/>
    <x v="1"/>
  </r>
  <r>
    <d v="2018-02-07T00:00:00"/>
    <d v="2023-07-18T00:00:00"/>
    <d v="2016-02-18T00:00:00"/>
    <s v="C9722"/>
    <s v="P3394"/>
    <s v="OIC/R/11/107815/01"/>
    <s v="ARVIND ENGINEERING LTD"/>
    <d v="2016-01-08T00:00:00"/>
    <d v="2017-01-07T00:00:00"/>
    <n v="12000000"/>
    <s v="INJURY TO JOEL MUSAU MUEMA"/>
    <s v="INJURY"/>
    <m/>
    <s v="WICL"/>
    <n v="-50000"/>
    <s v="NORTHRIDGE INSURANCE BROKERS LIMITED"/>
    <s v="Workmens Compensation"/>
    <s v="Workmens Compensation"/>
    <x v="0"/>
  </r>
  <r>
    <d v="2018-02-07T00:00:00"/>
    <d v="2022-12-31T00:00:00"/>
    <d v="2017-02-24T00:00:00"/>
    <s v="C3631"/>
    <s v="P3845"/>
    <s v="OIC/R/11/111736/10"/>
    <s v="MWENDA CONSTRUCTION CO.LTD"/>
    <d v="2016-10-13T00:00:00"/>
    <d v="2017-10-12T00:00:00"/>
    <n v="9647040"/>
    <s v="INJURY TO CALVIN ONDIWUOR ALI"/>
    <s v="INJURY"/>
    <m/>
    <s v="WICL"/>
    <n v="50000"/>
    <s v="UNIVERSAL INSURANCE BROKERS LIMITED"/>
    <s v="Workmens Compensation"/>
    <s v="Workmens Compensation"/>
    <x v="1"/>
  </r>
  <r>
    <d v="2018-02-07T00:00:00"/>
    <d v="2022-12-31T00:00:00"/>
    <d v="2015-03-06T00:00:00"/>
    <s v="C473"/>
    <s v="P6445"/>
    <s v="OIC/R/11/107653/06"/>
    <s v="STEEL MAKERS LTD (ATHI RIVER)"/>
    <d v="2013-05-18T00:00:00"/>
    <d v="2015-06-30T00:00:00"/>
    <n v="15276300"/>
    <s v="INJURY TO KALUKU MULI"/>
    <s v="INJURY"/>
    <m/>
    <s v="WICL"/>
    <n v="50000"/>
    <s v="UNIVERSAL INSURANCE BROKERS LIMITED"/>
    <s v="Workmens Compensation"/>
    <s v="Workmens Compensation"/>
    <x v="1"/>
  </r>
  <r>
    <d v="2018-02-07T00:00:00"/>
    <d v="2022-12-31T00:00:00"/>
    <d v="2015-09-29T00:00:00"/>
    <s v="C5197"/>
    <s v="P3685"/>
    <s v="OIC/R/11/103057/10"/>
    <s v="NIRMAL FABRICATORS LTD"/>
    <d v="2014-10-01T00:00:00"/>
    <d v="2015-09-30T00:00:00"/>
    <n v="5136000"/>
    <s v="INJURY TO RICHARD  MBERA"/>
    <s v="INJURY"/>
    <m/>
    <s v="WICL"/>
    <n v="50000"/>
    <s v="CROWNSCOPE INSURANCE BROKERS LTD"/>
    <s v="Workmens Compensation"/>
    <s v="Workmens Compensation"/>
    <x v="1"/>
  </r>
  <r>
    <d v="2018-02-07T00:00:00"/>
    <d v="2022-12-31T00:00:00"/>
    <d v="2017-10-25T00:00:00"/>
    <s v="C4613"/>
    <s v="P6456"/>
    <s v="OIC/R/11/123761/10"/>
    <s v="KRIA DEVELOPERS LTD"/>
    <d v="2017-10-11T00:00:00"/>
    <d v="2018-10-10T00:00:00"/>
    <n v="17035200"/>
    <s v="INJURY TO WYCLIFFE WANYANGWE KISUCHE"/>
    <s v="INJURY"/>
    <m/>
    <s v="WICL"/>
    <n v="50000"/>
    <s v="NIHAR INSURANCE AGENCIES LIMITED (KISUMU)"/>
    <s v="Workmens Compensation"/>
    <s v="Workmens Compensation"/>
    <x v="1"/>
  </r>
  <r>
    <d v="2018-02-07T00:00:00"/>
    <d v="2022-12-31T00:00:00"/>
    <d v="2017-04-06T00:00:00"/>
    <s v="C2953"/>
    <s v="P2191"/>
    <m/>
    <s v="KRIA DEVELOPERS LTD"/>
    <d v="2016-10-11T00:00:00"/>
    <d v="2017-10-10T00:00:00"/>
    <n v="17035200"/>
    <s v="INJURY TO EVERLYNE MULESHE MATALANGA"/>
    <s v="INJURY"/>
    <m/>
    <s v="WICL"/>
    <n v="50000"/>
    <s v="NIHAR INSURANCE AGENCIES LIMITED (KISUMU)"/>
    <s v="Workmens Compensation"/>
    <s v="Workmens Compensation"/>
    <x v="1"/>
  </r>
  <r>
    <d v="2018-02-07T00:00:00"/>
    <d v="2022-12-31T00:00:00"/>
    <d v="2017-11-03T00:00:00"/>
    <s v="C1076"/>
    <s v="P4323"/>
    <s v="OIC/R/11/123761/10"/>
    <s v="KRIA DEVELOPERS LTD"/>
    <d v="2017-10-11T00:00:00"/>
    <d v="2018-10-10T00:00:00"/>
    <n v="17035200"/>
    <s v="INJURY TO WYCLIFFE WANANGWE KISUCHE"/>
    <s v="INJURY"/>
    <m/>
    <s v="WICL"/>
    <n v="50000"/>
    <s v="NIHAR INSURANCE AGENCIES LIMITED (KISUMU)"/>
    <s v="Workmens Compensation"/>
    <s v="Workmens Compensation"/>
    <x v="1"/>
  </r>
  <r>
    <d v="2018-02-07T00:00:00"/>
    <d v="2022-12-31T00:00:00"/>
    <d v="2016-08-10T00:00:00"/>
    <s v="C4736"/>
    <s v="P2314"/>
    <s v="OIC/R/11/107156/11"/>
    <s v="NATIONAL CEMENT COMPANY LTD"/>
    <d v="2015-11-01T00:00:00"/>
    <d v="2016-10-31T00:00:00"/>
    <n v="77668385"/>
    <s v="INJURY TO MESHACK NYAMAI"/>
    <s v="INJURY"/>
    <m/>
    <s v="WICL"/>
    <n v="50000"/>
    <s v="D &amp; G INSURANCE BROKERS LIMITED"/>
    <s v="Workmens Compensation"/>
    <s v="Workmens Compensation"/>
    <x v="1"/>
  </r>
  <r>
    <d v="2018-02-09T00:00:00"/>
    <d v="2022-12-31T00:00:00"/>
    <d v="2017-02-21T00:00:00"/>
    <s v="C1542"/>
    <s v="P5719"/>
    <m/>
    <s v="MOTORWAYS CONSTRUCTION CO. LTD."/>
    <d v="2016-06-01T00:00:00"/>
    <d v="2017-05-31T00:00:00"/>
    <n v="41576210"/>
    <s v="INJURY TO DAVID KILONZO MUTETI"/>
    <s v="INJURY"/>
    <m/>
    <s v="WIBI"/>
    <n v="50000"/>
    <s v="UNIVERSAL INSURANCE BROKERS LIMITED"/>
    <s v="Workmens Compensation"/>
    <s v="Workmens Compensation"/>
    <x v="1"/>
  </r>
  <r>
    <d v="2018-02-12T00:00:00"/>
    <d v="2022-12-31T00:00:00"/>
    <d v="2017-03-20T00:00:00"/>
    <s v="C6483"/>
    <s v="P9351"/>
    <s v="OIC/R/11/111682/11"/>
    <s v="SIMBA CORPORATION LIMITED"/>
    <d v="2016-11-01T00:00:00"/>
    <d v="2017-10-31T00:00:00"/>
    <n v="815042952"/>
    <s v="INJURY TO FRANCIS KARIUKI KAHURO"/>
    <s v="INJURY"/>
    <m/>
    <s v="WIBI"/>
    <n v="42661"/>
    <s v="D &amp; G INSURANCE BROKERS LIMITED"/>
    <s v="Workmens Compensation"/>
    <s v="Workmens Compensation"/>
    <x v="1"/>
  </r>
  <r>
    <d v="2018-02-12T00:00:00"/>
    <d v="2022-12-31T00:00:00"/>
    <d v="2017-03-26T00:00:00"/>
    <s v="C8278"/>
    <s v="P8034"/>
    <s v="OIC/R/11/110275/07"/>
    <s v="UNITED ARYAN EPZ LTD"/>
    <d v="2016-07-01T00:00:00"/>
    <d v="2017-06-30T00:00:00"/>
    <n v="242536375"/>
    <s v="INJURY TO AUGUSTINE WANYAMA"/>
    <s v="INJURY"/>
    <m/>
    <s v="WICL"/>
    <n v="50000"/>
    <s v="D &amp; G INSURANCE BROKERS LIMITED"/>
    <s v="Workmens Compensation"/>
    <s v="Workmens Compensation"/>
    <x v="1"/>
  </r>
  <r>
    <d v="2018-02-13T00:00:00"/>
    <d v="2022-12-31T00:00:00"/>
    <d v="2017-07-10T00:00:00"/>
    <s v="C3978"/>
    <s v="P2383"/>
    <s v="OLG/R/07/131839/10"/>
    <s v="SIMBA CORPORATION LTD."/>
    <d v="2016-11-01T00:00:00"/>
    <d v="2017-10-31T00:00:00"/>
    <n v="500000"/>
    <s v="HIT T.P VEHICLE"/>
    <s v="TPPD"/>
    <s v="KBJ 604E; COM"/>
    <s v="PC"/>
    <n v="50000"/>
    <s v="D &amp; G INSURANCE BROKERS LIMITED"/>
    <s v="Motor Private Car"/>
    <s v="Motor Private"/>
    <x v="1"/>
  </r>
  <r>
    <d v="2018-02-15T00:00:00"/>
    <d v="2022-12-31T00:00:00"/>
    <d v="2017-03-20T00:00:00"/>
    <s v="C672"/>
    <s v="P6265"/>
    <s v="OIC/R/11/120366/01"/>
    <s v="GLOBAL APPARELS EPZ LTD"/>
    <d v="2017-01-19T00:00:00"/>
    <d v="2018-01-18T00:00:00"/>
    <n v="47338260"/>
    <s v="INJURY TO AUGUSTIN BIWOTT ROP"/>
    <s v="INJURY"/>
    <m/>
    <s v="WICL"/>
    <n v="50000"/>
    <s v="ICK INSURANCE BROKERS LIMITED"/>
    <s v="Workmens Compensation"/>
    <s v="Workmens Compensation"/>
    <x v="1"/>
  </r>
  <r>
    <d v="2018-02-19T00:00:00"/>
    <d v="2022-12-31T00:00:00"/>
    <d v="2018-02-10T00:00:00"/>
    <s v="C1986"/>
    <s v="P8518"/>
    <m/>
    <s v="WINACOM LTD"/>
    <d v="2017-04-16T00:00:00"/>
    <d v="2018-04-15T00:00:00"/>
    <n v="2500000"/>
    <s v="ACCIDENT WITH A PEDESTRIAN"/>
    <s v="TPPI"/>
    <s v="KBV 889G; COM"/>
    <s v="PC"/>
    <n v="100000"/>
    <s v="GACHICHIO INSURANCE BROKERS LIMITED"/>
    <s v="Motor Private Car"/>
    <s v="Motor Private"/>
    <x v="1"/>
  </r>
  <r>
    <d v="2018-02-20T00:00:00"/>
    <d v="2022-12-31T00:00:00"/>
    <d v="2018-02-07T00:00:00"/>
    <s v="C5632"/>
    <s v="P3388"/>
    <m/>
    <s v="CHRIS MUGO NDIRANGU"/>
    <d v="2017-10-30T00:00:00"/>
    <d v="2018-10-29T00:00:00"/>
    <n v="800000"/>
    <s v="ACCIDENT INVOLVING TP VEHICLE INSURED BLAMED"/>
    <s v="TPPD"/>
    <s v="KCA 150X; COM"/>
    <s v="PC"/>
    <n v="2000"/>
    <s v="UNISERVE INSURANCE AGENCY LIMITED"/>
    <s v="Motor Private Car"/>
    <s v="Motor Private"/>
    <x v="1"/>
  </r>
  <r>
    <d v="2018-02-22T00:00:00"/>
    <d v="2022-12-31T00:00:00"/>
    <d v="2018-02-21T00:00:00"/>
    <s v="C1357"/>
    <s v="P9233"/>
    <m/>
    <s v="CHANNAN AGRICULTURAL CONTRACTORS"/>
    <d v="2017-04-01T00:00:00"/>
    <d v="2018-03-31T00:00:00"/>
    <n v="37740000"/>
    <s v="FATAL INJURY TO KEVIN WESONGA OTUNDUBALE"/>
    <s v="INJURY"/>
    <m/>
    <s v="WIBI"/>
    <n v="50000"/>
    <s v="D &amp; G INSURANCE BROKERS LIMITED"/>
    <s v="Workmens Compensation"/>
    <s v="Workmens Compensation"/>
    <x v="1"/>
  </r>
  <r>
    <d v="2018-03-01T00:00:00"/>
    <d v="2022-12-31T00:00:00"/>
    <d v="2015-12-04T00:00:00"/>
    <s v="C1466"/>
    <s v="P5820"/>
    <s v="OIC/R/11/105075/04"/>
    <s v="SUPERFIT STEELCON LTD"/>
    <d v="2015-04-18T00:00:00"/>
    <d v="2016-04-17T00:00:00"/>
    <n v="14794612"/>
    <s v="INJURY TO PATRICK KIOKO KISAINGU"/>
    <s v="INJURY"/>
    <m/>
    <s v="WICL"/>
    <n v="50000"/>
    <s v="UNICORN INSURANCE BROKERS LIMITED"/>
    <s v="Workmens Compensation"/>
    <s v="Workmens Compensation"/>
    <x v="1"/>
  </r>
  <r>
    <d v="2018-03-02T00:00:00"/>
    <d v="2022-12-31T00:00:00"/>
    <d v="2017-04-09T00:00:00"/>
    <s v="C4081"/>
    <s v="P1752"/>
    <s v="OIC/R/11/110244/06"/>
    <s v="TECHNOSTEEL INDUSTRIES LIMITED"/>
    <d v="2016-06-28T00:00:00"/>
    <d v="2017-06-27T00:00:00"/>
    <n v="11604000"/>
    <s v="INJURY TO MICHAEL OKEYO ONDIEGO"/>
    <s v="INJURY"/>
    <m/>
    <s v="WICL"/>
    <n v="50000"/>
    <s v="D &amp; G INSURANCE BROKERS LIMITED"/>
    <s v="Workmens Compensation"/>
    <s v="Workmens Compensation"/>
    <x v="1"/>
  </r>
  <r>
    <d v="2018-03-08T00:00:00"/>
    <d v="2022-12-31T00:00:00"/>
    <d v="2014-10-07T00:00:00"/>
    <s v="C6285"/>
    <s v="P5750"/>
    <s v="OIC/R/11/102202/07"/>
    <s v="NAKURU RAHISI WHOLESALERS"/>
    <d v="2014-07-01T00:00:00"/>
    <d v="2015-06-30T00:00:00"/>
    <n v="1483200"/>
    <s v="INJURY TO GEOFFREY WEKESA WASIKE"/>
    <s v="INJURY"/>
    <m/>
    <s v="WIBI"/>
    <n v="50000"/>
    <s v="TEEVEE INSURANCE BROKERS LTD"/>
    <s v="Workmens Compensation"/>
    <s v="Workmens Compensation"/>
    <x v="1"/>
  </r>
  <r>
    <d v="2018-03-08T00:00:00"/>
    <d v="2022-12-31T00:00:00"/>
    <d v="2015-11-21T00:00:00"/>
    <s v="C6518"/>
    <s v="P1385"/>
    <s v="OIC/R/11/105735/06"/>
    <s v="MARIDADI FLOWERS LTD"/>
    <d v="2015-06-13T00:00:00"/>
    <d v="2016-06-12T00:00:00"/>
    <n v="80336863"/>
    <s v="INJURY TO BEATRICE MORAGWA BICHAGWA"/>
    <s v="INJURY"/>
    <m/>
    <s v="WICL"/>
    <n v="50000"/>
    <s v="ICK INSURANCE BROKERS LIMITED"/>
    <s v="Workmens Compensation"/>
    <s v="Workmens Compensation"/>
    <x v="1"/>
  </r>
  <r>
    <d v="2018-03-08T00:00:00"/>
    <d v="2022-12-31T00:00:00"/>
    <d v="2015-11-21T00:00:00"/>
    <s v="C1938"/>
    <s v="P7704"/>
    <s v="OIC/R/11/105735/06"/>
    <s v="MARIDADI FLOWERS LTD"/>
    <d v="2015-06-13T00:00:00"/>
    <d v="2016-06-12T00:00:00"/>
    <n v="80336863"/>
    <s v="INJURY TO BEATRICE MORAGWA BICHAGWA"/>
    <s v="INJURY"/>
    <m/>
    <s v="WICL"/>
    <n v="194605"/>
    <s v="ICK INSURANCE BROKERS LIMITED"/>
    <s v="Workmens Compensation"/>
    <s v="Workmens Compensation"/>
    <x v="1"/>
  </r>
  <r>
    <d v="2018-03-09T00:00:00"/>
    <d v="2022-12-31T00:00:00"/>
    <d v="2017-10-21T00:00:00"/>
    <s v="C5457"/>
    <s v="P1499"/>
    <s v="OIC/R/11/123761/10"/>
    <s v="KRIA DEVELOPERS LTD"/>
    <d v="2017-10-11T00:00:00"/>
    <d v="2018-10-10T00:00:00"/>
    <n v="17035200"/>
    <s v="INJURY TO ALEX ANYANZWA MACHIMBO"/>
    <s v="INJURY"/>
    <m/>
    <s v="WICL"/>
    <n v="50000"/>
    <s v="NIHAR INSURANCE AGENCIES LIMITED (KISUMU)"/>
    <s v="Workmens Compensation"/>
    <s v="Workmens Compensation"/>
    <x v="1"/>
  </r>
  <r>
    <d v="2018-03-09T00:00:00"/>
    <d v="2022-12-31T00:00:00"/>
    <d v="2017-11-14T00:00:00"/>
    <s v="C1948"/>
    <s v="P3166"/>
    <s v="OIC/R/11/123588/10"/>
    <s v="IMA HAULIERS LTD."/>
    <d v="2017-10-01T00:00:00"/>
    <d v="2018-09-30T00:00:00"/>
    <n v="29724684"/>
    <s v="INJURY TO PIUS MARANI LANDA"/>
    <s v="INJURY"/>
    <m/>
    <s v="WICL"/>
    <n v="50000"/>
    <s v="D &amp; G INSURANCE BROKERS LIMITED"/>
    <s v="Workmens Compensation"/>
    <s v="Workmens Compensation"/>
    <x v="1"/>
  </r>
  <r>
    <d v="2018-03-10T00:00:00"/>
    <d v="2022-12-31T00:00:00"/>
    <d v="2017-11-20T00:00:00"/>
    <s v="C3619"/>
    <s v="P4068"/>
    <s v="OIC/R/11/123761/10"/>
    <s v="KRIA DEVELOPERS LTD"/>
    <d v="2017-10-11T00:00:00"/>
    <d v="2018-10-10T00:00:00"/>
    <n v="17035200"/>
    <s v="INJURY TO ALEX ANYANZWA MACHIMBO"/>
    <s v="INJURY"/>
    <m/>
    <s v="WICL"/>
    <n v="50000"/>
    <s v="NIHAR INSURANCE AGENCIES LIMITED (KISUMU)"/>
    <s v="Workmens Compensation"/>
    <s v="Workmens Compensation"/>
    <x v="1"/>
  </r>
  <r>
    <d v="2018-03-14T00:00:00"/>
    <d v="2022-12-31T00:00:00"/>
    <d v="2016-08-03T00:00:00"/>
    <s v="C1183"/>
    <s v="P5407"/>
    <s v="OIC/R/11/107167/11"/>
    <s v="DEVKI STEEL MILLS LTD"/>
    <d v="2015-11-01T00:00:00"/>
    <d v="2016-10-31T00:00:00"/>
    <n v="234640185"/>
    <s v="INJURY TO MUTHOKA MATIA"/>
    <s v="INJURY"/>
    <m/>
    <s v="WICL"/>
    <n v="50000"/>
    <s v="D &amp; G INSURANCE BROKERS LIMITED"/>
    <s v="Workmens Compensation"/>
    <s v="Workmens Compensation"/>
    <x v="1"/>
  </r>
  <r>
    <d v="2018-03-15T00:00:00"/>
    <d v="2022-12-31T00:00:00"/>
    <d v="2014-06-13T00:00:00"/>
    <s v="C4435"/>
    <s v="P3590"/>
    <m/>
    <s v="SWAN CARRIERS LIMITED"/>
    <d v="2013-07-01T00:00:00"/>
    <d v="2014-06-30T00:00:00"/>
    <n v="61990368"/>
    <s v="INJURY TO JOSEPH KARANJA NJOROGE"/>
    <s v="INJURY"/>
    <m/>
    <s v="WICL"/>
    <n v="50000"/>
    <s v="D &amp; G INSURANCE BROKERS LIMITED"/>
    <s v="Workmens Compensation"/>
    <s v="Workmens Compensation"/>
    <x v="1"/>
  </r>
  <r>
    <d v="2018-03-15T00:00:00"/>
    <d v="2022-12-31T00:00:00"/>
    <d v="2012-11-12T00:00:00"/>
    <s v="C9259"/>
    <s v="P7204"/>
    <s v="OIC/R/11/87376/04"/>
    <s v="PRESSMASTER LIMITED"/>
    <d v="2012-04-01T00:00:00"/>
    <d v="2013-03-31T00:00:00"/>
    <n v="48681516"/>
    <s v="INJURY TO MARTIN KATWOTA KITALI"/>
    <s v="INJURY"/>
    <m/>
    <s v="WICL"/>
    <n v="50000"/>
    <s v="D &amp; G INSURANCE BROKERS LIMITED"/>
    <s v="Workmens Compensation"/>
    <s v="Workmens Compensation"/>
    <x v="1"/>
  </r>
  <r>
    <d v="2018-03-16T00:00:00"/>
    <d v="2022-12-31T00:00:00"/>
    <d v="2018-02-06T00:00:00"/>
    <s v="C3253"/>
    <s v="P8200"/>
    <s v="OIC/R/11/122649/06"/>
    <s v="MARIDADI FLOWERS LTD"/>
    <d v="2017-06-13T00:00:00"/>
    <d v="2018-06-12T00:00:00"/>
    <n v="100319335"/>
    <s v="INJURY TO GEOFFREY SHIJUMBA"/>
    <s v="INJURY"/>
    <m/>
    <s v="WICL"/>
    <n v="50000"/>
    <s v="ICK INSURANCE BROKERS LIMITED"/>
    <s v="Workmens Compensation"/>
    <s v="Workmens Compensation"/>
    <x v="1"/>
  </r>
  <r>
    <d v="2018-03-16T00:00:00"/>
    <d v="2022-12-31T00:00:00"/>
    <d v="2018-01-27T00:00:00"/>
    <s v="C7164"/>
    <s v="P1548"/>
    <s v="OIC/R/11/123332/09"/>
    <s v="BARAKA KENYA LTD"/>
    <d v="2017-09-01T00:00:00"/>
    <d v="2018-08-31T00:00:00"/>
    <n v="54977484"/>
    <s v="INJURY TO ANDERSON OMARIBA MAROKO"/>
    <s v="INJURY"/>
    <m/>
    <s v="WICL"/>
    <n v="50000"/>
    <s v="UNICORN INSURANCE BROKERS LIMITED"/>
    <s v="Workmens Compensation"/>
    <s v="Workmens Compensation"/>
    <x v="1"/>
  </r>
  <r>
    <d v="2018-03-19T00:00:00"/>
    <d v="2022-12-31T00:00:00"/>
    <d v="2016-06-10T00:00:00"/>
    <s v="C9142"/>
    <s v="P7944"/>
    <s v="OIC/R/11/106044/07"/>
    <s v="WILHAM (KENYA) LTD."/>
    <d v="2015-07-01T00:00:00"/>
    <d v="2016-06-30T00:00:00"/>
    <n v="60828168"/>
    <s v="INJURY TO CHRISTABEL NASIMIYU WESONGA"/>
    <s v="INJURY"/>
    <m/>
    <s v="WICL"/>
    <n v="50000"/>
    <s v="ICK INSURANCE BROKERS LIMITED"/>
    <s v="Workmens Compensation"/>
    <s v="Workmens Compensation"/>
    <x v="1"/>
  </r>
  <r>
    <d v="2018-03-19T00:00:00"/>
    <d v="2022-12-31T00:00:00"/>
    <d v="2016-03-19T00:00:00"/>
    <s v="C4998"/>
    <s v="P7290"/>
    <s v="OIC/R/11/106710/09"/>
    <s v="UZURI FOODS LIMITED"/>
    <d v="2015-09-01T00:00:00"/>
    <d v="2016-08-31T00:00:00"/>
    <n v="66185960"/>
    <s v="INJURY TO EDWIN ANDALIA"/>
    <s v="DEATH"/>
    <m/>
    <s v="WIBI"/>
    <n v="50000"/>
    <s v="UNICORN INSURANCE BROKERS LIMITED"/>
    <s v="Workmens Compensation"/>
    <s v="Workmens Compensation"/>
    <x v="1"/>
  </r>
  <r>
    <d v="2018-03-21T00:00:00"/>
    <d v="2022-12-31T00:00:00"/>
    <d v="2018-02-09T00:00:00"/>
    <s v="C3724"/>
    <s v="P2368"/>
    <s v="OLG/R/12/124586/12"/>
    <s v="CROWN  PAINTS KENYA PLC"/>
    <d v="2018-01-01T00:00:00"/>
    <d v="2018-12-31T00:00:00"/>
    <n v="6000000"/>
    <s v="THEFT OF PAINT"/>
    <s v="OD"/>
    <m/>
    <s v="GIT"/>
    <n v="35000"/>
    <s v="UNICORN INSURANCE BROKERS LIMITED"/>
    <s v="Goods in Transit"/>
    <s v="Marine"/>
    <x v="1"/>
  </r>
  <r>
    <d v="2018-03-26T00:00:00"/>
    <d v="2022-12-31T00:00:00"/>
    <d v="2016-04-15T00:00:00"/>
    <s v="C5971"/>
    <s v="P3795"/>
    <s v="OIC/R/11/123558/01"/>
    <s v="PRIMA ROSA FLOWERS LTD"/>
    <d v="2016-01-01T00:00:00"/>
    <d v="2016-12-31T00:00:00"/>
    <n v="51120265"/>
    <s v="INJURY TO MIRIAM MBITHE MUINDE"/>
    <s v="INJURY"/>
    <m/>
    <s v="WICL"/>
    <n v="50000"/>
    <s v="UNIVERSAL INSURANCE BROKERS LIMITED"/>
    <s v="Workmens Compensation"/>
    <s v="Workmens Compensation"/>
    <x v="1"/>
  </r>
  <r>
    <d v="2018-03-26T00:00:00"/>
    <d v="2022-12-31T00:00:00"/>
    <d v="2015-07-15T00:00:00"/>
    <s v="C781"/>
    <s v="P7437"/>
    <s v="OIC/R/11/105215/12"/>
    <s v="PRIMA ROSA FLOWERS LTD"/>
    <d v="2015-01-01T00:00:00"/>
    <d v="2015-12-31T00:00:00"/>
    <n v="179956704"/>
    <s v="INJURY TO GRACE NDUNGE MWANGANGI"/>
    <s v="INJURY"/>
    <m/>
    <s v="WICL"/>
    <n v="50000"/>
    <s v="UNIVERSAL INSURANCE BROKERS LIMITED"/>
    <s v="Workmens Compensation"/>
    <s v="Workmens Compensatio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D62F4-B2B4-415C-B370-C0F7929D2DEF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3:V7" firstHeaderRow="0" firstDataRow="1" firstDataCol="1"/>
  <pivotFields count="17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numFmtId="43" showAll="0"/>
    <pivotField showAll="0"/>
    <pivotField numFmtId="2" showAll="0"/>
    <pivotField showAll="0"/>
    <pivotField numFmtId="2" showAll="0"/>
    <pivotField dataField="1" showAll="0"/>
    <pivotField dataField="1" numFmtId="167" showAll="0"/>
    <pivotField axis="axisRow" showAll="0">
      <items count="4">
        <item x="1"/>
        <item x="0"/>
        <item x="2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EMIUM EARNED" fld="15" baseField="0" baseItem="0" numFmtId="167"/>
    <dataField name="Sum of UPR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C335B-7962-4636-A99D-29521AD9C1E8}" name="PivotTable9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2:V4" firstHeaderRow="1" firstDataRow="1" firstDataCol="1"/>
  <pivotFields count="18">
    <pivotField numFmtId="14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numFmtId="164"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1">
    <field x="17"/>
  </rowFields>
  <rowItems count="2">
    <i>
      <x/>
    </i>
    <i t="grand">
      <x/>
    </i>
  </rowItems>
  <colItems count="1">
    <i/>
  </colItems>
  <dataFields count="1">
    <dataField name="Sum of Paid" fld="10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22BEE-E9B2-4720-A08F-F39A0E18FB82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2:W5" firstHeaderRow="1" firstDataRow="1" firstDataCol="1"/>
  <pivotFields count="19">
    <pivotField numFmtId="14" showAll="0"/>
    <pivotField numFmtId="14" showAll="0"/>
    <pivotField numFmtId="14"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8"/>
  </rowFields>
  <rowItems count="3">
    <i>
      <x/>
    </i>
    <i>
      <x v="1"/>
    </i>
    <i t="grand">
      <x/>
    </i>
  </rowItems>
  <colItems count="1">
    <i/>
  </colItems>
  <dataFields count="1">
    <dataField name="Sum of Amount" fld="1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E58C59-6F38-4B78-B933-BB7C752FB39D}" name="Table1" displayName="Table1" ref="D9:J11" totalsRowShown="0">
  <autoFilter ref="D9:J11" xr:uid="{9BE58C59-6F38-4B78-B933-BB7C752FB39D}"/>
  <tableColumns count="7">
    <tableColumn id="1" xr3:uid="{07DE9AD7-2EED-436F-A5B1-E912576CFF6F}" name="YEAR"/>
    <tableColumn id="2" xr3:uid="{63317291-57D0-45AE-86A7-97E88C24B1CA}" name="PAID"/>
    <tableColumn id="3" xr3:uid="{420C25CA-924D-45FA-B479-AF769456E1FE}" name="OS_END" dataDxfId="7"/>
    <tableColumn id="4" xr3:uid="{3F52BAE1-5B07-4199-ABDD-05A79736918B}" name="OS BEGIN" dataDxfId="6">
      <calculatedColumnFormula>F9</calculatedColumnFormula>
    </tableColumn>
    <tableColumn id="5" xr3:uid="{952AD0A4-38C8-49CD-A187-1E351794A5BB}" name="CHANGE IN OS" dataDxfId="5">
      <calculatedColumnFormula>F10-G10</calculatedColumnFormula>
    </tableColumn>
    <tableColumn id="6" xr3:uid="{8F2D0110-1973-4B77-8BC2-489FAC68D9B1}" name="INCURRED" dataDxfId="4">
      <calculatedColumnFormula>E10-H10</calculatedColumnFormula>
    </tableColumn>
    <tableColumn id="7" xr3:uid="{EEC70DDB-CA11-4B1E-ADDF-0620C767D314}" name="CHECK" dataDxfId="3">
      <calculatedColumnFormula>G10+I10-E10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37F4C8-CECC-43F9-82A8-30830F59D38E}" name="Table3" displayName="Table3" ref="A1:D9" totalsRowShown="0">
  <autoFilter ref="A1:D9" xr:uid="{5937F4C8-CECC-43F9-82A8-30830F59D38E}"/>
  <tableColumns count="4">
    <tableColumn id="1" xr3:uid="{BA3D50C9-A6C1-417F-8A03-AD6E30EC1616}" name="YEAR"/>
    <tableColumn id="2" xr3:uid="{17CDAC30-3507-4CB2-B5F0-663485ACDBE9}" name="EARNED PREMIUM" dataDxfId="2"/>
    <tableColumn id="3" xr3:uid="{DF96E3E4-7C6A-47ED-8447-ACE1DF3BA9BF}" name="CLAIMS INCURRED" dataDxfId="1"/>
    <tableColumn id="4" xr3:uid="{925857F9-88A4-4DB5-9B47-430EBA19585C}" name="SERVICE RESULT" dataDxfId="0">
      <calculatedColumnFormula>B2-C2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ADFD31-7319-4485-BC7F-C55B5790884B}" name="Table2" displayName="Table2" ref="A1:D10" totalsRowShown="0">
  <autoFilter ref="A1:D10" xr:uid="{43ADFD31-7319-4485-BC7F-C55B5790884B}"/>
  <tableColumns count="4">
    <tableColumn id="1" xr3:uid="{A6C61364-0E66-4E97-AC71-12EA838A1456}" name="YEAR"/>
    <tableColumn id="2" xr3:uid="{270027E7-9012-47DB-B626-D59358B9FD5B}" name="LRC"/>
    <tableColumn id="3" xr3:uid="{98CBC14D-C7EF-40AB-9319-C39351086E26}" name="LIC"/>
    <tableColumn id="4" xr3:uid="{4D9C9F9A-3474-4707-A18A-8E682E102945}" name="TOTAL LIABILITIES">
      <calculatedColumnFormula>B2+C2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89512-0A74-40E7-8278-DC22A9DB173B}">
  <dimension ref="A1:V510"/>
  <sheetViews>
    <sheetView topLeftCell="R7" workbookViewId="0">
      <selection activeCell="T3" sqref="T3:V7"/>
    </sheetView>
  </sheetViews>
  <sheetFormatPr defaultRowHeight="14.4" x14ac:dyDescent="0.3"/>
  <cols>
    <col min="2" max="2" width="15.33203125" bestFit="1" customWidth="1"/>
    <col min="3" max="3" width="8.6640625" bestFit="1" customWidth="1"/>
    <col min="4" max="5" width="10.109375" bestFit="1" customWidth="1"/>
    <col min="6" max="6" width="8.6640625" bestFit="1" customWidth="1"/>
    <col min="7" max="7" width="15.109375" bestFit="1" customWidth="1"/>
    <col min="8" max="8" width="11.21875" bestFit="1" customWidth="1"/>
    <col min="9" max="10" width="11.44140625" bestFit="1" customWidth="1"/>
    <col min="11" max="11" width="10.33203125" bestFit="1" customWidth="1"/>
    <col min="12" max="12" width="8.77734375" bestFit="1" customWidth="1"/>
    <col min="13" max="13" width="8.21875" bestFit="1" customWidth="1"/>
    <col min="14" max="14" width="8.44140625" bestFit="1" customWidth="1"/>
    <col min="16" max="16" width="11" bestFit="1" customWidth="1"/>
    <col min="17" max="17" width="6.44140625" bestFit="1" customWidth="1"/>
    <col min="20" max="20" width="12.44140625" bestFit="1" customWidth="1"/>
    <col min="21" max="21" width="22.33203125" bestFit="1" customWidth="1"/>
    <col min="22" max="22" width="12.6640625" bestFit="1" customWidth="1"/>
  </cols>
  <sheetData>
    <row r="1" spans="1:22" ht="52.8" x14ac:dyDescent="0.3">
      <c r="A1" s="9" t="s">
        <v>18</v>
      </c>
      <c r="B1" s="10" t="s">
        <v>19</v>
      </c>
      <c r="C1" s="10" t="s">
        <v>20</v>
      </c>
      <c r="D1" s="11" t="s">
        <v>21</v>
      </c>
      <c r="E1" s="11" t="s">
        <v>22</v>
      </c>
      <c r="F1" s="10" t="s">
        <v>23</v>
      </c>
      <c r="G1" s="12" t="s">
        <v>24</v>
      </c>
      <c r="H1" s="12" t="s">
        <v>25</v>
      </c>
      <c r="I1" s="13" t="s">
        <v>26</v>
      </c>
      <c r="J1" s="12" t="s">
        <v>27</v>
      </c>
      <c r="K1" s="14" t="s">
        <v>28</v>
      </c>
      <c r="L1" s="14" t="s">
        <v>29</v>
      </c>
      <c r="M1" s="14" t="s">
        <v>30</v>
      </c>
      <c r="N1" s="14" t="s">
        <v>31</v>
      </c>
      <c r="O1" s="14" t="s">
        <v>32</v>
      </c>
      <c r="P1" s="14" t="s">
        <v>33</v>
      </c>
      <c r="Q1" s="14" t="s">
        <v>4</v>
      </c>
    </row>
    <row r="2" spans="1:22" x14ac:dyDescent="0.3">
      <c r="A2" s="15" t="s">
        <v>34</v>
      </c>
      <c r="B2" s="15" t="s">
        <v>35</v>
      </c>
      <c r="C2" s="16">
        <v>2017</v>
      </c>
      <c r="D2" s="17">
        <v>42831</v>
      </c>
      <c r="E2" s="17">
        <v>43927</v>
      </c>
      <c r="F2" s="15" t="s">
        <v>36</v>
      </c>
      <c r="G2" s="18">
        <v>100000</v>
      </c>
      <c r="H2" s="19">
        <v>-20000</v>
      </c>
      <c r="I2" s="18">
        <v>-2000</v>
      </c>
      <c r="J2" s="20">
        <v>-12960.870176804348</v>
      </c>
      <c r="K2" s="21">
        <v>43100</v>
      </c>
      <c r="L2" s="22">
        <f>DATEDIF(D2, E2, "d")+1</f>
        <v>1097</v>
      </c>
      <c r="M2">
        <f>IF(D2&gt;$K$2,0,MIN($K$2,E2)-D2+1)</f>
        <v>270</v>
      </c>
      <c r="N2" s="22">
        <f>MAX(0,L2-M2)</f>
        <v>827</v>
      </c>
      <c r="O2">
        <f>H2*(N2/L2)</f>
        <v>-15077.484047402006</v>
      </c>
      <c r="P2" s="6">
        <f>H2 - O2</f>
        <v>-4922.5159525979943</v>
      </c>
      <c r="Q2">
        <f>YEAR(D2)</f>
        <v>2017</v>
      </c>
    </row>
    <row r="3" spans="1:22" x14ac:dyDescent="0.3">
      <c r="A3" s="15" t="s">
        <v>34</v>
      </c>
      <c r="B3" s="15" t="s">
        <v>35</v>
      </c>
      <c r="C3" s="16">
        <v>2017</v>
      </c>
      <c r="D3" s="17">
        <v>42753</v>
      </c>
      <c r="E3" s="17">
        <v>44213</v>
      </c>
      <c r="F3" s="15" t="s">
        <v>37</v>
      </c>
      <c r="G3" s="18">
        <v>100000</v>
      </c>
      <c r="H3" s="19">
        <v>-3000</v>
      </c>
      <c r="I3" s="18">
        <v>-300</v>
      </c>
      <c r="J3" s="20">
        <v>-1944.1305265206524</v>
      </c>
      <c r="L3" s="22">
        <f t="shared" ref="L3:L66" si="0">DATEDIF(D3, E3, "d")+1</f>
        <v>1461</v>
      </c>
      <c r="M3">
        <f t="shared" ref="M3:M66" si="1">IF(D3&gt;$K$2,0,MIN($K$2,E3)-D3+1)</f>
        <v>348</v>
      </c>
      <c r="N3" s="22">
        <f t="shared" ref="N3:N66" si="2">MAX(0,L3-M3)</f>
        <v>1113</v>
      </c>
      <c r="O3">
        <f t="shared" ref="O3:O66" si="3">H3*(N3/L3)</f>
        <v>-2285.4209445585216</v>
      </c>
      <c r="P3" s="6">
        <f t="shared" ref="P3:P66" si="4">H3 - O3</f>
        <v>-714.57905544147843</v>
      </c>
      <c r="Q3">
        <f t="shared" ref="Q3:Q66" si="5">YEAR(D3)</f>
        <v>2017</v>
      </c>
      <c r="T3" s="3" t="s">
        <v>0</v>
      </c>
      <c r="U3" s="3" t="s">
        <v>534</v>
      </c>
      <c r="V3" t="s">
        <v>535</v>
      </c>
    </row>
    <row r="4" spans="1:22" x14ac:dyDescent="0.3">
      <c r="A4" s="15" t="s">
        <v>34</v>
      </c>
      <c r="B4" s="15" t="s">
        <v>35</v>
      </c>
      <c r="C4" s="16">
        <v>2017</v>
      </c>
      <c r="D4" s="17">
        <v>42877</v>
      </c>
      <c r="E4" s="17">
        <v>43972</v>
      </c>
      <c r="F4" s="15" t="s">
        <v>38</v>
      </c>
      <c r="G4" s="18">
        <v>100000</v>
      </c>
      <c r="H4" s="19">
        <v>-2500</v>
      </c>
      <c r="I4" s="18">
        <v>-250</v>
      </c>
      <c r="J4" s="20">
        <v>-1620.1087721005435</v>
      </c>
      <c r="L4" s="22">
        <f t="shared" si="0"/>
        <v>1096</v>
      </c>
      <c r="M4">
        <f t="shared" si="1"/>
        <v>224</v>
      </c>
      <c r="N4" s="22">
        <f t="shared" si="2"/>
        <v>872</v>
      </c>
      <c r="O4">
        <f t="shared" si="3"/>
        <v>-1989.051094890511</v>
      </c>
      <c r="P4" s="6">
        <f t="shared" si="4"/>
        <v>-510.94890510948903</v>
      </c>
      <c r="Q4">
        <f t="shared" si="5"/>
        <v>2017</v>
      </c>
      <c r="T4" s="1">
        <v>2016</v>
      </c>
      <c r="U4" s="6">
        <v>248391.57454254574</v>
      </c>
      <c r="V4">
        <v>-9729.5745425457462</v>
      </c>
    </row>
    <row r="5" spans="1:22" x14ac:dyDescent="0.3">
      <c r="A5" s="15" t="s">
        <v>34</v>
      </c>
      <c r="B5" s="15" t="s">
        <v>35</v>
      </c>
      <c r="C5" s="16">
        <v>2017</v>
      </c>
      <c r="D5" s="17">
        <v>42866</v>
      </c>
      <c r="E5" s="17">
        <v>43961</v>
      </c>
      <c r="F5" s="15" t="s">
        <v>39</v>
      </c>
      <c r="G5" s="18">
        <v>100000</v>
      </c>
      <c r="H5" s="19">
        <v>-2500</v>
      </c>
      <c r="I5" s="18">
        <v>-250</v>
      </c>
      <c r="J5" s="20">
        <v>-1620.1087721005435</v>
      </c>
      <c r="L5" s="22">
        <f t="shared" si="0"/>
        <v>1096</v>
      </c>
      <c r="M5">
        <f t="shared" si="1"/>
        <v>235</v>
      </c>
      <c r="N5" s="22">
        <f t="shared" si="2"/>
        <v>861</v>
      </c>
      <c r="O5">
        <f t="shared" si="3"/>
        <v>-1963.9598540145987</v>
      </c>
      <c r="P5" s="6">
        <f t="shared" si="4"/>
        <v>-536.0401459854013</v>
      </c>
      <c r="Q5">
        <f t="shared" si="5"/>
        <v>2017</v>
      </c>
      <c r="T5" s="1">
        <v>2017</v>
      </c>
      <c r="U5" s="6">
        <v>7640499.0482266601</v>
      </c>
      <c r="V5">
        <v>9194459.9517733417</v>
      </c>
    </row>
    <row r="6" spans="1:22" x14ac:dyDescent="0.3">
      <c r="A6" s="15" t="s">
        <v>34</v>
      </c>
      <c r="B6" s="15" t="s">
        <v>35</v>
      </c>
      <c r="C6" s="16">
        <v>2017</v>
      </c>
      <c r="D6" s="17">
        <v>42983</v>
      </c>
      <c r="E6" s="17">
        <v>43893</v>
      </c>
      <c r="F6" s="15" t="s">
        <v>40</v>
      </c>
      <c r="G6" s="18">
        <v>100000</v>
      </c>
      <c r="H6" s="19">
        <v>-2000</v>
      </c>
      <c r="I6" s="18">
        <v>-200</v>
      </c>
      <c r="J6" s="20">
        <v>-1296.0870176804349</v>
      </c>
      <c r="L6" s="22">
        <f t="shared" si="0"/>
        <v>911</v>
      </c>
      <c r="M6">
        <f t="shared" si="1"/>
        <v>118</v>
      </c>
      <c r="N6" s="22">
        <f t="shared" si="2"/>
        <v>793</v>
      </c>
      <c r="O6">
        <f t="shared" si="3"/>
        <v>-1740.9440175631175</v>
      </c>
      <c r="P6" s="6">
        <f t="shared" si="4"/>
        <v>-259.05598243688246</v>
      </c>
      <c r="Q6">
        <f t="shared" si="5"/>
        <v>2017</v>
      </c>
      <c r="T6" s="1">
        <v>2018</v>
      </c>
      <c r="U6" s="6">
        <v>0</v>
      </c>
      <c r="V6">
        <v>33500</v>
      </c>
    </row>
    <row r="7" spans="1:22" x14ac:dyDescent="0.3">
      <c r="A7" s="15" t="s">
        <v>34</v>
      </c>
      <c r="B7" s="15" t="s">
        <v>35</v>
      </c>
      <c r="C7" s="16">
        <v>2017</v>
      </c>
      <c r="D7" s="17">
        <v>42688</v>
      </c>
      <c r="E7" s="17">
        <v>43783</v>
      </c>
      <c r="F7" s="15" t="s">
        <v>41</v>
      </c>
      <c r="G7" s="18">
        <v>100000</v>
      </c>
      <c r="H7" s="19">
        <v>-2500</v>
      </c>
      <c r="I7" s="18">
        <v>-250</v>
      </c>
      <c r="J7" s="20">
        <v>-1620.1087721005435</v>
      </c>
      <c r="L7" s="22">
        <f t="shared" si="0"/>
        <v>1096</v>
      </c>
      <c r="M7">
        <f t="shared" si="1"/>
        <v>413</v>
      </c>
      <c r="N7" s="22">
        <f t="shared" si="2"/>
        <v>683</v>
      </c>
      <c r="O7">
        <f t="shared" si="3"/>
        <v>-1557.9379562043796</v>
      </c>
      <c r="P7" s="6">
        <f t="shared" si="4"/>
        <v>-942.06204379562041</v>
      </c>
      <c r="Q7">
        <f t="shared" si="5"/>
        <v>2016</v>
      </c>
      <c r="T7" s="1" t="s">
        <v>2</v>
      </c>
      <c r="U7" s="6">
        <v>7888890.6227692058</v>
      </c>
      <c r="V7">
        <v>9218230.3772307951</v>
      </c>
    </row>
    <row r="8" spans="1:22" x14ac:dyDescent="0.3">
      <c r="A8" s="15" t="s">
        <v>34</v>
      </c>
      <c r="B8" s="15" t="s">
        <v>35</v>
      </c>
      <c r="C8" s="16">
        <v>2017</v>
      </c>
      <c r="D8" s="17">
        <v>42688</v>
      </c>
      <c r="E8" s="17">
        <v>43783</v>
      </c>
      <c r="F8" s="15" t="s">
        <v>42</v>
      </c>
      <c r="G8" s="18">
        <v>100000</v>
      </c>
      <c r="H8" s="19">
        <v>-2500</v>
      </c>
      <c r="I8" s="18">
        <v>-250</v>
      </c>
      <c r="J8" s="20">
        <v>-1620.1087721005435</v>
      </c>
      <c r="L8" s="22">
        <f t="shared" si="0"/>
        <v>1096</v>
      </c>
      <c r="M8">
        <f t="shared" si="1"/>
        <v>413</v>
      </c>
      <c r="N8" s="22">
        <f t="shared" si="2"/>
        <v>683</v>
      </c>
      <c r="O8">
        <f t="shared" si="3"/>
        <v>-1557.9379562043796</v>
      </c>
      <c r="P8" s="6">
        <f t="shared" si="4"/>
        <v>-942.06204379562041</v>
      </c>
      <c r="Q8">
        <f t="shared" si="5"/>
        <v>2016</v>
      </c>
    </row>
    <row r="9" spans="1:22" x14ac:dyDescent="0.3">
      <c r="A9" s="15" t="s">
        <v>34</v>
      </c>
      <c r="B9" s="15" t="s">
        <v>35</v>
      </c>
      <c r="C9" s="16">
        <v>2017</v>
      </c>
      <c r="D9" s="17">
        <v>42675</v>
      </c>
      <c r="E9" s="17">
        <v>43769</v>
      </c>
      <c r="F9" s="15" t="s">
        <v>43</v>
      </c>
      <c r="G9" s="18">
        <v>100000</v>
      </c>
      <c r="H9" s="19">
        <v>-2500</v>
      </c>
      <c r="I9" s="18">
        <v>-250</v>
      </c>
      <c r="J9" s="20">
        <v>-1620.1087721005435</v>
      </c>
      <c r="L9" s="22">
        <f t="shared" si="0"/>
        <v>1095</v>
      </c>
      <c r="M9">
        <f t="shared" si="1"/>
        <v>426</v>
      </c>
      <c r="N9" s="22">
        <f t="shared" si="2"/>
        <v>669</v>
      </c>
      <c r="O9">
        <f t="shared" si="3"/>
        <v>-1527.3972602739727</v>
      </c>
      <c r="P9" s="6">
        <f t="shared" si="4"/>
        <v>-972.60273972602727</v>
      </c>
      <c r="Q9">
        <f t="shared" si="5"/>
        <v>2016</v>
      </c>
    </row>
    <row r="10" spans="1:22" x14ac:dyDescent="0.3">
      <c r="A10" s="15" t="s">
        <v>34</v>
      </c>
      <c r="B10" s="15" t="s">
        <v>35</v>
      </c>
      <c r="C10" s="16">
        <v>2017</v>
      </c>
      <c r="D10" s="17">
        <v>42661</v>
      </c>
      <c r="E10" s="17">
        <v>43755</v>
      </c>
      <c r="F10" s="15" t="s">
        <v>44</v>
      </c>
      <c r="G10" s="18">
        <v>100000</v>
      </c>
      <c r="H10" s="19">
        <v>-2500</v>
      </c>
      <c r="I10" s="18">
        <v>-250</v>
      </c>
      <c r="J10" s="20">
        <v>-1620.1087721005435</v>
      </c>
      <c r="L10" s="22">
        <f t="shared" si="0"/>
        <v>1095</v>
      </c>
      <c r="M10">
        <f t="shared" si="1"/>
        <v>440</v>
      </c>
      <c r="N10" s="22">
        <f t="shared" si="2"/>
        <v>655</v>
      </c>
      <c r="O10">
        <f t="shared" si="3"/>
        <v>-1495.433789954338</v>
      </c>
      <c r="P10" s="6">
        <f t="shared" si="4"/>
        <v>-1004.566210045662</v>
      </c>
      <c r="Q10">
        <f t="shared" si="5"/>
        <v>2016</v>
      </c>
    </row>
    <row r="11" spans="1:22" x14ac:dyDescent="0.3">
      <c r="A11" s="15" t="s">
        <v>34</v>
      </c>
      <c r="B11" s="15" t="s">
        <v>35</v>
      </c>
      <c r="C11" s="16">
        <v>2017</v>
      </c>
      <c r="D11" s="17">
        <v>42660</v>
      </c>
      <c r="E11" s="17">
        <v>43754</v>
      </c>
      <c r="F11" s="15" t="s">
        <v>45</v>
      </c>
      <c r="G11" s="18">
        <v>100000</v>
      </c>
      <c r="H11" s="19">
        <v>-2500</v>
      </c>
      <c r="I11" s="18">
        <v>-250</v>
      </c>
      <c r="J11" s="20">
        <v>-1620.1087721005435</v>
      </c>
      <c r="L11" s="22">
        <f t="shared" si="0"/>
        <v>1095</v>
      </c>
      <c r="M11">
        <f t="shared" si="1"/>
        <v>441</v>
      </c>
      <c r="N11" s="22">
        <f t="shared" si="2"/>
        <v>654</v>
      </c>
      <c r="O11">
        <f t="shared" si="3"/>
        <v>-1493.1506849315069</v>
      </c>
      <c r="P11" s="6">
        <f t="shared" si="4"/>
        <v>-1006.8493150684931</v>
      </c>
      <c r="Q11">
        <f t="shared" si="5"/>
        <v>2016</v>
      </c>
    </row>
    <row r="12" spans="1:22" x14ac:dyDescent="0.3">
      <c r="A12" s="15" t="s">
        <v>34</v>
      </c>
      <c r="B12" s="15" t="s">
        <v>35</v>
      </c>
      <c r="C12" s="16">
        <v>2017</v>
      </c>
      <c r="D12" s="17">
        <v>42660</v>
      </c>
      <c r="E12" s="17">
        <v>43754</v>
      </c>
      <c r="F12" s="15" t="s">
        <v>46</v>
      </c>
      <c r="G12" s="18">
        <v>100000</v>
      </c>
      <c r="H12" s="19">
        <v>-2500</v>
      </c>
      <c r="I12" s="18">
        <v>-250</v>
      </c>
      <c r="J12" s="20">
        <v>-1620.1087721005435</v>
      </c>
      <c r="L12" s="22">
        <f t="shared" si="0"/>
        <v>1095</v>
      </c>
      <c r="M12">
        <f t="shared" si="1"/>
        <v>441</v>
      </c>
      <c r="N12" s="22">
        <f t="shared" si="2"/>
        <v>654</v>
      </c>
      <c r="O12">
        <f t="shared" si="3"/>
        <v>-1493.1506849315069</v>
      </c>
      <c r="P12" s="6">
        <f t="shared" si="4"/>
        <v>-1006.8493150684931</v>
      </c>
      <c r="Q12">
        <f t="shared" si="5"/>
        <v>2016</v>
      </c>
    </row>
    <row r="13" spans="1:22" x14ac:dyDescent="0.3">
      <c r="A13" s="15" t="s">
        <v>34</v>
      </c>
      <c r="B13" s="15" t="s">
        <v>35</v>
      </c>
      <c r="C13" s="16">
        <v>2017</v>
      </c>
      <c r="D13" s="17">
        <v>42668</v>
      </c>
      <c r="E13" s="17">
        <v>43762</v>
      </c>
      <c r="F13" s="15" t="s">
        <v>47</v>
      </c>
      <c r="G13" s="18">
        <v>100000</v>
      </c>
      <c r="H13" s="19">
        <v>-1000</v>
      </c>
      <c r="I13" s="18">
        <v>-100</v>
      </c>
      <c r="J13" s="20">
        <v>-648.04350884021744</v>
      </c>
      <c r="L13" s="22">
        <f t="shared" si="0"/>
        <v>1095</v>
      </c>
      <c r="M13">
        <f t="shared" si="1"/>
        <v>433</v>
      </c>
      <c r="N13" s="22">
        <f t="shared" si="2"/>
        <v>662</v>
      </c>
      <c r="O13">
        <f t="shared" si="3"/>
        <v>-604.56621004566216</v>
      </c>
      <c r="P13" s="6">
        <f t="shared" si="4"/>
        <v>-395.43378995433784</v>
      </c>
      <c r="Q13">
        <f t="shared" si="5"/>
        <v>2016</v>
      </c>
    </row>
    <row r="14" spans="1:22" x14ac:dyDescent="0.3">
      <c r="A14" s="15" t="s">
        <v>34</v>
      </c>
      <c r="B14" s="15" t="s">
        <v>35</v>
      </c>
      <c r="C14" s="16">
        <v>2017</v>
      </c>
      <c r="D14" s="17">
        <v>43058</v>
      </c>
      <c r="E14" s="17">
        <v>43422</v>
      </c>
      <c r="F14" s="15" t="s">
        <v>48</v>
      </c>
      <c r="G14" s="18">
        <v>500000</v>
      </c>
      <c r="H14" s="19">
        <v>1250</v>
      </c>
      <c r="I14" s="18">
        <v>125</v>
      </c>
      <c r="J14" s="20">
        <v>19.415630849025227</v>
      </c>
      <c r="L14" s="22">
        <f t="shared" si="0"/>
        <v>365</v>
      </c>
      <c r="M14">
        <f t="shared" si="1"/>
        <v>43</v>
      </c>
      <c r="N14" s="22">
        <f t="shared" si="2"/>
        <v>322</v>
      </c>
      <c r="O14">
        <f t="shared" si="3"/>
        <v>1102.7397260273974</v>
      </c>
      <c r="P14" s="6">
        <f t="shared" si="4"/>
        <v>147.26027397260259</v>
      </c>
      <c r="Q14">
        <f t="shared" si="5"/>
        <v>2017</v>
      </c>
    </row>
    <row r="15" spans="1:22" x14ac:dyDescent="0.3">
      <c r="A15" s="15" t="s">
        <v>34</v>
      </c>
      <c r="B15" s="15" t="s">
        <v>35</v>
      </c>
      <c r="C15" s="16">
        <v>2017</v>
      </c>
      <c r="D15" s="17">
        <v>43042</v>
      </c>
      <c r="E15" s="17">
        <v>43406</v>
      </c>
      <c r="F15" s="15" t="s">
        <v>49</v>
      </c>
      <c r="G15" s="18">
        <v>300000</v>
      </c>
      <c r="H15" s="19">
        <v>750</v>
      </c>
      <c r="I15" s="18">
        <v>75</v>
      </c>
      <c r="J15" s="20">
        <v>11.649378509415136</v>
      </c>
      <c r="L15" s="22">
        <f t="shared" si="0"/>
        <v>365</v>
      </c>
      <c r="M15">
        <f t="shared" si="1"/>
        <v>59</v>
      </c>
      <c r="N15" s="22">
        <f t="shared" si="2"/>
        <v>306</v>
      </c>
      <c r="O15">
        <f t="shared" si="3"/>
        <v>628.76712328767121</v>
      </c>
      <c r="P15" s="6">
        <f t="shared" si="4"/>
        <v>121.23287671232879</v>
      </c>
      <c r="Q15">
        <f t="shared" si="5"/>
        <v>2017</v>
      </c>
    </row>
    <row r="16" spans="1:22" x14ac:dyDescent="0.3">
      <c r="A16" s="15" t="s">
        <v>34</v>
      </c>
      <c r="B16" s="15" t="s">
        <v>35</v>
      </c>
      <c r="C16" s="16">
        <v>2017</v>
      </c>
      <c r="D16" s="17">
        <v>42977</v>
      </c>
      <c r="E16" s="17">
        <v>43007</v>
      </c>
      <c r="F16" s="15" t="s">
        <v>50</v>
      </c>
      <c r="G16" s="18"/>
      <c r="H16" s="19">
        <v>1005</v>
      </c>
      <c r="I16" s="18">
        <v>101</v>
      </c>
      <c r="J16" s="20">
        <v>15.610167202616283</v>
      </c>
      <c r="L16" s="22">
        <f t="shared" si="0"/>
        <v>31</v>
      </c>
      <c r="M16">
        <f t="shared" si="1"/>
        <v>31</v>
      </c>
      <c r="N16" s="22">
        <f t="shared" si="2"/>
        <v>0</v>
      </c>
      <c r="O16">
        <f t="shared" si="3"/>
        <v>0</v>
      </c>
      <c r="P16" s="6">
        <f t="shared" si="4"/>
        <v>1005</v>
      </c>
      <c r="Q16">
        <f t="shared" si="5"/>
        <v>2017</v>
      </c>
    </row>
    <row r="17" spans="1:17" x14ac:dyDescent="0.3">
      <c r="A17" s="15" t="s">
        <v>34</v>
      </c>
      <c r="B17" s="15" t="s">
        <v>35</v>
      </c>
      <c r="C17" s="16">
        <v>2017</v>
      </c>
      <c r="D17" s="17">
        <v>42589</v>
      </c>
      <c r="E17" s="17">
        <v>42953</v>
      </c>
      <c r="F17" s="15" t="s">
        <v>51</v>
      </c>
      <c r="G17" s="18">
        <v>360000</v>
      </c>
      <c r="H17" s="19">
        <v>-934</v>
      </c>
      <c r="I17" s="18">
        <v>-93</v>
      </c>
      <c r="J17" s="20">
        <v>-511.12389183206494</v>
      </c>
      <c r="L17" s="22">
        <f t="shared" si="0"/>
        <v>365</v>
      </c>
      <c r="M17">
        <f t="shared" si="1"/>
        <v>365</v>
      </c>
      <c r="N17" s="22">
        <f t="shared" si="2"/>
        <v>0</v>
      </c>
      <c r="O17">
        <f t="shared" si="3"/>
        <v>0</v>
      </c>
      <c r="P17" s="6">
        <f t="shared" si="4"/>
        <v>-934</v>
      </c>
      <c r="Q17">
        <f t="shared" si="5"/>
        <v>2016</v>
      </c>
    </row>
    <row r="18" spans="1:17" x14ac:dyDescent="0.3">
      <c r="A18" s="15" t="s">
        <v>34</v>
      </c>
      <c r="B18" s="15" t="s">
        <v>35</v>
      </c>
      <c r="C18" s="16">
        <v>2017</v>
      </c>
      <c r="D18" s="17">
        <v>42801</v>
      </c>
      <c r="E18" s="17">
        <v>43165</v>
      </c>
      <c r="F18" s="15" t="s">
        <v>52</v>
      </c>
      <c r="G18" s="18"/>
      <c r="H18" s="19">
        <v>5000</v>
      </c>
      <c r="I18" s="18">
        <v>500</v>
      </c>
      <c r="J18" s="20">
        <v>78.57391017067728</v>
      </c>
      <c r="L18" s="22">
        <f t="shared" si="0"/>
        <v>365</v>
      </c>
      <c r="M18">
        <f t="shared" si="1"/>
        <v>300</v>
      </c>
      <c r="N18" s="22">
        <f t="shared" si="2"/>
        <v>65</v>
      </c>
      <c r="O18">
        <f t="shared" si="3"/>
        <v>890.41095890410952</v>
      </c>
      <c r="P18" s="6">
        <f t="shared" si="4"/>
        <v>4109.5890410958909</v>
      </c>
      <c r="Q18">
        <f t="shared" si="5"/>
        <v>2017</v>
      </c>
    </row>
    <row r="19" spans="1:17" x14ac:dyDescent="0.3">
      <c r="A19" s="15" t="s">
        <v>34</v>
      </c>
      <c r="B19" s="15" t="s">
        <v>35</v>
      </c>
      <c r="C19" s="16">
        <v>2017</v>
      </c>
      <c r="D19" s="17">
        <v>42984</v>
      </c>
      <c r="E19" s="17">
        <v>43348</v>
      </c>
      <c r="F19" s="15" t="s">
        <v>53</v>
      </c>
      <c r="G19" s="18">
        <v>1300000</v>
      </c>
      <c r="H19" s="19">
        <v>3250</v>
      </c>
      <c r="I19" s="18">
        <v>325</v>
      </c>
      <c r="J19" s="20">
        <v>50.480640207465591</v>
      </c>
      <c r="L19" s="22">
        <f t="shared" si="0"/>
        <v>365</v>
      </c>
      <c r="M19">
        <f t="shared" si="1"/>
        <v>117</v>
      </c>
      <c r="N19" s="22">
        <f t="shared" si="2"/>
        <v>248</v>
      </c>
      <c r="O19">
        <f t="shared" si="3"/>
        <v>2208.2191780821918</v>
      </c>
      <c r="P19" s="6">
        <f t="shared" si="4"/>
        <v>1041.7808219178082</v>
      </c>
      <c r="Q19">
        <f t="shared" si="5"/>
        <v>2017</v>
      </c>
    </row>
    <row r="20" spans="1:17" x14ac:dyDescent="0.3">
      <c r="A20" s="15" t="s">
        <v>34</v>
      </c>
      <c r="B20" s="15" t="s">
        <v>35</v>
      </c>
      <c r="C20" s="16">
        <v>2017</v>
      </c>
      <c r="D20" s="17">
        <v>42984</v>
      </c>
      <c r="E20" s="17">
        <v>43348</v>
      </c>
      <c r="F20" s="15" t="s">
        <v>54</v>
      </c>
      <c r="G20" s="18">
        <v>1300000</v>
      </c>
      <c r="H20" s="19">
        <v>45500</v>
      </c>
      <c r="I20" s="18">
        <v>4550</v>
      </c>
      <c r="J20" s="20">
        <v>706.72896290451831</v>
      </c>
      <c r="L20" s="22">
        <f t="shared" si="0"/>
        <v>365</v>
      </c>
      <c r="M20">
        <f t="shared" si="1"/>
        <v>117</v>
      </c>
      <c r="N20" s="22">
        <f t="shared" si="2"/>
        <v>248</v>
      </c>
      <c r="O20">
        <f t="shared" si="3"/>
        <v>30915.068493150684</v>
      </c>
      <c r="P20" s="6">
        <f t="shared" si="4"/>
        <v>14584.931506849316</v>
      </c>
      <c r="Q20">
        <f t="shared" si="5"/>
        <v>2017</v>
      </c>
    </row>
    <row r="21" spans="1:17" x14ac:dyDescent="0.3">
      <c r="A21" s="15" t="s">
        <v>34</v>
      </c>
      <c r="B21" s="15" t="s">
        <v>35</v>
      </c>
      <c r="C21" s="16">
        <v>2017</v>
      </c>
      <c r="D21" s="17">
        <v>42927</v>
      </c>
      <c r="E21" s="17">
        <v>43291</v>
      </c>
      <c r="F21" s="15" t="s">
        <v>55</v>
      </c>
      <c r="G21" s="18">
        <v>4800000</v>
      </c>
      <c r="H21" s="19">
        <v>168000</v>
      </c>
      <c r="I21" s="18">
        <v>16800</v>
      </c>
      <c r="J21" s="20">
        <v>2609.4607861089908</v>
      </c>
      <c r="L21" s="22">
        <f t="shared" si="0"/>
        <v>365</v>
      </c>
      <c r="M21">
        <f t="shared" si="1"/>
        <v>174</v>
      </c>
      <c r="N21" s="22">
        <f t="shared" si="2"/>
        <v>191</v>
      </c>
      <c r="O21">
        <f t="shared" si="3"/>
        <v>87912.328767123283</v>
      </c>
      <c r="P21" s="6">
        <f t="shared" si="4"/>
        <v>80087.671232876717</v>
      </c>
      <c r="Q21">
        <f t="shared" si="5"/>
        <v>2017</v>
      </c>
    </row>
    <row r="22" spans="1:17" x14ac:dyDescent="0.3">
      <c r="A22" s="15" t="s">
        <v>34</v>
      </c>
      <c r="B22" s="15" t="s">
        <v>35</v>
      </c>
      <c r="C22" s="16">
        <v>2017</v>
      </c>
      <c r="D22" s="17">
        <v>42917</v>
      </c>
      <c r="E22" s="17">
        <v>43281</v>
      </c>
      <c r="F22" s="15" t="s">
        <v>56</v>
      </c>
      <c r="G22" s="18">
        <v>242536375</v>
      </c>
      <c r="H22" s="19">
        <v>1988895</v>
      </c>
      <c r="I22" s="18">
        <v>397779</v>
      </c>
      <c r="J22" s="20">
        <v>414827.94819037942</v>
      </c>
      <c r="L22" s="22">
        <f t="shared" si="0"/>
        <v>365</v>
      </c>
      <c r="M22">
        <f t="shared" si="1"/>
        <v>184</v>
      </c>
      <c r="N22" s="22">
        <f t="shared" si="2"/>
        <v>181</v>
      </c>
      <c r="O22">
        <f t="shared" si="3"/>
        <v>986273.95890410966</v>
      </c>
      <c r="P22" s="6">
        <f t="shared" si="4"/>
        <v>1002621.0410958903</v>
      </c>
      <c r="Q22">
        <f t="shared" si="5"/>
        <v>2017</v>
      </c>
    </row>
    <row r="23" spans="1:17" x14ac:dyDescent="0.3">
      <c r="A23" s="15" t="s">
        <v>34</v>
      </c>
      <c r="B23" s="15" t="s">
        <v>35</v>
      </c>
      <c r="C23" s="16">
        <v>2017</v>
      </c>
      <c r="D23" s="17">
        <v>42944</v>
      </c>
      <c r="E23" s="17">
        <v>43308</v>
      </c>
      <c r="F23" s="15" t="s">
        <v>57</v>
      </c>
      <c r="G23" s="18"/>
      <c r="H23" s="19">
        <v>5000</v>
      </c>
      <c r="I23" s="18">
        <v>500</v>
      </c>
      <c r="J23" s="20">
        <v>77.662523396100909</v>
      </c>
      <c r="L23" s="22">
        <f t="shared" si="0"/>
        <v>365</v>
      </c>
      <c r="M23">
        <f t="shared" si="1"/>
        <v>157</v>
      </c>
      <c r="N23" s="22">
        <f t="shared" si="2"/>
        <v>208</v>
      </c>
      <c r="O23">
        <f t="shared" si="3"/>
        <v>2849.3150684931506</v>
      </c>
      <c r="P23" s="6">
        <f t="shared" si="4"/>
        <v>2150.6849315068494</v>
      </c>
      <c r="Q23">
        <f t="shared" si="5"/>
        <v>2017</v>
      </c>
    </row>
    <row r="24" spans="1:17" x14ac:dyDescent="0.3">
      <c r="A24" s="15" t="s">
        <v>34</v>
      </c>
      <c r="B24" s="15" t="s">
        <v>35</v>
      </c>
      <c r="C24" s="16">
        <v>2017</v>
      </c>
      <c r="D24" s="17">
        <v>42910</v>
      </c>
      <c r="E24" s="17">
        <v>43274</v>
      </c>
      <c r="F24" s="15" t="s">
        <v>58</v>
      </c>
      <c r="G24" s="18"/>
      <c r="H24" s="19">
        <v>5000</v>
      </c>
      <c r="I24" s="18">
        <v>500</v>
      </c>
      <c r="J24" s="20">
        <v>77.662523396100909</v>
      </c>
      <c r="L24" s="22">
        <f t="shared" si="0"/>
        <v>365</v>
      </c>
      <c r="M24">
        <f t="shared" si="1"/>
        <v>191</v>
      </c>
      <c r="N24" s="22">
        <f t="shared" si="2"/>
        <v>174</v>
      </c>
      <c r="O24">
        <f t="shared" si="3"/>
        <v>2383.5616438356165</v>
      </c>
      <c r="P24" s="6">
        <f t="shared" si="4"/>
        <v>2616.4383561643835</v>
      </c>
      <c r="Q24">
        <f t="shared" si="5"/>
        <v>2017</v>
      </c>
    </row>
    <row r="25" spans="1:17" x14ac:dyDescent="0.3">
      <c r="A25" s="15" t="s">
        <v>34</v>
      </c>
      <c r="B25" s="15" t="s">
        <v>35</v>
      </c>
      <c r="C25" s="16">
        <v>2017</v>
      </c>
      <c r="D25" s="17">
        <v>42969</v>
      </c>
      <c r="E25" s="17">
        <v>43333</v>
      </c>
      <c r="F25" s="15" t="s">
        <v>59</v>
      </c>
      <c r="G25" s="18"/>
      <c r="H25" s="19">
        <v>5000</v>
      </c>
      <c r="I25" s="18">
        <v>500</v>
      </c>
      <c r="J25" s="20">
        <v>78.57391017067728</v>
      </c>
      <c r="L25" s="22">
        <f t="shared" si="0"/>
        <v>365</v>
      </c>
      <c r="M25">
        <f t="shared" si="1"/>
        <v>132</v>
      </c>
      <c r="N25" s="22">
        <f t="shared" si="2"/>
        <v>233</v>
      </c>
      <c r="O25">
        <f t="shared" si="3"/>
        <v>3191.7808219178082</v>
      </c>
      <c r="P25" s="6">
        <f t="shared" si="4"/>
        <v>1808.2191780821918</v>
      </c>
      <c r="Q25">
        <f t="shared" si="5"/>
        <v>2017</v>
      </c>
    </row>
    <row r="26" spans="1:17" x14ac:dyDescent="0.3">
      <c r="A26" s="15" t="s">
        <v>34</v>
      </c>
      <c r="B26" s="15" t="s">
        <v>35</v>
      </c>
      <c r="C26" s="16">
        <v>2017</v>
      </c>
      <c r="D26" s="17">
        <v>42878</v>
      </c>
      <c r="E26" s="17">
        <v>42968</v>
      </c>
      <c r="F26" s="15" t="s">
        <v>60</v>
      </c>
      <c r="G26" s="18">
        <v>256068</v>
      </c>
      <c r="H26" s="19">
        <v>1000</v>
      </c>
      <c r="I26" s="18">
        <v>175</v>
      </c>
      <c r="J26" s="20">
        <v>582.08308884662279</v>
      </c>
      <c r="L26" s="22">
        <f t="shared" si="0"/>
        <v>91</v>
      </c>
      <c r="M26">
        <f t="shared" si="1"/>
        <v>91</v>
      </c>
      <c r="N26" s="22">
        <f t="shared" si="2"/>
        <v>0</v>
      </c>
      <c r="O26">
        <f t="shared" si="3"/>
        <v>0</v>
      </c>
      <c r="P26" s="6">
        <f t="shared" si="4"/>
        <v>1000</v>
      </c>
      <c r="Q26">
        <f t="shared" si="5"/>
        <v>2017</v>
      </c>
    </row>
    <row r="27" spans="1:17" x14ac:dyDescent="0.3">
      <c r="A27" s="15" t="s">
        <v>34</v>
      </c>
      <c r="B27" s="15" t="s">
        <v>35</v>
      </c>
      <c r="C27" s="16">
        <v>2017</v>
      </c>
      <c r="D27" s="17">
        <v>42935</v>
      </c>
      <c r="E27" s="17">
        <v>43025</v>
      </c>
      <c r="F27" s="15" t="s">
        <v>61</v>
      </c>
      <c r="G27" s="18">
        <v>262968</v>
      </c>
      <c r="H27" s="19">
        <v>1072</v>
      </c>
      <c r="I27" s="18">
        <v>188</v>
      </c>
      <c r="J27" s="20">
        <v>623.99307124357961</v>
      </c>
      <c r="L27" s="22">
        <f t="shared" si="0"/>
        <v>91</v>
      </c>
      <c r="M27">
        <f t="shared" si="1"/>
        <v>91</v>
      </c>
      <c r="N27" s="22">
        <f t="shared" si="2"/>
        <v>0</v>
      </c>
      <c r="O27">
        <f t="shared" si="3"/>
        <v>0</v>
      </c>
      <c r="P27" s="6">
        <f t="shared" si="4"/>
        <v>1072</v>
      </c>
      <c r="Q27">
        <f t="shared" si="5"/>
        <v>2017</v>
      </c>
    </row>
    <row r="28" spans="1:17" x14ac:dyDescent="0.3">
      <c r="A28" s="15" t="s">
        <v>34</v>
      </c>
      <c r="B28" s="15" t="s">
        <v>35</v>
      </c>
      <c r="C28" s="16">
        <v>2017</v>
      </c>
      <c r="D28" s="17">
        <v>42662</v>
      </c>
      <c r="E28" s="17">
        <v>42844</v>
      </c>
      <c r="F28" s="15" t="s">
        <v>62</v>
      </c>
      <c r="G28" s="18">
        <v>15500000</v>
      </c>
      <c r="H28" s="19">
        <v>38856</v>
      </c>
      <c r="I28" s="18">
        <v>7771</v>
      </c>
      <c r="J28" s="20">
        <v>21263.629487180639</v>
      </c>
      <c r="L28" s="22">
        <f t="shared" si="0"/>
        <v>183</v>
      </c>
      <c r="M28">
        <f t="shared" si="1"/>
        <v>183</v>
      </c>
      <c r="N28" s="22">
        <f t="shared" si="2"/>
        <v>0</v>
      </c>
      <c r="O28">
        <f t="shared" si="3"/>
        <v>0</v>
      </c>
      <c r="P28" s="6">
        <f t="shared" si="4"/>
        <v>38856</v>
      </c>
      <c r="Q28">
        <f t="shared" si="5"/>
        <v>2016</v>
      </c>
    </row>
    <row r="29" spans="1:17" x14ac:dyDescent="0.3">
      <c r="A29" s="15" t="s">
        <v>34</v>
      </c>
      <c r="B29" s="15" t="s">
        <v>35</v>
      </c>
      <c r="C29" s="16">
        <v>2017</v>
      </c>
      <c r="D29" s="17">
        <v>42402</v>
      </c>
      <c r="E29" s="17">
        <v>42767</v>
      </c>
      <c r="F29" s="15" t="s">
        <v>63</v>
      </c>
      <c r="G29" s="18">
        <v>760000</v>
      </c>
      <c r="H29" s="19">
        <v>-43800</v>
      </c>
      <c r="I29" s="18">
        <v>-4380</v>
      </c>
      <c r="J29" s="20">
        <v>-688.30745309513293</v>
      </c>
      <c r="L29" s="22">
        <f t="shared" si="0"/>
        <v>366</v>
      </c>
      <c r="M29">
        <f t="shared" si="1"/>
        <v>366</v>
      </c>
      <c r="N29" s="22">
        <f t="shared" si="2"/>
        <v>0</v>
      </c>
      <c r="O29">
        <f t="shared" si="3"/>
        <v>0</v>
      </c>
      <c r="P29" s="6">
        <f t="shared" si="4"/>
        <v>-43800</v>
      </c>
      <c r="Q29">
        <f t="shared" si="5"/>
        <v>2016</v>
      </c>
    </row>
    <row r="30" spans="1:17" x14ac:dyDescent="0.3">
      <c r="A30" s="15" t="s">
        <v>34</v>
      </c>
      <c r="B30" s="15" t="s">
        <v>35</v>
      </c>
      <c r="C30" s="16">
        <v>2017</v>
      </c>
      <c r="D30" s="17">
        <v>42914</v>
      </c>
      <c r="E30" s="17">
        <v>43278</v>
      </c>
      <c r="F30" s="15" t="s">
        <v>64</v>
      </c>
      <c r="G30" s="18">
        <v>100000</v>
      </c>
      <c r="H30" s="19">
        <v>5530</v>
      </c>
      <c r="I30" s="18">
        <v>553</v>
      </c>
      <c r="J30" s="20">
        <v>86.902744648769072</v>
      </c>
      <c r="L30" s="22">
        <f t="shared" si="0"/>
        <v>365</v>
      </c>
      <c r="M30">
        <f t="shared" si="1"/>
        <v>187</v>
      </c>
      <c r="N30" s="22">
        <f t="shared" si="2"/>
        <v>178</v>
      </c>
      <c r="O30">
        <f t="shared" si="3"/>
        <v>2696.821917808219</v>
      </c>
      <c r="P30" s="6">
        <f t="shared" si="4"/>
        <v>2833.178082191781</v>
      </c>
      <c r="Q30">
        <f t="shared" si="5"/>
        <v>2017</v>
      </c>
    </row>
    <row r="31" spans="1:17" x14ac:dyDescent="0.3">
      <c r="A31" s="15" t="s">
        <v>34</v>
      </c>
      <c r="B31" s="15" t="s">
        <v>35</v>
      </c>
      <c r="C31" s="16">
        <v>2017</v>
      </c>
      <c r="D31" s="17">
        <v>42913</v>
      </c>
      <c r="E31" s="17">
        <v>43277</v>
      </c>
      <c r="F31" s="15" t="s">
        <v>65</v>
      </c>
      <c r="G31" s="18">
        <v>500000</v>
      </c>
      <c r="H31" s="19">
        <v>1500</v>
      </c>
      <c r="I31" s="18">
        <v>150</v>
      </c>
      <c r="J31" s="20">
        <v>23.572173051203183</v>
      </c>
      <c r="L31" s="22">
        <f t="shared" si="0"/>
        <v>365</v>
      </c>
      <c r="M31">
        <f t="shared" si="1"/>
        <v>188</v>
      </c>
      <c r="N31" s="22">
        <f t="shared" si="2"/>
        <v>177</v>
      </c>
      <c r="O31">
        <f t="shared" si="3"/>
        <v>727.39726027397262</v>
      </c>
      <c r="P31" s="6">
        <f t="shared" si="4"/>
        <v>772.60273972602738</v>
      </c>
      <c r="Q31">
        <f t="shared" si="5"/>
        <v>2017</v>
      </c>
    </row>
    <row r="32" spans="1:17" x14ac:dyDescent="0.3">
      <c r="A32" s="15" t="s">
        <v>34</v>
      </c>
      <c r="B32" s="15" t="s">
        <v>35</v>
      </c>
      <c r="C32" s="16">
        <v>2017</v>
      </c>
      <c r="D32" s="17">
        <v>42913</v>
      </c>
      <c r="E32" s="17">
        <v>43277</v>
      </c>
      <c r="F32" s="15" t="s">
        <v>66</v>
      </c>
      <c r="G32" s="18">
        <v>500000</v>
      </c>
      <c r="H32" s="19">
        <v>22500</v>
      </c>
      <c r="I32" s="18">
        <v>2250</v>
      </c>
      <c r="J32" s="20">
        <v>353.58259576804772</v>
      </c>
      <c r="L32" s="22">
        <f t="shared" si="0"/>
        <v>365</v>
      </c>
      <c r="M32">
        <f t="shared" si="1"/>
        <v>188</v>
      </c>
      <c r="N32" s="22">
        <f t="shared" si="2"/>
        <v>177</v>
      </c>
      <c r="O32">
        <f t="shared" si="3"/>
        <v>10910.95890410959</v>
      </c>
      <c r="P32" s="6">
        <f t="shared" si="4"/>
        <v>11589.04109589041</v>
      </c>
      <c r="Q32">
        <f t="shared" si="5"/>
        <v>2017</v>
      </c>
    </row>
    <row r="33" spans="1:17" x14ac:dyDescent="0.3">
      <c r="A33" s="15" t="s">
        <v>34</v>
      </c>
      <c r="B33" s="15" t="s">
        <v>35</v>
      </c>
      <c r="C33" s="16">
        <v>2017</v>
      </c>
      <c r="D33" s="17">
        <v>42928</v>
      </c>
      <c r="E33" s="17">
        <v>43292</v>
      </c>
      <c r="F33" s="15" t="s">
        <v>67</v>
      </c>
      <c r="G33" s="18">
        <v>1300000</v>
      </c>
      <c r="H33" s="19">
        <v>3900</v>
      </c>
      <c r="I33" s="18">
        <v>390</v>
      </c>
      <c r="J33" s="20">
        <v>61.287649933128272</v>
      </c>
      <c r="L33" s="22">
        <f t="shared" si="0"/>
        <v>365</v>
      </c>
      <c r="M33">
        <f t="shared" si="1"/>
        <v>173</v>
      </c>
      <c r="N33" s="22">
        <f t="shared" si="2"/>
        <v>192</v>
      </c>
      <c r="O33">
        <f t="shared" si="3"/>
        <v>2051.5068493150684</v>
      </c>
      <c r="P33" s="6">
        <f t="shared" si="4"/>
        <v>1848.4931506849316</v>
      </c>
      <c r="Q33">
        <f t="shared" si="5"/>
        <v>2017</v>
      </c>
    </row>
    <row r="34" spans="1:17" x14ac:dyDescent="0.3">
      <c r="A34" s="15" t="s">
        <v>34</v>
      </c>
      <c r="B34" s="15" t="s">
        <v>35</v>
      </c>
      <c r="C34" s="16">
        <v>2017</v>
      </c>
      <c r="D34" s="17">
        <v>42928</v>
      </c>
      <c r="E34" s="17">
        <v>43292</v>
      </c>
      <c r="F34" s="15" t="s">
        <v>68</v>
      </c>
      <c r="G34" s="18">
        <v>1300000</v>
      </c>
      <c r="H34" s="19">
        <v>81250</v>
      </c>
      <c r="I34" s="18">
        <v>8125</v>
      </c>
      <c r="J34" s="20">
        <v>1276.8260402735057</v>
      </c>
      <c r="L34" s="22">
        <f t="shared" si="0"/>
        <v>365</v>
      </c>
      <c r="M34">
        <f t="shared" si="1"/>
        <v>173</v>
      </c>
      <c r="N34" s="22">
        <f t="shared" si="2"/>
        <v>192</v>
      </c>
      <c r="O34">
        <f t="shared" si="3"/>
        <v>42739.726027397257</v>
      </c>
      <c r="P34" s="6">
        <f t="shared" si="4"/>
        <v>38510.273972602743</v>
      </c>
      <c r="Q34">
        <f t="shared" si="5"/>
        <v>2017</v>
      </c>
    </row>
    <row r="35" spans="1:17" x14ac:dyDescent="0.3">
      <c r="A35" s="15" t="s">
        <v>34</v>
      </c>
      <c r="B35" s="15" t="s">
        <v>35</v>
      </c>
      <c r="C35" s="16">
        <v>2017</v>
      </c>
      <c r="D35" s="17">
        <v>42941</v>
      </c>
      <c r="E35" s="17">
        <v>43305</v>
      </c>
      <c r="F35" s="15" t="s">
        <v>69</v>
      </c>
      <c r="G35" s="18">
        <v>100000</v>
      </c>
      <c r="H35" s="19">
        <v>5530</v>
      </c>
      <c r="I35" s="18">
        <v>553</v>
      </c>
      <c r="J35" s="20">
        <v>86.902744648769072</v>
      </c>
      <c r="L35" s="22">
        <f t="shared" si="0"/>
        <v>365</v>
      </c>
      <c r="M35">
        <f t="shared" si="1"/>
        <v>160</v>
      </c>
      <c r="N35" s="22">
        <f t="shared" si="2"/>
        <v>205</v>
      </c>
      <c r="O35">
        <f t="shared" si="3"/>
        <v>3105.8904109589043</v>
      </c>
      <c r="P35" s="6">
        <f t="shared" si="4"/>
        <v>2424.1095890410957</v>
      </c>
      <c r="Q35">
        <f t="shared" si="5"/>
        <v>2017</v>
      </c>
    </row>
    <row r="36" spans="1:17" x14ac:dyDescent="0.3">
      <c r="A36" s="15" t="s">
        <v>34</v>
      </c>
      <c r="B36" s="15" t="s">
        <v>35</v>
      </c>
      <c r="C36" s="16">
        <v>2017</v>
      </c>
      <c r="D36" s="17">
        <v>42876</v>
      </c>
      <c r="E36" s="17">
        <v>43240</v>
      </c>
      <c r="F36" s="15" t="s">
        <v>70</v>
      </c>
      <c r="G36" s="18">
        <v>90000</v>
      </c>
      <c r="H36" s="19">
        <v>5000</v>
      </c>
      <c r="I36" s="18">
        <v>500</v>
      </c>
      <c r="J36" s="20">
        <v>77.662523396100909</v>
      </c>
      <c r="L36" s="22">
        <f t="shared" si="0"/>
        <v>365</v>
      </c>
      <c r="M36">
        <f t="shared" si="1"/>
        <v>225</v>
      </c>
      <c r="N36" s="22">
        <f t="shared" si="2"/>
        <v>140</v>
      </c>
      <c r="O36">
        <f t="shared" si="3"/>
        <v>1917.808219178082</v>
      </c>
      <c r="P36" s="6">
        <f t="shared" si="4"/>
        <v>3082.1917808219177</v>
      </c>
      <c r="Q36">
        <f t="shared" si="5"/>
        <v>2017</v>
      </c>
    </row>
    <row r="37" spans="1:17" x14ac:dyDescent="0.3">
      <c r="A37" s="15" t="s">
        <v>34</v>
      </c>
      <c r="B37" s="15" t="s">
        <v>35</v>
      </c>
      <c r="C37" s="16">
        <v>2017</v>
      </c>
      <c r="D37" s="17">
        <v>42969</v>
      </c>
      <c r="E37" s="17">
        <v>43333</v>
      </c>
      <c r="F37" s="15" t="s">
        <v>71</v>
      </c>
      <c r="G37" s="18">
        <v>100000</v>
      </c>
      <c r="H37" s="19">
        <v>5530</v>
      </c>
      <c r="I37" s="18">
        <v>553</v>
      </c>
      <c r="J37" s="20">
        <v>86.902744648769072</v>
      </c>
      <c r="L37" s="22">
        <f t="shared" si="0"/>
        <v>365</v>
      </c>
      <c r="M37">
        <f t="shared" si="1"/>
        <v>132</v>
      </c>
      <c r="N37" s="22">
        <f t="shared" si="2"/>
        <v>233</v>
      </c>
      <c r="O37">
        <f t="shared" si="3"/>
        <v>3530.1095890410961</v>
      </c>
      <c r="P37" s="6">
        <f t="shared" si="4"/>
        <v>1999.8904109589039</v>
      </c>
      <c r="Q37">
        <f t="shared" si="5"/>
        <v>2017</v>
      </c>
    </row>
    <row r="38" spans="1:17" x14ac:dyDescent="0.3">
      <c r="A38" s="15" t="s">
        <v>34</v>
      </c>
      <c r="B38" s="15" t="s">
        <v>35</v>
      </c>
      <c r="C38" s="16">
        <v>2017</v>
      </c>
      <c r="D38" s="17">
        <v>42753</v>
      </c>
      <c r="E38" s="17">
        <v>43117</v>
      </c>
      <c r="F38" s="15" t="s">
        <v>72</v>
      </c>
      <c r="G38" s="18">
        <v>8000000</v>
      </c>
      <c r="H38" s="19">
        <v>24000</v>
      </c>
      <c r="I38" s="18">
        <v>2400</v>
      </c>
      <c r="J38" s="20">
        <v>377.15476881925093</v>
      </c>
      <c r="L38" s="22">
        <f t="shared" si="0"/>
        <v>365</v>
      </c>
      <c r="M38">
        <f t="shared" si="1"/>
        <v>348</v>
      </c>
      <c r="N38" s="22">
        <f t="shared" si="2"/>
        <v>17</v>
      </c>
      <c r="O38">
        <f t="shared" si="3"/>
        <v>1117.8082191780823</v>
      </c>
      <c r="P38" s="6">
        <f t="shared" si="4"/>
        <v>22882.191780821919</v>
      </c>
      <c r="Q38">
        <f t="shared" si="5"/>
        <v>2017</v>
      </c>
    </row>
    <row r="39" spans="1:17" x14ac:dyDescent="0.3">
      <c r="A39" s="15" t="s">
        <v>34</v>
      </c>
      <c r="B39" s="15" t="s">
        <v>35</v>
      </c>
      <c r="C39" s="16">
        <v>2017</v>
      </c>
      <c r="D39" s="17">
        <v>42753</v>
      </c>
      <c r="E39" s="17">
        <v>43117</v>
      </c>
      <c r="F39" s="15" t="s">
        <v>73</v>
      </c>
      <c r="G39" s="18">
        <v>8000000</v>
      </c>
      <c r="H39" s="19">
        <v>380000</v>
      </c>
      <c r="I39" s="18">
        <v>38000</v>
      </c>
      <c r="J39" s="20">
        <v>5971.6171729714724</v>
      </c>
      <c r="L39" s="22">
        <f t="shared" si="0"/>
        <v>365</v>
      </c>
      <c r="M39">
        <f t="shared" si="1"/>
        <v>348</v>
      </c>
      <c r="N39" s="22">
        <f t="shared" si="2"/>
        <v>17</v>
      </c>
      <c r="O39">
        <f t="shared" si="3"/>
        <v>17698.630136986303</v>
      </c>
      <c r="P39" s="6">
        <f t="shared" si="4"/>
        <v>362301.36986301368</v>
      </c>
      <c r="Q39">
        <f t="shared" si="5"/>
        <v>2017</v>
      </c>
    </row>
    <row r="40" spans="1:17" x14ac:dyDescent="0.3">
      <c r="A40" s="15" t="s">
        <v>34</v>
      </c>
      <c r="B40" s="15" t="s">
        <v>35</v>
      </c>
      <c r="C40" s="16">
        <v>2017</v>
      </c>
      <c r="D40" s="17">
        <v>42922</v>
      </c>
      <c r="E40" s="17">
        <v>43286</v>
      </c>
      <c r="F40" s="15" t="s">
        <v>74</v>
      </c>
      <c r="G40" s="18">
        <v>489029</v>
      </c>
      <c r="H40" s="19">
        <v>17116</v>
      </c>
      <c r="I40" s="18">
        <v>1712</v>
      </c>
      <c r="J40" s="20">
        <v>265.85435008953266</v>
      </c>
      <c r="L40" s="22">
        <f t="shared" si="0"/>
        <v>365</v>
      </c>
      <c r="M40">
        <f t="shared" si="1"/>
        <v>179</v>
      </c>
      <c r="N40" s="22">
        <f t="shared" si="2"/>
        <v>186</v>
      </c>
      <c r="O40">
        <f t="shared" si="3"/>
        <v>8722.1260273972603</v>
      </c>
      <c r="P40" s="6">
        <f t="shared" si="4"/>
        <v>8393.8739726027397</v>
      </c>
      <c r="Q40">
        <f t="shared" si="5"/>
        <v>2017</v>
      </c>
    </row>
    <row r="41" spans="1:17" x14ac:dyDescent="0.3">
      <c r="A41" s="15" t="s">
        <v>34</v>
      </c>
      <c r="B41" s="15" t="s">
        <v>35</v>
      </c>
      <c r="C41" s="16">
        <v>2017</v>
      </c>
      <c r="D41" s="17">
        <v>42818</v>
      </c>
      <c r="E41" s="17">
        <v>43182</v>
      </c>
      <c r="F41" s="15" t="s">
        <v>75</v>
      </c>
      <c r="G41" s="18">
        <v>100000</v>
      </c>
      <c r="H41" s="19">
        <v>5530</v>
      </c>
      <c r="I41" s="18">
        <v>553</v>
      </c>
      <c r="J41" s="20">
        <v>86.902744648769072</v>
      </c>
      <c r="L41" s="22">
        <f t="shared" si="0"/>
        <v>365</v>
      </c>
      <c r="M41">
        <f t="shared" si="1"/>
        <v>283</v>
      </c>
      <c r="N41" s="22">
        <f t="shared" si="2"/>
        <v>82</v>
      </c>
      <c r="O41">
        <f t="shared" si="3"/>
        <v>1242.3561643835617</v>
      </c>
      <c r="P41" s="6">
        <f t="shared" si="4"/>
        <v>4287.6438356164381</v>
      </c>
      <c r="Q41">
        <f t="shared" si="5"/>
        <v>2017</v>
      </c>
    </row>
    <row r="42" spans="1:17" x14ac:dyDescent="0.3">
      <c r="A42" s="15" t="s">
        <v>34</v>
      </c>
      <c r="B42" s="15" t="s">
        <v>35</v>
      </c>
      <c r="C42" s="16">
        <v>2017</v>
      </c>
      <c r="D42" s="17">
        <v>42824</v>
      </c>
      <c r="E42" s="17">
        <v>43188</v>
      </c>
      <c r="F42" s="15" t="s">
        <v>76</v>
      </c>
      <c r="G42" s="18">
        <v>100000</v>
      </c>
      <c r="H42" s="19">
        <v>5530</v>
      </c>
      <c r="I42" s="18">
        <v>553</v>
      </c>
      <c r="J42" s="20">
        <v>86.902744648769072</v>
      </c>
      <c r="L42" s="22">
        <f t="shared" si="0"/>
        <v>365</v>
      </c>
      <c r="M42">
        <f t="shared" si="1"/>
        <v>277</v>
      </c>
      <c r="N42" s="22">
        <f t="shared" si="2"/>
        <v>88</v>
      </c>
      <c r="O42">
        <f t="shared" si="3"/>
        <v>1333.2602739726028</v>
      </c>
      <c r="P42" s="6">
        <f t="shared" si="4"/>
        <v>4196.7397260273974</v>
      </c>
      <c r="Q42">
        <f t="shared" si="5"/>
        <v>2017</v>
      </c>
    </row>
    <row r="43" spans="1:17" x14ac:dyDescent="0.3">
      <c r="A43" s="15" t="s">
        <v>34</v>
      </c>
      <c r="B43" s="15" t="s">
        <v>35</v>
      </c>
      <c r="C43" s="16">
        <v>2017</v>
      </c>
      <c r="D43" s="17">
        <v>42824</v>
      </c>
      <c r="E43" s="17">
        <v>43188</v>
      </c>
      <c r="F43" s="15" t="s">
        <v>77</v>
      </c>
      <c r="G43" s="18">
        <v>100000</v>
      </c>
      <c r="H43" s="19">
        <v>5530</v>
      </c>
      <c r="I43" s="18">
        <v>553</v>
      </c>
      <c r="J43" s="20">
        <v>86.902744648769072</v>
      </c>
      <c r="L43" s="22">
        <f t="shared" si="0"/>
        <v>365</v>
      </c>
      <c r="M43">
        <f t="shared" si="1"/>
        <v>277</v>
      </c>
      <c r="N43" s="22">
        <f t="shared" si="2"/>
        <v>88</v>
      </c>
      <c r="O43">
        <f t="shared" si="3"/>
        <v>1333.2602739726028</v>
      </c>
      <c r="P43" s="6">
        <f t="shared" si="4"/>
        <v>4196.7397260273974</v>
      </c>
      <c r="Q43">
        <f t="shared" si="5"/>
        <v>2017</v>
      </c>
    </row>
    <row r="44" spans="1:17" x14ac:dyDescent="0.3">
      <c r="A44" s="15" t="s">
        <v>34</v>
      </c>
      <c r="B44" s="15" t="s">
        <v>35</v>
      </c>
      <c r="C44" s="16">
        <v>2017</v>
      </c>
      <c r="D44" s="17">
        <v>42830</v>
      </c>
      <c r="E44" s="17">
        <v>43194</v>
      </c>
      <c r="F44" s="15" t="s">
        <v>78</v>
      </c>
      <c r="G44" s="18">
        <v>600000</v>
      </c>
      <c r="H44" s="19">
        <v>2000</v>
      </c>
      <c r="I44" s="18">
        <v>200</v>
      </c>
      <c r="J44" s="20">
        <v>31.065009358440363</v>
      </c>
      <c r="L44" s="22">
        <f t="shared" si="0"/>
        <v>365</v>
      </c>
      <c r="M44">
        <f t="shared" si="1"/>
        <v>271</v>
      </c>
      <c r="N44" s="22">
        <f t="shared" si="2"/>
        <v>94</v>
      </c>
      <c r="O44">
        <f t="shared" si="3"/>
        <v>515.06849315068496</v>
      </c>
      <c r="P44" s="6">
        <f t="shared" si="4"/>
        <v>1484.9315068493152</v>
      </c>
      <c r="Q44">
        <f t="shared" si="5"/>
        <v>2017</v>
      </c>
    </row>
    <row r="45" spans="1:17" x14ac:dyDescent="0.3">
      <c r="A45" s="15" t="s">
        <v>34</v>
      </c>
      <c r="B45" s="15" t="s">
        <v>35</v>
      </c>
      <c r="C45" s="16">
        <v>2017</v>
      </c>
      <c r="D45" s="17">
        <v>42830</v>
      </c>
      <c r="E45" s="17">
        <v>43194</v>
      </c>
      <c r="F45" s="15" t="s">
        <v>79</v>
      </c>
      <c r="G45" s="18">
        <v>600000</v>
      </c>
      <c r="H45" s="19">
        <v>23000</v>
      </c>
      <c r="I45" s="18">
        <v>2300</v>
      </c>
      <c r="J45" s="20">
        <v>357.24760762206421</v>
      </c>
      <c r="L45" s="22">
        <f t="shared" si="0"/>
        <v>365</v>
      </c>
      <c r="M45">
        <f t="shared" si="1"/>
        <v>271</v>
      </c>
      <c r="N45" s="22">
        <f t="shared" si="2"/>
        <v>94</v>
      </c>
      <c r="O45">
        <f t="shared" si="3"/>
        <v>5923.2876712328771</v>
      </c>
      <c r="P45" s="6">
        <f t="shared" si="4"/>
        <v>17076.712328767124</v>
      </c>
      <c r="Q45">
        <f t="shared" si="5"/>
        <v>2017</v>
      </c>
    </row>
    <row r="46" spans="1:17" x14ac:dyDescent="0.3">
      <c r="A46" s="15" t="s">
        <v>34</v>
      </c>
      <c r="B46" s="15" t="s">
        <v>35</v>
      </c>
      <c r="C46" s="16">
        <v>2017</v>
      </c>
      <c r="D46" s="17">
        <v>42962</v>
      </c>
      <c r="E46" s="17">
        <v>43326</v>
      </c>
      <c r="F46" s="15" t="s">
        <v>80</v>
      </c>
      <c r="G46" s="18">
        <v>101000</v>
      </c>
      <c r="H46" s="19">
        <v>5530</v>
      </c>
      <c r="I46" s="18">
        <v>553</v>
      </c>
      <c r="J46" s="20">
        <v>86.902744648769072</v>
      </c>
      <c r="L46" s="22">
        <f t="shared" si="0"/>
        <v>365</v>
      </c>
      <c r="M46">
        <f t="shared" si="1"/>
        <v>139</v>
      </c>
      <c r="N46" s="22">
        <f t="shared" si="2"/>
        <v>226</v>
      </c>
      <c r="O46">
        <f t="shared" si="3"/>
        <v>3424.0547945205481</v>
      </c>
      <c r="P46" s="6">
        <f t="shared" si="4"/>
        <v>2105.9452054794519</v>
      </c>
      <c r="Q46">
        <f t="shared" si="5"/>
        <v>2017</v>
      </c>
    </row>
    <row r="47" spans="1:17" x14ac:dyDescent="0.3">
      <c r="A47" s="15" t="s">
        <v>34</v>
      </c>
      <c r="B47" s="15" t="s">
        <v>35</v>
      </c>
      <c r="C47" s="16">
        <v>2017</v>
      </c>
      <c r="D47" s="17">
        <v>42736</v>
      </c>
      <c r="E47" s="17">
        <v>43100</v>
      </c>
      <c r="F47" s="15" t="s">
        <v>81</v>
      </c>
      <c r="G47" s="18">
        <v>50000</v>
      </c>
      <c r="H47" s="19">
        <v>5000</v>
      </c>
      <c r="I47" s="18">
        <v>500</v>
      </c>
      <c r="J47" s="20">
        <v>77.662523396100909</v>
      </c>
      <c r="L47" s="22">
        <f t="shared" si="0"/>
        <v>365</v>
      </c>
      <c r="M47">
        <f t="shared" si="1"/>
        <v>365</v>
      </c>
      <c r="N47" s="22">
        <f t="shared" si="2"/>
        <v>0</v>
      </c>
      <c r="O47">
        <f t="shared" si="3"/>
        <v>0</v>
      </c>
      <c r="P47" s="6">
        <f t="shared" si="4"/>
        <v>5000</v>
      </c>
      <c r="Q47">
        <f t="shared" si="5"/>
        <v>2017</v>
      </c>
    </row>
    <row r="48" spans="1:17" x14ac:dyDescent="0.3">
      <c r="A48" s="15" t="s">
        <v>34</v>
      </c>
      <c r="B48" s="15" t="s">
        <v>35</v>
      </c>
      <c r="C48" s="16">
        <v>2017</v>
      </c>
      <c r="D48" s="17">
        <v>42784</v>
      </c>
      <c r="E48" s="17">
        <v>43148</v>
      </c>
      <c r="F48" s="15" t="s">
        <v>82</v>
      </c>
      <c r="G48" s="18">
        <v>1700000</v>
      </c>
      <c r="H48" s="19">
        <v>72250</v>
      </c>
      <c r="I48" s="18">
        <v>7225</v>
      </c>
      <c r="J48" s="20">
        <v>1135.3930019662866</v>
      </c>
      <c r="L48" s="22">
        <f t="shared" si="0"/>
        <v>365</v>
      </c>
      <c r="M48">
        <f t="shared" si="1"/>
        <v>317</v>
      </c>
      <c r="N48" s="22">
        <f t="shared" si="2"/>
        <v>48</v>
      </c>
      <c r="O48">
        <f t="shared" si="3"/>
        <v>9501.3698630136969</v>
      </c>
      <c r="P48" s="6">
        <f t="shared" si="4"/>
        <v>62748.630136986307</v>
      </c>
      <c r="Q48">
        <f t="shared" si="5"/>
        <v>2017</v>
      </c>
    </row>
    <row r="49" spans="1:17" x14ac:dyDescent="0.3">
      <c r="A49" s="15" t="s">
        <v>34</v>
      </c>
      <c r="B49" s="15" t="s">
        <v>35</v>
      </c>
      <c r="C49" s="16">
        <v>2017</v>
      </c>
      <c r="D49" s="17">
        <v>42784</v>
      </c>
      <c r="E49" s="17">
        <v>43148</v>
      </c>
      <c r="F49" s="15" t="s">
        <v>83</v>
      </c>
      <c r="G49" s="18">
        <v>1700000</v>
      </c>
      <c r="H49" s="19">
        <v>4250</v>
      </c>
      <c r="I49" s="18">
        <v>425</v>
      </c>
      <c r="J49" s="20">
        <v>66.78782364507569</v>
      </c>
      <c r="L49" s="22">
        <f t="shared" si="0"/>
        <v>365</v>
      </c>
      <c r="M49">
        <f t="shared" si="1"/>
        <v>317</v>
      </c>
      <c r="N49" s="22">
        <f t="shared" si="2"/>
        <v>48</v>
      </c>
      <c r="O49">
        <f t="shared" si="3"/>
        <v>558.90410958904101</v>
      </c>
      <c r="P49" s="6">
        <f t="shared" si="4"/>
        <v>3691.0958904109589</v>
      </c>
      <c r="Q49">
        <f t="shared" si="5"/>
        <v>2017</v>
      </c>
    </row>
    <row r="50" spans="1:17" x14ac:dyDescent="0.3">
      <c r="A50" s="15" t="s">
        <v>34</v>
      </c>
      <c r="B50" s="15" t="s">
        <v>35</v>
      </c>
      <c r="C50" s="16">
        <v>2017</v>
      </c>
      <c r="D50" s="17">
        <v>42923</v>
      </c>
      <c r="E50" s="17">
        <v>43287</v>
      </c>
      <c r="F50" s="15" t="s">
        <v>84</v>
      </c>
      <c r="G50" s="18">
        <v>1400000</v>
      </c>
      <c r="H50" s="19">
        <v>4200</v>
      </c>
      <c r="I50" s="18">
        <v>420</v>
      </c>
      <c r="J50" s="20">
        <v>66.002084543368909</v>
      </c>
      <c r="L50" s="22">
        <f t="shared" si="0"/>
        <v>365</v>
      </c>
      <c r="M50">
        <f t="shared" si="1"/>
        <v>178</v>
      </c>
      <c r="N50" s="22">
        <f t="shared" si="2"/>
        <v>187</v>
      </c>
      <c r="O50">
        <f t="shared" si="3"/>
        <v>2151.7808219178082</v>
      </c>
      <c r="P50" s="6">
        <f t="shared" si="4"/>
        <v>2048.2191780821918</v>
      </c>
      <c r="Q50">
        <f t="shared" si="5"/>
        <v>2017</v>
      </c>
    </row>
    <row r="51" spans="1:17" x14ac:dyDescent="0.3">
      <c r="A51" s="15" t="s">
        <v>34</v>
      </c>
      <c r="B51" s="15" t="s">
        <v>35</v>
      </c>
      <c r="C51" s="16">
        <v>2017</v>
      </c>
      <c r="D51" s="17">
        <v>42923</v>
      </c>
      <c r="E51" s="17">
        <v>43287</v>
      </c>
      <c r="F51" s="15" t="s">
        <v>85</v>
      </c>
      <c r="G51" s="18">
        <v>1400000</v>
      </c>
      <c r="H51" s="19">
        <v>70500</v>
      </c>
      <c r="I51" s="18">
        <v>7050</v>
      </c>
      <c r="J51" s="20">
        <v>1107.8921334065496</v>
      </c>
      <c r="L51" s="22">
        <f t="shared" si="0"/>
        <v>365</v>
      </c>
      <c r="M51">
        <f t="shared" si="1"/>
        <v>178</v>
      </c>
      <c r="N51" s="22">
        <f t="shared" si="2"/>
        <v>187</v>
      </c>
      <c r="O51">
        <f t="shared" si="3"/>
        <v>36119.178082191778</v>
      </c>
      <c r="P51" s="6">
        <f t="shared" si="4"/>
        <v>34380.821917808222</v>
      </c>
      <c r="Q51">
        <f t="shared" si="5"/>
        <v>2017</v>
      </c>
    </row>
    <row r="52" spans="1:17" x14ac:dyDescent="0.3">
      <c r="A52" s="15" t="s">
        <v>34</v>
      </c>
      <c r="B52" s="15" t="s">
        <v>35</v>
      </c>
      <c r="C52" s="16">
        <v>2017</v>
      </c>
      <c r="D52" s="17">
        <v>42702</v>
      </c>
      <c r="E52" s="17">
        <v>43066</v>
      </c>
      <c r="F52" s="15" t="s">
        <v>86</v>
      </c>
      <c r="G52" s="18">
        <v>30000000</v>
      </c>
      <c r="H52" s="19">
        <v>11796</v>
      </c>
      <c r="I52" s="18">
        <v>1180</v>
      </c>
      <c r="J52" s="20">
        <v>185.37156887466182</v>
      </c>
      <c r="L52" s="22">
        <f t="shared" si="0"/>
        <v>365</v>
      </c>
      <c r="M52">
        <f t="shared" si="1"/>
        <v>365</v>
      </c>
      <c r="N52" s="22">
        <f t="shared" si="2"/>
        <v>0</v>
      </c>
      <c r="O52">
        <f t="shared" si="3"/>
        <v>0</v>
      </c>
      <c r="P52" s="6">
        <f t="shared" si="4"/>
        <v>11796</v>
      </c>
      <c r="Q52">
        <f t="shared" si="5"/>
        <v>2016</v>
      </c>
    </row>
    <row r="53" spans="1:17" x14ac:dyDescent="0.3">
      <c r="A53" s="15" t="s">
        <v>34</v>
      </c>
      <c r="B53" s="15" t="s">
        <v>35</v>
      </c>
      <c r="C53" s="16">
        <v>2017</v>
      </c>
      <c r="D53" s="17">
        <v>42702</v>
      </c>
      <c r="E53" s="17">
        <v>43066</v>
      </c>
      <c r="F53" s="15" t="s">
        <v>87</v>
      </c>
      <c r="G53" s="18">
        <v>30000000</v>
      </c>
      <c r="H53" s="19">
        <v>11796</v>
      </c>
      <c r="I53" s="18">
        <v>1180</v>
      </c>
      <c r="J53" s="20">
        <v>185.37156887466182</v>
      </c>
      <c r="L53" s="22">
        <f t="shared" si="0"/>
        <v>365</v>
      </c>
      <c r="M53">
        <f t="shared" si="1"/>
        <v>365</v>
      </c>
      <c r="N53" s="22">
        <f t="shared" si="2"/>
        <v>0</v>
      </c>
      <c r="O53">
        <f t="shared" si="3"/>
        <v>0</v>
      </c>
      <c r="P53" s="6">
        <f t="shared" si="4"/>
        <v>11796</v>
      </c>
      <c r="Q53">
        <f t="shared" si="5"/>
        <v>2016</v>
      </c>
    </row>
    <row r="54" spans="1:17" x14ac:dyDescent="0.3">
      <c r="A54" s="15" t="s">
        <v>34</v>
      </c>
      <c r="B54" s="15" t="s">
        <v>35</v>
      </c>
      <c r="C54" s="16">
        <v>2017</v>
      </c>
      <c r="D54" s="17">
        <v>42702</v>
      </c>
      <c r="E54" s="17">
        <v>43066</v>
      </c>
      <c r="F54" s="15" t="s">
        <v>88</v>
      </c>
      <c r="G54" s="18">
        <v>30000000</v>
      </c>
      <c r="H54" s="19">
        <v>11796</v>
      </c>
      <c r="I54" s="18">
        <v>1180</v>
      </c>
      <c r="J54" s="20">
        <v>185.37156887466182</v>
      </c>
      <c r="L54" s="22">
        <f t="shared" si="0"/>
        <v>365</v>
      </c>
      <c r="M54">
        <f t="shared" si="1"/>
        <v>365</v>
      </c>
      <c r="N54" s="22">
        <f t="shared" si="2"/>
        <v>0</v>
      </c>
      <c r="O54">
        <f t="shared" si="3"/>
        <v>0</v>
      </c>
      <c r="P54" s="6">
        <f t="shared" si="4"/>
        <v>11796</v>
      </c>
      <c r="Q54">
        <f t="shared" si="5"/>
        <v>2016</v>
      </c>
    </row>
    <row r="55" spans="1:17" x14ac:dyDescent="0.3">
      <c r="A55" s="15" t="s">
        <v>34</v>
      </c>
      <c r="B55" s="15" t="s">
        <v>35</v>
      </c>
      <c r="C55" s="16">
        <v>2017</v>
      </c>
      <c r="D55" s="17">
        <v>43067</v>
      </c>
      <c r="E55" s="17">
        <v>43431</v>
      </c>
      <c r="F55" s="15" t="s">
        <v>89</v>
      </c>
      <c r="G55" s="18">
        <v>26900000</v>
      </c>
      <c r="H55" s="19">
        <v>11796</v>
      </c>
      <c r="I55" s="18">
        <v>1180</v>
      </c>
      <c r="J55" s="20">
        <v>185.37156887466182</v>
      </c>
      <c r="L55" s="22">
        <f t="shared" si="0"/>
        <v>365</v>
      </c>
      <c r="M55">
        <f t="shared" si="1"/>
        <v>34</v>
      </c>
      <c r="N55" s="22">
        <f t="shared" si="2"/>
        <v>331</v>
      </c>
      <c r="O55">
        <f t="shared" si="3"/>
        <v>10697.194520547946</v>
      </c>
      <c r="P55" s="6">
        <f t="shared" si="4"/>
        <v>1098.805479452054</v>
      </c>
      <c r="Q55">
        <f t="shared" si="5"/>
        <v>2017</v>
      </c>
    </row>
    <row r="56" spans="1:17" x14ac:dyDescent="0.3">
      <c r="A56" s="15" t="s">
        <v>34</v>
      </c>
      <c r="B56" s="15" t="s">
        <v>35</v>
      </c>
      <c r="C56" s="16">
        <v>2017</v>
      </c>
      <c r="D56" s="17">
        <v>43067</v>
      </c>
      <c r="E56" s="17">
        <v>43431</v>
      </c>
      <c r="F56" s="15" t="s">
        <v>90</v>
      </c>
      <c r="G56" s="18">
        <v>26900000</v>
      </c>
      <c r="H56" s="19">
        <v>11796</v>
      </c>
      <c r="I56" s="18">
        <v>1180</v>
      </c>
      <c r="J56" s="20">
        <v>185.37156887466182</v>
      </c>
      <c r="L56" s="22">
        <f t="shared" si="0"/>
        <v>365</v>
      </c>
      <c r="M56">
        <f t="shared" si="1"/>
        <v>34</v>
      </c>
      <c r="N56" s="22">
        <f t="shared" si="2"/>
        <v>331</v>
      </c>
      <c r="O56">
        <f t="shared" si="3"/>
        <v>10697.194520547946</v>
      </c>
      <c r="P56" s="6">
        <f t="shared" si="4"/>
        <v>1098.805479452054</v>
      </c>
      <c r="Q56">
        <f t="shared" si="5"/>
        <v>2017</v>
      </c>
    </row>
    <row r="57" spans="1:17" x14ac:dyDescent="0.3">
      <c r="A57" s="15" t="s">
        <v>34</v>
      </c>
      <c r="B57" s="15" t="s">
        <v>35</v>
      </c>
      <c r="C57" s="16">
        <v>2017</v>
      </c>
      <c r="D57" s="17">
        <v>43067</v>
      </c>
      <c r="E57" s="17">
        <v>43431</v>
      </c>
      <c r="F57" s="15" t="s">
        <v>91</v>
      </c>
      <c r="G57" s="18">
        <v>26900000</v>
      </c>
      <c r="H57" s="19">
        <v>11796</v>
      </c>
      <c r="I57" s="18">
        <v>1180</v>
      </c>
      <c r="J57" s="20">
        <v>185.37156887466182</v>
      </c>
      <c r="L57" s="22">
        <f t="shared" si="0"/>
        <v>365</v>
      </c>
      <c r="M57">
        <f t="shared" si="1"/>
        <v>34</v>
      </c>
      <c r="N57" s="22">
        <f t="shared" si="2"/>
        <v>331</v>
      </c>
      <c r="O57">
        <f t="shared" si="3"/>
        <v>10697.194520547946</v>
      </c>
      <c r="P57" s="6">
        <f t="shared" si="4"/>
        <v>1098.805479452054</v>
      </c>
      <c r="Q57">
        <f t="shared" si="5"/>
        <v>2017</v>
      </c>
    </row>
    <row r="58" spans="1:17" x14ac:dyDescent="0.3">
      <c r="A58" s="15" t="s">
        <v>34</v>
      </c>
      <c r="B58" s="15" t="s">
        <v>35</v>
      </c>
      <c r="C58" s="16">
        <v>2017</v>
      </c>
      <c r="D58" s="17">
        <v>43067</v>
      </c>
      <c r="E58" s="17">
        <v>43431</v>
      </c>
      <c r="F58" s="15" t="s">
        <v>92</v>
      </c>
      <c r="G58" s="18">
        <v>26900000</v>
      </c>
      <c r="H58" s="19">
        <v>1275000</v>
      </c>
      <c r="I58" s="18">
        <v>127500</v>
      </c>
      <c r="J58" s="20">
        <v>20036.347093522705</v>
      </c>
      <c r="L58" s="22">
        <f t="shared" si="0"/>
        <v>365</v>
      </c>
      <c r="M58">
        <f t="shared" si="1"/>
        <v>34</v>
      </c>
      <c r="N58" s="22">
        <f t="shared" si="2"/>
        <v>331</v>
      </c>
      <c r="O58">
        <f t="shared" si="3"/>
        <v>1156232.8767123288</v>
      </c>
      <c r="P58" s="6">
        <f t="shared" si="4"/>
        <v>118767.12328767125</v>
      </c>
      <c r="Q58">
        <f t="shared" si="5"/>
        <v>2017</v>
      </c>
    </row>
    <row r="59" spans="1:17" x14ac:dyDescent="0.3">
      <c r="A59" s="15" t="s">
        <v>34</v>
      </c>
      <c r="B59" s="15" t="s">
        <v>35</v>
      </c>
      <c r="C59" s="16">
        <v>2017</v>
      </c>
      <c r="D59" s="17">
        <v>43025</v>
      </c>
      <c r="E59" s="17">
        <v>43389</v>
      </c>
      <c r="F59" s="15" t="s">
        <v>93</v>
      </c>
      <c r="G59" s="18">
        <v>1500000</v>
      </c>
      <c r="H59" s="19">
        <v>58500</v>
      </c>
      <c r="I59" s="18">
        <v>5850</v>
      </c>
      <c r="J59" s="20">
        <v>919.3147489969241</v>
      </c>
      <c r="L59" s="22">
        <f t="shared" si="0"/>
        <v>365</v>
      </c>
      <c r="M59">
        <f t="shared" si="1"/>
        <v>76</v>
      </c>
      <c r="N59" s="22">
        <f t="shared" si="2"/>
        <v>289</v>
      </c>
      <c r="O59">
        <f t="shared" si="3"/>
        <v>46319.178082191778</v>
      </c>
      <c r="P59" s="6">
        <f t="shared" si="4"/>
        <v>12180.821917808222</v>
      </c>
      <c r="Q59">
        <f t="shared" si="5"/>
        <v>2017</v>
      </c>
    </row>
    <row r="60" spans="1:17" x14ac:dyDescent="0.3">
      <c r="A60" s="15" t="s">
        <v>34</v>
      </c>
      <c r="B60" s="15" t="s">
        <v>35</v>
      </c>
      <c r="C60" s="16">
        <v>2017</v>
      </c>
      <c r="D60" s="17">
        <v>43025</v>
      </c>
      <c r="E60" s="17">
        <v>43389</v>
      </c>
      <c r="F60" s="15" t="s">
        <v>94</v>
      </c>
      <c r="G60" s="18">
        <v>1500000</v>
      </c>
      <c r="H60" s="19">
        <v>3250</v>
      </c>
      <c r="I60" s="18">
        <v>325</v>
      </c>
      <c r="J60" s="20">
        <v>51.07304161094023</v>
      </c>
      <c r="L60" s="22">
        <f t="shared" si="0"/>
        <v>365</v>
      </c>
      <c r="M60">
        <f t="shared" si="1"/>
        <v>76</v>
      </c>
      <c r="N60" s="22">
        <f t="shared" si="2"/>
        <v>289</v>
      </c>
      <c r="O60">
        <f t="shared" si="3"/>
        <v>2573.2876712328766</v>
      </c>
      <c r="P60" s="6">
        <f t="shared" si="4"/>
        <v>676.71232876712338</v>
      </c>
      <c r="Q60">
        <f t="shared" si="5"/>
        <v>2017</v>
      </c>
    </row>
    <row r="61" spans="1:17" x14ac:dyDescent="0.3">
      <c r="A61" s="15" t="s">
        <v>34</v>
      </c>
      <c r="B61" s="15" t="s">
        <v>35</v>
      </c>
      <c r="C61" s="16">
        <v>2017</v>
      </c>
      <c r="D61" s="17">
        <v>42736</v>
      </c>
      <c r="E61" s="17">
        <v>43100</v>
      </c>
      <c r="F61" s="15" t="s">
        <v>95</v>
      </c>
      <c r="G61" s="18">
        <v>2486000</v>
      </c>
      <c r="H61" s="19">
        <v>-8274</v>
      </c>
      <c r="I61" s="18">
        <v>-827</v>
      </c>
      <c r="J61" s="20">
        <v>-128.51594371586779</v>
      </c>
      <c r="L61" s="22">
        <f t="shared" si="0"/>
        <v>365</v>
      </c>
      <c r="M61">
        <f t="shared" si="1"/>
        <v>365</v>
      </c>
      <c r="N61" s="22">
        <f t="shared" si="2"/>
        <v>0</v>
      </c>
      <c r="O61">
        <f t="shared" si="3"/>
        <v>0</v>
      </c>
      <c r="P61" s="6">
        <f t="shared" si="4"/>
        <v>-8274</v>
      </c>
      <c r="Q61">
        <f t="shared" si="5"/>
        <v>2017</v>
      </c>
    </row>
    <row r="62" spans="1:17" x14ac:dyDescent="0.3">
      <c r="A62" s="15" t="s">
        <v>34</v>
      </c>
      <c r="B62" s="15" t="s">
        <v>35</v>
      </c>
      <c r="C62" s="16">
        <v>2017</v>
      </c>
      <c r="D62" s="17">
        <v>42736</v>
      </c>
      <c r="E62" s="17">
        <v>43100</v>
      </c>
      <c r="F62" s="15" t="s">
        <v>96</v>
      </c>
      <c r="G62" s="18">
        <v>2986000</v>
      </c>
      <c r="H62" s="19">
        <v>-517</v>
      </c>
      <c r="I62" s="18">
        <v>-52</v>
      </c>
      <c r="J62" s="20">
        <v>-8.0303049191568352</v>
      </c>
      <c r="L62" s="22">
        <f t="shared" si="0"/>
        <v>365</v>
      </c>
      <c r="M62">
        <f t="shared" si="1"/>
        <v>365</v>
      </c>
      <c r="N62" s="22">
        <f t="shared" si="2"/>
        <v>0</v>
      </c>
      <c r="O62">
        <f t="shared" si="3"/>
        <v>0</v>
      </c>
      <c r="P62" s="6">
        <f t="shared" si="4"/>
        <v>-517</v>
      </c>
      <c r="Q62">
        <f t="shared" si="5"/>
        <v>2017</v>
      </c>
    </row>
    <row r="63" spans="1:17" x14ac:dyDescent="0.3">
      <c r="A63" s="15" t="s">
        <v>34</v>
      </c>
      <c r="B63" s="15" t="s">
        <v>35</v>
      </c>
      <c r="C63" s="16">
        <v>2017</v>
      </c>
      <c r="D63" s="17">
        <v>42736</v>
      </c>
      <c r="E63" s="17">
        <v>43100</v>
      </c>
      <c r="F63" s="15" t="s">
        <v>97</v>
      </c>
      <c r="G63" s="18">
        <v>2986000</v>
      </c>
      <c r="H63" s="19">
        <v>7465</v>
      </c>
      <c r="I63" s="18">
        <v>747</v>
      </c>
      <c r="J63" s="20">
        <v>115.95014743037866</v>
      </c>
      <c r="L63" s="22">
        <f t="shared" si="0"/>
        <v>365</v>
      </c>
      <c r="M63">
        <f t="shared" si="1"/>
        <v>365</v>
      </c>
      <c r="N63" s="22">
        <f t="shared" si="2"/>
        <v>0</v>
      </c>
      <c r="O63">
        <f t="shared" si="3"/>
        <v>0</v>
      </c>
      <c r="P63" s="6">
        <f t="shared" si="4"/>
        <v>7465</v>
      </c>
      <c r="Q63">
        <f t="shared" si="5"/>
        <v>2017</v>
      </c>
    </row>
    <row r="64" spans="1:17" x14ac:dyDescent="0.3">
      <c r="A64" s="15" t="s">
        <v>34</v>
      </c>
      <c r="B64" s="15" t="s">
        <v>35</v>
      </c>
      <c r="C64" s="16">
        <v>2017</v>
      </c>
      <c r="D64" s="17">
        <v>42736</v>
      </c>
      <c r="E64" s="17">
        <v>43100</v>
      </c>
      <c r="F64" s="15" t="s">
        <v>98</v>
      </c>
      <c r="G64" s="18">
        <v>2986000</v>
      </c>
      <c r="H64" s="19">
        <v>119440</v>
      </c>
      <c r="I64" s="18">
        <v>11944</v>
      </c>
      <c r="J64" s="20">
        <v>1855.2023588860586</v>
      </c>
      <c r="L64" s="22">
        <f t="shared" si="0"/>
        <v>365</v>
      </c>
      <c r="M64">
        <f t="shared" si="1"/>
        <v>365</v>
      </c>
      <c r="N64" s="22">
        <f t="shared" si="2"/>
        <v>0</v>
      </c>
      <c r="O64">
        <f t="shared" si="3"/>
        <v>0</v>
      </c>
      <c r="P64" s="6">
        <f t="shared" si="4"/>
        <v>119440</v>
      </c>
      <c r="Q64">
        <f t="shared" si="5"/>
        <v>2017</v>
      </c>
    </row>
    <row r="65" spans="1:17" x14ac:dyDescent="0.3">
      <c r="A65" s="15" t="s">
        <v>34</v>
      </c>
      <c r="B65" s="15" t="s">
        <v>35</v>
      </c>
      <c r="C65" s="16">
        <v>2017</v>
      </c>
      <c r="D65" s="17">
        <v>43072</v>
      </c>
      <c r="E65" s="17">
        <v>43436</v>
      </c>
      <c r="F65" s="15" t="s">
        <v>99</v>
      </c>
      <c r="G65" s="18">
        <v>300000</v>
      </c>
      <c r="H65" s="19">
        <v>750</v>
      </c>
      <c r="I65" s="18">
        <v>75</v>
      </c>
      <c r="J65" s="20">
        <v>11.649378509415136</v>
      </c>
      <c r="L65" s="22">
        <f t="shared" si="0"/>
        <v>365</v>
      </c>
      <c r="M65">
        <f t="shared" si="1"/>
        <v>29</v>
      </c>
      <c r="N65" s="22">
        <f t="shared" si="2"/>
        <v>336</v>
      </c>
      <c r="O65">
        <f t="shared" si="3"/>
        <v>690.41095890410963</v>
      </c>
      <c r="P65" s="6">
        <f t="shared" si="4"/>
        <v>59.589041095890366</v>
      </c>
      <c r="Q65">
        <f t="shared" si="5"/>
        <v>2017</v>
      </c>
    </row>
    <row r="66" spans="1:17" x14ac:dyDescent="0.3">
      <c r="A66" s="15" t="s">
        <v>34</v>
      </c>
      <c r="B66" s="15" t="s">
        <v>35</v>
      </c>
      <c r="C66" s="16">
        <v>2017</v>
      </c>
      <c r="D66" s="17">
        <v>43072</v>
      </c>
      <c r="E66" s="17">
        <v>43436</v>
      </c>
      <c r="F66" s="15" t="s">
        <v>100</v>
      </c>
      <c r="G66" s="18">
        <v>300000</v>
      </c>
      <c r="H66" s="19">
        <v>15750</v>
      </c>
      <c r="I66" s="18">
        <v>1575</v>
      </c>
      <c r="J66" s="20">
        <v>244.63694869771788</v>
      </c>
      <c r="L66" s="22">
        <f t="shared" si="0"/>
        <v>365</v>
      </c>
      <c r="M66">
        <f t="shared" si="1"/>
        <v>29</v>
      </c>
      <c r="N66" s="22">
        <f t="shared" si="2"/>
        <v>336</v>
      </c>
      <c r="O66">
        <f t="shared" si="3"/>
        <v>14498.630136986301</v>
      </c>
      <c r="P66" s="6">
        <f t="shared" si="4"/>
        <v>1251.3698630136987</v>
      </c>
      <c r="Q66">
        <f t="shared" si="5"/>
        <v>2017</v>
      </c>
    </row>
    <row r="67" spans="1:17" x14ac:dyDescent="0.3">
      <c r="A67" s="15" t="s">
        <v>34</v>
      </c>
      <c r="B67" s="15" t="s">
        <v>35</v>
      </c>
      <c r="C67" s="16">
        <v>2017</v>
      </c>
      <c r="D67" s="17">
        <v>42370</v>
      </c>
      <c r="E67" s="17">
        <v>42735</v>
      </c>
      <c r="F67" s="15" t="s">
        <v>101</v>
      </c>
      <c r="G67" s="18">
        <v>7450000</v>
      </c>
      <c r="H67" s="19">
        <v>-1264</v>
      </c>
      <c r="I67" s="18">
        <v>-126</v>
      </c>
      <c r="J67" s="20">
        <v>-19.633085914534313</v>
      </c>
      <c r="L67" s="22">
        <f t="shared" ref="L67:L130" si="6">DATEDIF(D67, E67, "d")+1</f>
        <v>366</v>
      </c>
      <c r="M67">
        <f t="shared" ref="M67:M130" si="7">IF(D67&gt;$K$2,0,MIN($K$2,E67)-D67+1)</f>
        <v>366</v>
      </c>
      <c r="N67" s="22">
        <f t="shared" ref="N67:N130" si="8">MAX(0,L67-M67)</f>
        <v>0</v>
      </c>
      <c r="O67">
        <f t="shared" ref="O67:O130" si="9">H67*(N67/L67)</f>
        <v>0</v>
      </c>
      <c r="P67" s="6">
        <f t="shared" ref="P67:P130" si="10">H67 - O67</f>
        <v>-1264</v>
      </c>
      <c r="Q67">
        <f t="shared" ref="Q67:Q130" si="11">YEAR(D67)</f>
        <v>2016</v>
      </c>
    </row>
    <row r="68" spans="1:17" x14ac:dyDescent="0.3">
      <c r="A68" s="15" t="s">
        <v>34</v>
      </c>
      <c r="B68" s="15" t="s">
        <v>35</v>
      </c>
      <c r="C68" s="16">
        <v>2017</v>
      </c>
      <c r="D68" s="17">
        <v>42370</v>
      </c>
      <c r="E68" s="17">
        <v>42735</v>
      </c>
      <c r="F68" s="15" t="s">
        <v>102</v>
      </c>
      <c r="G68" s="18">
        <v>7450000</v>
      </c>
      <c r="H68" s="19">
        <v>-20230</v>
      </c>
      <c r="I68" s="18">
        <v>-2023</v>
      </c>
      <c r="J68" s="20">
        <v>-314.22256966062429</v>
      </c>
      <c r="L68" s="22">
        <f t="shared" si="6"/>
        <v>366</v>
      </c>
      <c r="M68">
        <f t="shared" si="7"/>
        <v>366</v>
      </c>
      <c r="N68" s="22">
        <f t="shared" si="8"/>
        <v>0</v>
      </c>
      <c r="O68">
        <f t="shared" si="9"/>
        <v>0</v>
      </c>
      <c r="P68" s="6">
        <f t="shared" si="10"/>
        <v>-20230</v>
      </c>
      <c r="Q68">
        <f t="shared" si="11"/>
        <v>2016</v>
      </c>
    </row>
    <row r="69" spans="1:17" x14ac:dyDescent="0.3">
      <c r="A69" s="15" t="s">
        <v>34</v>
      </c>
      <c r="B69" s="15" t="s">
        <v>35</v>
      </c>
      <c r="C69" s="16">
        <v>2017</v>
      </c>
      <c r="D69" s="17">
        <v>42736</v>
      </c>
      <c r="E69" s="17">
        <v>43100</v>
      </c>
      <c r="F69" s="15" t="s">
        <v>103</v>
      </c>
      <c r="G69" s="18">
        <v>6705000</v>
      </c>
      <c r="H69" s="19">
        <v>-712</v>
      </c>
      <c r="I69" s="18">
        <v>-71</v>
      </c>
      <c r="J69" s="20">
        <v>-11.059143331604769</v>
      </c>
      <c r="L69" s="22">
        <f t="shared" si="6"/>
        <v>365</v>
      </c>
      <c r="M69">
        <f t="shared" si="7"/>
        <v>365</v>
      </c>
      <c r="N69" s="22">
        <f t="shared" si="8"/>
        <v>0</v>
      </c>
      <c r="O69">
        <f t="shared" si="9"/>
        <v>0</v>
      </c>
      <c r="P69" s="6">
        <f t="shared" si="10"/>
        <v>-712</v>
      </c>
      <c r="Q69">
        <f t="shared" si="11"/>
        <v>2017</v>
      </c>
    </row>
    <row r="70" spans="1:17" x14ac:dyDescent="0.3">
      <c r="A70" s="15" t="s">
        <v>34</v>
      </c>
      <c r="B70" s="15" t="s">
        <v>35</v>
      </c>
      <c r="C70" s="16">
        <v>2017</v>
      </c>
      <c r="D70" s="17">
        <v>42736</v>
      </c>
      <c r="E70" s="17">
        <v>43100</v>
      </c>
      <c r="F70" s="15" t="s">
        <v>104</v>
      </c>
      <c r="G70" s="18">
        <v>6705000</v>
      </c>
      <c r="H70" s="19">
        <v>-50</v>
      </c>
      <c r="I70" s="18">
        <v>-5</v>
      </c>
      <c r="J70" s="20">
        <v>-0.77662523396100913</v>
      </c>
      <c r="L70" s="22">
        <f t="shared" si="6"/>
        <v>365</v>
      </c>
      <c r="M70">
        <f t="shared" si="7"/>
        <v>365</v>
      </c>
      <c r="N70" s="22">
        <f t="shared" si="8"/>
        <v>0</v>
      </c>
      <c r="O70">
        <f t="shared" si="9"/>
        <v>0</v>
      </c>
      <c r="P70" s="6">
        <f t="shared" si="10"/>
        <v>-50</v>
      </c>
      <c r="Q70">
        <f t="shared" si="11"/>
        <v>2017</v>
      </c>
    </row>
    <row r="71" spans="1:17" x14ac:dyDescent="0.3">
      <c r="A71" s="15" t="s">
        <v>34</v>
      </c>
      <c r="B71" s="15" t="s">
        <v>35</v>
      </c>
      <c r="C71" s="16">
        <v>2017</v>
      </c>
      <c r="D71" s="17">
        <v>42736</v>
      </c>
      <c r="E71" s="17">
        <v>43100</v>
      </c>
      <c r="F71" s="15" t="s">
        <v>105</v>
      </c>
      <c r="G71" s="18">
        <v>6030000</v>
      </c>
      <c r="H71" s="19">
        <v>15075</v>
      </c>
      <c r="I71" s="18">
        <v>1508</v>
      </c>
      <c r="J71" s="20">
        <v>234.15250803924425</v>
      </c>
      <c r="L71" s="22">
        <f t="shared" si="6"/>
        <v>365</v>
      </c>
      <c r="M71">
        <f t="shared" si="7"/>
        <v>365</v>
      </c>
      <c r="N71" s="22">
        <f t="shared" si="8"/>
        <v>0</v>
      </c>
      <c r="O71">
        <f t="shared" si="9"/>
        <v>0</v>
      </c>
      <c r="P71" s="6">
        <f t="shared" si="10"/>
        <v>15075</v>
      </c>
      <c r="Q71">
        <f t="shared" si="11"/>
        <v>2017</v>
      </c>
    </row>
    <row r="72" spans="1:17" x14ac:dyDescent="0.3">
      <c r="A72" s="15" t="s">
        <v>34</v>
      </c>
      <c r="B72" s="15" t="s">
        <v>35</v>
      </c>
      <c r="C72" s="16">
        <v>2017</v>
      </c>
      <c r="D72" s="17">
        <v>42736</v>
      </c>
      <c r="E72" s="17">
        <v>43100</v>
      </c>
      <c r="F72" s="15" t="s">
        <v>106</v>
      </c>
      <c r="G72" s="18">
        <v>6705000</v>
      </c>
      <c r="H72" s="19">
        <v>23625</v>
      </c>
      <c r="I72" s="18">
        <v>2363</v>
      </c>
      <c r="J72" s="20">
        <v>366.95542304657681</v>
      </c>
      <c r="L72" s="22">
        <f t="shared" si="6"/>
        <v>365</v>
      </c>
      <c r="M72">
        <f t="shared" si="7"/>
        <v>365</v>
      </c>
      <c r="N72" s="22">
        <f t="shared" si="8"/>
        <v>0</v>
      </c>
      <c r="O72">
        <f t="shared" si="9"/>
        <v>0</v>
      </c>
      <c r="P72" s="6">
        <f t="shared" si="10"/>
        <v>23625</v>
      </c>
      <c r="Q72">
        <f t="shared" si="11"/>
        <v>2017</v>
      </c>
    </row>
    <row r="73" spans="1:17" x14ac:dyDescent="0.3">
      <c r="A73" s="15" t="s">
        <v>34</v>
      </c>
      <c r="B73" s="15" t="s">
        <v>35</v>
      </c>
      <c r="C73" s="16">
        <v>2017</v>
      </c>
      <c r="D73" s="17">
        <v>42736</v>
      </c>
      <c r="E73" s="17">
        <v>43100</v>
      </c>
      <c r="F73" s="15" t="s">
        <v>107</v>
      </c>
      <c r="G73" s="18">
        <v>6705000</v>
      </c>
      <c r="H73" s="19">
        <v>1687</v>
      </c>
      <c r="I73" s="18">
        <v>169</v>
      </c>
      <c r="J73" s="20">
        <v>26.203335393844448</v>
      </c>
      <c r="L73" s="22">
        <f t="shared" si="6"/>
        <v>365</v>
      </c>
      <c r="M73">
        <f t="shared" si="7"/>
        <v>365</v>
      </c>
      <c r="N73" s="22">
        <f t="shared" si="8"/>
        <v>0</v>
      </c>
      <c r="O73">
        <f t="shared" si="9"/>
        <v>0</v>
      </c>
      <c r="P73" s="6">
        <f t="shared" si="10"/>
        <v>1687</v>
      </c>
      <c r="Q73">
        <f t="shared" si="11"/>
        <v>2017</v>
      </c>
    </row>
    <row r="74" spans="1:17" x14ac:dyDescent="0.3">
      <c r="A74" s="15" t="s">
        <v>34</v>
      </c>
      <c r="B74" s="15" t="s">
        <v>35</v>
      </c>
      <c r="C74" s="16">
        <v>2017</v>
      </c>
      <c r="D74" s="17">
        <v>42736</v>
      </c>
      <c r="E74" s="17">
        <v>43100</v>
      </c>
      <c r="F74" s="15" t="s">
        <v>108</v>
      </c>
      <c r="G74" s="18">
        <v>6030000</v>
      </c>
      <c r="H74" s="19">
        <v>215550</v>
      </c>
      <c r="I74" s="18">
        <v>21555</v>
      </c>
      <c r="J74" s="20">
        <v>3348.0313836059104</v>
      </c>
      <c r="L74" s="22">
        <f t="shared" si="6"/>
        <v>365</v>
      </c>
      <c r="M74">
        <f t="shared" si="7"/>
        <v>365</v>
      </c>
      <c r="N74" s="22">
        <f t="shared" si="8"/>
        <v>0</v>
      </c>
      <c r="O74">
        <f t="shared" si="9"/>
        <v>0</v>
      </c>
      <c r="P74" s="6">
        <f t="shared" si="10"/>
        <v>215550</v>
      </c>
      <c r="Q74">
        <f t="shared" si="11"/>
        <v>2017</v>
      </c>
    </row>
    <row r="75" spans="1:17" x14ac:dyDescent="0.3">
      <c r="A75" s="15" t="s">
        <v>34</v>
      </c>
      <c r="B75" s="15" t="s">
        <v>35</v>
      </c>
      <c r="C75" s="16">
        <v>2017</v>
      </c>
      <c r="D75" s="17">
        <v>42552</v>
      </c>
      <c r="E75" s="17">
        <v>42916</v>
      </c>
      <c r="F75" s="15" t="s">
        <v>109</v>
      </c>
      <c r="G75" s="18">
        <v>10445000</v>
      </c>
      <c r="H75" s="19">
        <v>2204</v>
      </c>
      <c r="I75" s="18">
        <v>220</v>
      </c>
      <c r="J75" s="20">
        <v>34.233640313001281</v>
      </c>
      <c r="L75" s="22">
        <f t="shared" si="6"/>
        <v>365</v>
      </c>
      <c r="M75">
        <f t="shared" si="7"/>
        <v>365</v>
      </c>
      <c r="N75" s="22">
        <f t="shared" si="8"/>
        <v>0</v>
      </c>
      <c r="O75">
        <f t="shared" si="9"/>
        <v>0</v>
      </c>
      <c r="P75" s="6">
        <f t="shared" si="10"/>
        <v>2204</v>
      </c>
      <c r="Q75">
        <f t="shared" si="11"/>
        <v>2016</v>
      </c>
    </row>
    <row r="76" spans="1:17" x14ac:dyDescent="0.3">
      <c r="A76" s="15" t="s">
        <v>34</v>
      </c>
      <c r="B76" s="15" t="s">
        <v>35</v>
      </c>
      <c r="C76" s="16">
        <v>2017</v>
      </c>
      <c r="D76" s="17">
        <v>42552</v>
      </c>
      <c r="E76" s="17">
        <v>43008</v>
      </c>
      <c r="F76" s="15" t="s">
        <v>110</v>
      </c>
      <c r="G76" s="18">
        <v>10445000</v>
      </c>
      <c r="H76" s="19">
        <v>-12871</v>
      </c>
      <c r="I76" s="18">
        <v>-1287</v>
      </c>
      <c r="J76" s="20">
        <v>-199.91886772624298</v>
      </c>
      <c r="L76" s="22">
        <f t="shared" si="6"/>
        <v>457</v>
      </c>
      <c r="M76">
        <f t="shared" si="7"/>
        <v>457</v>
      </c>
      <c r="N76" s="22">
        <f t="shared" si="8"/>
        <v>0</v>
      </c>
      <c r="O76">
        <f t="shared" si="9"/>
        <v>0</v>
      </c>
      <c r="P76" s="6">
        <f t="shared" si="10"/>
        <v>-12871</v>
      </c>
      <c r="Q76">
        <f t="shared" si="11"/>
        <v>2016</v>
      </c>
    </row>
    <row r="77" spans="1:17" x14ac:dyDescent="0.3">
      <c r="A77" s="15" t="s">
        <v>34</v>
      </c>
      <c r="B77" s="15" t="s">
        <v>35</v>
      </c>
      <c r="C77" s="16">
        <v>2017</v>
      </c>
      <c r="D77" s="17">
        <v>42917</v>
      </c>
      <c r="E77" s="17">
        <v>43008</v>
      </c>
      <c r="F77" s="15" t="s">
        <v>111</v>
      </c>
      <c r="G77" s="18">
        <v>10445000</v>
      </c>
      <c r="H77" s="19">
        <v>-715</v>
      </c>
      <c r="I77" s="18">
        <v>-72</v>
      </c>
      <c r="J77" s="20">
        <v>-11.10574084564243</v>
      </c>
      <c r="L77" s="22">
        <f t="shared" si="6"/>
        <v>92</v>
      </c>
      <c r="M77">
        <f t="shared" si="7"/>
        <v>92</v>
      </c>
      <c r="N77" s="22">
        <f t="shared" si="8"/>
        <v>0</v>
      </c>
      <c r="O77">
        <f t="shared" si="9"/>
        <v>0</v>
      </c>
      <c r="P77" s="6">
        <f t="shared" si="10"/>
        <v>-715</v>
      </c>
      <c r="Q77">
        <f t="shared" si="11"/>
        <v>2017</v>
      </c>
    </row>
    <row r="78" spans="1:17" x14ac:dyDescent="0.3">
      <c r="A78" s="15" t="s">
        <v>34</v>
      </c>
      <c r="B78" s="15" t="s">
        <v>35</v>
      </c>
      <c r="C78" s="16">
        <v>2017</v>
      </c>
      <c r="D78" s="17">
        <v>42917</v>
      </c>
      <c r="E78" s="17">
        <v>43008</v>
      </c>
      <c r="F78" s="15" t="s">
        <v>112</v>
      </c>
      <c r="G78" s="18">
        <v>10445000</v>
      </c>
      <c r="H78" s="19">
        <v>94880</v>
      </c>
      <c r="I78" s="18">
        <v>9488</v>
      </c>
      <c r="J78" s="20">
        <v>1473.7240439644108</v>
      </c>
      <c r="L78" s="22">
        <f t="shared" si="6"/>
        <v>92</v>
      </c>
      <c r="M78">
        <f t="shared" si="7"/>
        <v>92</v>
      </c>
      <c r="N78" s="22">
        <f t="shared" si="8"/>
        <v>0</v>
      </c>
      <c r="O78">
        <f t="shared" si="9"/>
        <v>0</v>
      </c>
      <c r="P78" s="6">
        <f t="shared" si="10"/>
        <v>94880</v>
      </c>
      <c r="Q78">
        <f t="shared" si="11"/>
        <v>2017</v>
      </c>
    </row>
    <row r="79" spans="1:17" x14ac:dyDescent="0.3">
      <c r="A79" s="15" t="s">
        <v>34</v>
      </c>
      <c r="B79" s="15" t="s">
        <v>35</v>
      </c>
      <c r="C79" s="16">
        <v>2017</v>
      </c>
      <c r="D79" s="17">
        <v>42917</v>
      </c>
      <c r="E79" s="17">
        <v>43008</v>
      </c>
      <c r="F79" s="15" t="s">
        <v>113</v>
      </c>
      <c r="G79" s="18">
        <v>10445000</v>
      </c>
      <c r="H79" s="19">
        <v>5208</v>
      </c>
      <c r="I79" s="18">
        <v>521</v>
      </c>
      <c r="J79" s="20">
        <v>80.893284369378705</v>
      </c>
      <c r="L79" s="22">
        <f t="shared" si="6"/>
        <v>92</v>
      </c>
      <c r="M79">
        <f t="shared" si="7"/>
        <v>92</v>
      </c>
      <c r="N79" s="22">
        <f t="shared" si="8"/>
        <v>0</v>
      </c>
      <c r="O79">
        <f t="shared" si="9"/>
        <v>0</v>
      </c>
      <c r="P79" s="6">
        <f t="shared" si="10"/>
        <v>5208</v>
      </c>
      <c r="Q79">
        <f t="shared" si="11"/>
        <v>2017</v>
      </c>
    </row>
    <row r="80" spans="1:17" x14ac:dyDescent="0.3">
      <c r="A80" s="15" t="s">
        <v>34</v>
      </c>
      <c r="B80" s="15" t="s">
        <v>35</v>
      </c>
      <c r="C80" s="16">
        <v>2017</v>
      </c>
      <c r="D80" s="17">
        <v>42917</v>
      </c>
      <c r="E80" s="17">
        <v>43008</v>
      </c>
      <c r="F80" s="15" t="s">
        <v>114</v>
      </c>
      <c r="G80" s="18">
        <v>10445000</v>
      </c>
      <c r="H80" s="19">
        <v>72138</v>
      </c>
      <c r="I80" s="18">
        <v>7214</v>
      </c>
      <c r="J80" s="20">
        <v>1120.4838225495855</v>
      </c>
      <c r="L80" s="22">
        <f t="shared" si="6"/>
        <v>92</v>
      </c>
      <c r="M80">
        <f t="shared" si="7"/>
        <v>92</v>
      </c>
      <c r="N80" s="22">
        <f t="shared" si="8"/>
        <v>0</v>
      </c>
      <c r="O80">
        <f t="shared" si="9"/>
        <v>0</v>
      </c>
      <c r="P80" s="6">
        <f t="shared" si="10"/>
        <v>72138</v>
      </c>
      <c r="Q80">
        <f t="shared" si="11"/>
        <v>2017</v>
      </c>
    </row>
    <row r="81" spans="1:17" x14ac:dyDescent="0.3">
      <c r="A81" s="15" t="s">
        <v>34</v>
      </c>
      <c r="B81" s="15" t="s">
        <v>35</v>
      </c>
      <c r="C81" s="16">
        <v>2017</v>
      </c>
      <c r="D81" s="17">
        <v>42917</v>
      </c>
      <c r="E81" s="17">
        <v>43008</v>
      </c>
      <c r="F81" s="15" t="s">
        <v>115</v>
      </c>
      <c r="G81" s="18">
        <v>10445000</v>
      </c>
      <c r="H81" s="19">
        <v>4008</v>
      </c>
      <c r="I81" s="18">
        <v>401</v>
      </c>
      <c r="J81" s="20">
        <v>62.254278754314491</v>
      </c>
      <c r="L81" s="22">
        <f t="shared" si="6"/>
        <v>92</v>
      </c>
      <c r="M81">
        <f t="shared" si="7"/>
        <v>92</v>
      </c>
      <c r="N81" s="22">
        <f t="shared" si="8"/>
        <v>0</v>
      </c>
      <c r="O81">
        <f t="shared" si="9"/>
        <v>0</v>
      </c>
      <c r="P81" s="6">
        <f t="shared" si="10"/>
        <v>4008</v>
      </c>
      <c r="Q81">
        <f t="shared" si="11"/>
        <v>2017</v>
      </c>
    </row>
    <row r="82" spans="1:17" x14ac:dyDescent="0.3">
      <c r="A82" s="15" t="s">
        <v>34</v>
      </c>
      <c r="B82" s="15" t="s">
        <v>35</v>
      </c>
      <c r="C82" s="16">
        <v>2017</v>
      </c>
      <c r="D82" s="17">
        <v>42917</v>
      </c>
      <c r="E82" s="17">
        <v>43008</v>
      </c>
      <c r="F82" s="15" t="s">
        <v>116</v>
      </c>
      <c r="G82" s="18">
        <v>10445000</v>
      </c>
      <c r="H82" s="19">
        <v>230</v>
      </c>
      <c r="I82" s="18">
        <v>23</v>
      </c>
      <c r="J82" s="20">
        <v>3.5724760762206422</v>
      </c>
      <c r="L82" s="22">
        <f t="shared" si="6"/>
        <v>92</v>
      </c>
      <c r="M82">
        <f t="shared" si="7"/>
        <v>92</v>
      </c>
      <c r="N82" s="22">
        <f t="shared" si="8"/>
        <v>0</v>
      </c>
      <c r="O82">
        <f t="shared" si="9"/>
        <v>0</v>
      </c>
      <c r="P82" s="6">
        <f t="shared" si="10"/>
        <v>230</v>
      </c>
      <c r="Q82">
        <f t="shared" si="11"/>
        <v>2017</v>
      </c>
    </row>
    <row r="83" spans="1:17" x14ac:dyDescent="0.3">
      <c r="A83" s="15" t="s">
        <v>34</v>
      </c>
      <c r="B83" s="15" t="s">
        <v>35</v>
      </c>
      <c r="C83" s="16">
        <v>2017</v>
      </c>
      <c r="D83" s="17">
        <v>42917</v>
      </c>
      <c r="E83" s="17">
        <v>43008</v>
      </c>
      <c r="F83" s="15" t="s">
        <v>117</v>
      </c>
      <c r="G83" s="18">
        <v>10445000</v>
      </c>
      <c r="H83" s="19">
        <v>1600</v>
      </c>
      <c r="I83" s="18">
        <v>160</v>
      </c>
      <c r="J83" s="20">
        <v>24.852007486752292</v>
      </c>
      <c r="L83" s="22">
        <f t="shared" si="6"/>
        <v>92</v>
      </c>
      <c r="M83">
        <f t="shared" si="7"/>
        <v>92</v>
      </c>
      <c r="N83" s="22">
        <f t="shared" si="8"/>
        <v>0</v>
      </c>
      <c r="O83">
        <f t="shared" si="9"/>
        <v>0</v>
      </c>
      <c r="P83" s="6">
        <f t="shared" si="10"/>
        <v>1600</v>
      </c>
      <c r="Q83">
        <f t="shared" si="11"/>
        <v>2017</v>
      </c>
    </row>
    <row r="84" spans="1:17" x14ac:dyDescent="0.3">
      <c r="A84" s="15" t="s">
        <v>34</v>
      </c>
      <c r="B84" s="15" t="s">
        <v>35</v>
      </c>
      <c r="C84" s="16">
        <v>2017</v>
      </c>
      <c r="D84" s="17">
        <v>43009</v>
      </c>
      <c r="E84" s="17">
        <v>43373</v>
      </c>
      <c r="F84" s="15" t="s">
        <v>118</v>
      </c>
      <c r="G84" s="18">
        <v>6380000</v>
      </c>
      <c r="H84" s="19">
        <v>15900</v>
      </c>
      <c r="I84" s="18">
        <v>1590</v>
      </c>
      <c r="J84" s="20">
        <v>246.96682439960091</v>
      </c>
      <c r="L84" s="22">
        <f t="shared" si="6"/>
        <v>365</v>
      </c>
      <c r="M84">
        <f t="shared" si="7"/>
        <v>92</v>
      </c>
      <c r="N84" s="22">
        <f t="shared" si="8"/>
        <v>273</v>
      </c>
      <c r="O84">
        <f t="shared" si="9"/>
        <v>11892.328767123288</v>
      </c>
      <c r="P84" s="6">
        <f t="shared" si="10"/>
        <v>4007.6712328767117</v>
      </c>
      <c r="Q84">
        <f t="shared" si="11"/>
        <v>2017</v>
      </c>
    </row>
    <row r="85" spans="1:17" x14ac:dyDescent="0.3">
      <c r="A85" s="15" t="s">
        <v>34</v>
      </c>
      <c r="B85" s="15" t="s">
        <v>35</v>
      </c>
      <c r="C85" s="16">
        <v>2017</v>
      </c>
      <c r="D85" s="17">
        <v>43009</v>
      </c>
      <c r="E85" s="17">
        <v>43373</v>
      </c>
      <c r="F85" s="15" t="s">
        <v>119</v>
      </c>
      <c r="G85" s="18">
        <v>6380000</v>
      </c>
      <c r="H85" s="19">
        <v>286200</v>
      </c>
      <c r="I85" s="18">
        <v>28620</v>
      </c>
      <c r="J85" s="20">
        <v>4445.4028391928159</v>
      </c>
      <c r="L85" s="22">
        <f t="shared" si="6"/>
        <v>365</v>
      </c>
      <c r="M85">
        <f t="shared" si="7"/>
        <v>92</v>
      </c>
      <c r="N85" s="22">
        <f t="shared" si="8"/>
        <v>273</v>
      </c>
      <c r="O85">
        <f t="shared" si="9"/>
        <v>214061.91780821918</v>
      </c>
      <c r="P85" s="6">
        <f t="shared" si="10"/>
        <v>72138.082191780821</v>
      </c>
      <c r="Q85">
        <f t="shared" si="11"/>
        <v>2017</v>
      </c>
    </row>
    <row r="86" spans="1:17" x14ac:dyDescent="0.3">
      <c r="A86" s="15" t="s">
        <v>34</v>
      </c>
      <c r="B86" s="15" t="s">
        <v>35</v>
      </c>
      <c r="C86" s="16">
        <v>2017</v>
      </c>
      <c r="D86" s="17">
        <v>42817</v>
      </c>
      <c r="E86" s="17">
        <v>43181</v>
      </c>
      <c r="F86" s="15" t="s">
        <v>120</v>
      </c>
      <c r="G86" s="18">
        <v>400000</v>
      </c>
      <c r="H86" s="19">
        <v>15000</v>
      </c>
      <c r="I86" s="18">
        <v>1500</v>
      </c>
      <c r="J86" s="20">
        <v>232.98757018830273</v>
      </c>
      <c r="L86" s="22">
        <f t="shared" si="6"/>
        <v>365</v>
      </c>
      <c r="M86">
        <f t="shared" si="7"/>
        <v>284</v>
      </c>
      <c r="N86" s="22">
        <f t="shared" si="8"/>
        <v>81</v>
      </c>
      <c r="O86">
        <f t="shared" si="9"/>
        <v>3328.7671232876714</v>
      </c>
      <c r="P86" s="6">
        <f t="shared" si="10"/>
        <v>11671.232876712329</v>
      </c>
      <c r="Q86">
        <f t="shared" si="11"/>
        <v>2017</v>
      </c>
    </row>
    <row r="87" spans="1:17" x14ac:dyDescent="0.3">
      <c r="A87" s="15" t="s">
        <v>34</v>
      </c>
      <c r="B87" s="15" t="s">
        <v>35</v>
      </c>
      <c r="C87" s="16">
        <v>2017</v>
      </c>
      <c r="D87" s="17">
        <v>42812</v>
      </c>
      <c r="E87" s="17">
        <v>43176</v>
      </c>
      <c r="F87" s="15" t="s">
        <v>121</v>
      </c>
      <c r="G87" s="18">
        <v>1000000</v>
      </c>
      <c r="H87" s="19">
        <v>35000</v>
      </c>
      <c r="I87" s="18">
        <v>3500</v>
      </c>
      <c r="J87" s="20">
        <v>543.63766377270645</v>
      </c>
      <c r="L87" s="22">
        <f t="shared" si="6"/>
        <v>365</v>
      </c>
      <c r="M87">
        <f t="shared" si="7"/>
        <v>289</v>
      </c>
      <c r="N87" s="22">
        <f t="shared" si="8"/>
        <v>76</v>
      </c>
      <c r="O87">
        <f t="shared" si="9"/>
        <v>7287.6712328767126</v>
      </c>
      <c r="P87" s="6">
        <f t="shared" si="10"/>
        <v>27712.328767123287</v>
      </c>
      <c r="Q87">
        <f t="shared" si="11"/>
        <v>2017</v>
      </c>
    </row>
    <row r="88" spans="1:17" x14ac:dyDescent="0.3">
      <c r="A88" s="15" t="s">
        <v>34</v>
      </c>
      <c r="B88" s="15" t="s">
        <v>35</v>
      </c>
      <c r="C88" s="16">
        <v>2017</v>
      </c>
      <c r="D88" s="17">
        <v>42804</v>
      </c>
      <c r="E88" s="17">
        <v>43168</v>
      </c>
      <c r="F88" s="15" t="s">
        <v>122</v>
      </c>
      <c r="G88" s="18">
        <v>700000</v>
      </c>
      <c r="H88" s="19">
        <v>24500</v>
      </c>
      <c r="I88" s="18">
        <v>2450</v>
      </c>
      <c r="J88" s="20">
        <v>380.54636464089447</v>
      </c>
      <c r="L88" s="22">
        <f t="shared" si="6"/>
        <v>365</v>
      </c>
      <c r="M88">
        <f t="shared" si="7"/>
        <v>297</v>
      </c>
      <c r="N88" s="22">
        <f t="shared" si="8"/>
        <v>68</v>
      </c>
      <c r="O88">
        <f t="shared" si="9"/>
        <v>4564.3835616438355</v>
      </c>
      <c r="P88" s="6">
        <f t="shared" si="10"/>
        <v>19935.616438356163</v>
      </c>
      <c r="Q88">
        <f t="shared" si="11"/>
        <v>2017</v>
      </c>
    </row>
    <row r="89" spans="1:17" x14ac:dyDescent="0.3">
      <c r="A89" s="15" t="s">
        <v>34</v>
      </c>
      <c r="B89" s="15" t="s">
        <v>35</v>
      </c>
      <c r="C89" s="16">
        <v>2017</v>
      </c>
      <c r="D89" s="17">
        <v>42807</v>
      </c>
      <c r="E89" s="17">
        <v>43171</v>
      </c>
      <c r="F89" s="15" t="s">
        <v>123</v>
      </c>
      <c r="G89" s="18">
        <v>700000</v>
      </c>
      <c r="H89" s="19">
        <v>24500</v>
      </c>
      <c r="I89" s="18">
        <v>2450</v>
      </c>
      <c r="J89" s="20">
        <v>380.54636464089447</v>
      </c>
      <c r="L89" s="22">
        <f t="shared" si="6"/>
        <v>365</v>
      </c>
      <c r="M89">
        <f t="shared" si="7"/>
        <v>294</v>
      </c>
      <c r="N89" s="22">
        <f t="shared" si="8"/>
        <v>71</v>
      </c>
      <c r="O89">
        <f t="shared" si="9"/>
        <v>4765.7534246575342</v>
      </c>
      <c r="P89" s="6">
        <f t="shared" si="10"/>
        <v>19734.246575342466</v>
      </c>
      <c r="Q89">
        <f t="shared" si="11"/>
        <v>2017</v>
      </c>
    </row>
    <row r="90" spans="1:17" x14ac:dyDescent="0.3">
      <c r="A90" s="15" t="s">
        <v>34</v>
      </c>
      <c r="B90" s="15" t="s">
        <v>35</v>
      </c>
      <c r="C90" s="16">
        <v>2017</v>
      </c>
      <c r="D90" s="17">
        <v>42809</v>
      </c>
      <c r="E90" s="17">
        <v>42839</v>
      </c>
      <c r="F90" s="15" t="s">
        <v>124</v>
      </c>
      <c r="G90" s="18">
        <v>600000</v>
      </c>
      <c r="H90" s="19">
        <v>21000</v>
      </c>
      <c r="I90" s="18">
        <v>2100</v>
      </c>
      <c r="J90" s="20">
        <v>326.18259826362385</v>
      </c>
      <c r="L90" s="22">
        <f t="shared" si="6"/>
        <v>31</v>
      </c>
      <c r="M90">
        <f t="shared" si="7"/>
        <v>31</v>
      </c>
      <c r="N90" s="22">
        <f t="shared" si="8"/>
        <v>0</v>
      </c>
      <c r="O90">
        <f t="shared" si="9"/>
        <v>0</v>
      </c>
      <c r="P90" s="6">
        <f t="shared" si="10"/>
        <v>21000</v>
      </c>
      <c r="Q90">
        <f t="shared" si="11"/>
        <v>2017</v>
      </c>
    </row>
    <row r="91" spans="1:17" x14ac:dyDescent="0.3">
      <c r="A91" s="15" t="s">
        <v>34</v>
      </c>
      <c r="B91" s="15" t="s">
        <v>35</v>
      </c>
      <c r="C91" s="16">
        <v>2017</v>
      </c>
      <c r="D91" s="17">
        <v>42808</v>
      </c>
      <c r="E91" s="17">
        <v>43172</v>
      </c>
      <c r="F91" s="15" t="s">
        <v>125</v>
      </c>
      <c r="G91" s="18">
        <v>400000</v>
      </c>
      <c r="H91" s="19">
        <v>15000</v>
      </c>
      <c r="I91" s="18">
        <v>1500</v>
      </c>
      <c r="J91" s="20">
        <v>232.98757018830273</v>
      </c>
      <c r="L91" s="22">
        <f t="shared" si="6"/>
        <v>365</v>
      </c>
      <c r="M91">
        <f t="shared" si="7"/>
        <v>293</v>
      </c>
      <c r="N91" s="22">
        <f t="shared" si="8"/>
        <v>72</v>
      </c>
      <c r="O91">
        <f t="shared" si="9"/>
        <v>2958.9041095890411</v>
      </c>
      <c r="P91" s="6">
        <f t="shared" si="10"/>
        <v>12041.095890410959</v>
      </c>
      <c r="Q91">
        <f t="shared" si="11"/>
        <v>2017</v>
      </c>
    </row>
    <row r="92" spans="1:17" x14ac:dyDescent="0.3">
      <c r="A92" s="15" t="s">
        <v>34</v>
      </c>
      <c r="B92" s="15" t="s">
        <v>35</v>
      </c>
      <c r="C92" s="16">
        <v>2017</v>
      </c>
      <c r="D92" s="17">
        <v>42552</v>
      </c>
      <c r="E92" s="17">
        <v>42916</v>
      </c>
      <c r="F92" s="15" t="s">
        <v>126</v>
      </c>
      <c r="G92" s="18">
        <v>10820000</v>
      </c>
      <c r="H92" s="19">
        <v>-31068</v>
      </c>
      <c r="I92" s="18">
        <v>-3107</v>
      </c>
      <c r="J92" s="20">
        <v>-482.56385537401263</v>
      </c>
      <c r="L92" s="22">
        <f t="shared" si="6"/>
        <v>365</v>
      </c>
      <c r="M92">
        <f t="shared" si="7"/>
        <v>365</v>
      </c>
      <c r="N92" s="22">
        <f t="shared" si="8"/>
        <v>0</v>
      </c>
      <c r="O92">
        <f t="shared" si="9"/>
        <v>0</v>
      </c>
      <c r="P92" s="6">
        <f t="shared" si="10"/>
        <v>-31068</v>
      </c>
      <c r="Q92">
        <f t="shared" si="11"/>
        <v>2016</v>
      </c>
    </row>
    <row r="93" spans="1:17" x14ac:dyDescent="0.3">
      <c r="A93" s="15" t="s">
        <v>34</v>
      </c>
      <c r="B93" s="15" t="s">
        <v>35</v>
      </c>
      <c r="C93" s="16">
        <v>2017</v>
      </c>
      <c r="D93" s="17">
        <v>42552</v>
      </c>
      <c r="E93" s="17">
        <v>42916</v>
      </c>
      <c r="F93" s="15" t="s">
        <v>127</v>
      </c>
      <c r="G93" s="18">
        <v>10820000</v>
      </c>
      <c r="H93" s="19">
        <v>-1726</v>
      </c>
      <c r="I93" s="18">
        <v>-173</v>
      </c>
      <c r="J93" s="20">
        <v>-26.809103076334036</v>
      </c>
      <c r="L93" s="22">
        <f t="shared" si="6"/>
        <v>365</v>
      </c>
      <c r="M93">
        <f t="shared" si="7"/>
        <v>365</v>
      </c>
      <c r="N93" s="22">
        <f t="shared" si="8"/>
        <v>0</v>
      </c>
      <c r="O93">
        <f t="shared" si="9"/>
        <v>0</v>
      </c>
      <c r="P93" s="6">
        <f t="shared" si="10"/>
        <v>-1726</v>
      </c>
      <c r="Q93">
        <f t="shared" si="11"/>
        <v>2016</v>
      </c>
    </row>
    <row r="94" spans="1:17" x14ac:dyDescent="0.3">
      <c r="A94" s="15" t="s">
        <v>34</v>
      </c>
      <c r="B94" s="15" t="s">
        <v>35</v>
      </c>
      <c r="C94" s="16">
        <v>2017</v>
      </c>
      <c r="D94" s="17">
        <v>42917</v>
      </c>
      <c r="E94" s="17">
        <v>43281</v>
      </c>
      <c r="F94" s="15" t="s">
        <v>128</v>
      </c>
      <c r="G94" s="18">
        <v>14350000</v>
      </c>
      <c r="H94" s="19">
        <v>-2564</v>
      </c>
      <c r="I94" s="18">
        <v>-256</v>
      </c>
      <c r="J94" s="20">
        <v>-39.825341997520546</v>
      </c>
      <c r="L94" s="22">
        <f t="shared" si="6"/>
        <v>365</v>
      </c>
      <c r="M94">
        <f t="shared" si="7"/>
        <v>184</v>
      </c>
      <c r="N94" s="22">
        <f t="shared" si="8"/>
        <v>181</v>
      </c>
      <c r="O94">
        <f t="shared" si="9"/>
        <v>-1271.4630136986302</v>
      </c>
      <c r="P94" s="6">
        <f t="shared" si="10"/>
        <v>-1292.5369863013698</v>
      </c>
      <c r="Q94">
        <f t="shared" si="11"/>
        <v>2017</v>
      </c>
    </row>
    <row r="95" spans="1:17" x14ac:dyDescent="0.3">
      <c r="A95" s="15" t="s">
        <v>34</v>
      </c>
      <c r="B95" s="15" t="s">
        <v>35</v>
      </c>
      <c r="C95" s="16">
        <v>2017</v>
      </c>
      <c r="D95" s="17">
        <v>42917</v>
      </c>
      <c r="E95" s="17">
        <v>43281</v>
      </c>
      <c r="F95" s="15" t="s">
        <v>129</v>
      </c>
      <c r="G95" s="18">
        <v>14350000</v>
      </c>
      <c r="H95" s="19">
        <v>-142</v>
      </c>
      <c r="I95" s="18">
        <v>-14</v>
      </c>
      <c r="J95" s="20">
        <v>-2.2056156644492662</v>
      </c>
      <c r="L95" s="22">
        <f t="shared" si="6"/>
        <v>365</v>
      </c>
      <c r="M95">
        <f t="shared" si="7"/>
        <v>184</v>
      </c>
      <c r="N95" s="22">
        <f t="shared" si="8"/>
        <v>181</v>
      </c>
      <c r="O95">
        <f t="shared" si="9"/>
        <v>-70.416438356164392</v>
      </c>
      <c r="P95" s="6">
        <f t="shared" si="10"/>
        <v>-71.583561643835608</v>
      </c>
      <c r="Q95">
        <f t="shared" si="11"/>
        <v>2017</v>
      </c>
    </row>
    <row r="96" spans="1:17" x14ac:dyDescent="0.3">
      <c r="A96" s="15" t="s">
        <v>34</v>
      </c>
      <c r="B96" s="15" t="s">
        <v>35</v>
      </c>
      <c r="C96" s="16">
        <v>2017</v>
      </c>
      <c r="D96" s="17">
        <v>42917</v>
      </c>
      <c r="E96" s="17">
        <v>43281</v>
      </c>
      <c r="F96" s="15" t="s">
        <v>130</v>
      </c>
      <c r="G96" s="18">
        <v>14350000</v>
      </c>
      <c r="H96" s="19">
        <v>35875</v>
      </c>
      <c r="I96" s="18">
        <v>3588</v>
      </c>
      <c r="J96" s="20">
        <v>557.2286053670241</v>
      </c>
      <c r="L96" s="22">
        <f t="shared" si="6"/>
        <v>365</v>
      </c>
      <c r="M96">
        <f t="shared" si="7"/>
        <v>184</v>
      </c>
      <c r="N96" s="22">
        <f t="shared" si="8"/>
        <v>181</v>
      </c>
      <c r="O96">
        <f t="shared" si="9"/>
        <v>17790.068493150684</v>
      </c>
      <c r="P96" s="6">
        <f t="shared" si="10"/>
        <v>18084.931506849316</v>
      </c>
      <c r="Q96">
        <f t="shared" si="11"/>
        <v>2017</v>
      </c>
    </row>
    <row r="97" spans="1:17" x14ac:dyDescent="0.3">
      <c r="A97" s="15" t="s">
        <v>34</v>
      </c>
      <c r="B97" s="15" t="s">
        <v>35</v>
      </c>
      <c r="C97" s="16">
        <v>2017</v>
      </c>
      <c r="D97" s="17">
        <v>42917</v>
      </c>
      <c r="E97" s="17">
        <v>43281</v>
      </c>
      <c r="F97" s="15" t="s">
        <v>131</v>
      </c>
      <c r="G97" s="18">
        <v>14350000</v>
      </c>
      <c r="H97" s="19">
        <v>670750</v>
      </c>
      <c r="I97" s="18">
        <v>67075</v>
      </c>
      <c r="J97" s="20">
        <v>10418.427513586937</v>
      </c>
      <c r="L97" s="22">
        <f t="shared" si="6"/>
        <v>365</v>
      </c>
      <c r="M97">
        <f t="shared" si="7"/>
        <v>184</v>
      </c>
      <c r="N97" s="22">
        <f t="shared" si="8"/>
        <v>181</v>
      </c>
      <c r="O97">
        <f t="shared" si="9"/>
        <v>332618.49315068492</v>
      </c>
      <c r="P97" s="6">
        <f t="shared" si="10"/>
        <v>338131.50684931508</v>
      </c>
      <c r="Q97">
        <f t="shared" si="11"/>
        <v>2017</v>
      </c>
    </row>
    <row r="98" spans="1:17" x14ac:dyDescent="0.3">
      <c r="A98" s="15" t="s">
        <v>34</v>
      </c>
      <c r="B98" s="15" t="s">
        <v>35</v>
      </c>
      <c r="C98" s="16">
        <v>2017</v>
      </c>
      <c r="D98" s="17">
        <v>42552</v>
      </c>
      <c r="E98" s="17">
        <v>42916</v>
      </c>
      <c r="F98" s="15" t="s">
        <v>132</v>
      </c>
      <c r="G98" s="18">
        <v>16712500</v>
      </c>
      <c r="H98" s="19">
        <v>114510</v>
      </c>
      <c r="I98" s="18">
        <v>11451</v>
      </c>
      <c r="J98" s="20">
        <v>1778.6271108175031</v>
      </c>
      <c r="L98" s="22">
        <f t="shared" si="6"/>
        <v>365</v>
      </c>
      <c r="M98">
        <f t="shared" si="7"/>
        <v>365</v>
      </c>
      <c r="N98" s="22">
        <f t="shared" si="8"/>
        <v>0</v>
      </c>
      <c r="O98">
        <f t="shared" si="9"/>
        <v>0</v>
      </c>
      <c r="P98" s="6">
        <f t="shared" si="10"/>
        <v>114510</v>
      </c>
      <c r="Q98">
        <f t="shared" si="11"/>
        <v>2016</v>
      </c>
    </row>
    <row r="99" spans="1:17" x14ac:dyDescent="0.3">
      <c r="A99" s="15" t="s">
        <v>34</v>
      </c>
      <c r="B99" s="15" t="s">
        <v>35</v>
      </c>
      <c r="C99" s="16">
        <v>2017</v>
      </c>
      <c r="D99" s="17">
        <v>42552</v>
      </c>
      <c r="E99" s="17">
        <v>42916</v>
      </c>
      <c r="F99" s="15" t="s">
        <v>133</v>
      </c>
      <c r="G99" s="18">
        <v>16712500</v>
      </c>
      <c r="H99" s="19">
        <v>6362</v>
      </c>
      <c r="I99" s="18">
        <v>636</v>
      </c>
      <c r="J99" s="20">
        <v>98.817794769198798</v>
      </c>
      <c r="L99" s="22">
        <f t="shared" si="6"/>
        <v>365</v>
      </c>
      <c r="M99">
        <f t="shared" si="7"/>
        <v>365</v>
      </c>
      <c r="N99" s="22">
        <f t="shared" si="8"/>
        <v>0</v>
      </c>
      <c r="O99">
        <f t="shared" si="9"/>
        <v>0</v>
      </c>
      <c r="P99" s="6">
        <f t="shared" si="10"/>
        <v>6362</v>
      </c>
      <c r="Q99">
        <f t="shared" si="11"/>
        <v>2016</v>
      </c>
    </row>
    <row r="100" spans="1:17" x14ac:dyDescent="0.3">
      <c r="A100" s="15" t="s">
        <v>34</v>
      </c>
      <c r="B100" s="15" t="s">
        <v>35</v>
      </c>
      <c r="C100" s="16">
        <v>2017</v>
      </c>
      <c r="D100" s="17">
        <v>42552</v>
      </c>
      <c r="E100" s="17">
        <v>42916</v>
      </c>
      <c r="F100" s="15" t="s">
        <v>134</v>
      </c>
      <c r="G100" s="18">
        <v>18312500</v>
      </c>
      <c r="H100" s="19">
        <v>72000</v>
      </c>
      <c r="I100" s="18">
        <v>7200</v>
      </c>
      <c r="J100" s="20">
        <v>1118.3403369038531</v>
      </c>
      <c r="L100" s="22">
        <f t="shared" si="6"/>
        <v>365</v>
      </c>
      <c r="M100">
        <f t="shared" si="7"/>
        <v>365</v>
      </c>
      <c r="N100" s="22">
        <f t="shared" si="8"/>
        <v>0</v>
      </c>
      <c r="O100">
        <f t="shared" si="9"/>
        <v>0</v>
      </c>
      <c r="P100" s="6">
        <f t="shared" si="10"/>
        <v>72000</v>
      </c>
      <c r="Q100">
        <f t="shared" si="11"/>
        <v>2016</v>
      </c>
    </row>
    <row r="101" spans="1:17" x14ac:dyDescent="0.3">
      <c r="A101" s="15" t="s">
        <v>34</v>
      </c>
      <c r="B101" s="15" t="s">
        <v>35</v>
      </c>
      <c r="C101" s="16">
        <v>2017</v>
      </c>
      <c r="D101" s="17">
        <v>42552</v>
      </c>
      <c r="E101" s="17">
        <v>42916</v>
      </c>
      <c r="F101" s="15" t="s">
        <v>135</v>
      </c>
      <c r="G101" s="18">
        <v>18312500</v>
      </c>
      <c r="H101" s="19">
        <v>4000</v>
      </c>
      <c r="I101" s="18">
        <v>400</v>
      </c>
      <c r="J101" s="20">
        <v>62.130018716880727</v>
      </c>
      <c r="L101" s="22">
        <f t="shared" si="6"/>
        <v>365</v>
      </c>
      <c r="M101">
        <f t="shared" si="7"/>
        <v>365</v>
      </c>
      <c r="N101" s="22">
        <f t="shared" si="8"/>
        <v>0</v>
      </c>
      <c r="O101">
        <f t="shared" si="9"/>
        <v>0</v>
      </c>
      <c r="P101" s="6">
        <f t="shared" si="10"/>
        <v>4000</v>
      </c>
      <c r="Q101">
        <f t="shared" si="11"/>
        <v>2016</v>
      </c>
    </row>
    <row r="102" spans="1:17" x14ac:dyDescent="0.3">
      <c r="A102" s="15" t="s">
        <v>34</v>
      </c>
      <c r="B102" s="15" t="s">
        <v>35</v>
      </c>
      <c r="C102" s="16">
        <v>2017</v>
      </c>
      <c r="D102" s="17">
        <v>42552</v>
      </c>
      <c r="E102" s="17">
        <v>42916</v>
      </c>
      <c r="F102" s="15" t="s">
        <v>136</v>
      </c>
      <c r="G102" s="18">
        <v>23912500</v>
      </c>
      <c r="H102" s="19">
        <v>74564</v>
      </c>
      <c r="I102" s="18">
        <v>7456</v>
      </c>
      <c r="J102" s="20">
        <v>1158.1656789013737</v>
      </c>
      <c r="L102" s="22">
        <f t="shared" si="6"/>
        <v>365</v>
      </c>
      <c r="M102">
        <f t="shared" si="7"/>
        <v>365</v>
      </c>
      <c r="N102" s="22">
        <f t="shared" si="8"/>
        <v>0</v>
      </c>
      <c r="O102">
        <f t="shared" si="9"/>
        <v>0</v>
      </c>
      <c r="P102" s="6">
        <f t="shared" si="10"/>
        <v>74564</v>
      </c>
      <c r="Q102">
        <f t="shared" si="11"/>
        <v>2016</v>
      </c>
    </row>
    <row r="103" spans="1:17" x14ac:dyDescent="0.3">
      <c r="A103" s="15" t="s">
        <v>34</v>
      </c>
      <c r="B103" s="15" t="s">
        <v>35</v>
      </c>
      <c r="C103" s="16">
        <v>2017</v>
      </c>
      <c r="D103" s="17">
        <v>42552</v>
      </c>
      <c r="E103" s="17">
        <v>42916</v>
      </c>
      <c r="F103" s="15" t="s">
        <v>137</v>
      </c>
      <c r="G103" s="18">
        <v>23912500</v>
      </c>
      <c r="H103" s="19">
        <v>4142</v>
      </c>
      <c r="I103" s="18">
        <v>414</v>
      </c>
      <c r="J103" s="20">
        <v>64.335634381329996</v>
      </c>
      <c r="L103" s="22">
        <f t="shared" si="6"/>
        <v>365</v>
      </c>
      <c r="M103">
        <f t="shared" si="7"/>
        <v>365</v>
      </c>
      <c r="N103" s="22">
        <f t="shared" si="8"/>
        <v>0</v>
      </c>
      <c r="O103">
        <f t="shared" si="9"/>
        <v>0</v>
      </c>
      <c r="P103" s="6">
        <f t="shared" si="10"/>
        <v>4142</v>
      </c>
      <c r="Q103">
        <f t="shared" si="11"/>
        <v>2016</v>
      </c>
    </row>
    <row r="104" spans="1:17" x14ac:dyDescent="0.3">
      <c r="A104" s="15" t="s">
        <v>34</v>
      </c>
      <c r="B104" s="15" t="s">
        <v>35</v>
      </c>
      <c r="C104" s="16">
        <v>2017</v>
      </c>
      <c r="D104" s="17">
        <v>42552</v>
      </c>
      <c r="E104" s="17">
        <v>42916</v>
      </c>
      <c r="F104" s="15" t="s">
        <v>138</v>
      </c>
      <c r="G104" s="18">
        <v>23912500</v>
      </c>
      <c r="H104" s="19">
        <v>12000</v>
      </c>
      <c r="I104" s="18">
        <v>1200</v>
      </c>
      <c r="J104" s="20">
        <v>186.39005615064218</v>
      </c>
      <c r="L104" s="22">
        <f t="shared" si="6"/>
        <v>365</v>
      </c>
      <c r="M104">
        <f t="shared" si="7"/>
        <v>365</v>
      </c>
      <c r="N104" s="22">
        <f t="shared" si="8"/>
        <v>0</v>
      </c>
      <c r="O104">
        <f t="shared" si="9"/>
        <v>0</v>
      </c>
      <c r="P104" s="6">
        <f t="shared" si="10"/>
        <v>12000</v>
      </c>
      <c r="Q104">
        <f t="shared" si="11"/>
        <v>2016</v>
      </c>
    </row>
    <row r="105" spans="1:17" x14ac:dyDescent="0.3">
      <c r="A105" s="15" t="s">
        <v>34</v>
      </c>
      <c r="B105" s="15" t="s">
        <v>35</v>
      </c>
      <c r="C105" s="16">
        <v>2017</v>
      </c>
      <c r="D105" s="17">
        <v>42552</v>
      </c>
      <c r="E105" s="17">
        <v>42916</v>
      </c>
      <c r="F105" s="15" t="s">
        <v>139</v>
      </c>
      <c r="G105" s="18">
        <v>36582502</v>
      </c>
      <c r="H105" s="19">
        <v>2529</v>
      </c>
      <c r="I105" s="18">
        <v>253</v>
      </c>
      <c r="J105" s="20">
        <v>39.28170433374784</v>
      </c>
      <c r="L105" s="22">
        <f t="shared" si="6"/>
        <v>365</v>
      </c>
      <c r="M105">
        <f t="shared" si="7"/>
        <v>365</v>
      </c>
      <c r="N105" s="22">
        <f t="shared" si="8"/>
        <v>0</v>
      </c>
      <c r="O105">
        <f t="shared" si="9"/>
        <v>0</v>
      </c>
      <c r="P105" s="6">
        <f t="shared" si="10"/>
        <v>2529</v>
      </c>
      <c r="Q105">
        <f t="shared" si="11"/>
        <v>2016</v>
      </c>
    </row>
    <row r="106" spans="1:17" x14ac:dyDescent="0.3">
      <c r="A106" s="15" t="s">
        <v>34</v>
      </c>
      <c r="B106" s="15" t="s">
        <v>35</v>
      </c>
      <c r="C106" s="16">
        <v>2017</v>
      </c>
      <c r="D106" s="17">
        <v>42917</v>
      </c>
      <c r="E106" s="17">
        <v>43008</v>
      </c>
      <c r="F106" s="15" t="s">
        <v>140</v>
      </c>
      <c r="G106" s="18">
        <v>37742501</v>
      </c>
      <c r="H106" s="19">
        <v>360933</v>
      </c>
      <c r="I106" s="18">
        <v>36093</v>
      </c>
      <c r="J106" s="20">
        <v>5606.1935113849786</v>
      </c>
      <c r="L106" s="22">
        <f t="shared" si="6"/>
        <v>92</v>
      </c>
      <c r="M106">
        <f t="shared" si="7"/>
        <v>92</v>
      </c>
      <c r="N106" s="22">
        <f t="shared" si="8"/>
        <v>0</v>
      </c>
      <c r="O106">
        <f t="shared" si="9"/>
        <v>0</v>
      </c>
      <c r="P106" s="6">
        <f t="shared" si="10"/>
        <v>360933</v>
      </c>
      <c r="Q106">
        <f t="shared" si="11"/>
        <v>2017</v>
      </c>
    </row>
    <row r="107" spans="1:17" x14ac:dyDescent="0.3">
      <c r="A107" s="15" t="s">
        <v>34</v>
      </c>
      <c r="B107" s="15" t="s">
        <v>35</v>
      </c>
      <c r="C107" s="16">
        <v>2017</v>
      </c>
      <c r="D107" s="17">
        <v>42917</v>
      </c>
      <c r="E107" s="17">
        <v>43008</v>
      </c>
      <c r="F107" s="15" t="s">
        <v>141</v>
      </c>
      <c r="G107" s="18">
        <v>31842501</v>
      </c>
      <c r="H107" s="19">
        <v>20059</v>
      </c>
      <c r="I107" s="18">
        <v>2006</v>
      </c>
      <c r="J107" s="20">
        <v>311.56651136047765</v>
      </c>
      <c r="L107" s="22">
        <f t="shared" si="6"/>
        <v>92</v>
      </c>
      <c r="M107">
        <f t="shared" si="7"/>
        <v>92</v>
      </c>
      <c r="N107" s="22">
        <f t="shared" si="8"/>
        <v>0</v>
      </c>
      <c r="O107">
        <f t="shared" si="9"/>
        <v>0</v>
      </c>
      <c r="P107" s="6">
        <f t="shared" si="10"/>
        <v>20059</v>
      </c>
      <c r="Q107">
        <f t="shared" si="11"/>
        <v>2017</v>
      </c>
    </row>
    <row r="108" spans="1:17" x14ac:dyDescent="0.3">
      <c r="A108" s="15" t="s">
        <v>34</v>
      </c>
      <c r="B108" s="15" t="s">
        <v>35</v>
      </c>
      <c r="C108" s="16">
        <v>2017</v>
      </c>
      <c r="D108" s="17">
        <v>43009</v>
      </c>
      <c r="E108" s="17">
        <v>43373</v>
      </c>
      <c r="F108" s="15" t="s">
        <v>142</v>
      </c>
      <c r="G108" s="18">
        <v>31832500</v>
      </c>
      <c r="H108" s="19">
        <v>79581</v>
      </c>
      <c r="I108" s="18">
        <v>7958</v>
      </c>
      <c r="J108" s="20">
        <v>1236.0922548770213</v>
      </c>
      <c r="L108" s="22">
        <f t="shared" si="6"/>
        <v>365</v>
      </c>
      <c r="M108">
        <f t="shared" si="7"/>
        <v>92</v>
      </c>
      <c r="N108" s="22">
        <f t="shared" si="8"/>
        <v>273</v>
      </c>
      <c r="O108">
        <f t="shared" si="9"/>
        <v>59522.227397260278</v>
      </c>
      <c r="P108" s="6">
        <f t="shared" si="10"/>
        <v>20058.772602739722</v>
      </c>
      <c r="Q108">
        <f t="shared" si="11"/>
        <v>2017</v>
      </c>
    </row>
    <row r="109" spans="1:17" x14ac:dyDescent="0.3">
      <c r="A109" s="15" t="s">
        <v>34</v>
      </c>
      <c r="B109" s="15" t="s">
        <v>35</v>
      </c>
      <c r="C109" s="16">
        <v>2017</v>
      </c>
      <c r="D109" s="17">
        <v>43009</v>
      </c>
      <c r="E109" s="17">
        <v>43373</v>
      </c>
      <c r="F109" s="15" t="s">
        <v>143</v>
      </c>
      <c r="G109" s="18">
        <v>31832500</v>
      </c>
      <c r="H109" s="19">
        <v>1439463</v>
      </c>
      <c r="I109" s="18">
        <v>143946</v>
      </c>
      <c r="J109" s="20">
        <v>22358.465783064323</v>
      </c>
      <c r="L109" s="22">
        <f t="shared" si="6"/>
        <v>365</v>
      </c>
      <c r="M109">
        <f t="shared" si="7"/>
        <v>92</v>
      </c>
      <c r="N109" s="22">
        <f t="shared" si="8"/>
        <v>273</v>
      </c>
      <c r="O109">
        <f t="shared" si="9"/>
        <v>1076639.4493150685</v>
      </c>
      <c r="P109" s="6">
        <f t="shared" si="10"/>
        <v>362823.55068493146</v>
      </c>
      <c r="Q109">
        <f t="shared" si="11"/>
        <v>2017</v>
      </c>
    </row>
    <row r="110" spans="1:17" x14ac:dyDescent="0.3">
      <c r="A110" s="15" t="s">
        <v>34</v>
      </c>
      <c r="B110" s="15" t="s">
        <v>35</v>
      </c>
      <c r="C110" s="16">
        <v>2017</v>
      </c>
      <c r="D110" s="17">
        <v>42930</v>
      </c>
      <c r="E110" s="17">
        <v>43294</v>
      </c>
      <c r="F110" s="15" t="s">
        <v>144</v>
      </c>
      <c r="G110" s="18">
        <v>720000</v>
      </c>
      <c r="H110" s="19">
        <v>29000</v>
      </c>
      <c r="I110" s="18">
        <v>2900</v>
      </c>
      <c r="J110" s="20">
        <v>450.4426356973853</v>
      </c>
      <c r="L110" s="22">
        <f t="shared" si="6"/>
        <v>365</v>
      </c>
      <c r="M110">
        <f t="shared" si="7"/>
        <v>171</v>
      </c>
      <c r="N110" s="22">
        <f t="shared" si="8"/>
        <v>194</v>
      </c>
      <c r="O110">
        <f t="shared" si="9"/>
        <v>15413.698630136987</v>
      </c>
      <c r="P110" s="6">
        <f t="shared" si="10"/>
        <v>13586.301369863013</v>
      </c>
      <c r="Q110">
        <f t="shared" si="11"/>
        <v>2017</v>
      </c>
    </row>
    <row r="111" spans="1:17" x14ac:dyDescent="0.3">
      <c r="A111" s="15" t="s">
        <v>34</v>
      </c>
      <c r="B111" s="15" t="s">
        <v>35</v>
      </c>
      <c r="C111" s="16">
        <v>2017</v>
      </c>
      <c r="D111" s="17">
        <v>42930</v>
      </c>
      <c r="E111" s="17">
        <v>43294</v>
      </c>
      <c r="F111" s="15" t="s">
        <v>145</v>
      </c>
      <c r="G111" s="18">
        <v>720000</v>
      </c>
      <c r="H111" s="19">
        <v>29000</v>
      </c>
      <c r="I111" s="18">
        <v>2900</v>
      </c>
      <c r="J111" s="20">
        <v>450.4426356973853</v>
      </c>
      <c r="L111" s="22">
        <f t="shared" si="6"/>
        <v>365</v>
      </c>
      <c r="M111">
        <f t="shared" si="7"/>
        <v>171</v>
      </c>
      <c r="N111" s="22">
        <f t="shared" si="8"/>
        <v>194</v>
      </c>
      <c r="O111">
        <f t="shared" si="9"/>
        <v>15413.698630136987</v>
      </c>
      <c r="P111" s="6">
        <f t="shared" si="10"/>
        <v>13586.301369863013</v>
      </c>
      <c r="Q111">
        <f t="shared" si="11"/>
        <v>2017</v>
      </c>
    </row>
    <row r="112" spans="1:17" x14ac:dyDescent="0.3">
      <c r="A112" s="15" t="s">
        <v>34</v>
      </c>
      <c r="B112" s="15" t="s">
        <v>35</v>
      </c>
      <c r="C112" s="16">
        <v>2017</v>
      </c>
      <c r="D112" s="17">
        <v>42930</v>
      </c>
      <c r="E112" s="17">
        <v>43294</v>
      </c>
      <c r="F112" s="15" t="s">
        <v>146</v>
      </c>
      <c r="G112" s="18">
        <v>720000</v>
      </c>
      <c r="H112" s="19">
        <v>-29000</v>
      </c>
      <c r="I112" s="18">
        <v>-2900</v>
      </c>
      <c r="J112" s="20">
        <v>-450.4426356973853</v>
      </c>
      <c r="L112" s="22">
        <f t="shared" si="6"/>
        <v>365</v>
      </c>
      <c r="M112">
        <f t="shared" si="7"/>
        <v>171</v>
      </c>
      <c r="N112" s="22">
        <f t="shared" si="8"/>
        <v>194</v>
      </c>
      <c r="O112">
        <f t="shared" si="9"/>
        <v>-15413.698630136987</v>
      </c>
      <c r="P112" s="6">
        <f t="shared" si="10"/>
        <v>-13586.301369863013</v>
      </c>
      <c r="Q112">
        <f t="shared" si="11"/>
        <v>2017</v>
      </c>
    </row>
    <row r="113" spans="1:17" x14ac:dyDescent="0.3">
      <c r="A113" s="15" t="s">
        <v>34</v>
      </c>
      <c r="B113" s="15" t="s">
        <v>35</v>
      </c>
      <c r="C113" s="16">
        <v>2017</v>
      </c>
      <c r="D113" s="17">
        <v>42930</v>
      </c>
      <c r="E113" s="17">
        <v>43294</v>
      </c>
      <c r="F113" s="15" t="s">
        <v>147</v>
      </c>
      <c r="G113" s="18">
        <v>720000</v>
      </c>
      <c r="H113" s="19">
        <v>1800</v>
      </c>
      <c r="I113" s="18">
        <v>180</v>
      </c>
      <c r="J113" s="20">
        <v>27.958508422596328</v>
      </c>
      <c r="L113" s="22">
        <f t="shared" si="6"/>
        <v>365</v>
      </c>
      <c r="M113">
        <f t="shared" si="7"/>
        <v>171</v>
      </c>
      <c r="N113" s="22">
        <f t="shared" si="8"/>
        <v>194</v>
      </c>
      <c r="O113">
        <f t="shared" si="9"/>
        <v>956.71232876712338</v>
      </c>
      <c r="P113" s="6">
        <f t="shared" si="10"/>
        <v>843.28767123287662</v>
      </c>
      <c r="Q113">
        <f t="shared" si="11"/>
        <v>2017</v>
      </c>
    </row>
    <row r="114" spans="1:17" x14ac:dyDescent="0.3">
      <c r="A114" s="15" t="s">
        <v>34</v>
      </c>
      <c r="B114" s="15" t="s">
        <v>35</v>
      </c>
      <c r="C114" s="16">
        <v>2017</v>
      </c>
      <c r="D114" s="17">
        <v>42930</v>
      </c>
      <c r="E114" s="17">
        <v>43294</v>
      </c>
      <c r="F114" s="15" t="s">
        <v>148</v>
      </c>
      <c r="G114" s="18">
        <v>720000</v>
      </c>
      <c r="H114" s="19">
        <v>27200</v>
      </c>
      <c r="I114" s="18">
        <v>2720</v>
      </c>
      <c r="J114" s="20">
        <v>422.48412727478899</v>
      </c>
      <c r="L114" s="22">
        <f t="shared" si="6"/>
        <v>365</v>
      </c>
      <c r="M114">
        <f t="shared" si="7"/>
        <v>171</v>
      </c>
      <c r="N114" s="22">
        <f t="shared" si="8"/>
        <v>194</v>
      </c>
      <c r="O114">
        <f t="shared" si="9"/>
        <v>14456.986301369863</v>
      </c>
      <c r="P114" s="6">
        <f t="shared" si="10"/>
        <v>12743.013698630137</v>
      </c>
      <c r="Q114">
        <f t="shared" si="11"/>
        <v>2017</v>
      </c>
    </row>
    <row r="115" spans="1:17" x14ac:dyDescent="0.3">
      <c r="A115" s="15" t="s">
        <v>34</v>
      </c>
      <c r="B115" s="15" t="s">
        <v>35</v>
      </c>
      <c r="C115" s="16">
        <v>2017</v>
      </c>
      <c r="D115" s="17">
        <v>42933</v>
      </c>
      <c r="E115" s="17">
        <v>43297</v>
      </c>
      <c r="F115" s="15" t="s">
        <v>143</v>
      </c>
      <c r="G115" s="18">
        <v>870000</v>
      </c>
      <c r="H115" s="19">
        <v>2175</v>
      </c>
      <c r="I115" s="18">
        <v>218</v>
      </c>
      <c r="J115" s="20">
        <v>33.783197677303896</v>
      </c>
      <c r="L115" s="22">
        <f t="shared" si="6"/>
        <v>365</v>
      </c>
      <c r="M115">
        <f t="shared" si="7"/>
        <v>168</v>
      </c>
      <c r="N115" s="22">
        <f t="shared" si="8"/>
        <v>197</v>
      </c>
      <c r="O115">
        <f t="shared" si="9"/>
        <v>1173.9041095890411</v>
      </c>
      <c r="P115" s="6">
        <f t="shared" si="10"/>
        <v>1001.0958904109589</v>
      </c>
      <c r="Q115">
        <f t="shared" si="11"/>
        <v>2017</v>
      </c>
    </row>
    <row r="116" spans="1:17" x14ac:dyDescent="0.3">
      <c r="A116" s="15" t="s">
        <v>34</v>
      </c>
      <c r="B116" s="15" t="s">
        <v>35</v>
      </c>
      <c r="C116" s="16">
        <v>2017</v>
      </c>
      <c r="D116" s="17">
        <v>42933</v>
      </c>
      <c r="E116" s="17">
        <v>43297</v>
      </c>
      <c r="F116" s="15" t="s">
        <v>149</v>
      </c>
      <c r="G116" s="18">
        <v>870000</v>
      </c>
      <c r="H116" s="19">
        <v>32625</v>
      </c>
      <c r="I116" s="18">
        <v>3263</v>
      </c>
      <c r="J116" s="20">
        <v>506.74796515955848</v>
      </c>
      <c r="L116" s="22">
        <f t="shared" si="6"/>
        <v>365</v>
      </c>
      <c r="M116">
        <f t="shared" si="7"/>
        <v>168</v>
      </c>
      <c r="N116" s="22">
        <f t="shared" si="8"/>
        <v>197</v>
      </c>
      <c r="O116">
        <f t="shared" si="9"/>
        <v>17608.561643835616</v>
      </c>
      <c r="P116" s="6">
        <f t="shared" si="10"/>
        <v>15016.438356164384</v>
      </c>
      <c r="Q116">
        <f t="shared" si="11"/>
        <v>2017</v>
      </c>
    </row>
    <row r="117" spans="1:17" x14ac:dyDescent="0.3">
      <c r="A117" s="15" t="s">
        <v>34</v>
      </c>
      <c r="B117" s="15" t="s">
        <v>35</v>
      </c>
      <c r="C117" s="16">
        <v>2017</v>
      </c>
      <c r="D117" s="17">
        <v>42951</v>
      </c>
      <c r="E117" s="17">
        <v>43315</v>
      </c>
      <c r="F117" s="15" t="s">
        <v>150</v>
      </c>
      <c r="G117" s="18">
        <v>1150000</v>
      </c>
      <c r="H117" s="19">
        <v>42250</v>
      </c>
      <c r="I117" s="18">
        <v>4225</v>
      </c>
      <c r="J117" s="20">
        <v>656.24832269705269</v>
      </c>
      <c r="L117" s="22">
        <f t="shared" si="6"/>
        <v>365</v>
      </c>
      <c r="M117">
        <f t="shared" si="7"/>
        <v>150</v>
      </c>
      <c r="N117" s="22">
        <f t="shared" si="8"/>
        <v>215</v>
      </c>
      <c r="O117">
        <f t="shared" si="9"/>
        <v>24886.986301369863</v>
      </c>
      <c r="P117" s="6">
        <f t="shared" si="10"/>
        <v>17363.013698630137</v>
      </c>
      <c r="Q117">
        <f t="shared" si="11"/>
        <v>2017</v>
      </c>
    </row>
    <row r="118" spans="1:17" x14ac:dyDescent="0.3">
      <c r="A118" s="15" t="s">
        <v>34</v>
      </c>
      <c r="B118" s="15" t="s">
        <v>35</v>
      </c>
      <c r="C118" s="16">
        <v>2017</v>
      </c>
      <c r="D118" s="17">
        <v>42934</v>
      </c>
      <c r="E118" s="17">
        <v>43298</v>
      </c>
      <c r="F118" s="15" t="s">
        <v>151</v>
      </c>
      <c r="G118" s="18">
        <v>700000</v>
      </c>
      <c r="H118" s="19">
        <v>1750</v>
      </c>
      <c r="I118" s="18">
        <v>175</v>
      </c>
      <c r="J118" s="20">
        <v>27.181883188635318</v>
      </c>
      <c r="L118" s="22">
        <f t="shared" si="6"/>
        <v>365</v>
      </c>
      <c r="M118">
        <f t="shared" si="7"/>
        <v>167</v>
      </c>
      <c r="N118" s="22">
        <f t="shared" si="8"/>
        <v>198</v>
      </c>
      <c r="O118">
        <f t="shared" si="9"/>
        <v>949.31506849315065</v>
      </c>
      <c r="P118" s="6">
        <f t="shared" si="10"/>
        <v>800.68493150684935</v>
      </c>
      <c r="Q118">
        <f t="shared" si="11"/>
        <v>2017</v>
      </c>
    </row>
    <row r="119" spans="1:17" x14ac:dyDescent="0.3">
      <c r="A119" s="15" t="s">
        <v>34</v>
      </c>
      <c r="B119" s="15" t="s">
        <v>35</v>
      </c>
      <c r="C119" s="16">
        <v>2017</v>
      </c>
      <c r="D119" s="17">
        <v>42934</v>
      </c>
      <c r="E119" s="17">
        <v>43298</v>
      </c>
      <c r="F119" s="15" t="s">
        <v>152</v>
      </c>
      <c r="G119" s="18">
        <v>700000</v>
      </c>
      <c r="H119" s="19">
        <v>26500</v>
      </c>
      <c r="I119" s="18">
        <v>2650</v>
      </c>
      <c r="J119" s="20">
        <v>411.61137399933483</v>
      </c>
      <c r="L119" s="22">
        <f t="shared" si="6"/>
        <v>365</v>
      </c>
      <c r="M119">
        <f t="shared" si="7"/>
        <v>167</v>
      </c>
      <c r="N119" s="22">
        <f t="shared" si="8"/>
        <v>198</v>
      </c>
      <c r="O119">
        <f t="shared" si="9"/>
        <v>14375.342465753425</v>
      </c>
      <c r="P119" s="6">
        <f t="shared" si="10"/>
        <v>12124.657534246575</v>
      </c>
      <c r="Q119">
        <f t="shared" si="11"/>
        <v>2017</v>
      </c>
    </row>
    <row r="120" spans="1:17" x14ac:dyDescent="0.3">
      <c r="A120" s="15" t="s">
        <v>34</v>
      </c>
      <c r="B120" s="15" t="s">
        <v>35</v>
      </c>
      <c r="C120" s="16">
        <v>2017</v>
      </c>
      <c r="D120" s="17">
        <v>42909</v>
      </c>
      <c r="E120" s="17">
        <v>43273</v>
      </c>
      <c r="F120" s="15" t="s">
        <v>153</v>
      </c>
      <c r="G120" s="18">
        <v>750000</v>
      </c>
      <c r="H120" s="19">
        <v>28000</v>
      </c>
      <c r="I120" s="18">
        <v>2800</v>
      </c>
      <c r="J120" s="20">
        <v>434.91013101816509</v>
      </c>
      <c r="L120" s="22">
        <f t="shared" si="6"/>
        <v>365</v>
      </c>
      <c r="M120">
        <f t="shared" si="7"/>
        <v>192</v>
      </c>
      <c r="N120" s="22">
        <f t="shared" si="8"/>
        <v>173</v>
      </c>
      <c r="O120">
        <f t="shared" si="9"/>
        <v>13271.232876712329</v>
      </c>
      <c r="P120" s="6">
        <f t="shared" si="10"/>
        <v>14728.767123287671</v>
      </c>
      <c r="Q120">
        <f t="shared" si="11"/>
        <v>2017</v>
      </c>
    </row>
    <row r="121" spans="1:17" x14ac:dyDescent="0.3">
      <c r="A121" s="15" t="s">
        <v>34</v>
      </c>
      <c r="B121" s="15" t="s">
        <v>35</v>
      </c>
      <c r="C121" s="16">
        <v>2017</v>
      </c>
      <c r="D121" s="17">
        <v>42910</v>
      </c>
      <c r="E121" s="17">
        <v>43274</v>
      </c>
      <c r="F121" s="15" t="s">
        <v>154</v>
      </c>
      <c r="G121" s="18">
        <v>450000</v>
      </c>
      <c r="H121" s="19">
        <v>20000</v>
      </c>
      <c r="I121" s="18">
        <v>2000</v>
      </c>
      <c r="J121" s="20">
        <v>310.65009358440363</v>
      </c>
      <c r="L121" s="22">
        <f t="shared" si="6"/>
        <v>365</v>
      </c>
      <c r="M121">
        <f t="shared" si="7"/>
        <v>191</v>
      </c>
      <c r="N121" s="22">
        <f t="shared" si="8"/>
        <v>174</v>
      </c>
      <c r="O121">
        <f t="shared" si="9"/>
        <v>9534.2465753424658</v>
      </c>
      <c r="P121" s="6">
        <f t="shared" si="10"/>
        <v>10465.753424657534</v>
      </c>
      <c r="Q121">
        <f t="shared" si="11"/>
        <v>2017</v>
      </c>
    </row>
    <row r="122" spans="1:17" x14ac:dyDescent="0.3">
      <c r="A122" s="15" t="s">
        <v>34</v>
      </c>
      <c r="B122" s="15" t="s">
        <v>35</v>
      </c>
      <c r="C122" s="16">
        <v>2017</v>
      </c>
      <c r="D122" s="17">
        <v>42977</v>
      </c>
      <c r="E122" s="17">
        <v>43341</v>
      </c>
      <c r="F122" s="15" t="s">
        <v>155</v>
      </c>
      <c r="G122" s="18">
        <v>500000</v>
      </c>
      <c r="H122" s="19">
        <v>-18750</v>
      </c>
      <c r="I122" s="18">
        <v>-1875</v>
      </c>
      <c r="J122" s="20">
        <v>-291.23446273537843</v>
      </c>
      <c r="L122" s="22">
        <f t="shared" si="6"/>
        <v>365</v>
      </c>
      <c r="M122">
        <f t="shared" si="7"/>
        <v>124</v>
      </c>
      <c r="N122" s="22">
        <f t="shared" si="8"/>
        <v>241</v>
      </c>
      <c r="O122">
        <f t="shared" si="9"/>
        <v>-12380.13698630137</v>
      </c>
      <c r="P122" s="6">
        <f t="shared" si="10"/>
        <v>-6369.8630136986303</v>
      </c>
      <c r="Q122">
        <f t="shared" si="11"/>
        <v>2017</v>
      </c>
    </row>
    <row r="123" spans="1:17" x14ac:dyDescent="0.3">
      <c r="A123" s="15" t="s">
        <v>34</v>
      </c>
      <c r="B123" s="15" t="s">
        <v>35</v>
      </c>
      <c r="C123" s="16">
        <v>2017</v>
      </c>
      <c r="D123" s="17">
        <v>42977</v>
      </c>
      <c r="E123" s="17">
        <v>43341</v>
      </c>
      <c r="F123" s="15" t="s">
        <v>156</v>
      </c>
      <c r="G123" s="18">
        <v>500000</v>
      </c>
      <c r="H123" s="19">
        <v>-2000</v>
      </c>
      <c r="I123" s="18">
        <v>-200</v>
      </c>
      <c r="J123" s="20">
        <v>-31.065009358440363</v>
      </c>
      <c r="L123" s="22">
        <f t="shared" si="6"/>
        <v>365</v>
      </c>
      <c r="M123">
        <f t="shared" si="7"/>
        <v>124</v>
      </c>
      <c r="N123" s="22">
        <f t="shared" si="8"/>
        <v>241</v>
      </c>
      <c r="O123">
        <f t="shared" si="9"/>
        <v>-1320.5479452054794</v>
      </c>
      <c r="P123" s="6">
        <f t="shared" si="10"/>
        <v>-679.45205479452056</v>
      </c>
      <c r="Q123">
        <f t="shared" si="11"/>
        <v>2017</v>
      </c>
    </row>
    <row r="124" spans="1:17" x14ac:dyDescent="0.3">
      <c r="A124" s="15" t="s">
        <v>34</v>
      </c>
      <c r="B124" s="15" t="s">
        <v>35</v>
      </c>
      <c r="C124" s="16">
        <v>2017</v>
      </c>
      <c r="D124" s="17">
        <v>42977</v>
      </c>
      <c r="E124" s="17">
        <v>43341</v>
      </c>
      <c r="F124" s="15" t="s">
        <v>157</v>
      </c>
      <c r="G124" s="18">
        <v>500000</v>
      </c>
      <c r="H124" s="19">
        <v>2000</v>
      </c>
      <c r="I124" s="18">
        <v>200</v>
      </c>
      <c r="J124" s="20">
        <v>31.065009358440363</v>
      </c>
      <c r="L124" s="22">
        <f t="shared" si="6"/>
        <v>365</v>
      </c>
      <c r="M124">
        <f t="shared" si="7"/>
        <v>124</v>
      </c>
      <c r="N124" s="22">
        <f t="shared" si="8"/>
        <v>241</v>
      </c>
      <c r="O124">
        <f t="shared" si="9"/>
        <v>1320.5479452054794</v>
      </c>
      <c r="P124" s="6">
        <f t="shared" si="10"/>
        <v>679.45205479452056</v>
      </c>
      <c r="Q124">
        <f t="shared" si="11"/>
        <v>2017</v>
      </c>
    </row>
    <row r="125" spans="1:17" x14ac:dyDescent="0.3">
      <c r="A125" s="15" t="s">
        <v>34</v>
      </c>
      <c r="B125" s="15" t="s">
        <v>35</v>
      </c>
      <c r="C125" s="16">
        <v>2017</v>
      </c>
      <c r="D125" s="17">
        <v>42977</v>
      </c>
      <c r="E125" s="17">
        <v>43341</v>
      </c>
      <c r="F125" s="15" t="s">
        <v>158</v>
      </c>
      <c r="G125" s="18">
        <v>500000</v>
      </c>
      <c r="H125" s="19">
        <v>18750</v>
      </c>
      <c r="I125" s="18">
        <v>1875</v>
      </c>
      <c r="J125" s="20">
        <v>291.23446273537843</v>
      </c>
      <c r="L125" s="22">
        <f t="shared" si="6"/>
        <v>365</v>
      </c>
      <c r="M125">
        <f t="shared" si="7"/>
        <v>124</v>
      </c>
      <c r="N125" s="22">
        <f t="shared" si="8"/>
        <v>241</v>
      </c>
      <c r="O125">
        <f t="shared" si="9"/>
        <v>12380.13698630137</v>
      </c>
      <c r="P125" s="6">
        <f t="shared" si="10"/>
        <v>6369.8630136986303</v>
      </c>
      <c r="Q125">
        <f t="shared" si="11"/>
        <v>2017</v>
      </c>
    </row>
    <row r="126" spans="1:17" x14ac:dyDescent="0.3">
      <c r="A126" s="15" t="s">
        <v>34</v>
      </c>
      <c r="B126" s="15" t="s">
        <v>35</v>
      </c>
      <c r="C126" s="16">
        <v>2017</v>
      </c>
      <c r="D126" s="17">
        <v>42925</v>
      </c>
      <c r="E126" s="17">
        <v>43289</v>
      </c>
      <c r="F126" s="15" t="s">
        <v>159</v>
      </c>
      <c r="G126" s="18">
        <v>1020000</v>
      </c>
      <c r="H126" s="19">
        <v>2550</v>
      </c>
      <c r="I126" s="18">
        <v>255</v>
      </c>
      <c r="J126" s="20">
        <v>39.607886932011468</v>
      </c>
      <c r="L126" s="22">
        <f t="shared" si="6"/>
        <v>365</v>
      </c>
      <c r="M126">
        <f t="shared" si="7"/>
        <v>176</v>
      </c>
      <c r="N126" s="22">
        <f t="shared" si="8"/>
        <v>189</v>
      </c>
      <c r="O126">
        <f t="shared" si="9"/>
        <v>1320.4109589041095</v>
      </c>
      <c r="P126" s="6">
        <f t="shared" si="10"/>
        <v>1229.5890410958905</v>
      </c>
      <c r="Q126">
        <f t="shared" si="11"/>
        <v>2017</v>
      </c>
    </row>
    <row r="127" spans="1:17" x14ac:dyDescent="0.3">
      <c r="A127" s="15" t="s">
        <v>34</v>
      </c>
      <c r="B127" s="15" t="s">
        <v>35</v>
      </c>
      <c r="C127" s="16">
        <v>2017</v>
      </c>
      <c r="D127" s="17">
        <v>42925</v>
      </c>
      <c r="E127" s="17">
        <v>43289</v>
      </c>
      <c r="F127" s="15" t="s">
        <v>160</v>
      </c>
      <c r="G127" s="18">
        <v>1020000</v>
      </c>
      <c r="H127" s="19">
        <v>38250</v>
      </c>
      <c r="I127" s="18">
        <v>3825</v>
      </c>
      <c r="J127" s="20">
        <v>594.11830398017196</v>
      </c>
      <c r="L127" s="22">
        <f t="shared" si="6"/>
        <v>365</v>
      </c>
      <c r="M127">
        <f t="shared" si="7"/>
        <v>176</v>
      </c>
      <c r="N127" s="22">
        <f t="shared" si="8"/>
        <v>189</v>
      </c>
      <c r="O127">
        <f t="shared" si="9"/>
        <v>19806.164383561641</v>
      </c>
      <c r="P127" s="6">
        <f t="shared" si="10"/>
        <v>18443.835616438359</v>
      </c>
      <c r="Q127">
        <f t="shared" si="11"/>
        <v>2017</v>
      </c>
    </row>
    <row r="128" spans="1:17" x14ac:dyDescent="0.3">
      <c r="A128" s="15" t="s">
        <v>34</v>
      </c>
      <c r="B128" s="15" t="s">
        <v>35</v>
      </c>
      <c r="C128" s="16">
        <v>2017</v>
      </c>
      <c r="D128" s="17">
        <v>42920</v>
      </c>
      <c r="E128" s="17">
        <v>43284</v>
      </c>
      <c r="F128" s="15" t="s">
        <v>161</v>
      </c>
      <c r="G128" s="18">
        <v>1500000</v>
      </c>
      <c r="H128" s="19">
        <v>3750</v>
      </c>
      <c r="I128" s="18">
        <v>375</v>
      </c>
      <c r="J128" s="20">
        <v>58.246892547075682</v>
      </c>
      <c r="L128" s="22">
        <f t="shared" si="6"/>
        <v>365</v>
      </c>
      <c r="M128">
        <f t="shared" si="7"/>
        <v>181</v>
      </c>
      <c r="N128" s="22">
        <f t="shared" si="8"/>
        <v>184</v>
      </c>
      <c r="O128">
        <f t="shared" si="9"/>
        <v>1890.4109589041097</v>
      </c>
      <c r="P128" s="6">
        <f t="shared" si="10"/>
        <v>1859.5890410958903</v>
      </c>
      <c r="Q128">
        <f t="shared" si="11"/>
        <v>2017</v>
      </c>
    </row>
    <row r="129" spans="1:17" x14ac:dyDescent="0.3">
      <c r="A129" s="15" t="s">
        <v>34</v>
      </c>
      <c r="B129" s="15" t="s">
        <v>35</v>
      </c>
      <c r="C129" s="16">
        <v>2017</v>
      </c>
      <c r="D129" s="17">
        <v>42920</v>
      </c>
      <c r="E129" s="17">
        <v>43284</v>
      </c>
      <c r="F129" s="15" t="s">
        <v>162</v>
      </c>
      <c r="G129" s="18">
        <v>1500000</v>
      </c>
      <c r="H129" s="19">
        <v>52500</v>
      </c>
      <c r="I129" s="18">
        <v>5250</v>
      </c>
      <c r="J129" s="20">
        <v>815.45649565905956</v>
      </c>
      <c r="L129" s="22">
        <f t="shared" si="6"/>
        <v>365</v>
      </c>
      <c r="M129">
        <f t="shared" si="7"/>
        <v>181</v>
      </c>
      <c r="N129" s="22">
        <f t="shared" si="8"/>
        <v>184</v>
      </c>
      <c r="O129">
        <f t="shared" si="9"/>
        <v>26465.753424657538</v>
      </c>
      <c r="P129" s="6">
        <f t="shared" si="10"/>
        <v>26034.246575342462</v>
      </c>
      <c r="Q129">
        <f t="shared" si="11"/>
        <v>2017</v>
      </c>
    </row>
    <row r="130" spans="1:17" x14ac:dyDescent="0.3">
      <c r="A130" s="15" t="s">
        <v>34</v>
      </c>
      <c r="B130" s="15" t="s">
        <v>35</v>
      </c>
      <c r="C130" s="16">
        <v>2017</v>
      </c>
      <c r="D130" s="17">
        <v>42946</v>
      </c>
      <c r="E130" s="17">
        <v>43310</v>
      </c>
      <c r="F130" s="15" t="s">
        <v>163</v>
      </c>
      <c r="G130" s="18">
        <v>600000</v>
      </c>
      <c r="H130" s="19">
        <v>2000</v>
      </c>
      <c r="I130" s="18">
        <v>200</v>
      </c>
      <c r="J130" s="20">
        <v>31.065009358440363</v>
      </c>
      <c r="L130" s="22">
        <f t="shared" si="6"/>
        <v>365</v>
      </c>
      <c r="M130">
        <f t="shared" si="7"/>
        <v>155</v>
      </c>
      <c r="N130" s="22">
        <f t="shared" si="8"/>
        <v>210</v>
      </c>
      <c r="O130">
        <f t="shared" si="9"/>
        <v>1150.6849315068494</v>
      </c>
      <c r="P130" s="6">
        <f t="shared" si="10"/>
        <v>849.31506849315065</v>
      </c>
      <c r="Q130">
        <f t="shared" si="11"/>
        <v>2017</v>
      </c>
    </row>
    <row r="131" spans="1:17" x14ac:dyDescent="0.3">
      <c r="A131" s="15" t="s">
        <v>34</v>
      </c>
      <c r="B131" s="15" t="s">
        <v>35</v>
      </c>
      <c r="C131" s="16">
        <v>2017</v>
      </c>
      <c r="D131" s="17">
        <v>42946</v>
      </c>
      <c r="E131" s="17">
        <v>43310</v>
      </c>
      <c r="F131" s="15" t="s">
        <v>164</v>
      </c>
      <c r="G131" s="18">
        <v>600000</v>
      </c>
      <c r="H131" s="19">
        <v>23000</v>
      </c>
      <c r="I131" s="18">
        <v>2300</v>
      </c>
      <c r="J131" s="20">
        <v>357.24760762206421</v>
      </c>
      <c r="L131" s="22">
        <f t="shared" ref="L131:L194" si="12">DATEDIF(D131, E131, "d")+1</f>
        <v>365</v>
      </c>
      <c r="M131">
        <f t="shared" ref="M131:M194" si="13">IF(D131&gt;$K$2,0,MIN($K$2,E131)-D131+1)</f>
        <v>155</v>
      </c>
      <c r="N131" s="22">
        <f t="shared" ref="N131:N194" si="14">MAX(0,L131-M131)</f>
        <v>210</v>
      </c>
      <c r="O131">
        <f t="shared" ref="O131:O194" si="15">H131*(N131/L131)</f>
        <v>13232.876712328767</v>
      </c>
      <c r="P131" s="6">
        <f t="shared" ref="P131:P194" si="16">H131 - O131</f>
        <v>9767.1232876712329</v>
      </c>
      <c r="Q131">
        <f t="shared" ref="Q131:Q194" si="17">YEAR(D131)</f>
        <v>2017</v>
      </c>
    </row>
    <row r="132" spans="1:17" x14ac:dyDescent="0.3">
      <c r="A132" s="15" t="s">
        <v>34</v>
      </c>
      <c r="B132" s="15" t="s">
        <v>35</v>
      </c>
      <c r="C132" s="16">
        <v>2017</v>
      </c>
      <c r="D132" s="17">
        <v>42946</v>
      </c>
      <c r="E132" s="17">
        <v>43310</v>
      </c>
      <c r="F132" s="15" t="s">
        <v>165</v>
      </c>
      <c r="G132" s="18">
        <v>2000000</v>
      </c>
      <c r="H132" s="19">
        <v>-5625</v>
      </c>
      <c r="I132" s="18">
        <v>-563</v>
      </c>
      <c r="J132" s="20">
        <v>-87.370338820613526</v>
      </c>
      <c r="L132" s="22">
        <f t="shared" si="12"/>
        <v>365</v>
      </c>
      <c r="M132">
        <f t="shared" si="13"/>
        <v>155</v>
      </c>
      <c r="N132" s="22">
        <f t="shared" si="14"/>
        <v>210</v>
      </c>
      <c r="O132">
        <f t="shared" si="15"/>
        <v>-3236.3013698630134</v>
      </c>
      <c r="P132" s="6">
        <f t="shared" si="16"/>
        <v>-2388.6986301369866</v>
      </c>
      <c r="Q132">
        <f t="shared" si="17"/>
        <v>2017</v>
      </c>
    </row>
    <row r="133" spans="1:17" x14ac:dyDescent="0.3">
      <c r="A133" s="15" t="s">
        <v>34</v>
      </c>
      <c r="B133" s="15" t="s">
        <v>35</v>
      </c>
      <c r="C133" s="16">
        <v>2017</v>
      </c>
      <c r="D133" s="17">
        <v>42946</v>
      </c>
      <c r="E133" s="17">
        <v>43310</v>
      </c>
      <c r="F133" s="15" t="s">
        <v>166</v>
      </c>
      <c r="G133" s="18">
        <v>2000000</v>
      </c>
      <c r="H133" s="19">
        <v>-375</v>
      </c>
      <c r="I133" s="18">
        <v>-38</v>
      </c>
      <c r="J133" s="20">
        <v>-5.8246892547075682</v>
      </c>
      <c r="L133" s="22">
        <f t="shared" si="12"/>
        <v>365</v>
      </c>
      <c r="M133">
        <f t="shared" si="13"/>
        <v>155</v>
      </c>
      <c r="N133" s="22">
        <f t="shared" si="14"/>
        <v>210</v>
      </c>
      <c r="O133">
        <f t="shared" si="15"/>
        <v>-215.75342465753423</v>
      </c>
      <c r="P133" s="6">
        <f t="shared" si="16"/>
        <v>-159.24657534246577</v>
      </c>
      <c r="Q133">
        <f t="shared" si="17"/>
        <v>2017</v>
      </c>
    </row>
    <row r="134" spans="1:17" x14ac:dyDescent="0.3">
      <c r="A134" s="15" t="s">
        <v>34</v>
      </c>
      <c r="B134" s="15" t="s">
        <v>35</v>
      </c>
      <c r="C134" s="16">
        <v>2017</v>
      </c>
      <c r="D134" s="17">
        <v>42946</v>
      </c>
      <c r="E134" s="17">
        <v>43310</v>
      </c>
      <c r="F134" s="15" t="s">
        <v>167</v>
      </c>
      <c r="G134" s="18">
        <v>2000000</v>
      </c>
      <c r="H134" s="19">
        <v>5000</v>
      </c>
      <c r="I134" s="18">
        <v>500</v>
      </c>
      <c r="J134" s="20">
        <v>77.662523396100909</v>
      </c>
      <c r="L134" s="22">
        <f t="shared" si="12"/>
        <v>365</v>
      </c>
      <c r="M134">
        <f t="shared" si="13"/>
        <v>155</v>
      </c>
      <c r="N134" s="22">
        <f t="shared" si="14"/>
        <v>210</v>
      </c>
      <c r="O134">
        <f t="shared" si="15"/>
        <v>2876.7123287671229</v>
      </c>
      <c r="P134" s="6">
        <f t="shared" si="16"/>
        <v>2123.2876712328771</v>
      </c>
      <c r="Q134">
        <f t="shared" si="17"/>
        <v>2017</v>
      </c>
    </row>
    <row r="135" spans="1:17" x14ac:dyDescent="0.3">
      <c r="A135" s="15" t="s">
        <v>34</v>
      </c>
      <c r="B135" s="15" t="s">
        <v>35</v>
      </c>
      <c r="C135" s="16">
        <v>2017</v>
      </c>
      <c r="D135" s="17">
        <v>42946</v>
      </c>
      <c r="E135" s="17">
        <v>43310</v>
      </c>
      <c r="F135" s="15" t="s">
        <v>168</v>
      </c>
      <c r="G135" s="18">
        <v>2000000</v>
      </c>
      <c r="H135" s="19">
        <v>75000</v>
      </c>
      <c r="I135" s="18">
        <v>7500</v>
      </c>
      <c r="J135" s="20">
        <v>1164.9378509415137</v>
      </c>
      <c r="L135" s="22">
        <f t="shared" si="12"/>
        <v>365</v>
      </c>
      <c r="M135">
        <f t="shared" si="13"/>
        <v>155</v>
      </c>
      <c r="N135" s="22">
        <f t="shared" si="14"/>
        <v>210</v>
      </c>
      <c r="O135">
        <f t="shared" si="15"/>
        <v>43150.684931506847</v>
      </c>
      <c r="P135" s="6">
        <f t="shared" si="16"/>
        <v>31849.315068493153</v>
      </c>
      <c r="Q135">
        <f t="shared" si="17"/>
        <v>2017</v>
      </c>
    </row>
    <row r="136" spans="1:17" x14ac:dyDescent="0.3">
      <c r="A136" s="15" t="s">
        <v>34</v>
      </c>
      <c r="B136" s="15" t="s">
        <v>35</v>
      </c>
      <c r="C136" s="16">
        <v>2017</v>
      </c>
      <c r="D136" s="17">
        <v>42921</v>
      </c>
      <c r="E136" s="17">
        <v>43285</v>
      </c>
      <c r="F136" s="15" t="s">
        <v>169</v>
      </c>
      <c r="G136" s="18">
        <v>750000</v>
      </c>
      <c r="H136" s="19">
        <v>26250</v>
      </c>
      <c r="I136" s="18">
        <v>2625</v>
      </c>
      <c r="J136" s="20">
        <v>407.72824782952978</v>
      </c>
      <c r="L136" s="22">
        <f t="shared" si="12"/>
        <v>365</v>
      </c>
      <c r="M136">
        <f t="shared" si="13"/>
        <v>180</v>
      </c>
      <c r="N136" s="22">
        <f t="shared" si="14"/>
        <v>185</v>
      </c>
      <c r="O136">
        <f t="shared" si="15"/>
        <v>13304.794520547946</v>
      </c>
      <c r="P136" s="6">
        <f t="shared" si="16"/>
        <v>12945.205479452054</v>
      </c>
      <c r="Q136">
        <f t="shared" si="17"/>
        <v>2017</v>
      </c>
    </row>
    <row r="137" spans="1:17" x14ac:dyDescent="0.3">
      <c r="A137" s="15" t="s">
        <v>34</v>
      </c>
      <c r="B137" s="15" t="s">
        <v>35</v>
      </c>
      <c r="C137" s="16">
        <v>2017</v>
      </c>
      <c r="D137" s="17">
        <v>42926</v>
      </c>
      <c r="E137" s="17">
        <v>43290</v>
      </c>
      <c r="F137" s="15" t="s">
        <v>170</v>
      </c>
      <c r="G137" s="18">
        <v>860000</v>
      </c>
      <c r="H137" s="19">
        <v>2150</v>
      </c>
      <c r="I137" s="18">
        <v>215</v>
      </c>
      <c r="J137" s="20">
        <v>33.394885060323389</v>
      </c>
      <c r="L137" s="22">
        <f t="shared" si="12"/>
        <v>365</v>
      </c>
      <c r="M137">
        <f t="shared" si="13"/>
        <v>175</v>
      </c>
      <c r="N137" s="22">
        <f t="shared" si="14"/>
        <v>190</v>
      </c>
      <c r="O137">
        <f t="shared" si="15"/>
        <v>1119.1780821917807</v>
      </c>
      <c r="P137" s="6">
        <f t="shared" si="16"/>
        <v>1030.8219178082193</v>
      </c>
      <c r="Q137">
        <f t="shared" si="17"/>
        <v>2017</v>
      </c>
    </row>
    <row r="138" spans="1:17" x14ac:dyDescent="0.3">
      <c r="A138" s="15" t="s">
        <v>34</v>
      </c>
      <c r="B138" s="15" t="s">
        <v>35</v>
      </c>
      <c r="C138" s="16">
        <v>2017</v>
      </c>
      <c r="D138" s="17">
        <v>42926</v>
      </c>
      <c r="E138" s="17">
        <v>43290</v>
      </c>
      <c r="F138" s="15" t="s">
        <v>171</v>
      </c>
      <c r="G138" s="18">
        <v>860000</v>
      </c>
      <c r="H138" s="19">
        <v>32250</v>
      </c>
      <c r="I138" s="18">
        <v>3225</v>
      </c>
      <c r="J138" s="20">
        <v>500.92327590485087</v>
      </c>
      <c r="L138" s="22">
        <f t="shared" si="12"/>
        <v>365</v>
      </c>
      <c r="M138">
        <f t="shared" si="13"/>
        <v>175</v>
      </c>
      <c r="N138" s="22">
        <f t="shared" si="14"/>
        <v>190</v>
      </c>
      <c r="O138">
        <f t="shared" si="15"/>
        <v>16787.67123287671</v>
      </c>
      <c r="P138" s="6">
        <f t="shared" si="16"/>
        <v>15462.32876712329</v>
      </c>
      <c r="Q138">
        <f t="shared" si="17"/>
        <v>2017</v>
      </c>
    </row>
    <row r="139" spans="1:17" x14ac:dyDescent="0.3">
      <c r="A139" s="15" t="s">
        <v>34</v>
      </c>
      <c r="B139" s="15" t="s">
        <v>35</v>
      </c>
      <c r="C139" s="16">
        <v>2017</v>
      </c>
      <c r="D139" s="17">
        <v>42921</v>
      </c>
      <c r="E139" s="17">
        <v>43285</v>
      </c>
      <c r="F139" s="15" t="s">
        <v>172</v>
      </c>
      <c r="G139" s="18">
        <v>1400000</v>
      </c>
      <c r="H139" s="19">
        <v>3500</v>
      </c>
      <c r="I139" s="18">
        <v>350</v>
      </c>
      <c r="J139" s="20">
        <v>54.363766377270636</v>
      </c>
      <c r="L139" s="22">
        <f t="shared" si="12"/>
        <v>365</v>
      </c>
      <c r="M139">
        <f t="shared" si="13"/>
        <v>180</v>
      </c>
      <c r="N139" s="22">
        <f t="shared" si="14"/>
        <v>185</v>
      </c>
      <c r="O139">
        <f t="shared" si="15"/>
        <v>1773.9726027397262</v>
      </c>
      <c r="P139" s="6">
        <f t="shared" si="16"/>
        <v>1726.0273972602738</v>
      </c>
      <c r="Q139">
        <f t="shared" si="17"/>
        <v>2017</v>
      </c>
    </row>
    <row r="140" spans="1:17" x14ac:dyDescent="0.3">
      <c r="A140" s="15" t="s">
        <v>34</v>
      </c>
      <c r="B140" s="15" t="s">
        <v>35</v>
      </c>
      <c r="C140" s="16">
        <v>2017</v>
      </c>
      <c r="D140" s="17">
        <v>42921</v>
      </c>
      <c r="E140" s="17">
        <v>43285</v>
      </c>
      <c r="F140" s="15" t="s">
        <v>173</v>
      </c>
      <c r="G140" s="18">
        <v>1400000</v>
      </c>
      <c r="H140" s="19">
        <v>52500</v>
      </c>
      <c r="I140" s="18">
        <v>5250</v>
      </c>
      <c r="J140" s="20">
        <v>815.45649565905956</v>
      </c>
      <c r="L140" s="22">
        <f t="shared" si="12"/>
        <v>365</v>
      </c>
      <c r="M140">
        <f t="shared" si="13"/>
        <v>180</v>
      </c>
      <c r="N140" s="22">
        <f t="shared" si="14"/>
        <v>185</v>
      </c>
      <c r="O140">
        <f t="shared" si="15"/>
        <v>26609.589041095893</v>
      </c>
      <c r="P140" s="6">
        <f t="shared" si="16"/>
        <v>25890.410958904107</v>
      </c>
      <c r="Q140">
        <f t="shared" si="17"/>
        <v>2017</v>
      </c>
    </row>
    <row r="141" spans="1:17" x14ac:dyDescent="0.3">
      <c r="A141" s="15" t="s">
        <v>34</v>
      </c>
      <c r="B141" s="15" t="s">
        <v>35</v>
      </c>
      <c r="C141" s="16">
        <v>2017</v>
      </c>
      <c r="D141" s="17">
        <v>42922</v>
      </c>
      <c r="E141" s="17">
        <v>43100</v>
      </c>
      <c r="F141" s="15" t="s">
        <v>174</v>
      </c>
      <c r="G141" s="18">
        <v>2500000</v>
      </c>
      <c r="H141" s="19">
        <v>6250</v>
      </c>
      <c r="I141" s="18">
        <v>625</v>
      </c>
      <c r="J141" s="20">
        <v>97.078154245126143</v>
      </c>
      <c r="L141" s="22">
        <f t="shared" si="12"/>
        <v>179</v>
      </c>
      <c r="M141">
        <f t="shared" si="13"/>
        <v>179</v>
      </c>
      <c r="N141" s="22">
        <f t="shared" si="14"/>
        <v>0</v>
      </c>
      <c r="O141">
        <f t="shared" si="15"/>
        <v>0</v>
      </c>
      <c r="P141" s="6">
        <f t="shared" si="16"/>
        <v>6250</v>
      </c>
      <c r="Q141">
        <f t="shared" si="17"/>
        <v>2017</v>
      </c>
    </row>
    <row r="142" spans="1:17" x14ac:dyDescent="0.3">
      <c r="A142" s="15" t="s">
        <v>34</v>
      </c>
      <c r="B142" s="15" t="s">
        <v>35</v>
      </c>
      <c r="C142" s="16">
        <v>2017</v>
      </c>
      <c r="D142" s="17">
        <v>42922</v>
      </c>
      <c r="E142" s="17">
        <v>43100</v>
      </c>
      <c r="F142" s="15" t="s">
        <v>175</v>
      </c>
      <c r="G142" s="18">
        <v>8700000</v>
      </c>
      <c r="H142" s="19">
        <v>64336</v>
      </c>
      <c r="I142" s="18">
        <v>6434</v>
      </c>
      <c r="J142" s="20">
        <v>999.29922104230968</v>
      </c>
      <c r="L142" s="22">
        <f t="shared" si="12"/>
        <v>179</v>
      </c>
      <c r="M142">
        <f t="shared" si="13"/>
        <v>179</v>
      </c>
      <c r="N142" s="22">
        <f t="shared" si="14"/>
        <v>0</v>
      </c>
      <c r="O142">
        <f t="shared" si="15"/>
        <v>0</v>
      </c>
      <c r="P142" s="6">
        <f t="shared" si="16"/>
        <v>64336</v>
      </c>
      <c r="Q142">
        <f t="shared" si="17"/>
        <v>2017</v>
      </c>
    </row>
    <row r="143" spans="1:17" x14ac:dyDescent="0.3">
      <c r="A143" s="15" t="s">
        <v>34</v>
      </c>
      <c r="B143" s="15" t="s">
        <v>35</v>
      </c>
      <c r="C143" s="16">
        <v>2017</v>
      </c>
      <c r="D143" s="17">
        <v>42922</v>
      </c>
      <c r="E143" s="17">
        <v>43100</v>
      </c>
      <c r="F143" s="15" t="s">
        <v>176</v>
      </c>
      <c r="G143" s="18">
        <v>8700000</v>
      </c>
      <c r="H143" s="19">
        <v>15500</v>
      </c>
      <c r="I143" s="18">
        <v>1550</v>
      </c>
      <c r="J143" s="20">
        <v>240.75382252791283</v>
      </c>
      <c r="L143" s="22">
        <f t="shared" si="12"/>
        <v>179</v>
      </c>
      <c r="M143">
        <f t="shared" si="13"/>
        <v>179</v>
      </c>
      <c r="N143" s="22">
        <f t="shared" si="14"/>
        <v>0</v>
      </c>
      <c r="O143">
        <f t="shared" si="15"/>
        <v>0</v>
      </c>
      <c r="P143" s="6">
        <f t="shared" si="16"/>
        <v>15500</v>
      </c>
      <c r="Q143">
        <f t="shared" si="17"/>
        <v>2017</v>
      </c>
    </row>
    <row r="144" spans="1:17" x14ac:dyDescent="0.3">
      <c r="A144" s="15" t="s">
        <v>34</v>
      </c>
      <c r="B144" s="15" t="s">
        <v>35</v>
      </c>
      <c r="C144" s="16">
        <v>2017</v>
      </c>
      <c r="D144" s="17">
        <v>42922</v>
      </c>
      <c r="E144" s="17">
        <v>43100</v>
      </c>
      <c r="F144" s="15" t="s">
        <v>177</v>
      </c>
      <c r="G144" s="18">
        <v>2500000</v>
      </c>
      <c r="H144" s="19">
        <v>45976</v>
      </c>
      <c r="I144" s="18">
        <v>4598</v>
      </c>
      <c r="J144" s="20">
        <v>714.12243513182716</v>
      </c>
      <c r="L144" s="22">
        <f t="shared" si="12"/>
        <v>179</v>
      </c>
      <c r="M144">
        <f t="shared" si="13"/>
        <v>179</v>
      </c>
      <c r="N144" s="22">
        <f t="shared" si="14"/>
        <v>0</v>
      </c>
      <c r="O144">
        <f t="shared" si="15"/>
        <v>0</v>
      </c>
      <c r="P144" s="6">
        <f t="shared" si="16"/>
        <v>45976</v>
      </c>
      <c r="Q144">
        <f t="shared" si="17"/>
        <v>2017</v>
      </c>
    </row>
    <row r="145" spans="1:17" x14ac:dyDescent="0.3">
      <c r="A145" s="15" t="s">
        <v>34</v>
      </c>
      <c r="B145" s="15" t="s">
        <v>35</v>
      </c>
      <c r="C145" s="16">
        <v>2017</v>
      </c>
      <c r="D145" s="17">
        <v>42922</v>
      </c>
      <c r="E145" s="17">
        <v>43100</v>
      </c>
      <c r="F145" s="15" t="s">
        <v>178</v>
      </c>
      <c r="G145" s="18">
        <v>3750000</v>
      </c>
      <c r="H145" s="19">
        <v>9375</v>
      </c>
      <c r="I145" s="18">
        <v>938</v>
      </c>
      <c r="J145" s="20">
        <v>145.61723136768921</v>
      </c>
      <c r="L145" s="22">
        <f t="shared" si="12"/>
        <v>179</v>
      </c>
      <c r="M145">
        <f t="shared" si="13"/>
        <v>179</v>
      </c>
      <c r="N145" s="22">
        <f t="shared" si="14"/>
        <v>0</v>
      </c>
      <c r="O145">
        <f t="shared" si="15"/>
        <v>0</v>
      </c>
      <c r="P145" s="6">
        <f t="shared" si="16"/>
        <v>9375</v>
      </c>
      <c r="Q145">
        <f t="shared" si="17"/>
        <v>2017</v>
      </c>
    </row>
    <row r="146" spans="1:17" x14ac:dyDescent="0.3">
      <c r="A146" s="15" t="s">
        <v>34</v>
      </c>
      <c r="B146" s="15" t="s">
        <v>35</v>
      </c>
      <c r="C146" s="16">
        <v>2017</v>
      </c>
      <c r="D146" s="17">
        <v>42922</v>
      </c>
      <c r="E146" s="17">
        <v>43100</v>
      </c>
      <c r="F146" s="15" t="s">
        <v>179</v>
      </c>
      <c r="G146" s="18">
        <v>3750000</v>
      </c>
      <c r="H146" s="19">
        <v>68964</v>
      </c>
      <c r="I146" s="18">
        <v>6896</v>
      </c>
      <c r="J146" s="20">
        <v>1071.1836526977406</v>
      </c>
      <c r="L146" s="22">
        <f t="shared" si="12"/>
        <v>179</v>
      </c>
      <c r="M146">
        <f t="shared" si="13"/>
        <v>179</v>
      </c>
      <c r="N146" s="22">
        <f t="shared" si="14"/>
        <v>0</v>
      </c>
      <c r="O146">
        <f t="shared" si="15"/>
        <v>0</v>
      </c>
      <c r="P146" s="6">
        <f t="shared" si="16"/>
        <v>68964</v>
      </c>
      <c r="Q146">
        <f t="shared" si="17"/>
        <v>2017</v>
      </c>
    </row>
    <row r="147" spans="1:17" x14ac:dyDescent="0.3">
      <c r="A147" s="15" t="s">
        <v>34</v>
      </c>
      <c r="B147" s="15" t="s">
        <v>35</v>
      </c>
      <c r="C147" s="16">
        <v>2017</v>
      </c>
      <c r="D147" s="17">
        <v>42922</v>
      </c>
      <c r="E147" s="17">
        <v>43286</v>
      </c>
      <c r="F147" s="15" t="s">
        <v>180</v>
      </c>
      <c r="G147" s="18">
        <v>1500000</v>
      </c>
      <c r="H147" s="19">
        <v>56250</v>
      </c>
      <c r="I147" s="18">
        <v>5625</v>
      </c>
      <c r="J147" s="20">
        <v>873.70338820613529</v>
      </c>
      <c r="L147" s="22">
        <f t="shared" si="12"/>
        <v>365</v>
      </c>
      <c r="M147">
        <f t="shared" si="13"/>
        <v>179</v>
      </c>
      <c r="N147" s="22">
        <f t="shared" si="14"/>
        <v>186</v>
      </c>
      <c r="O147">
        <f t="shared" si="15"/>
        <v>28664.383561643837</v>
      </c>
      <c r="P147" s="6">
        <f t="shared" si="16"/>
        <v>27585.616438356163</v>
      </c>
      <c r="Q147">
        <f t="shared" si="17"/>
        <v>2017</v>
      </c>
    </row>
    <row r="148" spans="1:17" x14ac:dyDescent="0.3">
      <c r="A148" s="15" t="s">
        <v>34</v>
      </c>
      <c r="B148" s="15" t="s">
        <v>35</v>
      </c>
      <c r="C148" s="16">
        <v>2017</v>
      </c>
      <c r="D148" s="17">
        <v>42917</v>
      </c>
      <c r="E148" s="17">
        <v>43281</v>
      </c>
      <c r="F148" s="15" t="s">
        <v>181</v>
      </c>
      <c r="G148" s="18">
        <v>500000</v>
      </c>
      <c r="H148" s="19">
        <v>1250</v>
      </c>
      <c r="I148" s="18">
        <v>125</v>
      </c>
      <c r="J148" s="20">
        <v>19.415630849025227</v>
      </c>
      <c r="L148" s="22">
        <f t="shared" si="12"/>
        <v>365</v>
      </c>
      <c r="M148">
        <f t="shared" si="13"/>
        <v>184</v>
      </c>
      <c r="N148" s="22">
        <f t="shared" si="14"/>
        <v>181</v>
      </c>
      <c r="O148">
        <f t="shared" si="15"/>
        <v>619.8630136986302</v>
      </c>
      <c r="P148" s="6">
        <f t="shared" si="16"/>
        <v>630.1369863013698</v>
      </c>
      <c r="Q148">
        <f t="shared" si="17"/>
        <v>2017</v>
      </c>
    </row>
    <row r="149" spans="1:17" x14ac:dyDescent="0.3">
      <c r="A149" s="15" t="s">
        <v>34</v>
      </c>
      <c r="B149" s="15" t="s">
        <v>35</v>
      </c>
      <c r="C149" s="16">
        <v>2017</v>
      </c>
      <c r="D149" s="17">
        <v>42917</v>
      </c>
      <c r="E149" s="17">
        <v>43281</v>
      </c>
      <c r="F149" s="15" t="s">
        <v>182</v>
      </c>
      <c r="G149" s="18">
        <v>500000</v>
      </c>
      <c r="H149" s="19">
        <v>19500</v>
      </c>
      <c r="I149" s="18">
        <v>1950</v>
      </c>
      <c r="J149" s="20">
        <v>302.88384124479359</v>
      </c>
      <c r="L149" s="22">
        <f t="shared" si="12"/>
        <v>365</v>
      </c>
      <c r="M149">
        <f t="shared" si="13"/>
        <v>184</v>
      </c>
      <c r="N149" s="22">
        <f t="shared" si="14"/>
        <v>181</v>
      </c>
      <c r="O149">
        <f t="shared" si="15"/>
        <v>9669.8630136986303</v>
      </c>
      <c r="P149" s="6">
        <f t="shared" si="16"/>
        <v>9830.1369863013697</v>
      </c>
      <c r="Q149">
        <f t="shared" si="17"/>
        <v>2017</v>
      </c>
    </row>
    <row r="150" spans="1:17" x14ac:dyDescent="0.3">
      <c r="A150" s="15" t="s">
        <v>34</v>
      </c>
      <c r="B150" s="15" t="s">
        <v>35</v>
      </c>
      <c r="C150" s="16">
        <v>2017</v>
      </c>
      <c r="D150" s="17">
        <v>42919</v>
      </c>
      <c r="E150" s="17">
        <v>43283</v>
      </c>
      <c r="F150" s="15" t="s">
        <v>183</v>
      </c>
      <c r="G150" s="18">
        <v>600000</v>
      </c>
      <c r="H150" s="19">
        <v>23000</v>
      </c>
      <c r="I150" s="18">
        <v>2300</v>
      </c>
      <c r="J150" s="20">
        <v>357.24760762206421</v>
      </c>
      <c r="L150" s="22">
        <f t="shared" si="12"/>
        <v>365</v>
      </c>
      <c r="M150">
        <f t="shared" si="13"/>
        <v>182</v>
      </c>
      <c r="N150" s="22">
        <f t="shared" si="14"/>
        <v>183</v>
      </c>
      <c r="O150">
        <f t="shared" si="15"/>
        <v>11531.50684931507</v>
      </c>
      <c r="P150" s="6">
        <f t="shared" si="16"/>
        <v>11468.49315068493</v>
      </c>
      <c r="Q150">
        <f t="shared" si="17"/>
        <v>2017</v>
      </c>
    </row>
    <row r="151" spans="1:17" x14ac:dyDescent="0.3">
      <c r="A151" s="15" t="s">
        <v>184</v>
      </c>
      <c r="B151" s="15" t="s">
        <v>185</v>
      </c>
      <c r="C151" s="16">
        <v>2017</v>
      </c>
      <c r="D151" s="17">
        <v>42762</v>
      </c>
      <c r="E151" s="17">
        <v>43126</v>
      </c>
      <c r="F151" s="15" t="s">
        <v>186</v>
      </c>
      <c r="G151" s="18">
        <v>600000</v>
      </c>
      <c r="H151" s="19">
        <v>1500</v>
      </c>
      <c r="I151" s="18">
        <v>150</v>
      </c>
      <c r="J151" s="20">
        <v>23.298757018830273</v>
      </c>
      <c r="L151" s="22">
        <f t="shared" si="12"/>
        <v>365</v>
      </c>
      <c r="M151">
        <f t="shared" si="13"/>
        <v>339</v>
      </c>
      <c r="N151" s="22">
        <f t="shared" si="14"/>
        <v>26</v>
      </c>
      <c r="O151">
        <f t="shared" si="15"/>
        <v>106.84931506849315</v>
      </c>
      <c r="P151" s="6">
        <f t="shared" si="16"/>
        <v>1393.1506849315069</v>
      </c>
      <c r="Q151">
        <f t="shared" si="17"/>
        <v>2017</v>
      </c>
    </row>
    <row r="152" spans="1:17" x14ac:dyDescent="0.3">
      <c r="A152" s="15" t="s">
        <v>184</v>
      </c>
      <c r="B152" s="15" t="s">
        <v>185</v>
      </c>
      <c r="C152" s="16">
        <v>2017</v>
      </c>
      <c r="D152" s="17">
        <v>42762</v>
      </c>
      <c r="E152" s="17">
        <v>43126</v>
      </c>
      <c r="F152" s="15" t="s">
        <v>187</v>
      </c>
      <c r="G152" s="18">
        <v>600000</v>
      </c>
      <c r="H152" s="19">
        <v>22500</v>
      </c>
      <c r="I152" s="18">
        <v>2250</v>
      </c>
      <c r="J152" s="20">
        <v>349.4813552824541</v>
      </c>
      <c r="L152" s="22">
        <f t="shared" si="12"/>
        <v>365</v>
      </c>
      <c r="M152">
        <f t="shared" si="13"/>
        <v>339</v>
      </c>
      <c r="N152" s="22">
        <f t="shared" si="14"/>
        <v>26</v>
      </c>
      <c r="O152">
        <f t="shared" si="15"/>
        <v>1602.7397260273972</v>
      </c>
      <c r="P152" s="6">
        <f t="shared" si="16"/>
        <v>20897.260273972603</v>
      </c>
      <c r="Q152">
        <f t="shared" si="17"/>
        <v>2017</v>
      </c>
    </row>
    <row r="153" spans="1:17" x14ac:dyDescent="0.3">
      <c r="A153" s="15" t="s">
        <v>184</v>
      </c>
      <c r="B153" s="15" t="s">
        <v>185</v>
      </c>
      <c r="C153" s="16">
        <v>2017</v>
      </c>
      <c r="D153" s="17">
        <v>42922</v>
      </c>
      <c r="E153" s="17">
        <v>43286</v>
      </c>
      <c r="F153" s="15" t="s">
        <v>188</v>
      </c>
      <c r="G153" s="18">
        <v>700000</v>
      </c>
      <c r="H153" s="19">
        <v>1750</v>
      </c>
      <c r="I153" s="18">
        <v>175</v>
      </c>
      <c r="J153" s="20">
        <v>27.181883188635318</v>
      </c>
      <c r="L153" s="22">
        <f t="shared" si="12"/>
        <v>365</v>
      </c>
      <c r="M153">
        <f t="shared" si="13"/>
        <v>179</v>
      </c>
      <c r="N153" s="22">
        <f t="shared" si="14"/>
        <v>186</v>
      </c>
      <c r="O153">
        <f t="shared" si="15"/>
        <v>891.78082191780823</v>
      </c>
      <c r="P153" s="6">
        <f t="shared" si="16"/>
        <v>858.21917808219177</v>
      </c>
      <c r="Q153">
        <f t="shared" si="17"/>
        <v>2017</v>
      </c>
    </row>
    <row r="154" spans="1:17" x14ac:dyDescent="0.3">
      <c r="A154" s="15" t="s">
        <v>184</v>
      </c>
      <c r="B154" s="15" t="s">
        <v>185</v>
      </c>
      <c r="C154" s="16">
        <v>2017</v>
      </c>
      <c r="D154" s="17">
        <v>42922</v>
      </c>
      <c r="E154" s="17">
        <v>43286</v>
      </c>
      <c r="F154" s="15" t="s">
        <v>189</v>
      </c>
      <c r="G154" s="18">
        <v>700000</v>
      </c>
      <c r="H154" s="19">
        <v>1750</v>
      </c>
      <c r="I154" s="18">
        <v>175</v>
      </c>
      <c r="J154" s="20">
        <v>27.181883188635318</v>
      </c>
      <c r="L154" s="22">
        <f t="shared" si="12"/>
        <v>365</v>
      </c>
      <c r="M154">
        <f t="shared" si="13"/>
        <v>179</v>
      </c>
      <c r="N154" s="22">
        <f t="shared" si="14"/>
        <v>186</v>
      </c>
      <c r="O154">
        <f t="shared" si="15"/>
        <v>891.78082191780823</v>
      </c>
      <c r="P154" s="6">
        <f t="shared" si="16"/>
        <v>858.21917808219177</v>
      </c>
      <c r="Q154">
        <f t="shared" si="17"/>
        <v>2017</v>
      </c>
    </row>
    <row r="155" spans="1:17" x14ac:dyDescent="0.3">
      <c r="A155" s="15" t="s">
        <v>184</v>
      </c>
      <c r="B155" s="15" t="s">
        <v>185</v>
      </c>
      <c r="C155" s="16">
        <v>2017</v>
      </c>
      <c r="D155" s="17">
        <v>42922</v>
      </c>
      <c r="E155" s="17">
        <v>43286</v>
      </c>
      <c r="F155" s="15" t="s">
        <v>190</v>
      </c>
      <c r="G155" s="18">
        <v>700000</v>
      </c>
      <c r="H155" s="19">
        <v>22750</v>
      </c>
      <c r="I155" s="18">
        <v>2275</v>
      </c>
      <c r="J155" s="20">
        <v>353.36448145225916</v>
      </c>
      <c r="L155" s="22">
        <f t="shared" si="12"/>
        <v>365</v>
      </c>
      <c r="M155">
        <f t="shared" si="13"/>
        <v>179</v>
      </c>
      <c r="N155" s="22">
        <f t="shared" si="14"/>
        <v>186</v>
      </c>
      <c r="O155">
        <f t="shared" si="15"/>
        <v>11593.150684931506</v>
      </c>
      <c r="P155" s="6">
        <f t="shared" si="16"/>
        <v>11156.849315068494</v>
      </c>
      <c r="Q155">
        <f t="shared" si="17"/>
        <v>2017</v>
      </c>
    </row>
    <row r="156" spans="1:17" x14ac:dyDescent="0.3">
      <c r="A156" s="15" t="s">
        <v>184</v>
      </c>
      <c r="B156" s="15" t="s">
        <v>185</v>
      </c>
      <c r="C156" s="16">
        <v>2017</v>
      </c>
      <c r="D156" s="17">
        <v>42927</v>
      </c>
      <c r="E156" s="17">
        <v>43291</v>
      </c>
      <c r="F156" s="15" t="s">
        <v>191</v>
      </c>
      <c r="G156" s="18">
        <v>500000</v>
      </c>
      <c r="H156" s="19">
        <v>19000</v>
      </c>
      <c r="I156" s="18">
        <v>1900</v>
      </c>
      <c r="J156" s="20">
        <v>295.11758890518348</v>
      </c>
      <c r="L156" s="22">
        <f t="shared" si="12"/>
        <v>365</v>
      </c>
      <c r="M156">
        <f t="shared" si="13"/>
        <v>174</v>
      </c>
      <c r="N156" s="22">
        <f t="shared" si="14"/>
        <v>191</v>
      </c>
      <c r="O156">
        <f t="shared" si="15"/>
        <v>9942.4657534246562</v>
      </c>
      <c r="P156" s="6">
        <f t="shared" si="16"/>
        <v>9057.5342465753438</v>
      </c>
      <c r="Q156">
        <f t="shared" si="17"/>
        <v>2017</v>
      </c>
    </row>
    <row r="157" spans="1:17" x14ac:dyDescent="0.3">
      <c r="A157" s="15" t="s">
        <v>184</v>
      </c>
      <c r="B157" s="15" t="s">
        <v>185</v>
      </c>
      <c r="C157" s="16">
        <v>2017</v>
      </c>
      <c r="D157" s="17">
        <v>42932</v>
      </c>
      <c r="E157" s="17">
        <v>43296</v>
      </c>
      <c r="F157" s="15" t="s">
        <v>192</v>
      </c>
      <c r="G157" s="18">
        <v>10000000</v>
      </c>
      <c r="H157" s="19">
        <v>25000</v>
      </c>
      <c r="I157" s="18">
        <v>2500</v>
      </c>
      <c r="J157" s="20">
        <v>388.31261698050457</v>
      </c>
      <c r="L157" s="22">
        <f t="shared" si="12"/>
        <v>365</v>
      </c>
      <c r="M157">
        <f t="shared" si="13"/>
        <v>169</v>
      </c>
      <c r="N157" s="22">
        <f t="shared" si="14"/>
        <v>196</v>
      </c>
      <c r="O157">
        <f t="shared" si="15"/>
        <v>13424.657534246575</v>
      </c>
      <c r="P157" s="6">
        <f t="shared" si="16"/>
        <v>11575.342465753425</v>
      </c>
      <c r="Q157">
        <f t="shared" si="17"/>
        <v>2017</v>
      </c>
    </row>
    <row r="158" spans="1:17" x14ac:dyDescent="0.3">
      <c r="A158" s="15" t="s">
        <v>184</v>
      </c>
      <c r="B158" s="15" t="s">
        <v>185</v>
      </c>
      <c r="C158" s="16">
        <v>2017</v>
      </c>
      <c r="D158" s="17">
        <v>42932</v>
      </c>
      <c r="E158" s="17">
        <v>43296</v>
      </c>
      <c r="F158" s="15" t="s">
        <v>193</v>
      </c>
      <c r="G158" s="18">
        <v>10000000</v>
      </c>
      <c r="H158" s="19">
        <v>350000</v>
      </c>
      <c r="I158" s="18">
        <v>35000</v>
      </c>
      <c r="J158" s="20">
        <v>5436.376637727064</v>
      </c>
      <c r="L158" s="22">
        <f t="shared" si="12"/>
        <v>365</v>
      </c>
      <c r="M158">
        <f t="shared" si="13"/>
        <v>169</v>
      </c>
      <c r="N158" s="22">
        <f t="shared" si="14"/>
        <v>196</v>
      </c>
      <c r="O158">
        <f t="shared" si="15"/>
        <v>187945.20547945207</v>
      </c>
      <c r="P158" s="6">
        <f t="shared" si="16"/>
        <v>162054.79452054793</v>
      </c>
      <c r="Q158">
        <f t="shared" si="17"/>
        <v>2017</v>
      </c>
    </row>
    <row r="159" spans="1:17" x14ac:dyDescent="0.3">
      <c r="A159" s="15" t="s">
        <v>184</v>
      </c>
      <c r="B159" s="15" t="s">
        <v>185</v>
      </c>
      <c r="C159" s="16">
        <v>2017</v>
      </c>
      <c r="D159" s="17">
        <v>42929</v>
      </c>
      <c r="E159" s="17">
        <v>43293</v>
      </c>
      <c r="F159" s="15" t="s">
        <v>194</v>
      </c>
      <c r="G159" s="18">
        <v>2800000</v>
      </c>
      <c r="H159" s="19">
        <v>7000</v>
      </c>
      <c r="I159" s="18">
        <v>700</v>
      </c>
      <c r="J159" s="20">
        <v>108.72753275454127</v>
      </c>
      <c r="L159" s="22">
        <f t="shared" si="12"/>
        <v>365</v>
      </c>
      <c r="M159">
        <f t="shared" si="13"/>
        <v>172</v>
      </c>
      <c r="N159" s="22">
        <f t="shared" si="14"/>
        <v>193</v>
      </c>
      <c r="O159">
        <f t="shared" si="15"/>
        <v>3701.3698630136992</v>
      </c>
      <c r="P159" s="6">
        <f t="shared" si="16"/>
        <v>3298.6301369863008</v>
      </c>
      <c r="Q159">
        <f t="shared" si="17"/>
        <v>2017</v>
      </c>
    </row>
    <row r="160" spans="1:17" x14ac:dyDescent="0.3">
      <c r="A160" s="15" t="s">
        <v>184</v>
      </c>
      <c r="B160" s="15" t="s">
        <v>185</v>
      </c>
      <c r="C160" s="16">
        <v>2017</v>
      </c>
      <c r="D160" s="17">
        <v>42929</v>
      </c>
      <c r="E160" s="17">
        <v>43293</v>
      </c>
      <c r="F160" s="15" t="s">
        <v>195</v>
      </c>
      <c r="G160" s="18">
        <v>2800000</v>
      </c>
      <c r="H160" s="19">
        <v>105000</v>
      </c>
      <c r="I160" s="18">
        <v>10500</v>
      </c>
      <c r="J160" s="20">
        <v>1630.9129913181191</v>
      </c>
      <c r="L160" s="22">
        <f t="shared" si="12"/>
        <v>365</v>
      </c>
      <c r="M160">
        <f t="shared" si="13"/>
        <v>172</v>
      </c>
      <c r="N160" s="22">
        <f t="shared" si="14"/>
        <v>193</v>
      </c>
      <c r="O160">
        <f t="shared" si="15"/>
        <v>55520.547945205486</v>
      </c>
      <c r="P160" s="6">
        <f t="shared" si="16"/>
        <v>49479.452054794514</v>
      </c>
      <c r="Q160">
        <f t="shared" si="17"/>
        <v>2017</v>
      </c>
    </row>
    <row r="161" spans="1:17" x14ac:dyDescent="0.3">
      <c r="A161" s="15" t="s">
        <v>184</v>
      </c>
      <c r="B161" s="15" t="s">
        <v>185</v>
      </c>
      <c r="C161" s="16">
        <v>2017</v>
      </c>
      <c r="D161" s="17">
        <v>42923</v>
      </c>
      <c r="E161" s="17">
        <v>43287</v>
      </c>
      <c r="F161" s="15" t="s">
        <v>196</v>
      </c>
      <c r="G161" s="18">
        <v>700000</v>
      </c>
      <c r="H161" s="19">
        <v>1750</v>
      </c>
      <c r="I161" s="18">
        <v>175</v>
      </c>
      <c r="J161" s="20">
        <v>27.181883188635318</v>
      </c>
      <c r="L161" s="22">
        <f t="shared" si="12"/>
        <v>365</v>
      </c>
      <c r="M161">
        <f t="shared" si="13"/>
        <v>178</v>
      </c>
      <c r="N161" s="22">
        <f t="shared" si="14"/>
        <v>187</v>
      </c>
      <c r="O161">
        <f t="shared" si="15"/>
        <v>896.57534246575347</v>
      </c>
      <c r="P161" s="6">
        <f t="shared" si="16"/>
        <v>853.42465753424653</v>
      </c>
      <c r="Q161">
        <f t="shared" si="17"/>
        <v>2017</v>
      </c>
    </row>
    <row r="162" spans="1:17" x14ac:dyDescent="0.3">
      <c r="A162" s="15" t="s">
        <v>184</v>
      </c>
      <c r="B162" s="15" t="s">
        <v>185</v>
      </c>
      <c r="C162" s="16">
        <v>2017</v>
      </c>
      <c r="D162" s="17">
        <v>42923</v>
      </c>
      <c r="E162" s="17">
        <v>43287</v>
      </c>
      <c r="F162" s="15" t="s">
        <v>197</v>
      </c>
      <c r="G162" s="18">
        <v>700000</v>
      </c>
      <c r="H162" s="19">
        <v>24500</v>
      </c>
      <c r="I162" s="18">
        <v>2450</v>
      </c>
      <c r="J162" s="20">
        <v>380.54636464089447</v>
      </c>
      <c r="L162" s="22">
        <f t="shared" si="12"/>
        <v>365</v>
      </c>
      <c r="M162">
        <f t="shared" si="13"/>
        <v>178</v>
      </c>
      <c r="N162" s="22">
        <f t="shared" si="14"/>
        <v>187</v>
      </c>
      <c r="O162">
        <f t="shared" si="15"/>
        <v>12552.054794520549</v>
      </c>
      <c r="P162" s="6">
        <f t="shared" si="16"/>
        <v>11947.945205479451</v>
      </c>
      <c r="Q162">
        <f t="shared" si="17"/>
        <v>2017</v>
      </c>
    </row>
    <row r="163" spans="1:17" x14ac:dyDescent="0.3">
      <c r="A163" s="15" t="s">
        <v>184</v>
      </c>
      <c r="B163" s="15" t="s">
        <v>185</v>
      </c>
      <c r="C163" s="16">
        <v>2017</v>
      </c>
      <c r="D163" s="17">
        <v>42936</v>
      </c>
      <c r="E163" s="17">
        <v>43300</v>
      </c>
      <c r="F163" s="15" t="s">
        <v>198</v>
      </c>
      <c r="G163" s="18">
        <v>500000</v>
      </c>
      <c r="H163" s="19">
        <v>20000</v>
      </c>
      <c r="I163" s="18">
        <v>2000</v>
      </c>
      <c r="J163" s="20">
        <v>310.65009358440363</v>
      </c>
      <c r="L163" s="22">
        <f t="shared" si="12"/>
        <v>365</v>
      </c>
      <c r="M163">
        <f t="shared" si="13"/>
        <v>165</v>
      </c>
      <c r="N163" s="22">
        <f t="shared" si="14"/>
        <v>200</v>
      </c>
      <c r="O163">
        <f t="shared" si="15"/>
        <v>10958.904109589041</v>
      </c>
      <c r="P163" s="6">
        <f t="shared" si="16"/>
        <v>9041.0958904109593</v>
      </c>
      <c r="Q163">
        <f t="shared" si="17"/>
        <v>2017</v>
      </c>
    </row>
    <row r="164" spans="1:17" x14ac:dyDescent="0.3">
      <c r="A164" s="15" t="s">
        <v>184</v>
      </c>
      <c r="B164" s="15" t="s">
        <v>185</v>
      </c>
      <c r="C164" s="16">
        <v>2017</v>
      </c>
      <c r="D164" s="17">
        <v>42948</v>
      </c>
      <c r="E164" s="17">
        <v>43312</v>
      </c>
      <c r="F164" s="15" t="s">
        <v>199</v>
      </c>
      <c r="G164" s="18">
        <v>450000</v>
      </c>
      <c r="H164" s="19">
        <v>18000</v>
      </c>
      <c r="I164" s="18">
        <v>1800</v>
      </c>
      <c r="J164" s="20">
        <v>279.58508422596327</v>
      </c>
      <c r="L164" s="22">
        <f t="shared" si="12"/>
        <v>365</v>
      </c>
      <c r="M164">
        <f t="shared" si="13"/>
        <v>153</v>
      </c>
      <c r="N164" s="22">
        <f t="shared" si="14"/>
        <v>212</v>
      </c>
      <c r="O164">
        <f t="shared" si="15"/>
        <v>10454.794520547945</v>
      </c>
      <c r="P164" s="6">
        <f t="shared" si="16"/>
        <v>7545.2054794520554</v>
      </c>
      <c r="Q164">
        <f t="shared" si="17"/>
        <v>2017</v>
      </c>
    </row>
    <row r="165" spans="1:17" x14ac:dyDescent="0.3">
      <c r="A165" s="15" t="s">
        <v>184</v>
      </c>
      <c r="B165" s="15" t="s">
        <v>185</v>
      </c>
      <c r="C165" s="16">
        <v>2017</v>
      </c>
      <c r="D165" s="17">
        <v>42948</v>
      </c>
      <c r="E165" s="17">
        <v>43312</v>
      </c>
      <c r="F165" s="15" t="s">
        <v>200</v>
      </c>
      <c r="G165" s="18">
        <v>300000</v>
      </c>
      <c r="H165" s="19">
        <v>16000</v>
      </c>
      <c r="I165" s="18">
        <v>1600</v>
      </c>
      <c r="J165" s="20">
        <v>248.52007486752291</v>
      </c>
      <c r="L165" s="22">
        <f t="shared" si="12"/>
        <v>365</v>
      </c>
      <c r="M165">
        <f t="shared" si="13"/>
        <v>153</v>
      </c>
      <c r="N165" s="22">
        <f t="shared" si="14"/>
        <v>212</v>
      </c>
      <c r="O165">
        <f t="shared" si="15"/>
        <v>9293.1506849315065</v>
      </c>
      <c r="P165" s="6">
        <f t="shared" si="16"/>
        <v>6706.8493150684935</v>
      </c>
      <c r="Q165">
        <f t="shared" si="17"/>
        <v>2017</v>
      </c>
    </row>
    <row r="166" spans="1:17" x14ac:dyDescent="0.3">
      <c r="A166" s="15" t="s">
        <v>184</v>
      </c>
      <c r="B166" s="15" t="s">
        <v>185</v>
      </c>
      <c r="C166" s="16">
        <v>2017</v>
      </c>
      <c r="D166" s="17">
        <v>42923</v>
      </c>
      <c r="E166" s="17">
        <v>43100</v>
      </c>
      <c r="F166" s="15" t="s">
        <v>201</v>
      </c>
      <c r="G166" s="18">
        <v>450000</v>
      </c>
      <c r="H166" s="19">
        <v>1125</v>
      </c>
      <c r="I166" s="18">
        <v>113</v>
      </c>
      <c r="J166" s="20">
        <v>17.474067764122704</v>
      </c>
      <c r="L166" s="22">
        <f t="shared" si="12"/>
        <v>178</v>
      </c>
      <c r="M166">
        <f t="shared" si="13"/>
        <v>178</v>
      </c>
      <c r="N166" s="22">
        <f t="shared" si="14"/>
        <v>0</v>
      </c>
      <c r="O166">
        <f t="shared" si="15"/>
        <v>0</v>
      </c>
      <c r="P166" s="6">
        <f t="shared" si="16"/>
        <v>1125</v>
      </c>
      <c r="Q166">
        <f t="shared" si="17"/>
        <v>2017</v>
      </c>
    </row>
    <row r="167" spans="1:17" x14ac:dyDescent="0.3">
      <c r="A167" s="15" t="s">
        <v>184</v>
      </c>
      <c r="B167" s="15" t="s">
        <v>185</v>
      </c>
      <c r="C167" s="16">
        <v>2017</v>
      </c>
      <c r="D167" s="17">
        <v>42923</v>
      </c>
      <c r="E167" s="17">
        <v>43100</v>
      </c>
      <c r="F167" s="15" t="s">
        <v>202</v>
      </c>
      <c r="G167" s="18">
        <v>450000</v>
      </c>
      <c r="H167" s="19">
        <v>7724</v>
      </c>
      <c r="I167" s="18">
        <v>772</v>
      </c>
      <c r="J167" s="20">
        <v>119.97306614229669</v>
      </c>
      <c r="L167" s="22">
        <f t="shared" si="12"/>
        <v>178</v>
      </c>
      <c r="M167">
        <f t="shared" si="13"/>
        <v>178</v>
      </c>
      <c r="N167" s="22">
        <f t="shared" si="14"/>
        <v>0</v>
      </c>
      <c r="O167">
        <f t="shared" si="15"/>
        <v>0</v>
      </c>
      <c r="P167" s="6">
        <f t="shared" si="16"/>
        <v>7724</v>
      </c>
      <c r="Q167">
        <f t="shared" si="17"/>
        <v>2017</v>
      </c>
    </row>
    <row r="168" spans="1:17" x14ac:dyDescent="0.3">
      <c r="A168" s="15" t="s">
        <v>184</v>
      </c>
      <c r="B168" s="15" t="s">
        <v>185</v>
      </c>
      <c r="C168" s="16">
        <v>2017</v>
      </c>
      <c r="D168" s="17">
        <v>42923</v>
      </c>
      <c r="E168" s="17">
        <v>43287</v>
      </c>
      <c r="F168" s="15" t="s">
        <v>203</v>
      </c>
      <c r="G168" s="18">
        <v>500000</v>
      </c>
      <c r="H168" s="19">
        <v>17500</v>
      </c>
      <c r="I168" s="18">
        <v>42933</v>
      </c>
      <c r="J168" s="20">
        <v>271.81883188635322</v>
      </c>
      <c r="L168" s="22">
        <f t="shared" si="12"/>
        <v>365</v>
      </c>
      <c r="M168">
        <f t="shared" si="13"/>
        <v>178</v>
      </c>
      <c r="N168" s="22">
        <f t="shared" si="14"/>
        <v>187</v>
      </c>
      <c r="O168">
        <f t="shared" si="15"/>
        <v>8965.7534246575342</v>
      </c>
      <c r="P168" s="6">
        <f t="shared" si="16"/>
        <v>8534.2465753424658</v>
      </c>
      <c r="Q168">
        <f t="shared" si="17"/>
        <v>2017</v>
      </c>
    </row>
    <row r="169" spans="1:17" x14ac:dyDescent="0.3">
      <c r="A169" s="15" t="s">
        <v>184</v>
      </c>
      <c r="B169" s="15" t="s">
        <v>185</v>
      </c>
      <c r="C169" s="16">
        <v>2017</v>
      </c>
      <c r="D169" s="17">
        <v>42923</v>
      </c>
      <c r="E169" s="17">
        <v>43287</v>
      </c>
      <c r="F169" s="15" t="s">
        <v>204</v>
      </c>
      <c r="G169" s="18">
        <v>1350000</v>
      </c>
      <c r="H169" s="19">
        <v>1875</v>
      </c>
      <c r="I169" s="18">
        <v>188</v>
      </c>
      <c r="J169" s="20">
        <v>29.123446273537841</v>
      </c>
      <c r="L169" s="22">
        <f t="shared" si="12"/>
        <v>365</v>
      </c>
      <c r="M169">
        <f t="shared" si="13"/>
        <v>178</v>
      </c>
      <c r="N169" s="22">
        <f t="shared" si="14"/>
        <v>187</v>
      </c>
      <c r="O169">
        <f t="shared" si="15"/>
        <v>960.61643835616439</v>
      </c>
      <c r="P169" s="6">
        <f t="shared" si="16"/>
        <v>914.38356164383561</v>
      </c>
      <c r="Q169">
        <f t="shared" si="17"/>
        <v>2017</v>
      </c>
    </row>
    <row r="170" spans="1:17" x14ac:dyDescent="0.3">
      <c r="A170" s="15" t="s">
        <v>184</v>
      </c>
      <c r="B170" s="15" t="s">
        <v>185</v>
      </c>
      <c r="C170" s="16">
        <v>2017</v>
      </c>
      <c r="D170" s="17">
        <v>42923</v>
      </c>
      <c r="E170" s="17">
        <v>43287</v>
      </c>
      <c r="F170" s="15" t="s">
        <v>205</v>
      </c>
      <c r="G170" s="18">
        <v>1300000</v>
      </c>
      <c r="H170" s="19">
        <v>48750</v>
      </c>
      <c r="I170" s="18">
        <v>4875</v>
      </c>
      <c r="J170" s="20">
        <v>757.20960311198394</v>
      </c>
      <c r="L170" s="22">
        <f t="shared" si="12"/>
        <v>365</v>
      </c>
      <c r="M170">
        <f t="shared" si="13"/>
        <v>178</v>
      </c>
      <c r="N170" s="22">
        <f t="shared" si="14"/>
        <v>187</v>
      </c>
      <c r="O170">
        <f t="shared" si="15"/>
        <v>24976.027397260274</v>
      </c>
      <c r="P170" s="6">
        <f t="shared" si="16"/>
        <v>23773.972602739726</v>
      </c>
      <c r="Q170">
        <f t="shared" si="17"/>
        <v>2017</v>
      </c>
    </row>
    <row r="171" spans="1:17" x14ac:dyDescent="0.3">
      <c r="A171" s="15" t="s">
        <v>184</v>
      </c>
      <c r="B171" s="15" t="s">
        <v>185</v>
      </c>
      <c r="C171" s="16">
        <v>2017</v>
      </c>
      <c r="D171" s="17">
        <v>42925</v>
      </c>
      <c r="E171" s="17">
        <v>43289</v>
      </c>
      <c r="F171" s="15" t="s">
        <v>206</v>
      </c>
      <c r="G171" s="18">
        <v>400000</v>
      </c>
      <c r="H171" s="19">
        <v>15000</v>
      </c>
      <c r="I171" s="18">
        <v>1500</v>
      </c>
      <c r="J171" s="20">
        <v>232.98757018830273</v>
      </c>
      <c r="L171" s="22">
        <f t="shared" si="12"/>
        <v>365</v>
      </c>
      <c r="M171">
        <f t="shared" si="13"/>
        <v>176</v>
      </c>
      <c r="N171" s="22">
        <f t="shared" si="14"/>
        <v>189</v>
      </c>
      <c r="O171">
        <f t="shared" si="15"/>
        <v>7767.1232876712329</v>
      </c>
      <c r="P171" s="6">
        <f t="shared" si="16"/>
        <v>7232.8767123287671</v>
      </c>
      <c r="Q171">
        <f t="shared" si="17"/>
        <v>2017</v>
      </c>
    </row>
    <row r="172" spans="1:17" x14ac:dyDescent="0.3">
      <c r="A172" s="15" t="s">
        <v>184</v>
      </c>
      <c r="B172" s="15" t="s">
        <v>185</v>
      </c>
      <c r="C172" s="16">
        <v>2017</v>
      </c>
      <c r="D172" s="17">
        <v>42924</v>
      </c>
      <c r="E172" s="17">
        <v>43288</v>
      </c>
      <c r="F172" s="15" t="s">
        <v>207</v>
      </c>
      <c r="G172" s="18">
        <v>650000</v>
      </c>
      <c r="H172" s="19">
        <v>22750</v>
      </c>
      <c r="I172" s="18">
        <v>2275</v>
      </c>
      <c r="J172" s="20">
        <v>353.36448145225916</v>
      </c>
      <c r="L172" s="22">
        <f t="shared" si="12"/>
        <v>365</v>
      </c>
      <c r="M172">
        <f t="shared" si="13"/>
        <v>177</v>
      </c>
      <c r="N172" s="22">
        <f t="shared" si="14"/>
        <v>188</v>
      </c>
      <c r="O172">
        <f t="shared" si="15"/>
        <v>11717.808219178081</v>
      </c>
      <c r="P172" s="6">
        <f t="shared" si="16"/>
        <v>11032.191780821919</v>
      </c>
      <c r="Q172">
        <f t="shared" si="17"/>
        <v>2017</v>
      </c>
    </row>
    <row r="173" spans="1:17" x14ac:dyDescent="0.3">
      <c r="A173" s="15" t="s">
        <v>184</v>
      </c>
      <c r="B173" s="15" t="s">
        <v>185</v>
      </c>
      <c r="C173" s="16">
        <v>2017</v>
      </c>
      <c r="D173" s="17">
        <v>42924</v>
      </c>
      <c r="E173" s="17">
        <v>43288</v>
      </c>
      <c r="F173" s="15" t="s">
        <v>208</v>
      </c>
      <c r="G173" s="18">
        <v>450000</v>
      </c>
      <c r="H173" s="19">
        <v>2000</v>
      </c>
      <c r="I173" s="18">
        <v>200</v>
      </c>
      <c r="J173" s="20">
        <v>31.065009358440363</v>
      </c>
      <c r="L173" s="22">
        <f t="shared" si="12"/>
        <v>365</v>
      </c>
      <c r="M173">
        <f t="shared" si="13"/>
        <v>177</v>
      </c>
      <c r="N173" s="22">
        <f t="shared" si="14"/>
        <v>188</v>
      </c>
      <c r="O173">
        <f t="shared" si="15"/>
        <v>1030.1369863013699</v>
      </c>
      <c r="P173" s="6">
        <f t="shared" si="16"/>
        <v>969.86301369863008</v>
      </c>
      <c r="Q173">
        <f t="shared" si="17"/>
        <v>2017</v>
      </c>
    </row>
    <row r="174" spans="1:17" x14ac:dyDescent="0.3">
      <c r="A174" s="15" t="s">
        <v>184</v>
      </c>
      <c r="B174" s="15" t="s">
        <v>185</v>
      </c>
      <c r="C174" s="16">
        <v>2017</v>
      </c>
      <c r="D174" s="17">
        <v>42924</v>
      </c>
      <c r="E174" s="17">
        <v>43288</v>
      </c>
      <c r="F174" s="15" t="s">
        <v>209</v>
      </c>
      <c r="G174" s="18">
        <v>450000</v>
      </c>
      <c r="H174" s="19">
        <v>-750</v>
      </c>
      <c r="I174" s="18">
        <v>-75</v>
      </c>
      <c r="J174" s="20">
        <v>-11.649378509415136</v>
      </c>
      <c r="L174" s="22">
        <f t="shared" si="12"/>
        <v>365</v>
      </c>
      <c r="M174">
        <f t="shared" si="13"/>
        <v>177</v>
      </c>
      <c r="N174" s="22">
        <f t="shared" si="14"/>
        <v>188</v>
      </c>
      <c r="O174">
        <f t="shared" si="15"/>
        <v>-386.30136986301369</v>
      </c>
      <c r="P174" s="6">
        <f t="shared" si="16"/>
        <v>-363.69863013698631</v>
      </c>
      <c r="Q174">
        <f t="shared" si="17"/>
        <v>2017</v>
      </c>
    </row>
    <row r="175" spans="1:17" x14ac:dyDescent="0.3">
      <c r="A175" s="15" t="s">
        <v>184</v>
      </c>
      <c r="B175" s="15" t="s">
        <v>185</v>
      </c>
      <c r="C175" s="16">
        <v>2017</v>
      </c>
      <c r="D175" s="17">
        <v>42924</v>
      </c>
      <c r="E175" s="17">
        <v>43288</v>
      </c>
      <c r="F175" s="15" t="s">
        <v>210</v>
      </c>
      <c r="G175" s="18">
        <v>450000</v>
      </c>
      <c r="H175" s="19">
        <v>17750</v>
      </c>
      <c r="I175" s="18">
        <v>1775</v>
      </c>
      <c r="J175" s="20">
        <v>275.70195805615822</v>
      </c>
      <c r="L175" s="22">
        <f t="shared" si="12"/>
        <v>365</v>
      </c>
      <c r="M175">
        <f t="shared" si="13"/>
        <v>177</v>
      </c>
      <c r="N175" s="22">
        <f t="shared" si="14"/>
        <v>188</v>
      </c>
      <c r="O175">
        <f t="shared" si="15"/>
        <v>9142.465753424658</v>
      </c>
      <c r="P175" s="6">
        <f t="shared" si="16"/>
        <v>8607.534246575342</v>
      </c>
      <c r="Q175">
        <f t="shared" si="17"/>
        <v>2017</v>
      </c>
    </row>
    <row r="176" spans="1:17" x14ac:dyDescent="0.3">
      <c r="A176" s="15" t="s">
        <v>184</v>
      </c>
      <c r="B176" s="15" t="s">
        <v>185</v>
      </c>
      <c r="C176" s="16">
        <v>2017</v>
      </c>
      <c r="D176" s="17">
        <v>42926</v>
      </c>
      <c r="E176" s="17">
        <v>43290</v>
      </c>
      <c r="F176" s="15" t="s">
        <v>211</v>
      </c>
      <c r="G176" s="18">
        <v>400000</v>
      </c>
      <c r="H176" s="19">
        <v>15000</v>
      </c>
      <c r="I176" s="18">
        <v>1500</v>
      </c>
      <c r="J176" s="20">
        <v>232.98757018830273</v>
      </c>
      <c r="L176" s="22">
        <f t="shared" si="12"/>
        <v>365</v>
      </c>
      <c r="M176">
        <f t="shared" si="13"/>
        <v>175</v>
      </c>
      <c r="N176" s="22">
        <f t="shared" si="14"/>
        <v>190</v>
      </c>
      <c r="O176">
        <f t="shared" si="15"/>
        <v>7808.2191780821913</v>
      </c>
      <c r="P176" s="6">
        <f t="shared" si="16"/>
        <v>7191.7808219178087</v>
      </c>
      <c r="Q176">
        <f t="shared" si="17"/>
        <v>2017</v>
      </c>
    </row>
    <row r="177" spans="1:17" x14ac:dyDescent="0.3">
      <c r="A177" s="15" t="s">
        <v>184</v>
      </c>
      <c r="B177" s="15" t="s">
        <v>185</v>
      </c>
      <c r="C177" s="16">
        <v>2017</v>
      </c>
      <c r="D177" s="17">
        <v>42926</v>
      </c>
      <c r="E177" s="17">
        <v>43290</v>
      </c>
      <c r="F177" s="15" t="s">
        <v>212</v>
      </c>
      <c r="G177" s="18">
        <v>1800000</v>
      </c>
      <c r="H177" s="19">
        <v>67500</v>
      </c>
      <c r="I177" s="18">
        <v>6750</v>
      </c>
      <c r="J177" s="20">
        <v>1048.4440658473623</v>
      </c>
      <c r="L177" s="22">
        <f t="shared" si="12"/>
        <v>365</v>
      </c>
      <c r="M177">
        <f t="shared" si="13"/>
        <v>175</v>
      </c>
      <c r="N177" s="22">
        <f t="shared" si="14"/>
        <v>190</v>
      </c>
      <c r="O177">
        <f t="shared" si="15"/>
        <v>35136.986301369863</v>
      </c>
      <c r="P177" s="6">
        <f t="shared" si="16"/>
        <v>32363.013698630137</v>
      </c>
      <c r="Q177">
        <f t="shared" si="17"/>
        <v>2017</v>
      </c>
    </row>
    <row r="178" spans="1:17" x14ac:dyDescent="0.3">
      <c r="A178" s="15" t="s">
        <v>184</v>
      </c>
      <c r="B178" s="15" t="s">
        <v>185</v>
      </c>
      <c r="C178" s="16">
        <v>2017</v>
      </c>
      <c r="D178" s="17">
        <v>42927</v>
      </c>
      <c r="E178" s="17">
        <v>43291</v>
      </c>
      <c r="F178" s="15" t="s">
        <v>213</v>
      </c>
      <c r="G178" s="18">
        <v>960000</v>
      </c>
      <c r="H178" s="19">
        <v>5600</v>
      </c>
      <c r="I178" s="18">
        <v>560</v>
      </c>
      <c r="J178" s="20">
        <v>86.982026203633026</v>
      </c>
      <c r="L178" s="22">
        <f t="shared" si="12"/>
        <v>365</v>
      </c>
      <c r="M178">
        <f t="shared" si="13"/>
        <v>174</v>
      </c>
      <c r="N178" s="22">
        <f t="shared" si="14"/>
        <v>191</v>
      </c>
      <c r="O178">
        <f t="shared" si="15"/>
        <v>2930.4109589041095</v>
      </c>
      <c r="P178" s="6">
        <f t="shared" si="16"/>
        <v>2669.5890410958905</v>
      </c>
      <c r="Q178">
        <f t="shared" si="17"/>
        <v>2017</v>
      </c>
    </row>
    <row r="179" spans="1:17" x14ac:dyDescent="0.3">
      <c r="A179" s="15" t="s">
        <v>184</v>
      </c>
      <c r="B179" s="15" t="s">
        <v>185</v>
      </c>
      <c r="C179" s="16">
        <v>2017</v>
      </c>
      <c r="D179" s="17">
        <v>42927</v>
      </c>
      <c r="E179" s="17">
        <v>43291</v>
      </c>
      <c r="F179" s="15" t="s">
        <v>214</v>
      </c>
      <c r="G179" s="18">
        <v>800000</v>
      </c>
      <c r="H179" s="19">
        <v>28000</v>
      </c>
      <c r="I179" s="18">
        <v>2800</v>
      </c>
      <c r="J179" s="20">
        <v>434.91013101816509</v>
      </c>
      <c r="L179" s="22">
        <f t="shared" si="12"/>
        <v>365</v>
      </c>
      <c r="M179">
        <f t="shared" si="13"/>
        <v>174</v>
      </c>
      <c r="N179" s="22">
        <f t="shared" si="14"/>
        <v>191</v>
      </c>
      <c r="O179">
        <f t="shared" si="15"/>
        <v>14652.054794520547</v>
      </c>
      <c r="P179" s="6">
        <f t="shared" si="16"/>
        <v>13347.945205479453</v>
      </c>
      <c r="Q179">
        <f t="shared" si="17"/>
        <v>2017</v>
      </c>
    </row>
    <row r="180" spans="1:17" x14ac:dyDescent="0.3">
      <c r="A180" s="15" t="s">
        <v>184</v>
      </c>
      <c r="B180" s="15" t="s">
        <v>185</v>
      </c>
      <c r="C180" s="16">
        <v>2017</v>
      </c>
      <c r="D180" s="17">
        <v>42927</v>
      </c>
      <c r="E180" s="17">
        <v>43291</v>
      </c>
      <c r="F180" s="15" t="s">
        <v>215</v>
      </c>
      <c r="G180" s="18">
        <v>700000</v>
      </c>
      <c r="H180" s="19">
        <v>24500</v>
      </c>
      <c r="I180" s="18">
        <v>2450</v>
      </c>
      <c r="J180" s="20">
        <v>380.54636464089447</v>
      </c>
      <c r="L180" s="22">
        <f t="shared" si="12"/>
        <v>365</v>
      </c>
      <c r="M180">
        <f t="shared" si="13"/>
        <v>174</v>
      </c>
      <c r="N180" s="22">
        <f t="shared" si="14"/>
        <v>191</v>
      </c>
      <c r="O180">
        <f t="shared" si="15"/>
        <v>12820.547945205479</v>
      </c>
      <c r="P180" s="6">
        <f t="shared" si="16"/>
        <v>11679.452054794521</v>
      </c>
      <c r="Q180">
        <f t="shared" si="17"/>
        <v>2017</v>
      </c>
    </row>
    <row r="181" spans="1:17" x14ac:dyDescent="0.3">
      <c r="A181" s="15" t="s">
        <v>184</v>
      </c>
      <c r="B181" s="15" t="s">
        <v>185</v>
      </c>
      <c r="C181" s="16">
        <v>2017</v>
      </c>
      <c r="D181" s="17">
        <v>42928</v>
      </c>
      <c r="E181" s="17">
        <v>43292</v>
      </c>
      <c r="F181" s="15" t="s">
        <v>216</v>
      </c>
      <c r="G181" s="18">
        <v>1500000</v>
      </c>
      <c r="H181" s="19">
        <v>3750</v>
      </c>
      <c r="I181" s="18">
        <v>375</v>
      </c>
      <c r="J181" s="20">
        <v>58.246892547075682</v>
      </c>
      <c r="L181" s="22">
        <f t="shared" si="12"/>
        <v>365</v>
      </c>
      <c r="M181">
        <f t="shared" si="13"/>
        <v>173</v>
      </c>
      <c r="N181" s="22">
        <f t="shared" si="14"/>
        <v>192</v>
      </c>
      <c r="O181">
        <f t="shared" si="15"/>
        <v>1972.6027397260273</v>
      </c>
      <c r="P181" s="6">
        <f t="shared" si="16"/>
        <v>1777.3972602739727</v>
      </c>
      <c r="Q181">
        <f t="shared" si="17"/>
        <v>2017</v>
      </c>
    </row>
    <row r="182" spans="1:17" x14ac:dyDescent="0.3">
      <c r="A182" s="15" t="s">
        <v>184</v>
      </c>
      <c r="B182" s="15" t="s">
        <v>185</v>
      </c>
      <c r="C182" s="16">
        <v>2017</v>
      </c>
      <c r="D182" s="17">
        <v>42928</v>
      </c>
      <c r="E182" s="17">
        <v>43292</v>
      </c>
      <c r="F182" s="15" t="s">
        <v>212</v>
      </c>
      <c r="G182" s="18">
        <v>1500000</v>
      </c>
      <c r="H182" s="19">
        <v>56250</v>
      </c>
      <c r="I182" s="18">
        <v>5625</v>
      </c>
      <c r="J182" s="20">
        <v>873.70338820613529</v>
      </c>
      <c r="L182" s="22">
        <f t="shared" si="12"/>
        <v>365</v>
      </c>
      <c r="M182">
        <f t="shared" si="13"/>
        <v>173</v>
      </c>
      <c r="N182" s="22">
        <f t="shared" si="14"/>
        <v>192</v>
      </c>
      <c r="O182">
        <f t="shared" si="15"/>
        <v>29589.041095890407</v>
      </c>
      <c r="P182" s="6">
        <f t="shared" si="16"/>
        <v>26660.958904109593</v>
      </c>
      <c r="Q182">
        <f t="shared" si="17"/>
        <v>2017</v>
      </c>
    </row>
    <row r="183" spans="1:17" x14ac:dyDescent="0.3">
      <c r="A183" s="15" t="s">
        <v>184</v>
      </c>
      <c r="B183" s="15" t="s">
        <v>185</v>
      </c>
      <c r="C183" s="16">
        <v>2017</v>
      </c>
      <c r="D183" s="17">
        <v>42928</v>
      </c>
      <c r="E183" s="17">
        <v>43292</v>
      </c>
      <c r="F183" s="15" t="s">
        <v>217</v>
      </c>
      <c r="G183" s="18">
        <v>1500000</v>
      </c>
      <c r="H183" s="19">
        <v>-750</v>
      </c>
      <c r="I183" s="18">
        <v>-75</v>
      </c>
      <c r="J183" s="20">
        <v>-11.649378509415136</v>
      </c>
      <c r="L183" s="22">
        <f t="shared" si="12"/>
        <v>365</v>
      </c>
      <c r="M183">
        <f t="shared" si="13"/>
        <v>173</v>
      </c>
      <c r="N183" s="22">
        <f t="shared" si="14"/>
        <v>192</v>
      </c>
      <c r="O183">
        <f t="shared" si="15"/>
        <v>-394.52054794520546</v>
      </c>
      <c r="P183" s="6">
        <f t="shared" si="16"/>
        <v>-355.47945205479454</v>
      </c>
      <c r="Q183">
        <f t="shared" si="17"/>
        <v>2017</v>
      </c>
    </row>
    <row r="184" spans="1:17" x14ac:dyDescent="0.3">
      <c r="A184" s="15" t="s">
        <v>184</v>
      </c>
      <c r="B184" s="15" t="s">
        <v>185</v>
      </c>
      <c r="C184" s="16">
        <v>2017</v>
      </c>
      <c r="D184" s="17">
        <v>42928</v>
      </c>
      <c r="E184" s="17">
        <v>43292</v>
      </c>
      <c r="F184" s="15" t="s">
        <v>218</v>
      </c>
      <c r="G184" s="18">
        <v>1500000</v>
      </c>
      <c r="H184" s="19">
        <v>-50</v>
      </c>
      <c r="I184" s="18">
        <v>-5</v>
      </c>
      <c r="J184" s="20">
        <v>-0.77662523396100913</v>
      </c>
      <c r="L184" s="22">
        <f t="shared" si="12"/>
        <v>365</v>
      </c>
      <c r="M184">
        <f t="shared" si="13"/>
        <v>173</v>
      </c>
      <c r="N184" s="22">
        <f t="shared" si="14"/>
        <v>192</v>
      </c>
      <c r="O184">
        <f t="shared" si="15"/>
        <v>-26.301369863013697</v>
      </c>
      <c r="P184" s="6">
        <f t="shared" si="16"/>
        <v>-23.698630136986303</v>
      </c>
      <c r="Q184">
        <f t="shared" si="17"/>
        <v>2017</v>
      </c>
    </row>
    <row r="185" spans="1:17" x14ac:dyDescent="0.3">
      <c r="A185" s="15" t="s">
        <v>184</v>
      </c>
      <c r="B185" s="15" t="s">
        <v>185</v>
      </c>
      <c r="C185" s="16">
        <v>2017</v>
      </c>
      <c r="D185" s="17">
        <v>42924</v>
      </c>
      <c r="E185" s="17">
        <v>43288</v>
      </c>
      <c r="F185" s="15" t="s">
        <v>219</v>
      </c>
      <c r="G185" s="18">
        <v>700000</v>
      </c>
      <c r="H185" s="19">
        <v>2000</v>
      </c>
      <c r="I185" s="18">
        <v>200</v>
      </c>
      <c r="J185" s="20">
        <v>31.065009358440363</v>
      </c>
      <c r="L185" s="22">
        <f t="shared" si="12"/>
        <v>365</v>
      </c>
      <c r="M185">
        <f t="shared" si="13"/>
        <v>177</v>
      </c>
      <c r="N185" s="22">
        <f t="shared" si="14"/>
        <v>188</v>
      </c>
      <c r="O185">
        <f t="shared" si="15"/>
        <v>1030.1369863013699</v>
      </c>
      <c r="P185" s="6">
        <f t="shared" si="16"/>
        <v>969.86301369863008</v>
      </c>
      <c r="Q185">
        <f t="shared" si="17"/>
        <v>2017</v>
      </c>
    </row>
    <row r="186" spans="1:17" x14ac:dyDescent="0.3">
      <c r="A186" s="15" t="s">
        <v>184</v>
      </c>
      <c r="B186" s="15" t="s">
        <v>185</v>
      </c>
      <c r="C186" s="16">
        <v>2017</v>
      </c>
      <c r="D186" s="17">
        <v>42924</v>
      </c>
      <c r="E186" s="17">
        <v>43288</v>
      </c>
      <c r="F186" s="15" t="s">
        <v>220</v>
      </c>
      <c r="G186" s="18">
        <v>700000</v>
      </c>
      <c r="H186" s="19">
        <v>250</v>
      </c>
      <c r="I186" s="18">
        <v>25</v>
      </c>
      <c r="J186" s="20">
        <v>3.8831261698050454</v>
      </c>
      <c r="L186" s="22">
        <f t="shared" si="12"/>
        <v>365</v>
      </c>
      <c r="M186">
        <f t="shared" si="13"/>
        <v>177</v>
      </c>
      <c r="N186" s="22">
        <f t="shared" si="14"/>
        <v>188</v>
      </c>
      <c r="O186">
        <f t="shared" si="15"/>
        <v>128.76712328767124</v>
      </c>
      <c r="P186" s="6">
        <f t="shared" si="16"/>
        <v>121.23287671232876</v>
      </c>
      <c r="Q186">
        <f t="shared" si="17"/>
        <v>2017</v>
      </c>
    </row>
    <row r="187" spans="1:17" x14ac:dyDescent="0.3">
      <c r="A187" s="15" t="s">
        <v>184</v>
      </c>
      <c r="B187" s="15" t="s">
        <v>185</v>
      </c>
      <c r="C187" s="16">
        <v>2017</v>
      </c>
      <c r="D187" s="17">
        <v>42924</v>
      </c>
      <c r="E187" s="17">
        <v>43288</v>
      </c>
      <c r="F187" s="15" t="s">
        <v>221</v>
      </c>
      <c r="G187" s="18">
        <v>700000</v>
      </c>
      <c r="H187" s="19">
        <v>26250</v>
      </c>
      <c r="I187" s="18">
        <v>2625</v>
      </c>
      <c r="J187" s="20">
        <v>407.72824782952978</v>
      </c>
      <c r="L187" s="22">
        <f t="shared" si="12"/>
        <v>365</v>
      </c>
      <c r="M187">
        <f t="shared" si="13"/>
        <v>177</v>
      </c>
      <c r="N187" s="22">
        <f t="shared" si="14"/>
        <v>188</v>
      </c>
      <c r="O187">
        <f t="shared" si="15"/>
        <v>13520.547945205479</v>
      </c>
      <c r="P187" s="6">
        <f t="shared" si="16"/>
        <v>12729.452054794521</v>
      </c>
      <c r="Q187">
        <f t="shared" si="17"/>
        <v>2017</v>
      </c>
    </row>
    <row r="188" spans="1:17" x14ac:dyDescent="0.3">
      <c r="A188" s="15" t="s">
        <v>184</v>
      </c>
      <c r="B188" s="15" t="s">
        <v>185</v>
      </c>
      <c r="C188" s="16">
        <v>2017</v>
      </c>
      <c r="D188" s="17">
        <v>43007</v>
      </c>
      <c r="E188" s="17">
        <v>43371</v>
      </c>
      <c r="F188" s="15" t="s">
        <v>222</v>
      </c>
      <c r="G188" s="18">
        <v>750000</v>
      </c>
      <c r="H188" s="19">
        <v>26250</v>
      </c>
      <c r="I188" s="18">
        <v>2625</v>
      </c>
      <c r="J188" s="20">
        <v>407.72824782952978</v>
      </c>
      <c r="L188" s="22">
        <f t="shared" si="12"/>
        <v>365</v>
      </c>
      <c r="M188">
        <f t="shared" si="13"/>
        <v>94</v>
      </c>
      <c r="N188" s="22">
        <f t="shared" si="14"/>
        <v>271</v>
      </c>
      <c r="O188">
        <f t="shared" si="15"/>
        <v>19489.726027397261</v>
      </c>
      <c r="P188" s="6">
        <f t="shared" si="16"/>
        <v>6760.2739726027394</v>
      </c>
      <c r="Q188">
        <f t="shared" si="17"/>
        <v>2017</v>
      </c>
    </row>
    <row r="189" spans="1:17" x14ac:dyDescent="0.3">
      <c r="A189" s="15" t="s">
        <v>184</v>
      </c>
      <c r="B189" s="15" t="s">
        <v>185</v>
      </c>
      <c r="C189" s="16">
        <v>2017</v>
      </c>
      <c r="D189" s="17">
        <v>43014</v>
      </c>
      <c r="E189" s="17">
        <v>43378</v>
      </c>
      <c r="F189" s="15" t="s">
        <v>223</v>
      </c>
      <c r="G189" s="18">
        <v>500000</v>
      </c>
      <c r="H189" s="19">
        <v>17500</v>
      </c>
      <c r="I189" s="18">
        <v>1750</v>
      </c>
      <c r="J189" s="20">
        <v>271.81883188635322</v>
      </c>
      <c r="L189" s="22">
        <f t="shared" si="12"/>
        <v>365</v>
      </c>
      <c r="M189">
        <f t="shared" si="13"/>
        <v>87</v>
      </c>
      <c r="N189" s="22">
        <f t="shared" si="14"/>
        <v>278</v>
      </c>
      <c r="O189">
        <f t="shared" si="15"/>
        <v>13328.767123287671</v>
      </c>
      <c r="P189" s="6">
        <f t="shared" si="16"/>
        <v>4171.232876712329</v>
      </c>
      <c r="Q189">
        <f t="shared" si="17"/>
        <v>2017</v>
      </c>
    </row>
    <row r="190" spans="1:17" x14ac:dyDescent="0.3">
      <c r="A190" s="15" t="s">
        <v>184</v>
      </c>
      <c r="B190" s="15" t="s">
        <v>185</v>
      </c>
      <c r="C190" s="16">
        <v>2017</v>
      </c>
      <c r="D190" s="17">
        <v>42776</v>
      </c>
      <c r="E190" s="17">
        <v>43140</v>
      </c>
      <c r="F190" s="15" t="s">
        <v>224</v>
      </c>
      <c r="G190" s="18">
        <v>600000</v>
      </c>
      <c r="H190" s="19">
        <v>23000</v>
      </c>
      <c r="I190" s="18">
        <v>2300</v>
      </c>
      <c r="J190" s="20">
        <v>357.24760762206421</v>
      </c>
      <c r="L190" s="22">
        <f t="shared" si="12"/>
        <v>365</v>
      </c>
      <c r="M190">
        <f t="shared" si="13"/>
        <v>325</v>
      </c>
      <c r="N190" s="22">
        <f t="shared" si="14"/>
        <v>40</v>
      </c>
      <c r="O190">
        <f t="shared" si="15"/>
        <v>2520.5479452054792</v>
      </c>
      <c r="P190" s="6">
        <f t="shared" si="16"/>
        <v>20479.452054794521</v>
      </c>
      <c r="Q190">
        <f t="shared" si="17"/>
        <v>2017</v>
      </c>
    </row>
    <row r="191" spans="1:17" x14ac:dyDescent="0.3">
      <c r="A191" s="15" t="s">
        <v>184</v>
      </c>
      <c r="B191" s="15" t="s">
        <v>185</v>
      </c>
      <c r="C191" s="16">
        <v>2017</v>
      </c>
      <c r="D191" s="17">
        <v>42963</v>
      </c>
      <c r="E191" s="17">
        <v>43327</v>
      </c>
      <c r="F191" s="15" t="s">
        <v>225</v>
      </c>
      <c r="G191" s="18"/>
      <c r="H191" s="19">
        <v>5000</v>
      </c>
      <c r="I191" s="18">
        <v>500</v>
      </c>
      <c r="J191" s="20">
        <v>77.662523396100909</v>
      </c>
      <c r="L191" s="22">
        <f t="shared" si="12"/>
        <v>365</v>
      </c>
      <c r="M191">
        <f t="shared" si="13"/>
        <v>138</v>
      </c>
      <c r="N191" s="22">
        <f t="shared" si="14"/>
        <v>227</v>
      </c>
      <c r="O191">
        <f t="shared" si="15"/>
        <v>3109.5890410958905</v>
      </c>
      <c r="P191" s="6">
        <f t="shared" si="16"/>
        <v>1890.4109589041095</v>
      </c>
      <c r="Q191">
        <f t="shared" si="17"/>
        <v>2017</v>
      </c>
    </row>
    <row r="192" spans="1:17" x14ac:dyDescent="0.3">
      <c r="A192" s="15" t="s">
        <v>184</v>
      </c>
      <c r="B192" s="15" t="s">
        <v>185</v>
      </c>
      <c r="C192" s="16">
        <v>2017</v>
      </c>
      <c r="D192" s="17">
        <v>42938</v>
      </c>
      <c r="E192" s="17">
        <v>43302</v>
      </c>
      <c r="F192" s="15" t="s">
        <v>226</v>
      </c>
      <c r="G192" s="18">
        <v>500000</v>
      </c>
      <c r="H192" s="19">
        <v>17500</v>
      </c>
      <c r="I192" s="18">
        <v>1750</v>
      </c>
      <c r="J192" s="20">
        <v>271.81883188635322</v>
      </c>
      <c r="L192" s="22">
        <f t="shared" si="12"/>
        <v>365</v>
      </c>
      <c r="M192">
        <f t="shared" si="13"/>
        <v>163</v>
      </c>
      <c r="N192" s="22">
        <f t="shared" si="14"/>
        <v>202</v>
      </c>
      <c r="O192">
        <f t="shared" si="15"/>
        <v>9684.9315068493142</v>
      </c>
      <c r="P192" s="6">
        <f t="shared" si="16"/>
        <v>7815.0684931506858</v>
      </c>
      <c r="Q192">
        <f t="shared" si="17"/>
        <v>2017</v>
      </c>
    </row>
    <row r="193" spans="1:17" x14ac:dyDescent="0.3">
      <c r="A193" s="15" t="s">
        <v>184</v>
      </c>
      <c r="B193" s="15" t="s">
        <v>185</v>
      </c>
      <c r="C193" s="16">
        <v>2017</v>
      </c>
      <c r="D193" s="17">
        <v>42933</v>
      </c>
      <c r="E193" s="17">
        <v>43297</v>
      </c>
      <c r="F193" s="15" t="s">
        <v>227</v>
      </c>
      <c r="G193" s="18">
        <v>1000000</v>
      </c>
      <c r="H193" s="19">
        <v>35000</v>
      </c>
      <c r="I193" s="18">
        <v>3500</v>
      </c>
      <c r="J193" s="20">
        <v>543.63766377270645</v>
      </c>
      <c r="L193" s="22">
        <f t="shared" si="12"/>
        <v>365</v>
      </c>
      <c r="M193">
        <f t="shared" si="13"/>
        <v>168</v>
      </c>
      <c r="N193" s="22">
        <f t="shared" si="14"/>
        <v>197</v>
      </c>
      <c r="O193">
        <f t="shared" si="15"/>
        <v>18890.410958904111</v>
      </c>
      <c r="P193" s="6">
        <f t="shared" si="16"/>
        <v>16109.589041095889</v>
      </c>
      <c r="Q193">
        <f t="shared" si="17"/>
        <v>2017</v>
      </c>
    </row>
    <row r="194" spans="1:17" x14ac:dyDescent="0.3">
      <c r="A194" s="15" t="s">
        <v>184</v>
      </c>
      <c r="B194" s="15" t="s">
        <v>185</v>
      </c>
      <c r="C194" s="16">
        <v>2017</v>
      </c>
      <c r="D194" s="17">
        <v>42935</v>
      </c>
      <c r="E194" s="17">
        <v>43299</v>
      </c>
      <c r="F194" s="15" t="s">
        <v>228</v>
      </c>
      <c r="G194" s="18">
        <v>500000</v>
      </c>
      <c r="H194" s="19">
        <v>1250</v>
      </c>
      <c r="I194" s="18">
        <v>125</v>
      </c>
      <c r="J194" s="20">
        <v>19.415630849025227</v>
      </c>
      <c r="L194" s="22">
        <f t="shared" si="12"/>
        <v>365</v>
      </c>
      <c r="M194">
        <f t="shared" si="13"/>
        <v>166</v>
      </c>
      <c r="N194" s="22">
        <f t="shared" si="14"/>
        <v>199</v>
      </c>
      <c r="O194">
        <f t="shared" si="15"/>
        <v>681.50684931506851</v>
      </c>
      <c r="P194" s="6">
        <f t="shared" si="16"/>
        <v>568.49315068493149</v>
      </c>
      <c r="Q194">
        <f t="shared" si="17"/>
        <v>2017</v>
      </c>
    </row>
    <row r="195" spans="1:17" x14ac:dyDescent="0.3">
      <c r="A195" s="15" t="s">
        <v>184</v>
      </c>
      <c r="B195" s="15" t="s">
        <v>185</v>
      </c>
      <c r="C195" s="16">
        <v>2017</v>
      </c>
      <c r="D195" s="17">
        <v>42935</v>
      </c>
      <c r="E195" s="17">
        <v>43299</v>
      </c>
      <c r="F195" s="15" t="s">
        <v>229</v>
      </c>
      <c r="G195" s="18">
        <v>500000</v>
      </c>
      <c r="H195" s="19">
        <v>19500</v>
      </c>
      <c r="I195" s="18">
        <v>1950</v>
      </c>
      <c r="J195" s="20">
        <v>302.88384124479359</v>
      </c>
      <c r="L195" s="22">
        <f t="shared" ref="L195:L258" si="18">DATEDIF(D195, E195, "d")+1</f>
        <v>365</v>
      </c>
      <c r="M195">
        <f t="shared" ref="M195:M258" si="19">IF(D195&gt;$K$2,0,MIN($K$2,E195)-D195+1)</f>
        <v>166</v>
      </c>
      <c r="N195" s="22">
        <f t="shared" ref="N195:N258" si="20">MAX(0,L195-M195)</f>
        <v>199</v>
      </c>
      <c r="O195">
        <f t="shared" ref="O195:O258" si="21">H195*(N195/L195)</f>
        <v>10631.506849315068</v>
      </c>
      <c r="P195" s="6">
        <f t="shared" ref="P195:P258" si="22">H195 - O195</f>
        <v>8868.4931506849316</v>
      </c>
      <c r="Q195">
        <f t="shared" ref="Q195:Q258" si="23">YEAR(D195)</f>
        <v>2017</v>
      </c>
    </row>
    <row r="196" spans="1:17" x14ac:dyDescent="0.3">
      <c r="A196" s="15" t="s">
        <v>184</v>
      </c>
      <c r="B196" s="15" t="s">
        <v>185</v>
      </c>
      <c r="C196" s="16">
        <v>2017</v>
      </c>
      <c r="D196" s="17">
        <v>42972</v>
      </c>
      <c r="E196" s="17">
        <v>43336</v>
      </c>
      <c r="F196" s="15" t="s">
        <v>230</v>
      </c>
      <c r="G196" s="18">
        <v>600000</v>
      </c>
      <c r="H196" s="19">
        <v>21000</v>
      </c>
      <c r="I196" s="18">
        <v>2100</v>
      </c>
      <c r="J196" s="20">
        <v>326.18259826362385</v>
      </c>
      <c r="L196" s="22">
        <f t="shared" si="18"/>
        <v>365</v>
      </c>
      <c r="M196">
        <f t="shared" si="19"/>
        <v>129</v>
      </c>
      <c r="N196" s="22">
        <f t="shared" si="20"/>
        <v>236</v>
      </c>
      <c r="O196">
        <f t="shared" si="21"/>
        <v>13578.082191780823</v>
      </c>
      <c r="P196" s="6">
        <f t="shared" si="22"/>
        <v>7421.9178082191775</v>
      </c>
      <c r="Q196">
        <f t="shared" si="23"/>
        <v>2017</v>
      </c>
    </row>
    <row r="197" spans="1:17" x14ac:dyDescent="0.3">
      <c r="A197" s="15" t="s">
        <v>184</v>
      </c>
      <c r="B197" s="15" t="s">
        <v>185</v>
      </c>
      <c r="C197" s="16">
        <v>2017</v>
      </c>
      <c r="D197" s="17">
        <v>42979</v>
      </c>
      <c r="E197" s="17">
        <v>43343</v>
      </c>
      <c r="F197" s="15" t="s">
        <v>231</v>
      </c>
      <c r="G197" s="18">
        <v>600000</v>
      </c>
      <c r="H197" s="19">
        <v>21000</v>
      </c>
      <c r="I197" s="18">
        <v>2100</v>
      </c>
      <c r="J197" s="20">
        <v>326.18259826362385</v>
      </c>
      <c r="L197" s="22">
        <f t="shared" si="18"/>
        <v>365</v>
      </c>
      <c r="M197">
        <f t="shared" si="19"/>
        <v>122</v>
      </c>
      <c r="N197" s="22">
        <f t="shared" si="20"/>
        <v>243</v>
      </c>
      <c r="O197">
        <f t="shared" si="21"/>
        <v>13980.82191780822</v>
      </c>
      <c r="P197" s="6">
        <f t="shared" si="22"/>
        <v>7019.17808219178</v>
      </c>
      <c r="Q197">
        <f t="shared" si="23"/>
        <v>2017</v>
      </c>
    </row>
    <row r="198" spans="1:17" x14ac:dyDescent="0.3">
      <c r="A198" s="15" t="s">
        <v>184</v>
      </c>
      <c r="B198" s="15" t="s">
        <v>185</v>
      </c>
      <c r="C198" s="16">
        <v>2017</v>
      </c>
      <c r="D198" s="17">
        <v>42956</v>
      </c>
      <c r="E198" s="17">
        <v>43320</v>
      </c>
      <c r="F198" s="15" t="s">
        <v>232</v>
      </c>
      <c r="G198" s="18">
        <v>1000000</v>
      </c>
      <c r="H198" s="19">
        <v>35000</v>
      </c>
      <c r="I198" s="18">
        <v>3500</v>
      </c>
      <c r="J198" s="20">
        <v>543.63766377270645</v>
      </c>
      <c r="L198" s="22">
        <f t="shared" si="18"/>
        <v>365</v>
      </c>
      <c r="M198">
        <f t="shared" si="19"/>
        <v>145</v>
      </c>
      <c r="N198" s="22">
        <f t="shared" si="20"/>
        <v>220</v>
      </c>
      <c r="O198">
        <f t="shared" si="21"/>
        <v>21095.890410958902</v>
      </c>
      <c r="P198" s="6">
        <f t="shared" si="22"/>
        <v>13904.109589041098</v>
      </c>
      <c r="Q198">
        <f t="shared" si="23"/>
        <v>2017</v>
      </c>
    </row>
    <row r="199" spans="1:17" x14ac:dyDescent="0.3">
      <c r="A199" s="15" t="s">
        <v>184</v>
      </c>
      <c r="B199" s="15" t="s">
        <v>185</v>
      </c>
      <c r="C199" s="16">
        <v>2017</v>
      </c>
      <c r="D199" s="17">
        <v>42958</v>
      </c>
      <c r="E199" s="17">
        <v>43322</v>
      </c>
      <c r="F199" s="15" t="s">
        <v>233</v>
      </c>
      <c r="G199" s="18">
        <v>1500000</v>
      </c>
      <c r="H199" s="19">
        <v>52500</v>
      </c>
      <c r="I199" s="18">
        <v>5250</v>
      </c>
      <c r="J199" s="20">
        <v>815.45649565905956</v>
      </c>
      <c r="L199" s="22">
        <f t="shared" si="18"/>
        <v>365</v>
      </c>
      <c r="M199">
        <f t="shared" si="19"/>
        <v>143</v>
      </c>
      <c r="N199" s="22">
        <f t="shared" si="20"/>
        <v>222</v>
      </c>
      <c r="O199">
        <f t="shared" si="21"/>
        <v>31931.506849315072</v>
      </c>
      <c r="P199" s="6">
        <f t="shared" si="22"/>
        <v>20568.493150684928</v>
      </c>
      <c r="Q199">
        <f t="shared" si="23"/>
        <v>2017</v>
      </c>
    </row>
    <row r="200" spans="1:17" x14ac:dyDescent="0.3">
      <c r="A200" s="15" t="s">
        <v>184</v>
      </c>
      <c r="B200" s="15" t="s">
        <v>185</v>
      </c>
      <c r="C200" s="16">
        <v>2017</v>
      </c>
      <c r="D200" s="17">
        <v>42959</v>
      </c>
      <c r="E200" s="17">
        <v>43323</v>
      </c>
      <c r="F200" s="15" t="s">
        <v>211</v>
      </c>
      <c r="G200" s="18">
        <v>800000</v>
      </c>
      <c r="H200" s="19">
        <v>30000</v>
      </c>
      <c r="I200" s="18">
        <v>3000</v>
      </c>
      <c r="J200" s="20">
        <v>465.97514037660545</v>
      </c>
      <c r="L200" s="22">
        <f t="shared" si="18"/>
        <v>365</v>
      </c>
      <c r="M200">
        <f t="shared" si="19"/>
        <v>142</v>
      </c>
      <c r="N200" s="22">
        <f t="shared" si="20"/>
        <v>223</v>
      </c>
      <c r="O200">
        <f t="shared" si="21"/>
        <v>18328.767123287671</v>
      </c>
      <c r="P200" s="6">
        <f t="shared" si="22"/>
        <v>11671.232876712329</v>
      </c>
      <c r="Q200">
        <f t="shared" si="23"/>
        <v>2017</v>
      </c>
    </row>
    <row r="201" spans="1:17" x14ac:dyDescent="0.3">
      <c r="A201" s="15" t="s">
        <v>184</v>
      </c>
      <c r="B201" s="15" t="s">
        <v>185</v>
      </c>
      <c r="C201" s="16">
        <v>2017</v>
      </c>
      <c r="D201" s="17">
        <v>42973</v>
      </c>
      <c r="E201" s="17">
        <v>43337</v>
      </c>
      <c r="F201" s="15" t="s">
        <v>234</v>
      </c>
      <c r="G201" s="18">
        <v>600000</v>
      </c>
      <c r="H201" s="19">
        <v>21000</v>
      </c>
      <c r="I201" s="18">
        <v>2100</v>
      </c>
      <c r="J201" s="20">
        <v>326.18259826362385</v>
      </c>
      <c r="L201" s="22">
        <f t="shared" si="18"/>
        <v>365</v>
      </c>
      <c r="M201">
        <f t="shared" si="19"/>
        <v>128</v>
      </c>
      <c r="N201" s="22">
        <f t="shared" si="20"/>
        <v>237</v>
      </c>
      <c r="O201">
        <f t="shared" si="21"/>
        <v>13635.616438356165</v>
      </c>
      <c r="P201" s="6">
        <f t="shared" si="22"/>
        <v>7364.3835616438355</v>
      </c>
      <c r="Q201">
        <f t="shared" si="23"/>
        <v>2017</v>
      </c>
    </row>
    <row r="202" spans="1:17" x14ac:dyDescent="0.3">
      <c r="A202" s="15" t="s">
        <v>184</v>
      </c>
      <c r="B202" s="15" t="s">
        <v>185</v>
      </c>
      <c r="C202" s="16">
        <v>2017</v>
      </c>
      <c r="D202" s="17">
        <v>43000</v>
      </c>
      <c r="E202" s="17">
        <v>43364</v>
      </c>
      <c r="F202" s="15" t="s">
        <v>235</v>
      </c>
      <c r="G202" s="18"/>
      <c r="H202" s="19">
        <v>5000</v>
      </c>
      <c r="I202" s="18">
        <v>500</v>
      </c>
      <c r="J202" s="20">
        <v>77.662523396100909</v>
      </c>
      <c r="L202" s="22">
        <f t="shared" si="18"/>
        <v>365</v>
      </c>
      <c r="M202">
        <f t="shared" si="19"/>
        <v>101</v>
      </c>
      <c r="N202" s="22">
        <f t="shared" si="20"/>
        <v>264</v>
      </c>
      <c r="O202">
        <f t="shared" si="21"/>
        <v>3616.4383561643835</v>
      </c>
      <c r="P202" s="6">
        <f t="shared" si="22"/>
        <v>1383.5616438356165</v>
      </c>
      <c r="Q202">
        <f t="shared" si="23"/>
        <v>2017</v>
      </c>
    </row>
    <row r="203" spans="1:17" x14ac:dyDescent="0.3">
      <c r="A203" s="15" t="s">
        <v>184</v>
      </c>
      <c r="B203" s="15" t="s">
        <v>185</v>
      </c>
      <c r="C203" s="16">
        <v>2017</v>
      </c>
      <c r="D203" s="17">
        <v>42894</v>
      </c>
      <c r="E203" s="17">
        <v>43258</v>
      </c>
      <c r="F203" s="15" t="s">
        <v>236</v>
      </c>
      <c r="G203" s="18">
        <v>760000</v>
      </c>
      <c r="H203" s="19">
        <v>1900</v>
      </c>
      <c r="I203" s="18">
        <v>190</v>
      </c>
      <c r="J203" s="20">
        <v>29.511758890518347</v>
      </c>
      <c r="L203" s="22">
        <f t="shared" si="18"/>
        <v>365</v>
      </c>
      <c r="M203">
        <f t="shared" si="19"/>
        <v>207</v>
      </c>
      <c r="N203" s="22">
        <f t="shared" si="20"/>
        <v>158</v>
      </c>
      <c r="O203">
        <f t="shared" si="21"/>
        <v>822.46575342465758</v>
      </c>
      <c r="P203" s="6">
        <f t="shared" si="22"/>
        <v>1077.5342465753424</v>
      </c>
      <c r="Q203">
        <f t="shared" si="23"/>
        <v>2017</v>
      </c>
    </row>
    <row r="204" spans="1:17" x14ac:dyDescent="0.3">
      <c r="A204" s="15" t="s">
        <v>184</v>
      </c>
      <c r="B204" s="15" t="s">
        <v>185</v>
      </c>
      <c r="C204" s="16">
        <v>2017</v>
      </c>
      <c r="D204" s="17">
        <v>42894</v>
      </c>
      <c r="E204" s="17">
        <v>43258</v>
      </c>
      <c r="F204" s="15" t="s">
        <v>237</v>
      </c>
      <c r="G204" s="18">
        <v>760000</v>
      </c>
      <c r="H204" s="19">
        <v>28600</v>
      </c>
      <c r="I204" s="18">
        <v>2860</v>
      </c>
      <c r="J204" s="20">
        <v>444.22963382569725</v>
      </c>
      <c r="L204" s="22">
        <f t="shared" si="18"/>
        <v>365</v>
      </c>
      <c r="M204">
        <f t="shared" si="19"/>
        <v>207</v>
      </c>
      <c r="N204" s="22">
        <f t="shared" si="20"/>
        <v>158</v>
      </c>
      <c r="O204">
        <f t="shared" si="21"/>
        <v>12380.273972602739</v>
      </c>
      <c r="P204" s="6">
        <f t="shared" si="22"/>
        <v>16219.726027397261</v>
      </c>
      <c r="Q204">
        <f t="shared" si="23"/>
        <v>2017</v>
      </c>
    </row>
    <row r="205" spans="1:17" x14ac:dyDescent="0.3">
      <c r="A205" s="15" t="s">
        <v>184</v>
      </c>
      <c r="B205" s="15" t="s">
        <v>185</v>
      </c>
      <c r="C205" s="16">
        <v>2017</v>
      </c>
      <c r="D205" s="17">
        <v>42894</v>
      </c>
      <c r="E205" s="17">
        <v>43258</v>
      </c>
      <c r="F205" s="15" t="s">
        <v>238</v>
      </c>
      <c r="G205" s="18">
        <v>760000</v>
      </c>
      <c r="H205" s="19">
        <v>-19040</v>
      </c>
      <c r="I205" s="18">
        <v>-1904</v>
      </c>
      <c r="J205" s="20">
        <v>-295.73888909235228</v>
      </c>
      <c r="L205" s="22">
        <f t="shared" si="18"/>
        <v>365</v>
      </c>
      <c r="M205">
        <f t="shared" si="19"/>
        <v>207</v>
      </c>
      <c r="N205" s="22">
        <f t="shared" si="20"/>
        <v>158</v>
      </c>
      <c r="O205">
        <f t="shared" si="21"/>
        <v>-8241.9726027397264</v>
      </c>
      <c r="P205" s="6">
        <f t="shared" si="22"/>
        <v>-10798.027397260274</v>
      </c>
      <c r="Q205">
        <f t="shared" si="23"/>
        <v>2017</v>
      </c>
    </row>
    <row r="206" spans="1:17" x14ac:dyDescent="0.3">
      <c r="A206" s="15" t="s">
        <v>184</v>
      </c>
      <c r="B206" s="15" t="s">
        <v>185</v>
      </c>
      <c r="C206" s="16">
        <v>2017</v>
      </c>
      <c r="D206" s="17">
        <v>42894</v>
      </c>
      <c r="E206" s="17">
        <v>43258</v>
      </c>
      <c r="F206" s="15" t="s">
        <v>239</v>
      </c>
      <c r="G206" s="18">
        <v>760000</v>
      </c>
      <c r="H206" s="19">
        <v>-1264</v>
      </c>
      <c r="I206" s="18">
        <v>-126</v>
      </c>
      <c r="J206" s="20">
        <v>-19.633085914534313</v>
      </c>
      <c r="L206" s="22">
        <f t="shared" si="18"/>
        <v>365</v>
      </c>
      <c r="M206">
        <f t="shared" si="19"/>
        <v>207</v>
      </c>
      <c r="N206" s="22">
        <f t="shared" si="20"/>
        <v>158</v>
      </c>
      <c r="O206">
        <f t="shared" si="21"/>
        <v>-547.15616438356165</v>
      </c>
      <c r="P206" s="6">
        <f t="shared" si="22"/>
        <v>-716.84383561643835</v>
      </c>
      <c r="Q206">
        <f t="shared" si="23"/>
        <v>2017</v>
      </c>
    </row>
    <row r="207" spans="1:17" x14ac:dyDescent="0.3">
      <c r="A207" s="15" t="s">
        <v>184</v>
      </c>
      <c r="B207" s="15" t="s">
        <v>185</v>
      </c>
      <c r="C207" s="16">
        <v>2017</v>
      </c>
      <c r="D207" s="17">
        <v>42927</v>
      </c>
      <c r="E207" s="17">
        <v>43291</v>
      </c>
      <c r="F207" s="15" t="s">
        <v>240</v>
      </c>
      <c r="G207" s="18">
        <v>800000</v>
      </c>
      <c r="H207" s="19">
        <v>2000</v>
      </c>
      <c r="I207" s="18">
        <v>200</v>
      </c>
      <c r="J207" s="20">
        <v>31.065009358440363</v>
      </c>
      <c r="L207" s="22">
        <f t="shared" si="18"/>
        <v>365</v>
      </c>
      <c r="M207">
        <f t="shared" si="19"/>
        <v>174</v>
      </c>
      <c r="N207" s="22">
        <f t="shared" si="20"/>
        <v>191</v>
      </c>
      <c r="O207">
        <f t="shared" si="21"/>
        <v>1046.5753424657532</v>
      </c>
      <c r="P207" s="6">
        <f t="shared" si="22"/>
        <v>953.42465753424676</v>
      </c>
      <c r="Q207">
        <f t="shared" si="23"/>
        <v>2017</v>
      </c>
    </row>
    <row r="208" spans="1:17" x14ac:dyDescent="0.3">
      <c r="A208" s="15" t="s">
        <v>184</v>
      </c>
      <c r="B208" s="15" t="s">
        <v>185</v>
      </c>
      <c r="C208" s="16">
        <v>2017</v>
      </c>
      <c r="D208" s="17">
        <v>43292</v>
      </c>
      <c r="E208" s="17">
        <v>43656</v>
      </c>
      <c r="F208" s="15" t="s">
        <v>241</v>
      </c>
      <c r="G208" s="18">
        <v>800000</v>
      </c>
      <c r="H208" s="19">
        <v>33500</v>
      </c>
      <c r="I208" s="18">
        <v>3350</v>
      </c>
      <c r="J208" s="20">
        <v>520.33890675387613</v>
      </c>
      <c r="L208" s="22">
        <f t="shared" si="18"/>
        <v>365</v>
      </c>
      <c r="M208">
        <f t="shared" si="19"/>
        <v>0</v>
      </c>
      <c r="N208" s="22">
        <f t="shared" si="20"/>
        <v>365</v>
      </c>
      <c r="O208">
        <f t="shared" si="21"/>
        <v>33500</v>
      </c>
      <c r="P208" s="6">
        <f t="shared" si="22"/>
        <v>0</v>
      </c>
      <c r="Q208">
        <f t="shared" si="23"/>
        <v>2018</v>
      </c>
    </row>
    <row r="209" spans="1:17" x14ac:dyDescent="0.3">
      <c r="A209" s="15" t="s">
        <v>184</v>
      </c>
      <c r="B209" s="15" t="s">
        <v>185</v>
      </c>
      <c r="C209" s="16">
        <v>2017</v>
      </c>
      <c r="D209" s="17">
        <v>42927</v>
      </c>
      <c r="E209" s="17">
        <v>43291</v>
      </c>
      <c r="F209" s="15" t="s">
        <v>242</v>
      </c>
      <c r="G209" s="18">
        <v>800000</v>
      </c>
      <c r="H209" s="19">
        <v>33500</v>
      </c>
      <c r="I209" s="18">
        <v>3350</v>
      </c>
      <c r="J209" s="20">
        <v>520.33890675387613</v>
      </c>
      <c r="L209" s="22">
        <f t="shared" si="18"/>
        <v>365</v>
      </c>
      <c r="M209">
        <f t="shared" si="19"/>
        <v>174</v>
      </c>
      <c r="N209" s="22">
        <f t="shared" si="20"/>
        <v>191</v>
      </c>
      <c r="O209">
        <f t="shared" si="21"/>
        <v>17530.136986301368</v>
      </c>
      <c r="P209" s="6">
        <f t="shared" si="22"/>
        <v>15969.863013698632</v>
      </c>
      <c r="Q209">
        <f t="shared" si="23"/>
        <v>2017</v>
      </c>
    </row>
    <row r="210" spans="1:17" x14ac:dyDescent="0.3">
      <c r="A210" s="15" t="s">
        <v>184</v>
      </c>
      <c r="B210" s="15" t="s">
        <v>185</v>
      </c>
      <c r="C210" s="16">
        <v>2017</v>
      </c>
      <c r="D210" s="17">
        <v>42924</v>
      </c>
      <c r="E210" s="17">
        <v>43288</v>
      </c>
      <c r="F210" s="15" t="s">
        <v>243</v>
      </c>
      <c r="G210" s="18">
        <v>500000</v>
      </c>
      <c r="H210" s="19">
        <v>17500</v>
      </c>
      <c r="I210" s="18">
        <v>1750</v>
      </c>
      <c r="J210" s="20">
        <v>271.81883188635322</v>
      </c>
      <c r="L210" s="22">
        <f t="shared" si="18"/>
        <v>365</v>
      </c>
      <c r="M210">
        <f t="shared" si="19"/>
        <v>177</v>
      </c>
      <c r="N210" s="22">
        <f t="shared" si="20"/>
        <v>188</v>
      </c>
      <c r="O210">
        <f t="shared" si="21"/>
        <v>9013.698630136987</v>
      </c>
      <c r="P210" s="6">
        <f t="shared" si="22"/>
        <v>8486.301369863013</v>
      </c>
      <c r="Q210">
        <f t="shared" si="23"/>
        <v>2017</v>
      </c>
    </row>
    <row r="211" spans="1:17" x14ac:dyDescent="0.3">
      <c r="A211" s="15" t="s">
        <v>184</v>
      </c>
      <c r="B211" s="15" t="s">
        <v>185</v>
      </c>
      <c r="C211" s="16">
        <v>2017</v>
      </c>
      <c r="D211" s="17">
        <v>42965</v>
      </c>
      <c r="E211" s="17">
        <v>43329</v>
      </c>
      <c r="F211" s="15" t="s">
        <v>244</v>
      </c>
      <c r="G211" s="18">
        <v>860000</v>
      </c>
      <c r="H211" s="19">
        <v>30100</v>
      </c>
      <c r="I211" s="18">
        <v>3010</v>
      </c>
      <c r="J211" s="20">
        <v>467.52839084452751</v>
      </c>
      <c r="L211" s="22">
        <f t="shared" si="18"/>
        <v>365</v>
      </c>
      <c r="M211">
        <f t="shared" si="19"/>
        <v>136</v>
      </c>
      <c r="N211" s="22">
        <f t="shared" si="20"/>
        <v>229</v>
      </c>
      <c r="O211">
        <f t="shared" si="21"/>
        <v>18884.657534246573</v>
      </c>
      <c r="P211" s="6">
        <f t="shared" si="22"/>
        <v>11215.342465753427</v>
      </c>
      <c r="Q211">
        <f t="shared" si="23"/>
        <v>2017</v>
      </c>
    </row>
    <row r="212" spans="1:17" x14ac:dyDescent="0.3">
      <c r="A212" s="15" t="s">
        <v>184</v>
      </c>
      <c r="B212" s="15" t="s">
        <v>185</v>
      </c>
      <c r="C212" s="16">
        <v>2017</v>
      </c>
      <c r="D212" s="17">
        <v>42923</v>
      </c>
      <c r="E212" s="17">
        <v>43287</v>
      </c>
      <c r="F212" s="15" t="s">
        <v>245</v>
      </c>
      <c r="G212" s="18">
        <v>1000000</v>
      </c>
      <c r="H212" s="19">
        <v>37500</v>
      </c>
      <c r="I212" s="18">
        <v>3750</v>
      </c>
      <c r="J212" s="20">
        <v>582.46892547075686</v>
      </c>
      <c r="L212" s="22">
        <f t="shared" si="18"/>
        <v>365</v>
      </c>
      <c r="M212">
        <f t="shared" si="19"/>
        <v>178</v>
      </c>
      <c r="N212" s="22">
        <f t="shared" si="20"/>
        <v>187</v>
      </c>
      <c r="O212">
        <f t="shared" si="21"/>
        <v>19212.328767123287</v>
      </c>
      <c r="P212" s="6">
        <f t="shared" si="22"/>
        <v>18287.671232876713</v>
      </c>
      <c r="Q212">
        <f t="shared" si="23"/>
        <v>2017</v>
      </c>
    </row>
    <row r="213" spans="1:17" x14ac:dyDescent="0.3">
      <c r="A213" s="15" t="s">
        <v>184</v>
      </c>
      <c r="B213" s="15" t="s">
        <v>185</v>
      </c>
      <c r="C213" s="16">
        <v>2017</v>
      </c>
      <c r="D213" s="17">
        <v>42944</v>
      </c>
      <c r="E213" s="17">
        <v>43308</v>
      </c>
      <c r="F213" s="15" t="s">
        <v>246</v>
      </c>
      <c r="G213" s="18">
        <v>800000</v>
      </c>
      <c r="H213" s="19">
        <v>2500</v>
      </c>
      <c r="I213" s="18">
        <v>250</v>
      </c>
      <c r="J213" s="20">
        <v>38.831261698050454</v>
      </c>
      <c r="L213" s="22">
        <f t="shared" si="18"/>
        <v>365</v>
      </c>
      <c r="M213">
        <f t="shared" si="19"/>
        <v>157</v>
      </c>
      <c r="N213" s="22">
        <f t="shared" si="20"/>
        <v>208</v>
      </c>
      <c r="O213">
        <f t="shared" si="21"/>
        <v>1424.6575342465753</v>
      </c>
      <c r="P213" s="6">
        <f t="shared" si="22"/>
        <v>1075.3424657534247</v>
      </c>
      <c r="Q213">
        <f t="shared" si="23"/>
        <v>2017</v>
      </c>
    </row>
    <row r="214" spans="1:17" x14ac:dyDescent="0.3">
      <c r="A214" s="15" t="s">
        <v>184</v>
      </c>
      <c r="B214" s="15" t="s">
        <v>185</v>
      </c>
      <c r="C214" s="16">
        <v>2017</v>
      </c>
      <c r="D214" s="17">
        <v>42944</v>
      </c>
      <c r="E214" s="17">
        <v>43308</v>
      </c>
      <c r="F214" s="15" t="s">
        <v>247</v>
      </c>
      <c r="G214" s="18">
        <v>800000</v>
      </c>
      <c r="H214" s="19">
        <v>28000</v>
      </c>
      <c r="I214" s="18">
        <v>2800</v>
      </c>
      <c r="J214" s="20">
        <v>434.91013101816509</v>
      </c>
      <c r="L214" s="22">
        <f t="shared" si="18"/>
        <v>365</v>
      </c>
      <c r="M214">
        <f t="shared" si="19"/>
        <v>157</v>
      </c>
      <c r="N214" s="22">
        <f t="shared" si="20"/>
        <v>208</v>
      </c>
      <c r="O214">
        <f t="shared" si="21"/>
        <v>15956.164383561643</v>
      </c>
      <c r="P214" s="6">
        <f t="shared" si="22"/>
        <v>12043.835616438357</v>
      </c>
      <c r="Q214">
        <f t="shared" si="23"/>
        <v>2017</v>
      </c>
    </row>
    <row r="215" spans="1:17" x14ac:dyDescent="0.3">
      <c r="A215" s="15" t="s">
        <v>184</v>
      </c>
      <c r="B215" s="15" t="s">
        <v>185</v>
      </c>
      <c r="C215" s="16">
        <v>2017</v>
      </c>
      <c r="D215" s="17">
        <v>42945</v>
      </c>
      <c r="E215" s="17">
        <v>43309</v>
      </c>
      <c r="F215" s="15" t="s">
        <v>248</v>
      </c>
      <c r="G215" s="18">
        <v>320000</v>
      </c>
      <c r="H215" s="19">
        <v>15000</v>
      </c>
      <c r="I215" s="18">
        <v>1500</v>
      </c>
      <c r="J215" s="20">
        <v>232.98757018830273</v>
      </c>
      <c r="L215" s="22">
        <f t="shared" si="18"/>
        <v>365</v>
      </c>
      <c r="M215">
        <f t="shared" si="19"/>
        <v>156</v>
      </c>
      <c r="N215" s="22">
        <f t="shared" si="20"/>
        <v>209</v>
      </c>
      <c r="O215">
        <f t="shared" si="21"/>
        <v>8589.0410958904104</v>
      </c>
      <c r="P215" s="6">
        <f t="shared" si="22"/>
        <v>6410.9589041095896</v>
      </c>
      <c r="Q215">
        <f t="shared" si="23"/>
        <v>2017</v>
      </c>
    </row>
    <row r="216" spans="1:17" x14ac:dyDescent="0.3">
      <c r="A216" s="15" t="s">
        <v>184</v>
      </c>
      <c r="B216" s="15" t="s">
        <v>185</v>
      </c>
      <c r="C216" s="16">
        <v>2017</v>
      </c>
      <c r="D216" s="17">
        <v>42924</v>
      </c>
      <c r="E216" s="17">
        <v>43288</v>
      </c>
      <c r="F216" s="15" t="s">
        <v>249</v>
      </c>
      <c r="G216" s="18">
        <v>5500000</v>
      </c>
      <c r="H216" s="19">
        <v>19250</v>
      </c>
      <c r="I216" s="18">
        <v>1925</v>
      </c>
      <c r="J216" s="20">
        <v>299.00071507498853</v>
      </c>
      <c r="L216" s="22">
        <f t="shared" si="18"/>
        <v>365</v>
      </c>
      <c r="M216">
        <f t="shared" si="19"/>
        <v>177</v>
      </c>
      <c r="N216" s="22">
        <f t="shared" si="20"/>
        <v>188</v>
      </c>
      <c r="O216">
        <f t="shared" si="21"/>
        <v>9915.0684931506839</v>
      </c>
      <c r="P216" s="6">
        <f t="shared" si="22"/>
        <v>9334.9315068493161</v>
      </c>
      <c r="Q216">
        <f t="shared" si="23"/>
        <v>2017</v>
      </c>
    </row>
    <row r="217" spans="1:17" x14ac:dyDescent="0.3">
      <c r="A217" s="15" t="s">
        <v>184</v>
      </c>
      <c r="B217" s="15" t="s">
        <v>185</v>
      </c>
      <c r="C217" s="16">
        <v>2017</v>
      </c>
      <c r="D217" s="17">
        <v>42930</v>
      </c>
      <c r="E217" s="17">
        <v>43294</v>
      </c>
      <c r="F217" s="15" t="s">
        <v>250</v>
      </c>
      <c r="G217" s="18">
        <v>1200000</v>
      </c>
      <c r="H217" s="19">
        <v>3000</v>
      </c>
      <c r="I217" s="18">
        <v>300</v>
      </c>
      <c r="J217" s="20">
        <v>46.597514037660545</v>
      </c>
      <c r="L217" s="22">
        <f t="shared" si="18"/>
        <v>365</v>
      </c>
      <c r="M217">
        <f t="shared" si="19"/>
        <v>171</v>
      </c>
      <c r="N217" s="22">
        <f t="shared" si="20"/>
        <v>194</v>
      </c>
      <c r="O217">
        <f t="shared" si="21"/>
        <v>1594.5205479452056</v>
      </c>
      <c r="P217" s="6">
        <f t="shared" si="22"/>
        <v>1405.4794520547944</v>
      </c>
      <c r="Q217">
        <f t="shared" si="23"/>
        <v>2017</v>
      </c>
    </row>
    <row r="218" spans="1:17" x14ac:dyDescent="0.3">
      <c r="A218" s="15" t="s">
        <v>184</v>
      </c>
      <c r="B218" s="15" t="s">
        <v>185</v>
      </c>
      <c r="C218" s="16">
        <v>2017</v>
      </c>
      <c r="D218" s="17">
        <v>42930</v>
      </c>
      <c r="E218" s="17">
        <v>43294</v>
      </c>
      <c r="F218" s="15" t="s">
        <v>251</v>
      </c>
      <c r="G218" s="18">
        <v>1200000</v>
      </c>
      <c r="H218" s="19">
        <v>45000</v>
      </c>
      <c r="I218" s="18">
        <v>4500</v>
      </c>
      <c r="J218" s="20">
        <v>698.96271056490821</v>
      </c>
      <c r="L218" s="22">
        <f t="shared" si="18"/>
        <v>365</v>
      </c>
      <c r="M218">
        <f t="shared" si="19"/>
        <v>171</v>
      </c>
      <c r="N218" s="22">
        <f t="shared" si="20"/>
        <v>194</v>
      </c>
      <c r="O218">
        <f t="shared" si="21"/>
        <v>23917.808219178085</v>
      </c>
      <c r="P218" s="6">
        <f t="shared" si="22"/>
        <v>21082.191780821915</v>
      </c>
      <c r="Q218">
        <f t="shared" si="23"/>
        <v>2017</v>
      </c>
    </row>
    <row r="219" spans="1:17" x14ac:dyDescent="0.3">
      <c r="A219" s="15" t="s">
        <v>184</v>
      </c>
      <c r="B219" s="15" t="s">
        <v>185</v>
      </c>
      <c r="C219" s="16">
        <v>2017</v>
      </c>
      <c r="D219" s="17">
        <v>42924</v>
      </c>
      <c r="E219" s="17">
        <v>43288</v>
      </c>
      <c r="F219" s="15" t="s">
        <v>252</v>
      </c>
      <c r="G219" s="18">
        <v>400000</v>
      </c>
      <c r="H219" s="19">
        <v>17000</v>
      </c>
      <c r="I219" s="18">
        <v>1700</v>
      </c>
      <c r="J219" s="20">
        <v>264.05257954674312</v>
      </c>
      <c r="L219" s="22">
        <f t="shared" si="18"/>
        <v>365</v>
      </c>
      <c r="M219">
        <f t="shared" si="19"/>
        <v>177</v>
      </c>
      <c r="N219" s="22">
        <f t="shared" si="20"/>
        <v>188</v>
      </c>
      <c r="O219">
        <f t="shared" si="21"/>
        <v>8756.1643835616433</v>
      </c>
      <c r="P219" s="6">
        <f t="shared" si="22"/>
        <v>8243.8356164383567</v>
      </c>
      <c r="Q219">
        <f t="shared" si="23"/>
        <v>2017</v>
      </c>
    </row>
    <row r="220" spans="1:17" x14ac:dyDescent="0.3">
      <c r="A220" s="15" t="s">
        <v>184</v>
      </c>
      <c r="B220" s="15" t="s">
        <v>185</v>
      </c>
      <c r="C220" s="16">
        <v>2017</v>
      </c>
      <c r="D220" s="17">
        <v>42950</v>
      </c>
      <c r="E220" s="17">
        <v>43314</v>
      </c>
      <c r="F220" s="15" t="s">
        <v>253</v>
      </c>
      <c r="G220" s="18">
        <v>350000</v>
      </c>
      <c r="H220" s="19">
        <v>15000</v>
      </c>
      <c r="I220" s="18">
        <v>1500</v>
      </c>
      <c r="J220" s="20">
        <v>232.98757018830273</v>
      </c>
      <c r="L220" s="22">
        <f t="shared" si="18"/>
        <v>365</v>
      </c>
      <c r="M220">
        <f t="shared" si="19"/>
        <v>151</v>
      </c>
      <c r="N220" s="22">
        <f t="shared" si="20"/>
        <v>214</v>
      </c>
      <c r="O220">
        <f t="shared" si="21"/>
        <v>8794.5205479452052</v>
      </c>
      <c r="P220" s="6">
        <f t="shared" si="22"/>
        <v>6205.4794520547948</v>
      </c>
      <c r="Q220">
        <f t="shared" si="23"/>
        <v>2017</v>
      </c>
    </row>
    <row r="221" spans="1:17" x14ac:dyDescent="0.3">
      <c r="A221" s="15" t="s">
        <v>184</v>
      </c>
      <c r="B221" s="15" t="s">
        <v>185</v>
      </c>
      <c r="C221" s="16">
        <v>2017</v>
      </c>
      <c r="D221" s="17">
        <v>42961</v>
      </c>
      <c r="E221" s="17">
        <v>43325</v>
      </c>
      <c r="F221" s="15" t="s">
        <v>254</v>
      </c>
      <c r="G221" s="18">
        <v>550000</v>
      </c>
      <c r="H221" s="19">
        <v>19250</v>
      </c>
      <c r="I221" s="18">
        <v>1925</v>
      </c>
      <c r="J221" s="20">
        <v>299.00071507498853</v>
      </c>
      <c r="L221" s="22">
        <f t="shared" si="18"/>
        <v>365</v>
      </c>
      <c r="M221">
        <f t="shared" si="19"/>
        <v>140</v>
      </c>
      <c r="N221" s="22">
        <f t="shared" si="20"/>
        <v>225</v>
      </c>
      <c r="O221">
        <f t="shared" si="21"/>
        <v>11866.438356164384</v>
      </c>
      <c r="P221" s="6">
        <f t="shared" si="22"/>
        <v>7383.5616438356155</v>
      </c>
      <c r="Q221">
        <f t="shared" si="23"/>
        <v>2017</v>
      </c>
    </row>
    <row r="222" spans="1:17" x14ac:dyDescent="0.3">
      <c r="A222" s="15" t="s">
        <v>184</v>
      </c>
      <c r="B222" s="15" t="s">
        <v>185</v>
      </c>
      <c r="C222" s="16">
        <v>2017</v>
      </c>
      <c r="D222" s="17">
        <v>42923</v>
      </c>
      <c r="E222" s="17">
        <v>43287</v>
      </c>
      <c r="F222" s="15" t="s">
        <v>255</v>
      </c>
      <c r="G222" s="18">
        <v>600000</v>
      </c>
      <c r="H222" s="19">
        <v>-4200</v>
      </c>
      <c r="I222" s="18">
        <v>-420</v>
      </c>
      <c r="J222" s="20">
        <v>-65.236519652724766</v>
      </c>
      <c r="L222" s="22">
        <f t="shared" si="18"/>
        <v>365</v>
      </c>
      <c r="M222">
        <f t="shared" si="19"/>
        <v>178</v>
      </c>
      <c r="N222" s="22">
        <f t="shared" si="20"/>
        <v>187</v>
      </c>
      <c r="O222">
        <f t="shared" si="21"/>
        <v>-2151.7808219178082</v>
      </c>
      <c r="P222" s="6">
        <f t="shared" si="22"/>
        <v>-2048.2191780821918</v>
      </c>
      <c r="Q222">
        <f t="shared" si="23"/>
        <v>2017</v>
      </c>
    </row>
    <row r="223" spans="1:17" x14ac:dyDescent="0.3">
      <c r="A223" s="15" t="s">
        <v>184</v>
      </c>
      <c r="B223" s="15" t="s">
        <v>185</v>
      </c>
      <c r="C223" s="16">
        <v>2017</v>
      </c>
      <c r="D223" s="17">
        <v>42923</v>
      </c>
      <c r="E223" s="17">
        <v>43287</v>
      </c>
      <c r="F223" s="15" t="s">
        <v>256</v>
      </c>
      <c r="G223" s="18">
        <v>600000</v>
      </c>
      <c r="H223" s="19">
        <v>21000</v>
      </c>
      <c r="I223" s="18">
        <v>2100</v>
      </c>
      <c r="J223" s="20">
        <v>326.18259826362385</v>
      </c>
      <c r="L223" s="22">
        <f t="shared" si="18"/>
        <v>365</v>
      </c>
      <c r="M223">
        <f t="shared" si="19"/>
        <v>178</v>
      </c>
      <c r="N223" s="22">
        <f t="shared" si="20"/>
        <v>187</v>
      </c>
      <c r="O223">
        <f t="shared" si="21"/>
        <v>10758.904109589041</v>
      </c>
      <c r="P223" s="6">
        <f t="shared" si="22"/>
        <v>10241.095890410959</v>
      </c>
      <c r="Q223">
        <f t="shared" si="23"/>
        <v>2017</v>
      </c>
    </row>
    <row r="224" spans="1:17" x14ac:dyDescent="0.3">
      <c r="A224" s="15" t="s">
        <v>184</v>
      </c>
      <c r="B224" s="15" t="s">
        <v>185</v>
      </c>
      <c r="C224" s="16">
        <v>2017</v>
      </c>
      <c r="D224" s="17">
        <v>42923</v>
      </c>
      <c r="E224" s="17">
        <v>43287</v>
      </c>
      <c r="F224" s="15" t="s">
        <v>257</v>
      </c>
      <c r="G224" s="18">
        <v>600000</v>
      </c>
      <c r="H224" s="19">
        <v>21000</v>
      </c>
      <c r="I224" s="18">
        <v>2100</v>
      </c>
      <c r="J224" s="20">
        <v>326.18259826362385</v>
      </c>
      <c r="L224" s="22">
        <f t="shared" si="18"/>
        <v>365</v>
      </c>
      <c r="M224">
        <f t="shared" si="19"/>
        <v>178</v>
      </c>
      <c r="N224" s="22">
        <f t="shared" si="20"/>
        <v>187</v>
      </c>
      <c r="O224">
        <f t="shared" si="21"/>
        <v>10758.904109589041</v>
      </c>
      <c r="P224" s="6">
        <f t="shared" si="22"/>
        <v>10241.095890410959</v>
      </c>
      <c r="Q224">
        <f t="shared" si="23"/>
        <v>2017</v>
      </c>
    </row>
    <row r="225" spans="1:17" x14ac:dyDescent="0.3">
      <c r="A225" s="15" t="s">
        <v>184</v>
      </c>
      <c r="B225" s="15" t="s">
        <v>185</v>
      </c>
      <c r="C225" s="16">
        <v>2017</v>
      </c>
      <c r="D225" s="17">
        <v>42931</v>
      </c>
      <c r="E225" s="17">
        <v>43295</v>
      </c>
      <c r="F225" s="15" t="s">
        <v>258</v>
      </c>
      <c r="G225" s="18">
        <v>550000</v>
      </c>
      <c r="H225" s="19">
        <v>22000</v>
      </c>
      <c r="I225" s="18">
        <v>2200</v>
      </c>
      <c r="J225" s="20">
        <v>341.715102942844</v>
      </c>
      <c r="L225" s="22">
        <f t="shared" si="18"/>
        <v>365</v>
      </c>
      <c r="M225">
        <f t="shared" si="19"/>
        <v>170</v>
      </c>
      <c r="N225" s="22">
        <f t="shared" si="20"/>
        <v>195</v>
      </c>
      <c r="O225">
        <f t="shared" si="21"/>
        <v>11753.424657534248</v>
      </c>
      <c r="P225" s="6">
        <f t="shared" si="22"/>
        <v>10246.575342465752</v>
      </c>
      <c r="Q225">
        <f t="shared" si="23"/>
        <v>2017</v>
      </c>
    </row>
    <row r="226" spans="1:17" x14ac:dyDescent="0.3">
      <c r="A226" s="15" t="s">
        <v>184</v>
      </c>
      <c r="B226" s="15" t="s">
        <v>185</v>
      </c>
      <c r="C226" s="16">
        <v>2017</v>
      </c>
      <c r="D226" s="17">
        <v>42933</v>
      </c>
      <c r="E226" s="17">
        <v>43297</v>
      </c>
      <c r="F226" s="15" t="s">
        <v>259</v>
      </c>
      <c r="G226" s="18">
        <v>450000</v>
      </c>
      <c r="H226" s="19">
        <v>20250</v>
      </c>
      <c r="I226" s="18">
        <v>2025</v>
      </c>
      <c r="J226" s="20">
        <v>314.53321975420869</v>
      </c>
      <c r="L226" s="22">
        <f t="shared" si="18"/>
        <v>365</v>
      </c>
      <c r="M226">
        <f t="shared" si="19"/>
        <v>168</v>
      </c>
      <c r="N226" s="22">
        <f t="shared" si="20"/>
        <v>197</v>
      </c>
      <c r="O226">
        <f t="shared" si="21"/>
        <v>10929.452054794521</v>
      </c>
      <c r="P226" s="6">
        <f t="shared" si="22"/>
        <v>9320.5479452054788</v>
      </c>
      <c r="Q226">
        <f t="shared" si="23"/>
        <v>2017</v>
      </c>
    </row>
    <row r="227" spans="1:17" x14ac:dyDescent="0.3">
      <c r="A227" s="15" t="s">
        <v>184</v>
      </c>
      <c r="B227" s="15" t="s">
        <v>185</v>
      </c>
      <c r="C227" s="16">
        <v>2017</v>
      </c>
      <c r="D227" s="17">
        <v>42934</v>
      </c>
      <c r="E227" s="17">
        <v>43298</v>
      </c>
      <c r="F227" s="15" t="s">
        <v>260</v>
      </c>
      <c r="G227" s="18">
        <v>400000</v>
      </c>
      <c r="H227" s="19">
        <v>18000</v>
      </c>
      <c r="I227" s="18">
        <v>1800</v>
      </c>
      <c r="J227" s="20">
        <v>279.58508422596327</v>
      </c>
      <c r="L227" s="22">
        <f t="shared" si="18"/>
        <v>365</v>
      </c>
      <c r="M227">
        <f t="shared" si="19"/>
        <v>167</v>
      </c>
      <c r="N227" s="22">
        <f t="shared" si="20"/>
        <v>198</v>
      </c>
      <c r="O227">
        <f t="shared" si="21"/>
        <v>9764.3835616438355</v>
      </c>
      <c r="P227" s="6">
        <f t="shared" si="22"/>
        <v>8235.6164383561645</v>
      </c>
      <c r="Q227">
        <f t="shared" si="23"/>
        <v>2017</v>
      </c>
    </row>
    <row r="228" spans="1:17" x14ac:dyDescent="0.3">
      <c r="A228" s="15" t="s">
        <v>184</v>
      </c>
      <c r="B228" s="15" t="s">
        <v>185</v>
      </c>
      <c r="C228" s="16">
        <v>2017</v>
      </c>
      <c r="D228" s="17">
        <v>42936</v>
      </c>
      <c r="E228" s="17">
        <v>43300</v>
      </c>
      <c r="F228" s="15" t="s">
        <v>261</v>
      </c>
      <c r="G228" s="18">
        <v>400000</v>
      </c>
      <c r="H228" s="19">
        <v>16000</v>
      </c>
      <c r="I228" s="18">
        <v>1600</v>
      </c>
      <c r="J228" s="20">
        <v>248.52007486752291</v>
      </c>
      <c r="L228" s="22">
        <f t="shared" si="18"/>
        <v>365</v>
      </c>
      <c r="M228">
        <f t="shared" si="19"/>
        <v>165</v>
      </c>
      <c r="N228" s="22">
        <f t="shared" si="20"/>
        <v>200</v>
      </c>
      <c r="O228">
        <f t="shared" si="21"/>
        <v>8767.1232876712329</v>
      </c>
      <c r="P228" s="6">
        <f t="shared" si="22"/>
        <v>7232.8767123287671</v>
      </c>
      <c r="Q228">
        <f t="shared" si="23"/>
        <v>2017</v>
      </c>
    </row>
    <row r="229" spans="1:17" x14ac:dyDescent="0.3">
      <c r="A229" s="15" t="s">
        <v>184</v>
      </c>
      <c r="B229" s="15" t="s">
        <v>185</v>
      </c>
      <c r="C229" s="16">
        <v>2017</v>
      </c>
      <c r="D229" s="17">
        <v>42948</v>
      </c>
      <c r="E229" s="17">
        <v>43312</v>
      </c>
      <c r="F229" s="15" t="s">
        <v>262</v>
      </c>
      <c r="G229" s="18">
        <v>500000</v>
      </c>
      <c r="H229" s="19">
        <v>20000</v>
      </c>
      <c r="I229" s="18">
        <v>2000</v>
      </c>
      <c r="J229" s="20">
        <v>310.65009358440363</v>
      </c>
      <c r="L229" s="22">
        <f t="shared" si="18"/>
        <v>365</v>
      </c>
      <c r="M229">
        <f t="shared" si="19"/>
        <v>153</v>
      </c>
      <c r="N229" s="22">
        <f t="shared" si="20"/>
        <v>212</v>
      </c>
      <c r="O229">
        <f t="shared" si="21"/>
        <v>11616.438356164383</v>
      </c>
      <c r="P229" s="6">
        <f t="shared" si="22"/>
        <v>8383.5616438356174</v>
      </c>
      <c r="Q229">
        <f t="shared" si="23"/>
        <v>2017</v>
      </c>
    </row>
    <row r="230" spans="1:17" x14ac:dyDescent="0.3">
      <c r="A230" s="15" t="s">
        <v>184</v>
      </c>
      <c r="B230" s="15" t="s">
        <v>185</v>
      </c>
      <c r="C230" s="16">
        <v>2017</v>
      </c>
      <c r="D230" s="17">
        <v>42896</v>
      </c>
      <c r="E230" s="17">
        <v>43260</v>
      </c>
      <c r="F230" s="15" t="s">
        <v>263</v>
      </c>
      <c r="G230" s="18">
        <v>700000</v>
      </c>
      <c r="H230" s="19">
        <v>28250</v>
      </c>
      <c r="I230" s="18">
        <v>2825</v>
      </c>
      <c r="J230" s="20">
        <v>438.79325718797014</v>
      </c>
      <c r="L230" s="22">
        <f t="shared" si="18"/>
        <v>365</v>
      </c>
      <c r="M230">
        <f t="shared" si="19"/>
        <v>205</v>
      </c>
      <c r="N230" s="22">
        <f t="shared" si="20"/>
        <v>160</v>
      </c>
      <c r="O230">
        <f t="shared" si="21"/>
        <v>12383.561643835616</v>
      </c>
      <c r="P230" s="6">
        <f t="shared" si="22"/>
        <v>15866.438356164384</v>
      </c>
      <c r="Q230">
        <f t="shared" si="23"/>
        <v>2017</v>
      </c>
    </row>
    <row r="231" spans="1:17" x14ac:dyDescent="0.3">
      <c r="A231" s="15" t="s">
        <v>184</v>
      </c>
      <c r="B231" s="15" t="s">
        <v>185</v>
      </c>
      <c r="C231" s="16">
        <v>2017</v>
      </c>
      <c r="D231" s="17">
        <v>42926</v>
      </c>
      <c r="E231" s="17">
        <v>43290</v>
      </c>
      <c r="F231" s="15" t="s">
        <v>264</v>
      </c>
      <c r="G231" s="18">
        <v>1150000</v>
      </c>
      <c r="H231" s="19">
        <v>2875</v>
      </c>
      <c r="I231" s="18">
        <v>288</v>
      </c>
      <c r="J231" s="20">
        <v>44.655950952758026</v>
      </c>
      <c r="L231" s="22">
        <f t="shared" si="18"/>
        <v>365</v>
      </c>
      <c r="M231">
        <f t="shared" si="19"/>
        <v>175</v>
      </c>
      <c r="N231" s="22">
        <f t="shared" si="20"/>
        <v>190</v>
      </c>
      <c r="O231">
        <f t="shared" si="21"/>
        <v>1496.5753424657532</v>
      </c>
      <c r="P231" s="6">
        <f t="shared" si="22"/>
        <v>1378.4246575342468</v>
      </c>
      <c r="Q231">
        <f t="shared" si="23"/>
        <v>2017</v>
      </c>
    </row>
    <row r="232" spans="1:17" x14ac:dyDescent="0.3">
      <c r="A232" s="15" t="s">
        <v>184</v>
      </c>
      <c r="B232" s="15" t="s">
        <v>185</v>
      </c>
      <c r="C232" s="16">
        <v>2017</v>
      </c>
      <c r="D232" s="17">
        <v>42926</v>
      </c>
      <c r="E232" s="17">
        <v>43290</v>
      </c>
      <c r="F232" s="15" t="s">
        <v>265</v>
      </c>
      <c r="G232" s="18">
        <v>1150000</v>
      </c>
      <c r="H232" s="19">
        <v>43125</v>
      </c>
      <c r="I232" s="18">
        <v>4313</v>
      </c>
      <c r="J232" s="20">
        <v>669.83926429137034</v>
      </c>
      <c r="L232" s="22">
        <f t="shared" si="18"/>
        <v>365</v>
      </c>
      <c r="M232">
        <f t="shared" si="19"/>
        <v>175</v>
      </c>
      <c r="N232" s="22">
        <f t="shared" si="20"/>
        <v>190</v>
      </c>
      <c r="O232">
        <f t="shared" si="21"/>
        <v>22448.630136986299</v>
      </c>
      <c r="P232" s="6">
        <f t="shared" si="22"/>
        <v>20676.369863013701</v>
      </c>
      <c r="Q232">
        <f t="shared" si="23"/>
        <v>2017</v>
      </c>
    </row>
    <row r="233" spans="1:17" x14ac:dyDescent="0.3">
      <c r="A233" s="15" t="s">
        <v>184</v>
      </c>
      <c r="B233" s="15" t="s">
        <v>185</v>
      </c>
      <c r="C233" s="16">
        <v>2017</v>
      </c>
      <c r="D233" s="17">
        <v>42926</v>
      </c>
      <c r="E233" s="17">
        <v>43290</v>
      </c>
      <c r="F233" s="15" t="s">
        <v>266</v>
      </c>
      <c r="G233" s="18">
        <v>777600</v>
      </c>
      <c r="H233" s="19">
        <v>2000</v>
      </c>
      <c r="I233" s="18">
        <v>200</v>
      </c>
      <c r="J233" s="20">
        <v>31.065009358440363</v>
      </c>
      <c r="L233" s="22">
        <f t="shared" si="18"/>
        <v>365</v>
      </c>
      <c r="M233">
        <f t="shared" si="19"/>
        <v>175</v>
      </c>
      <c r="N233" s="22">
        <f t="shared" si="20"/>
        <v>190</v>
      </c>
      <c r="O233">
        <f t="shared" si="21"/>
        <v>1041.0958904109589</v>
      </c>
      <c r="P233" s="6">
        <f t="shared" si="22"/>
        <v>958.90410958904113</v>
      </c>
      <c r="Q233">
        <f t="shared" si="23"/>
        <v>2017</v>
      </c>
    </row>
    <row r="234" spans="1:17" x14ac:dyDescent="0.3">
      <c r="A234" s="15" t="s">
        <v>184</v>
      </c>
      <c r="B234" s="15" t="s">
        <v>185</v>
      </c>
      <c r="C234" s="16">
        <v>2017</v>
      </c>
      <c r="D234" s="17">
        <v>42926</v>
      </c>
      <c r="E234" s="17">
        <v>43290</v>
      </c>
      <c r="F234" s="15" t="s">
        <v>267</v>
      </c>
      <c r="G234" s="18">
        <v>777600</v>
      </c>
      <c r="H234" s="19">
        <v>29216</v>
      </c>
      <c r="I234" s="18">
        <v>2922</v>
      </c>
      <c r="J234" s="20">
        <v>453.79765670809684</v>
      </c>
      <c r="L234" s="22">
        <f t="shared" si="18"/>
        <v>365</v>
      </c>
      <c r="M234">
        <f t="shared" si="19"/>
        <v>175</v>
      </c>
      <c r="N234" s="22">
        <f t="shared" si="20"/>
        <v>190</v>
      </c>
      <c r="O234">
        <f t="shared" si="21"/>
        <v>15208.328767123287</v>
      </c>
      <c r="P234" s="6">
        <f t="shared" si="22"/>
        <v>14007.671232876713</v>
      </c>
      <c r="Q234">
        <f t="shared" si="23"/>
        <v>2017</v>
      </c>
    </row>
    <row r="235" spans="1:17" x14ac:dyDescent="0.3">
      <c r="A235" s="15" t="s">
        <v>184</v>
      </c>
      <c r="B235" s="15" t="s">
        <v>185</v>
      </c>
      <c r="C235" s="16">
        <v>2017</v>
      </c>
      <c r="D235" s="17">
        <v>43036</v>
      </c>
      <c r="E235" s="17">
        <v>43400</v>
      </c>
      <c r="F235" s="15" t="s">
        <v>259</v>
      </c>
      <c r="G235" s="18">
        <v>700000</v>
      </c>
      <c r="H235" s="19">
        <v>24500</v>
      </c>
      <c r="I235" s="18">
        <v>2450</v>
      </c>
      <c r="J235" s="20">
        <v>380.54636464089447</v>
      </c>
      <c r="L235" s="22">
        <f t="shared" si="18"/>
        <v>365</v>
      </c>
      <c r="M235">
        <f t="shared" si="19"/>
        <v>65</v>
      </c>
      <c r="N235" s="22">
        <f t="shared" si="20"/>
        <v>300</v>
      </c>
      <c r="O235">
        <f t="shared" si="21"/>
        <v>20136.986301369863</v>
      </c>
      <c r="P235" s="6">
        <f t="shared" si="22"/>
        <v>4363.0136986301368</v>
      </c>
      <c r="Q235">
        <f t="shared" si="23"/>
        <v>2017</v>
      </c>
    </row>
    <row r="236" spans="1:17" x14ac:dyDescent="0.3">
      <c r="A236" s="15" t="s">
        <v>184</v>
      </c>
      <c r="B236" s="15" t="s">
        <v>185</v>
      </c>
      <c r="C236" s="16">
        <v>2017</v>
      </c>
      <c r="D236" s="17">
        <v>42926</v>
      </c>
      <c r="E236" s="17">
        <v>43290</v>
      </c>
      <c r="F236" s="15" t="s">
        <v>268</v>
      </c>
      <c r="G236" s="18">
        <v>600000</v>
      </c>
      <c r="H236" s="19">
        <v>1500</v>
      </c>
      <c r="I236" s="18">
        <v>150</v>
      </c>
      <c r="J236" s="20">
        <v>23.298757018830273</v>
      </c>
      <c r="L236" s="22">
        <f t="shared" si="18"/>
        <v>365</v>
      </c>
      <c r="M236">
        <f t="shared" si="19"/>
        <v>175</v>
      </c>
      <c r="N236" s="22">
        <f t="shared" si="20"/>
        <v>190</v>
      </c>
      <c r="O236">
        <f t="shared" si="21"/>
        <v>780.82191780821915</v>
      </c>
      <c r="P236" s="6">
        <f t="shared" si="22"/>
        <v>719.17808219178085</v>
      </c>
      <c r="Q236">
        <f t="shared" si="23"/>
        <v>2017</v>
      </c>
    </row>
    <row r="237" spans="1:17" x14ac:dyDescent="0.3">
      <c r="A237" s="15" t="s">
        <v>184</v>
      </c>
      <c r="B237" s="15" t="s">
        <v>185</v>
      </c>
      <c r="C237" s="16">
        <v>2017</v>
      </c>
      <c r="D237" s="17">
        <v>42926</v>
      </c>
      <c r="E237" s="17">
        <v>43290</v>
      </c>
      <c r="F237" s="15" t="s">
        <v>269</v>
      </c>
      <c r="G237" s="18">
        <v>600000</v>
      </c>
      <c r="H237" s="19">
        <v>23000</v>
      </c>
      <c r="I237" s="18">
        <v>2300</v>
      </c>
      <c r="J237" s="20">
        <v>357.24760762206421</v>
      </c>
      <c r="L237" s="22">
        <f t="shared" si="18"/>
        <v>365</v>
      </c>
      <c r="M237">
        <f t="shared" si="19"/>
        <v>175</v>
      </c>
      <c r="N237" s="22">
        <f t="shared" si="20"/>
        <v>190</v>
      </c>
      <c r="O237">
        <f t="shared" si="21"/>
        <v>11972.602739726026</v>
      </c>
      <c r="P237" s="6">
        <f t="shared" si="22"/>
        <v>11027.397260273974</v>
      </c>
      <c r="Q237">
        <f t="shared" si="23"/>
        <v>2017</v>
      </c>
    </row>
    <row r="238" spans="1:17" x14ac:dyDescent="0.3">
      <c r="A238" s="15" t="s">
        <v>184</v>
      </c>
      <c r="B238" s="15" t="s">
        <v>185</v>
      </c>
      <c r="C238" s="16">
        <v>2017</v>
      </c>
      <c r="D238" s="17">
        <v>42952</v>
      </c>
      <c r="E238" s="17">
        <v>43316</v>
      </c>
      <c r="F238" s="15" t="s">
        <v>270</v>
      </c>
      <c r="G238" s="18">
        <v>550000</v>
      </c>
      <c r="H238" s="19">
        <v>2000</v>
      </c>
      <c r="I238" s="18">
        <v>200</v>
      </c>
      <c r="J238" s="20">
        <v>31.065009358440363</v>
      </c>
      <c r="L238" s="22">
        <f t="shared" si="18"/>
        <v>365</v>
      </c>
      <c r="M238">
        <f t="shared" si="19"/>
        <v>149</v>
      </c>
      <c r="N238" s="22">
        <f t="shared" si="20"/>
        <v>216</v>
      </c>
      <c r="O238">
        <f t="shared" si="21"/>
        <v>1183.5616438356165</v>
      </c>
      <c r="P238" s="6">
        <f t="shared" si="22"/>
        <v>816.43835616438355</v>
      </c>
      <c r="Q238">
        <f t="shared" si="23"/>
        <v>2017</v>
      </c>
    </row>
    <row r="239" spans="1:17" x14ac:dyDescent="0.3">
      <c r="A239" s="15" t="s">
        <v>184</v>
      </c>
      <c r="B239" s="15" t="s">
        <v>185</v>
      </c>
      <c r="C239" s="16">
        <v>2017</v>
      </c>
      <c r="D239" s="17">
        <v>42952</v>
      </c>
      <c r="E239" s="17">
        <v>43316</v>
      </c>
      <c r="F239" s="15" t="s">
        <v>271</v>
      </c>
      <c r="G239" s="18">
        <v>550000</v>
      </c>
      <c r="H239" s="19">
        <v>19250</v>
      </c>
      <c r="I239" s="18">
        <v>1925</v>
      </c>
      <c r="J239" s="20">
        <v>299.00071507498853</v>
      </c>
      <c r="L239" s="22">
        <f t="shared" si="18"/>
        <v>365</v>
      </c>
      <c r="M239">
        <f t="shared" si="19"/>
        <v>149</v>
      </c>
      <c r="N239" s="22">
        <f t="shared" si="20"/>
        <v>216</v>
      </c>
      <c r="O239">
        <f t="shared" si="21"/>
        <v>11391.780821917808</v>
      </c>
      <c r="P239" s="6">
        <f t="shared" si="22"/>
        <v>7858.2191780821922</v>
      </c>
      <c r="Q239">
        <f t="shared" si="23"/>
        <v>2017</v>
      </c>
    </row>
    <row r="240" spans="1:17" x14ac:dyDescent="0.3">
      <c r="A240" s="15" t="s">
        <v>184</v>
      </c>
      <c r="B240" s="15" t="s">
        <v>185</v>
      </c>
      <c r="C240" s="16">
        <v>2017</v>
      </c>
      <c r="D240" s="17">
        <v>42927</v>
      </c>
      <c r="E240" s="17">
        <v>43291</v>
      </c>
      <c r="F240" s="15" t="s">
        <v>272</v>
      </c>
      <c r="G240" s="18">
        <v>500000</v>
      </c>
      <c r="H240" s="19">
        <v>17500</v>
      </c>
      <c r="I240" s="18">
        <v>1750</v>
      </c>
      <c r="J240" s="20">
        <v>271.81883188635322</v>
      </c>
      <c r="L240" s="22">
        <f t="shared" si="18"/>
        <v>365</v>
      </c>
      <c r="M240">
        <f t="shared" si="19"/>
        <v>174</v>
      </c>
      <c r="N240" s="22">
        <f t="shared" si="20"/>
        <v>191</v>
      </c>
      <c r="O240">
        <f t="shared" si="21"/>
        <v>9157.534246575342</v>
      </c>
      <c r="P240" s="6">
        <f t="shared" si="22"/>
        <v>8342.465753424658</v>
      </c>
      <c r="Q240">
        <f t="shared" si="23"/>
        <v>2017</v>
      </c>
    </row>
    <row r="241" spans="1:17" x14ac:dyDescent="0.3">
      <c r="A241" s="15" t="s">
        <v>184</v>
      </c>
      <c r="B241" s="15" t="s">
        <v>185</v>
      </c>
      <c r="C241" s="16">
        <v>2017</v>
      </c>
      <c r="D241" s="17">
        <v>42934</v>
      </c>
      <c r="E241" s="17">
        <v>43298</v>
      </c>
      <c r="F241" s="15" t="s">
        <v>273</v>
      </c>
      <c r="G241" s="18">
        <v>400000</v>
      </c>
      <c r="H241" s="19">
        <v>1000</v>
      </c>
      <c r="I241" s="18">
        <v>100</v>
      </c>
      <c r="J241" s="20">
        <v>15.532504679220182</v>
      </c>
      <c r="L241" s="22">
        <f t="shared" si="18"/>
        <v>365</v>
      </c>
      <c r="M241">
        <f t="shared" si="19"/>
        <v>167</v>
      </c>
      <c r="N241" s="22">
        <f t="shared" si="20"/>
        <v>198</v>
      </c>
      <c r="O241">
        <f t="shared" si="21"/>
        <v>542.46575342465758</v>
      </c>
      <c r="P241" s="6">
        <f t="shared" si="22"/>
        <v>457.53424657534242</v>
      </c>
      <c r="Q241">
        <f t="shared" si="23"/>
        <v>2017</v>
      </c>
    </row>
    <row r="242" spans="1:17" x14ac:dyDescent="0.3">
      <c r="A242" s="15" t="s">
        <v>184</v>
      </c>
      <c r="B242" s="15" t="s">
        <v>185</v>
      </c>
      <c r="C242" s="16">
        <v>2017</v>
      </c>
      <c r="D242" s="17">
        <v>42934</v>
      </c>
      <c r="E242" s="17">
        <v>43298</v>
      </c>
      <c r="F242" s="15" t="s">
        <v>274</v>
      </c>
      <c r="G242" s="18">
        <v>400000</v>
      </c>
      <c r="H242" s="19">
        <v>17500</v>
      </c>
      <c r="I242" s="18">
        <v>1750</v>
      </c>
      <c r="J242" s="20">
        <v>271.81883188635322</v>
      </c>
      <c r="L242" s="22">
        <f t="shared" si="18"/>
        <v>365</v>
      </c>
      <c r="M242">
        <f t="shared" si="19"/>
        <v>167</v>
      </c>
      <c r="N242" s="22">
        <f t="shared" si="20"/>
        <v>198</v>
      </c>
      <c r="O242">
        <f t="shared" si="21"/>
        <v>9493.1506849315065</v>
      </c>
      <c r="P242" s="6">
        <f t="shared" si="22"/>
        <v>8006.8493150684935</v>
      </c>
      <c r="Q242">
        <f t="shared" si="23"/>
        <v>2017</v>
      </c>
    </row>
    <row r="243" spans="1:17" x14ac:dyDescent="0.3">
      <c r="A243" s="15" t="s">
        <v>184</v>
      </c>
      <c r="B243" s="15" t="s">
        <v>185</v>
      </c>
      <c r="C243" s="16">
        <v>2017</v>
      </c>
      <c r="D243" s="17">
        <v>42934</v>
      </c>
      <c r="E243" s="17">
        <v>43298</v>
      </c>
      <c r="F243" s="15" t="s">
        <v>275</v>
      </c>
      <c r="G243" s="18">
        <v>600000</v>
      </c>
      <c r="H243" s="19">
        <v>23000</v>
      </c>
      <c r="I243" s="18">
        <v>2300</v>
      </c>
      <c r="J243" s="20">
        <v>357.24760762206421</v>
      </c>
      <c r="L243" s="22">
        <f t="shared" si="18"/>
        <v>365</v>
      </c>
      <c r="M243">
        <f t="shared" si="19"/>
        <v>167</v>
      </c>
      <c r="N243" s="22">
        <f t="shared" si="20"/>
        <v>198</v>
      </c>
      <c r="O243">
        <f t="shared" si="21"/>
        <v>12476.712328767124</v>
      </c>
      <c r="P243" s="6">
        <f t="shared" si="22"/>
        <v>10523.287671232876</v>
      </c>
      <c r="Q243">
        <f t="shared" si="23"/>
        <v>2017</v>
      </c>
    </row>
    <row r="244" spans="1:17" x14ac:dyDescent="0.3">
      <c r="A244" s="15" t="s">
        <v>184</v>
      </c>
      <c r="B244" s="15" t="s">
        <v>185</v>
      </c>
      <c r="C244" s="16">
        <v>2017</v>
      </c>
      <c r="D244" s="17">
        <v>42941</v>
      </c>
      <c r="E244" s="17">
        <v>43305</v>
      </c>
      <c r="F244" s="15" t="s">
        <v>276</v>
      </c>
      <c r="G244" s="18">
        <v>550000</v>
      </c>
      <c r="H244" s="19">
        <v>21250</v>
      </c>
      <c r="I244" s="18">
        <v>2125</v>
      </c>
      <c r="J244" s="20">
        <v>330.0657244334289</v>
      </c>
      <c r="L244" s="22">
        <f t="shared" si="18"/>
        <v>365</v>
      </c>
      <c r="M244">
        <f t="shared" si="19"/>
        <v>160</v>
      </c>
      <c r="N244" s="22">
        <f t="shared" si="20"/>
        <v>205</v>
      </c>
      <c r="O244">
        <f t="shared" si="21"/>
        <v>11934.931506849316</v>
      </c>
      <c r="P244" s="6">
        <f t="shared" si="22"/>
        <v>9315.0684931506839</v>
      </c>
      <c r="Q244">
        <f t="shared" si="23"/>
        <v>2017</v>
      </c>
    </row>
    <row r="245" spans="1:17" x14ac:dyDescent="0.3">
      <c r="A245" s="15" t="s">
        <v>184</v>
      </c>
      <c r="B245" s="15" t="s">
        <v>185</v>
      </c>
      <c r="C245" s="16">
        <v>2017</v>
      </c>
      <c r="D245" s="17">
        <v>42933</v>
      </c>
      <c r="E245" s="17">
        <v>43297</v>
      </c>
      <c r="F245" s="15" t="s">
        <v>277</v>
      </c>
      <c r="G245" s="18">
        <v>400000</v>
      </c>
      <c r="H245" s="19">
        <v>17000</v>
      </c>
      <c r="I245" s="18">
        <v>1700</v>
      </c>
      <c r="J245" s="20">
        <v>264.05257954674312</v>
      </c>
      <c r="L245" s="22">
        <f t="shared" si="18"/>
        <v>365</v>
      </c>
      <c r="M245">
        <f t="shared" si="19"/>
        <v>168</v>
      </c>
      <c r="N245" s="22">
        <f t="shared" si="20"/>
        <v>197</v>
      </c>
      <c r="O245">
        <f t="shared" si="21"/>
        <v>9175.3424657534251</v>
      </c>
      <c r="P245" s="6">
        <f t="shared" si="22"/>
        <v>7824.6575342465749</v>
      </c>
      <c r="Q245">
        <f t="shared" si="23"/>
        <v>2017</v>
      </c>
    </row>
    <row r="246" spans="1:17" x14ac:dyDescent="0.3">
      <c r="A246" s="15" t="s">
        <v>184</v>
      </c>
      <c r="B246" s="15" t="s">
        <v>185</v>
      </c>
      <c r="C246" s="16">
        <v>2017</v>
      </c>
      <c r="D246" s="17">
        <v>42933</v>
      </c>
      <c r="E246" s="17">
        <v>43297</v>
      </c>
      <c r="F246" s="15" t="s">
        <v>278</v>
      </c>
      <c r="G246" s="18">
        <v>400000</v>
      </c>
      <c r="H246" s="19"/>
      <c r="I246" s="18"/>
      <c r="J246" s="20">
        <v>0</v>
      </c>
      <c r="L246" s="22">
        <f t="shared" si="18"/>
        <v>365</v>
      </c>
      <c r="M246">
        <f t="shared" si="19"/>
        <v>168</v>
      </c>
      <c r="N246" s="22">
        <f t="shared" si="20"/>
        <v>197</v>
      </c>
      <c r="O246">
        <f t="shared" si="21"/>
        <v>0</v>
      </c>
      <c r="P246" s="6">
        <f t="shared" si="22"/>
        <v>0</v>
      </c>
      <c r="Q246">
        <f t="shared" si="23"/>
        <v>2017</v>
      </c>
    </row>
    <row r="247" spans="1:17" x14ac:dyDescent="0.3">
      <c r="A247" s="15" t="s">
        <v>184</v>
      </c>
      <c r="B247" s="15" t="s">
        <v>185</v>
      </c>
      <c r="C247" s="16">
        <v>2017</v>
      </c>
      <c r="D247" s="17">
        <v>42938</v>
      </c>
      <c r="E247" s="17">
        <v>43302</v>
      </c>
      <c r="F247" s="15" t="s">
        <v>279</v>
      </c>
      <c r="G247" s="18">
        <v>6000000</v>
      </c>
      <c r="H247" s="19">
        <v>21000</v>
      </c>
      <c r="I247" s="18">
        <v>2100</v>
      </c>
      <c r="J247" s="20">
        <v>326.18259826362385</v>
      </c>
      <c r="L247" s="22">
        <f t="shared" si="18"/>
        <v>365</v>
      </c>
      <c r="M247">
        <f t="shared" si="19"/>
        <v>163</v>
      </c>
      <c r="N247" s="22">
        <f t="shared" si="20"/>
        <v>202</v>
      </c>
      <c r="O247">
        <f t="shared" si="21"/>
        <v>11621.917808219177</v>
      </c>
      <c r="P247" s="6">
        <f t="shared" si="22"/>
        <v>9378.0821917808225</v>
      </c>
      <c r="Q247">
        <f t="shared" si="23"/>
        <v>2017</v>
      </c>
    </row>
    <row r="248" spans="1:17" x14ac:dyDescent="0.3">
      <c r="A248" s="15" t="s">
        <v>184</v>
      </c>
      <c r="B248" s="15" t="s">
        <v>185</v>
      </c>
      <c r="C248" s="16">
        <v>2017</v>
      </c>
      <c r="D248" s="17">
        <v>42941</v>
      </c>
      <c r="E248" s="17">
        <v>43305</v>
      </c>
      <c r="F248" s="15" t="s">
        <v>280</v>
      </c>
      <c r="G248" s="18">
        <v>2000000</v>
      </c>
      <c r="H248" s="19">
        <v>70000</v>
      </c>
      <c r="I248" s="18">
        <v>7000</v>
      </c>
      <c r="J248" s="20">
        <v>1087.2753275454129</v>
      </c>
      <c r="L248" s="22">
        <f t="shared" si="18"/>
        <v>365</v>
      </c>
      <c r="M248">
        <f t="shared" si="19"/>
        <v>160</v>
      </c>
      <c r="N248" s="22">
        <f t="shared" si="20"/>
        <v>205</v>
      </c>
      <c r="O248">
        <f t="shared" si="21"/>
        <v>39315.068493150684</v>
      </c>
      <c r="P248" s="6">
        <f t="shared" si="22"/>
        <v>30684.931506849316</v>
      </c>
      <c r="Q248">
        <f t="shared" si="23"/>
        <v>2017</v>
      </c>
    </row>
    <row r="249" spans="1:17" x14ac:dyDescent="0.3">
      <c r="A249" s="15" t="s">
        <v>184</v>
      </c>
      <c r="B249" s="15" t="s">
        <v>185</v>
      </c>
      <c r="C249" s="16">
        <v>2017</v>
      </c>
      <c r="D249" s="17">
        <v>42981</v>
      </c>
      <c r="E249" s="17">
        <v>43345</v>
      </c>
      <c r="F249" s="15" t="s">
        <v>281</v>
      </c>
      <c r="G249" s="18">
        <v>400000</v>
      </c>
      <c r="H249" s="19">
        <v>16000</v>
      </c>
      <c r="I249" s="18">
        <v>1600</v>
      </c>
      <c r="J249" s="20">
        <v>248.52007486752291</v>
      </c>
      <c r="L249" s="22">
        <f t="shared" si="18"/>
        <v>365</v>
      </c>
      <c r="M249">
        <f t="shared" si="19"/>
        <v>120</v>
      </c>
      <c r="N249" s="22">
        <f t="shared" si="20"/>
        <v>245</v>
      </c>
      <c r="O249">
        <f t="shared" si="21"/>
        <v>10739.726027397261</v>
      </c>
      <c r="P249" s="6">
        <f t="shared" si="22"/>
        <v>5260.2739726027394</v>
      </c>
      <c r="Q249">
        <f t="shared" si="23"/>
        <v>2017</v>
      </c>
    </row>
    <row r="250" spans="1:17" x14ac:dyDescent="0.3">
      <c r="A250" s="15" t="s">
        <v>184</v>
      </c>
      <c r="B250" s="15" t="s">
        <v>185</v>
      </c>
      <c r="C250" s="16">
        <v>2017</v>
      </c>
      <c r="D250" s="17">
        <v>42927</v>
      </c>
      <c r="E250" s="17">
        <v>43291</v>
      </c>
      <c r="F250" s="15" t="s">
        <v>282</v>
      </c>
      <c r="G250" s="18">
        <v>800000</v>
      </c>
      <c r="H250" s="19">
        <v>2000</v>
      </c>
      <c r="I250" s="18">
        <v>200</v>
      </c>
      <c r="J250" s="20">
        <v>31.065009358440363</v>
      </c>
      <c r="L250" s="22">
        <f t="shared" si="18"/>
        <v>365</v>
      </c>
      <c r="M250">
        <f t="shared" si="19"/>
        <v>174</v>
      </c>
      <c r="N250" s="22">
        <f t="shared" si="20"/>
        <v>191</v>
      </c>
      <c r="O250">
        <f t="shared" si="21"/>
        <v>1046.5753424657532</v>
      </c>
      <c r="P250" s="6">
        <f t="shared" si="22"/>
        <v>953.42465753424676</v>
      </c>
      <c r="Q250">
        <f t="shared" si="23"/>
        <v>2017</v>
      </c>
    </row>
    <row r="251" spans="1:17" x14ac:dyDescent="0.3">
      <c r="A251" s="15" t="s">
        <v>184</v>
      </c>
      <c r="B251" s="15" t="s">
        <v>185</v>
      </c>
      <c r="C251" s="16">
        <v>2017</v>
      </c>
      <c r="D251" s="17">
        <v>42927</v>
      </c>
      <c r="E251" s="17">
        <v>43291</v>
      </c>
      <c r="F251" s="15" t="s">
        <v>283</v>
      </c>
      <c r="G251" s="18">
        <v>800000</v>
      </c>
      <c r="H251" s="19">
        <v>30000</v>
      </c>
      <c r="I251" s="18">
        <v>3000</v>
      </c>
      <c r="J251" s="20">
        <v>465.97514037660545</v>
      </c>
      <c r="L251" s="22">
        <f t="shared" si="18"/>
        <v>365</v>
      </c>
      <c r="M251">
        <f t="shared" si="19"/>
        <v>174</v>
      </c>
      <c r="N251" s="22">
        <f t="shared" si="20"/>
        <v>191</v>
      </c>
      <c r="O251">
        <f t="shared" si="21"/>
        <v>15698.630136986299</v>
      </c>
      <c r="P251" s="6">
        <f t="shared" si="22"/>
        <v>14301.369863013701</v>
      </c>
      <c r="Q251">
        <f t="shared" si="23"/>
        <v>2017</v>
      </c>
    </row>
    <row r="252" spans="1:17" x14ac:dyDescent="0.3">
      <c r="A252" s="15" t="s">
        <v>184</v>
      </c>
      <c r="B252" s="15" t="s">
        <v>185</v>
      </c>
      <c r="C252" s="16">
        <v>2017</v>
      </c>
      <c r="D252" s="17">
        <v>42927</v>
      </c>
      <c r="E252" s="17">
        <v>43291</v>
      </c>
      <c r="F252" s="15" t="s">
        <v>284</v>
      </c>
      <c r="G252" s="18">
        <v>1400000</v>
      </c>
      <c r="H252" s="19">
        <v>22500</v>
      </c>
      <c r="I252" s="18">
        <v>2250</v>
      </c>
      <c r="J252" s="20">
        <v>349.4813552824541</v>
      </c>
      <c r="L252" s="22">
        <f t="shared" si="18"/>
        <v>365</v>
      </c>
      <c r="M252">
        <f t="shared" si="19"/>
        <v>174</v>
      </c>
      <c r="N252" s="22">
        <f t="shared" si="20"/>
        <v>191</v>
      </c>
      <c r="O252">
        <f t="shared" si="21"/>
        <v>11773.972602739725</v>
      </c>
      <c r="P252" s="6">
        <f t="shared" si="22"/>
        <v>10726.027397260275</v>
      </c>
      <c r="Q252">
        <f t="shared" si="23"/>
        <v>2017</v>
      </c>
    </row>
    <row r="253" spans="1:17" x14ac:dyDescent="0.3">
      <c r="A253" s="15" t="s">
        <v>184</v>
      </c>
      <c r="B253" s="15" t="s">
        <v>185</v>
      </c>
      <c r="C253" s="16">
        <v>2017</v>
      </c>
      <c r="D253" s="17">
        <v>42927</v>
      </c>
      <c r="E253" s="17">
        <v>43291</v>
      </c>
      <c r="F253" s="15" t="s">
        <v>285</v>
      </c>
      <c r="G253" s="18">
        <v>1400000</v>
      </c>
      <c r="H253" s="19">
        <v>1500</v>
      </c>
      <c r="I253" s="18">
        <v>150</v>
      </c>
      <c r="J253" s="20">
        <v>23.298757018830273</v>
      </c>
      <c r="L253" s="22">
        <f t="shared" si="18"/>
        <v>365</v>
      </c>
      <c r="M253">
        <f t="shared" si="19"/>
        <v>174</v>
      </c>
      <c r="N253" s="22">
        <f t="shared" si="20"/>
        <v>191</v>
      </c>
      <c r="O253">
        <f t="shared" si="21"/>
        <v>784.93150684931504</v>
      </c>
      <c r="P253" s="6">
        <f t="shared" si="22"/>
        <v>715.06849315068496</v>
      </c>
      <c r="Q253">
        <f t="shared" si="23"/>
        <v>2017</v>
      </c>
    </row>
    <row r="254" spans="1:17" x14ac:dyDescent="0.3">
      <c r="A254" s="15" t="s">
        <v>184</v>
      </c>
      <c r="B254" s="15" t="s">
        <v>185</v>
      </c>
      <c r="C254" s="16">
        <v>2017</v>
      </c>
      <c r="D254" s="17">
        <v>42928</v>
      </c>
      <c r="E254" s="17">
        <v>43292</v>
      </c>
      <c r="F254" s="15" t="s">
        <v>286</v>
      </c>
      <c r="G254" s="18">
        <v>550000</v>
      </c>
      <c r="H254" s="19">
        <v>1375</v>
      </c>
      <c r="I254" s="18">
        <v>138</v>
      </c>
      <c r="J254" s="20">
        <v>21.35719393392775</v>
      </c>
      <c r="L254" s="22">
        <f t="shared" si="18"/>
        <v>365</v>
      </c>
      <c r="M254">
        <f t="shared" si="19"/>
        <v>173</v>
      </c>
      <c r="N254" s="22">
        <f t="shared" si="20"/>
        <v>192</v>
      </c>
      <c r="O254">
        <f t="shared" si="21"/>
        <v>723.28767123287662</v>
      </c>
      <c r="P254" s="6">
        <f t="shared" si="22"/>
        <v>651.71232876712338</v>
      </c>
      <c r="Q254">
        <f t="shared" si="23"/>
        <v>2017</v>
      </c>
    </row>
    <row r="255" spans="1:17" x14ac:dyDescent="0.3">
      <c r="A255" s="15" t="s">
        <v>184</v>
      </c>
      <c r="B255" s="15" t="s">
        <v>185</v>
      </c>
      <c r="C255" s="16">
        <v>2017</v>
      </c>
      <c r="D255" s="17">
        <v>42928</v>
      </c>
      <c r="E255" s="17">
        <v>43292</v>
      </c>
      <c r="F255" s="15" t="s">
        <v>287</v>
      </c>
      <c r="G255" s="18">
        <v>550000</v>
      </c>
      <c r="H255" s="19">
        <v>21250</v>
      </c>
      <c r="I255" s="18">
        <v>2125</v>
      </c>
      <c r="J255" s="20">
        <v>330.0657244334289</v>
      </c>
      <c r="L255" s="22">
        <f t="shared" si="18"/>
        <v>365</v>
      </c>
      <c r="M255">
        <f t="shared" si="19"/>
        <v>173</v>
      </c>
      <c r="N255" s="22">
        <f t="shared" si="20"/>
        <v>192</v>
      </c>
      <c r="O255">
        <f t="shared" si="21"/>
        <v>11178.082191780821</v>
      </c>
      <c r="P255" s="6">
        <f t="shared" si="22"/>
        <v>10071.917808219179</v>
      </c>
      <c r="Q255">
        <f t="shared" si="23"/>
        <v>2017</v>
      </c>
    </row>
    <row r="256" spans="1:17" x14ac:dyDescent="0.3">
      <c r="A256" s="15" t="s">
        <v>184</v>
      </c>
      <c r="B256" s="15" t="s">
        <v>185</v>
      </c>
      <c r="C256" s="16">
        <v>2017</v>
      </c>
      <c r="D256" s="17">
        <v>42930</v>
      </c>
      <c r="E256" s="17">
        <v>43294</v>
      </c>
      <c r="F256" s="15" t="s">
        <v>288</v>
      </c>
      <c r="G256" s="18">
        <v>450000</v>
      </c>
      <c r="H256" s="19">
        <v>1125</v>
      </c>
      <c r="I256" s="18">
        <v>113</v>
      </c>
      <c r="J256" s="20">
        <v>17.474067764122704</v>
      </c>
      <c r="L256" s="22">
        <f t="shared" si="18"/>
        <v>365</v>
      </c>
      <c r="M256">
        <f t="shared" si="19"/>
        <v>171</v>
      </c>
      <c r="N256" s="22">
        <f t="shared" si="20"/>
        <v>194</v>
      </c>
      <c r="O256">
        <f t="shared" si="21"/>
        <v>597.94520547945206</v>
      </c>
      <c r="P256" s="6">
        <f t="shared" si="22"/>
        <v>527.05479452054794</v>
      </c>
      <c r="Q256">
        <f t="shared" si="23"/>
        <v>2017</v>
      </c>
    </row>
    <row r="257" spans="1:17" x14ac:dyDescent="0.3">
      <c r="A257" s="15" t="s">
        <v>184</v>
      </c>
      <c r="B257" s="15" t="s">
        <v>185</v>
      </c>
      <c r="C257" s="16">
        <v>2017</v>
      </c>
      <c r="D257" s="17">
        <v>42930</v>
      </c>
      <c r="E257" s="17">
        <v>43294</v>
      </c>
      <c r="F257" s="15" t="s">
        <v>289</v>
      </c>
      <c r="G257" s="18">
        <v>450000</v>
      </c>
      <c r="H257" s="19">
        <v>17750</v>
      </c>
      <c r="I257" s="18">
        <v>1775</v>
      </c>
      <c r="J257" s="20">
        <v>275.70195805615822</v>
      </c>
      <c r="L257" s="22">
        <f t="shared" si="18"/>
        <v>365</v>
      </c>
      <c r="M257">
        <f t="shared" si="19"/>
        <v>171</v>
      </c>
      <c r="N257" s="22">
        <f t="shared" si="20"/>
        <v>194</v>
      </c>
      <c r="O257">
        <f t="shared" si="21"/>
        <v>9434.2465753424658</v>
      </c>
      <c r="P257" s="6">
        <f t="shared" si="22"/>
        <v>8315.7534246575342</v>
      </c>
      <c r="Q257">
        <f t="shared" si="23"/>
        <v>2017</v>
      </c>
    </row>
    <row r="258" spans="1:17" x14ac:dyDescent="0.3">
      <c r="A258" s="15" t="s">
        <v>184</v>
      </c>
      <c r="B258" s="15" t="s">
        <v>185</v>
      </c>
      <c r="C258" s="16">
        <v>2017</v>
      </c>
      <c r="D258" s="17">
        <v>42929</v>
      </c>
      <c r="E258" s="17">
        <v>43293</v>
      </c>
      <c r="F258" s="15" t="s">
        <v>290</v>
      </c>
      <c r="G258" s="18">
        <v>1300000</v>
      </c>
      <c r="H258" s="19">
        <v>3250</v>
      </c>
      <c r="I258" s="18">
        <v>325</v>
      </c>
      <c r="J258" s="20">
        <v>50.480640207465591</v>
      </c>
      <c r="L258" s="22">
        <f t="shared" si="18"/>
        <v>365</v>
      </c>
      <c r="M258">
        <f t="shared" si="19"/>
        <v>172</v>
      </c>
      <c r="N258" s="22">
        <f t="shared" si="20"/>
        <v>193</v>
      </c>
      <c r="O258">
        <f t="shared" si="21"/>
        <v>1718.4931506849316</v>
      </c>
      <c r="P258" s="6">
        <f t="shared" si="22"/>
        <v>1531.5068493150684</v>
      </c>
      <c r="Q258">
        <f t="shared" si="23"/>
        <v>2017</v>
      </c>
    </row>
    <row r="259" spans="1:17" x14ac:dyDescent="0.3">
      <c r="A259" s="15" t="s">
        <v>184</v>
      </c>
      <c r="B259" s="15" t="s">
        <v>185</v>
      </c>
      <c r="C259" s="16">
        <v>2017</v>
      </c>
      <c r="D259" s="17">
        <v>42929</v>
      </c>
      <c r="E259" s="17">
        <v>43293</v>
      </c>
      <c r="F259" s="15" t="s">
        <v>291</v>
      </c>
      <c r="G259" s="18">
        <v>1300000</v>
      </c>
      <c r="H259" s="19">
        <v>-800</v>
      </c>
      <c r="I259" s="18">
        <v>-80</v>
      </c>
      <c r="J259" s="20">
        <v>-12.426003743376146</v>
      </c>
      <c r="L259" s="22">
        <f t="shared" ref="L259:L322" si="24">DATEDIF(D259, E259, "d")+1</f>
        <v>365</v>
      </c>
      <c r="M259">
        <f t="shared" ref="M259:M322" si="25">IF(D259&gt;$K$2,0,MIN($K$2,E259)-D259+1)</f>
        <v>172</v>
      </c>
      <c r="N259" s="22">
        <f t="shared" ref="N259:N322" si="26">MAX(0,L259-M259)</f>
        <v>193</v>
      </c>
      <c r="O259">
        <f t="shared" ref="O259:O322" si="27">H259*(N259/L259)</f>
        <v>-423.01369863013701</v>
      </c>
      <c r="P259" s="6">
        <f t="shared" ref="P259:P322" si="28">H259 - O259</f>
        <v>-376.98630136986299</v>
      </c>
      <c r="Q259">
        <f t="shared" ref="Q259:Q322" si="29">YEAR(D259)</f>
        <v>2017</v>
      </c>
    </row>
    <row r="260" spans="1:17" x14ac:dyDescent="0.3">
      <c r="A260" s="15" t="s">
        <v>184</v>
      </c>
      <c r="B260" s="15" t="s">
        <v>185</v>
      </c>
      <c r="C260" s="16">
        <v>2017</v>
      </c>
      <c r="D260" s="17">
        <v>42929</v>
      </c>
      <c r="E260" s="17">
        <v>43293</v>
      </c>
      <c r="F260" s="15" t="s">
        <v>292</v>
      </c>
      <c r="G260" s="18">
        <v>1300000</v>
      </c>
      <c r="H260" s="19">
        <v>48750</v>
      </c>
      <c r="I260" s="18">
        <v>4875</v>
      </c>
      <c r="J260" s="20">
        <v>757.20960311198394</v>
      </c>
      <c r="L260" s="22">
        <f t="shared" si="24"/>
        <v>365</v>
      </c>
      <c r="M260">
        <f t="shared" si="25"/>
        <v>172</v>
      </c>
      <c r="N260" s="22">
        <f t="shared" si="26"/>
        <v>193</v>
      </c>
      <c r="O260">
        <f t="shared" si="27"/>
        <v>25777.397260273974</v>
      </c>
      <c r="P260" s="6">
        <f t="shared" si="28"/>
        <v>22972.602739726026</v>
      </c>
      <c r="Q260">
        <f t="shared" si="29"/>
        <v>2017</v>
      </c>
    </row>
    <row r="261" spans="1:17" x14ac:dyDescent="0.3">
      <c r="A261" s="15" t="s">
        <v>184</v>
      </c>
      <c r="B261" s="15" t="s">
        <v>185</v>
      </c>
      <c r="C261" s="16">
        <v>2017</v>
      </c>
      <c r="D261" s="17">
        <v>42927</v>
      </c>
      <c r="E261" s="17">
        <v>43291</v>
      </c>
      <c r="F261" s="15" t="s">
        <v>293</v>
      </c>
      <c r="G261" s="18">
        <v>691200</v>
      </c>
      <c r="H261" s="19">
        <v>1728</v>
      </c>
      <c r="I261" s="18">
        <v>173</v>
      </c>
      <c r="J261" s="20">
        <v>26.840168085692476</v>
      </c>
      <c r="L261" s="22">
        <f t="shared" si="24"/>
        <v>365</v>
      </c>
      <c r="M261">
        <f t="shared" si="25"/>
        <v>174</v>
      </c>
      <c r="N261" s="22">
        <f t="shared" si="26"/>
        <v>191</v>
      </c>
      <c r="O261">
        <f t="shared" si="27"/>
        <v>904.24109589041086</v>
      </c>
      <c r="P261" s="6">
        <f t="shared" si="28"/>
        <v>823.75890410958914</v>
      </c>
      <c r="Q261">
        <f t="shared" si="29"/>
        <v>2017</v>
      </c>
    </row>
    <row r="262" spans="1:17" x14ac:dyDescent="0.3">
      <c r="A262" s="15" t="s">
        <v>184</v>
      </c>
      <c r="B262" s="15" t="s">
        <v>185</v>
      </c>
      <c r="C262" s="16">
        <v>2017</v>
      </c>
      <c r="D262" s="17">
        <v>42927</v>
      </c>
      <c r="E262" s="17">
        <v>43291</v>
      </c>
      <c r="F262" s="15" t="s">
        <v>294</v>
      </c>
      <c r="G262" s="18">
        <v>691200</v>
      </c>
      <c r="H262" s="19">
        <v>26192</v>
      </c>
      <c r="I262" s="18">
        <v>2619</v>
      </c>
      <c r="J262" s="20">
        <v>406.82736255813501</v>
      </c>
      <c r="L262" s="22">
        <f t="shared" si="24"/>
        <v>365</v>
      </c>
      <c r="M262">
        <f t="shared" si="25"/>
        <v>174</v>
      </c>
      <c r="N262" s="22">
        <f t="shared" si="26"/>
        <v>191</v>
      </c>
      <c r="O262">
        <f t="shared" si="27"/>
        <v>13705.950684931506</v>
      </c>
      <c r="P262" s="6">
        <f t="shared" si="28"/>
        <v>12486.049315068494</v>
      </c>
      <c r="Q262">
        <f t="shared" si="29"/>
        <v>2017</v>
      </c>
    </row>
    <row r="263" spans="1:17" x14ac:dyDescent="0.3">
      <c r="A263" s="15" t="s">
        <v>184</v>
      </c>
      <c r="B263" s="15" t="s">
        <v>185</v>
      </c>
      <c r="C263" s="16">
        <v>2017</v>
      </c>
      <c r="D263" s="17">
        <v>42927</v>
      </c>
      <c r="E263" s="17">
        <v>43291</v>
      </c>
      <c r="F263" s="15" t="s">
        <v>295</v>
      </c>
      <c r="G263" s="18">
        <v>691200</v>
      </c>
      <c r="H263" s="19">
        <v>-4032</v>
      </c>
      <c r="I263" s="18">
        <v>-403</v>
      </c>
      <c r="J263" s="20">
        <v>-62.627058866615776</v>
      </c>
      <c r="L263" s="22">
        <f t="shared" si="24"/>
        <v>365</v>
      </c>
      <c r="M263">
        <f t="shared" si="25"/>
        <v>174</v>
      </c>
      <c r="N263" s="22">
        <f t="shared" si="26"/>
        <v>191</v>
      </c>
      <c r="O263">
        <f t="shared" si="27"/>
        <v>-2109.8958904109586</v>
      </c>
      <c r="P263" s="6">
        <f t="shared" si="28"/>
        <v>-1922.1041095890414</v>
      </c>
      <c r="Q263">
        <f t="shared" si="29"/>
        <v>2017</v>
      </c>
    </row>
    <row r="264" spans="1:17" x14ac:dyDescent="0.3">
      <c r="A264" s="15" t="s">
        <v>184</v>
      </c>
      <c r="B264" s="15" t="s">
        <v>185</v>
      </c>
      <c r="C264" s="16">
        <v>2017</v>
      </c>
      <c r="D264" s="17">
        <v>42927</v>
      </c>
      <c r="E264" s="17">
        <v>43291</v>
      </c>
      <c r="F264" s="15" t="s">
        <v>296</v>
      </c>
      <c r="G264" s="18">
        <v>691200</v>
      </c>
      <c r="H264" s="19">
        <v>-288</v>
      </c>
      <c r="I264" s="18">
        <v>-29</v>
      </c>
      <c r="J264" s="20">
        <v>-4.4733613476154126</v>
      </c>
      <c r="L264" s="22">
        <f t="shared" si="24"/>
        <v>365</v>
      </c>
      <c r="M264">
        <f t="shared" si="25"/>
        <v>174</v>
      </c>
      <c r="N264" s="22">
        <f t="shared" si="26"/>
        <v>191</v>
      </c>
      <c r="O264">
        <f t="shared" si="27"/>
        <v>-150.7068493150685</v>
      </c>
      <c r="P264" s="6">
        <f t="shared" si="28"/>
        <v>-137.2931506849315</v>
      </c>
      <c r="Q264">
        <f t="shared" si="29"/>
        <v>2017</v>
      </c>
    </row>
    <row r="265" spans="1:17" x14ac:dyDescent="0.3">
      <c r="A265" s="15" t="s">
        <v>184</v>
      </c>
      <c r="B265" s="15" t="s">
        <v>185</v>
      </c>
      <c r="C265" s="16">
        <v>2017</v>
      </c>
      <c r="D265" s="17">
        <v>42927</v>
      </c>
      <c r="E265" s="17">
        <v>43291</v>
      </c>
      <c r="F265" s="15" t="s">
        <v>297</v>
      </c>
      <c r="G265" s="18">
        <v>576000</v>
      </c>
      <c r="H265" s="19"/>
      <c r="I265" s="18"/>
      <c r="J265" s="20">
        <v>0</v>
      </c>
      <c r="L265" s="22">
        <f t="shared" si="24"/>
        <v>365</v>
      </c>
      <c r="M265">
        <f t="shared" si="25"/>
        <v>174</v>
      </c>
      <c r="N265" s="22">
        <f t="shared" si="26"/>
        <v>191</v>
      </c>
      <c r="O265">
        <f t="shared" si="27"/>
        <v>0</v>
      </c>
      <c r="P265" s="6">
        <f t="shared" si="28"/>
        <v>0</v>
      </c>
      <c r="Q265">
        <f t="shared" si="29"/>
        <v>2017</v>
      </c>
    </row>
    <row r="266" spans="1:17" x14ac:dyDescent="0.3">
      <c r="A266" s="15" t="s">
        <v>184</v>
      </c>
      <c r="B266" s="15" t="s">
        <v>185</v>
      </c>
      <c r="C266" s="16">
        <v>2017</v>
      </c>
      <c r="D266" s="17">
        <v>42979</v>
      </c>
      <c r="E266" s="17">
        <v>43343</v>
      </c>
      <c r="F266" s="15" t="s">
        <v>298</v>
      </c>
      <c r="G266" s="18">
        <v>400000</v>
      </c>
      <c r="H266" s="19">
        <v>15000</v>
      </c>
      <c r="I266" s="18">
        <v>1500</v>
      </c>
      <c r="J266" s="20">
        <v>232.98757018830273</v>
      </c>
      <c r="L266" s="22">
        <f t="shared" si="24"/>
        <v>365</v>
      </c>
      <c r="M266">
        <f t="shared" si="25"/>
        <v>122</v>
      </c>
      <c r="N266" s="22">
        <f t="shared" si="26"/>
        <v>243</v>
      </c>
      <c r="O266">
        <f t="shared" si="27"/>
        <v>9986.3013698630148</v>
      </c>
      <c r="P266" s="6">
        <f t="shared" si="28"/>
        <v>5013.6986301369852</v>
      </c>
      <c r="Q266">
        <f t="shared" si="29"/>
        <v>2017</v>
      </c>
    </row>
    <row r="267" spans="1:17" x14ac:dyDescent="0.3">
      <c r="A267" s="15" t="s">
        <v>184</v>
      </c>
      <c r="B267" s="15" t="s">
        <v>185</v>
      </c>
      <c r="C267" s="16">
        <v>2017</v>
      </c>
      <c r="D267" s="17">
        <v>42929</v>
      </c>
      <c r="E267" s="17">
        <v>43293</v>
      </c>
      <c r="F267" s="15" t="s">
        <v>299</v>
      </c>
      <c r="G267" s="18">
        <v>650000</v>
      </c>
      <c r="H267" s="19">
        <v>1750</v>
      </c>
      <c r="I267" s="18">
        <v>175</v>
      </c>
      <c r="J267" s="20">
        <v>27.181883188635318</v>
      </c>
      <c r="L267" s="22">
        <f t="shared" si="24"/>
        <v>365</v>
      </c>
      <c r="M267">
        <f t="shared" si="25"/>
        <v>172</v>
      </c>
      <c r="N267" s="22">
        <f t="shared" si="26"/>
        <v>193</v>
      </c>
      <c r="O267">
        <f t="shared" si="27"/>
        <v>925.34246575342479</v>
      </c>
      <c r="P267" s="6">
        <f t="shared" si="28"/>
        <v>824.65753424657521</v>
      </c>
      <c r="Q267">
        <f t="shared" si="29"/>
        <v>2017</v>
      </c>
    </row>
    <row r="268" spans="1:17" x14ac:dyDescent="0.3">
      <c r="A268" s="15" t="s">
        <v>184</v>
      </c>
      <c r="B268" s="15" t="s">
        <v>185</v>
      </c>
      <c r="C268" s="16">
        <v>2017</v>
      </c>
      <c r="D268" s="17">
        <v>42929</v>
      </c>
      <c r="E268" s="17">
        <v>43293</v>
      </c>
      <c r="F268" s="15" t="s">
        <v>300</v>
      </c>
      <c r="G268" s="18">
        <v>650000</v>
      </c>
      <c r="H268" s="19">
        <v>125</v>
      </c>
      <c r="I268" s="18">
        <v>13</v>
      </c>
      <c r="J268" s="20">
        <v>1.9415630849025227</v>
      </c>
      <c r="L268" s="22">
        <f t="shared" si="24"/>
        <v>365</v>
      </c>
      <c r="M268">
        <f t="shared" si="25"/>
        <v>172</v>
      </c>
      <c r="N268" s="22">
        <f t="shared" si="26"/>
        <v>193</v>
      </c>
      <c r="O268">
        <f t="shared" si="27"/>
        <v>66.095890410958916</v>
      </c>
      <c r="P268" s="6">
        <f t="shared" si="28"/>
        <v>58.904109589041084</v>
      </c>
      <c r="Q268">
        <f t="shared" si="29"/>
        <v>2017</v>
      </c>
    </row>
    <row r="269" spans="1:17" x14ac:dyDescent="0.3">
      <c r="A269" s="15" t="s">
        <v>184</v>
      </c>
      <c r="B269" s="15" t="s">
        <v>185</v>
      </c>
      <c r="C269" s="16">
        <v>2017</v>
      </c>
      <c r="D269" s="17">
        <v>42929</v>
      </c>
      <c r="E269" s="17">
        <v>43293</v>
      </c>
      <c r="F269" s="15" t="s">
        <v>301</v>
      </c>
      <c r="G269" s="18">
        <v>600000</v>
      </c>
      <c r="H269" s="19">
        <v>1500</v>
      </c>
      <c r="I269" s="18">
        <v>150</v>
      </c>
      <c r="J269" s="20">
        <v>23.298757018830273</v>
      </c>
      <c r="L269" s="22">
        <f t="shared" si="24"/>
        <v>365</v>
      </c>
      <c r="M269">
        <f t="shared" si="25"/>
        <v>172</v>
      </c>
      <c r="N269" s="22">
        <f t="shared" si="26"/>
        <v>193</v>
      </c>
      <c r="O269">
        <f t="shared" si="27"/>
        <v>793.15068493150693</v>
      </c>
      <c r="P269" s="6">
        <f t="shared" si="28"/>
        <v>706.84931506849307</v>
      </c>
      <c r="Q269">
        <f t="shared" si="29"/>
        <v>2017</v>
      </c>
    </row>
    <row r="270" spans="1:17" x14ac:dyDescent="0.3">
      <c r="A270" s="15" t="s">
        <v>184</v>
      </c>
      <c r="B270" s="15" t="s">
        <v>185</v>
      </c>
      <c r="C270" s="16">
        <v>2017</v>
      </c>
      <c r="D270" s="17">
        <v>42929</v>
      </c>
      <c r="E270" s="17">
        <v>43293</v>
      </c>
      <c r="F270" s="15" t="s">
        <v>302</v>
      </c>
      <c r="G270" s="18">
        <v>600000</v>
      </c>
      <c r="H270" s="19">
        <v>23000</v>
      </c>
      <c r="I270" s="18">
        <v>2300</v>
      </c>
      <c r="J270" s="20">
        <v>357.24760762206421</v>
      </c>
      <c r="L270" s="22">
        <f t="shared" si="24"/>
        <v>365</v>
      </c>
      <c r="M270">
        <f t="shared" si="25"/>
        <v>172</v>
      </c>
      <c r="N270" s="22">
        <f t="shared" si="26"/>
        <v>193</v>
      </c>
      <c r="O270">
        <f t="shared" si="27"/>
        <v>12161.64383561644</v>
      </c>
      <c r="P270" s="6">
        <f t="shared" si="28"/>
        <v>10838.35616438356</v>
      </c>
      <c r="Q270">
        <f t="shared" si="29"/>
        <v>2017</v>
      </c>
    </row>
    <row r="271" spans="1:17" x14ac:dyDescent="0.3">
      <c r="A271" s="15" t="s">
        <v>184</v>
      </c>
      <c r="B271" s="15" t="s">
        <v>185</v>
      </c>
      <c r="C271" s="16">
        <v>2017</v>
      </c>
      <c r="D271" s="17">
        <v>42930</v>
      </c>
      <c r="E271" s="17">
        <v>43294</v>
      </c>
      <c r="F271" s="15" t="s">
        <v>303</v>
      </c>
      <c r="G271" s="18">
        <v>550000</v>
      </c>
      <c r="H271" s="19">
        <v>1375</v>
      </c>
      <c r="I271" s="18">
        <v>138</v>
      </c>
      <c r="J271" s="20">
        <v>21.35719393392775</v>
      </c>
      <c r="L271" s="22">
        <f t="shared" si="24"/>
        <v>365</v>
      </c>
      <c r="M271">
        <f t="shared" si="25"/>
        <v>171</v>
      </c>
      <c r="N271" s="22">
        <f t="shared" si="26"/>
        <v>194</v>
      </c>
      <c r="O271">
        <f t="shared" si="27"/>
        <v>730.82191780821927</v>
      </c>
      <c r="P271" s="6">
        <f t="shared" si="28"/>
        <v>644.17808219178073</v>
      </c>
      <c r="Q271">
        <f t="shared" si="29"/>
        <v>2017</v>
      </c>
    </row>
    <row r="272" spans="1:17" x14ac:dyDescent="0.3">
      <c r="A272" s="15" t="s">
        <v>184</v>
      </c>
      <c r="B272" s="15" t="s">
        <v>185</v>
      </c>
      <c r="C272" s="16">
        <v>2017</v>
      </c>
      <c r="D272" s="17">
        <v>42930</v>
      </c>
      <c r="E272" s="17">
        <v>43294</v>
      </c>
      <c r="F272" s="15" t="s">
        <v>304</v>
      </c>
      <c r="G272" s="18">
        <v>550000</v>
      </c>
      <c r="H272" s="19">
        <v>21250</v>
      </c>
      <c r="I272" s="18">
        <v>2125</v>
      </c>
      <c r="J272" s="20">
        <v>330.0657244334289</v>
      </c>
      <c r="L272" s="22">
        <f t="shared" si="24"/>
        <v>365</v>
      </c>
      <c r="M272">
        <f t="shared" si="25"/>
        <v>171</v>
      </c>
      <c r="N272" s="22">
        <f t="shared" si="26"/>
        <v>194</v>
      </c>
      <c r="O272">
        <f t="shared" si="27"/>
        <v>11294.520547945207</v>
      </c>
      <c r="P272" s="6">
        <f t="shared" si="28"/>
        <v>9955.479452054793</v>
      </c>
      <c r="Q272">
        <f t="shared" si="29"/>
        <v>2017</v>
      </c>
    </row>
    <row r="273" spans="1:17" x14ac:dyDescent="0.3">
      <c r="A273" s="15" t="s">
        <v>184</v>
      </c>
      <c r="B273" s="15" t="s">
        <v>185</v>
      </c>
      <c r="C273" s="16">
        <v>2017</v>
      </c>
      <c r="D273" s="17">
        <v>42930</v>
      </c>
      <c r="E273" s="17">
        <v>43294</v>
      </c>
      <c r="F273" s="15" t="s">
        <v>305</v>
      </c>
      <c r="G273" s="18">
        <v>1000000</v>
      </c>
      <c r="H273" s="19">
        <v>2500</v>
      </c>
      <c r="I273" s="18">
        <v>250</v>
      </c>
      <c r="J273" s="20">
        <v>38.831261698050454</v>
      </c>
      <c r="L273" s="22">
        <f t="shared" si="24"/>
        <v>365</v>
      </c>
      <c r="M273">
        <f t="shared" si="25"/>
        <v>171</v>
      </c>
      <c r="N273" s="22">
        <f t="shared" si="26"/>
        <v>194</v>
      </c>
      <c r="O273">
        <f t="shared" si="27"/>
        <v>1328.7671232876714</v>
      </c>
      <c r="P273" s="6">
        <f t="shared" si="28"/>
        <v>1171.2328767123286</v>
      </c>
      <c r="Q273">
        <f t="shared" si="29"/>
        <v>2017</v>
      </c>
    </row>
    <row r="274" spans="1:17" x14ac:dyDescent="0.3">
      <c r="A274" s="15" t="s">
        <v>184</v>
      </c>
      <c r="B274" s="15" t="s">
        <v>185</v>
      </c>
      <c r="C274" s="16">
        <v>2017</v>
      </c>
      <c r="D274" s="17">
        <v>42930</v>
      </c>
      <c r="E274" s="17">
        <v>43294</v>
      </c>
      <c r="F274" s="15" t="s">
        <v>306</v>
      </c>
      <c r="G274" s="18">
        <v>1000000</v>
      </c>
      <c r="H274" s="19">
        <v>37500</v>
      </c>
      <c r="I274" s="18">
        <v>3750</v>
      </c>
      <c r="J274" s="20">
        <v>582.46892547075686</v>
      </c>
      <c r="L274" s="22">
        <f t="shared" si="24"/>
        <v>365</v>
      </c>
      <c r="M274">
        <f t="shared" si="25"/>
        <v>171</v>
      </c>
      <c r="N274" s="22">
        <f t="shared" si="26"/>
        <v>194</v>
      </c>
      <c r="O274">
        <f t="shared" si="27"/>
        <v>19931.506849315068</v>
      </c>
      <c r="P274" s="6">
        <f t="shared" si="28"/>
        <v>17568.493150684932</v>
      </c>
      <c r="Q274">
        <f t="shared" si="29"/>
        <v>2017</v>
      </c>
    </row>
    <row r="275" spans="1:17" x14ac:dyDescent="0.3">
      <c r="A275" s="15" t="s">
        <v>184</v>
      </c>
      <c r="B275" s="15" t="s">
        <v>185</v>
      </c>
      <c r="C275" s="16">
        <v>2017</v>
      </c>
      <c r="D275" s="17">
        <v>43004</v>
      </c>
      <c r="E275" s="17">
        <v>43368</v>
      </c>
      <c r="F275" s="15" t="s">
        <v>307</v>
      </c>
      <c r="G275" s="18">
        <v>500000</v>
      </c>
      <c r="H275" s="19">
        <v>19500</v>
      </c>
      <c r="I275" s="18">
        <v>1950</v>
      </c>
      <c r="J275" s="20">
        <v>302.88384124479359</v>
      </c>
      <c r="L275" s="22">
        <f t="shared" si="24"/>
        <v>365</v>
      </c>
      <c r="M275">
        <f t="shared" si="25"/>
        <v>97</v>
      </c>
      <c r="N275" s="22">
        <f t="shared" si="26"/>
        <v>268</v>
      </c>
      <c r="O275">
        <f t="shared" si="27"/>
        <v>14317.808219178081</v>
      </c>
      <c r="P275" s="6">
        <f t="shared" si="28"/>
        <v>5182.1917808219187</v>
      </c>
      <c r="Q275">
        <f t="shared" si="29"/>
        <v>2017</v>
      </c>
    </row>
    <row r="276" spans="1:17" x14ac:dyDescent="0.3">
      <c r="A276" s="15" t="s">
        <v>184</v>
      </c>
      <c r="B276" s="15" t="s">
        <v>185</v>
      </c>
      <c r="C276" s="16">
        <v>2017</v>
      </c>
      <c r="D276" s="17">
        <v>42942</v>
      </c>
      <c r="E276" s="17">
        <v>43306</v>
      </c>
      <c r="F276" s="15" t="s">
        <v>308</v>
      </c>
      <c r="G276" s="18">
        <v>450000</v>
      </c>
      <c r="H276" s="19">
        <v>17750</v>
      </c>
      <c r="I276" s="18">
        <v>1775</v>
      </c>
      <c r="J276" s="20">
        <v>275.70195805615822</v>
      </c>
      <c r="L276" s="22">
        <f t="shared" si="24"/>
        <v>365</v>
      </c>
      <c r="M276">
        <f t="shared" si="25"/>
        <v>159</v>
      </c>
      <c r="N276" s="22">
        <f t="shared" si="26"/>
        <v>206</v>
      </c>
      <c r="O276">
        <f t="shared" si="27"/>
        <v>10017.808219178083</v>
      </c>
      <c r="P276" s="6">
        <f t="shared" si="28"/>
        <v>7732.1917808219168</v>
      </c>
      <c r="Q276">
        <f t="shared" si="29"/>
        <v>2017</v>
      </c>
    </row>
    <row r="277" spans="1:17" x14ac:dyDescent="0.3">
      <c r="A277" s="15" t="s">
        <v>184</v>
      </c>
      <c r="B277" s="15" t="s">
        <v>185</v>
      </c>
      <c r="C277" s="16">
        <v>2017</v>
      </c>
      <c r="D277" s="17">
        <v>42923</v>
      </c>
      <c r="E277" s="17">
        <v>43287</v>
      </c>
      <c r="F277" s="15" t="s">
        <v>309</v>
      </c>
      <c r="G277" s="18">
        <v>550000</v>
      </c>
      <c r="H277" s="19">
        <v>19250</v>
      </c>
      <c r="I277" s="18">
        <v>1925</v>
      </c>
      <c r="J277" s="20">
        <v>299.00071507498853</v>
      </c>
      <c r="L277" s="22">
        <f t="shared" si="24"/>
        <v>365</v>
      </c>
      <c r="M277">
        <f t="shared" si="25"/>
        <v>178</v>
      </c>
      <c r="N277" s="22">
        <f t="shared" si="26"/>
        <v>187</v>
      </c>
      <c r="O277">
        <f t="shared" si="27"/>
        <v>9862.3287671232883</v>
      </c>
      <c r="P277" s="6">
        <f t="shared" si="28"/>
        <v>9387.6712328767117</v>
      </c>
      <c r="Q277">
        <f t="shared" si="29"/>
        <v>2017</v>
      </c>
    </row>
    <row r="278" spans="1:17" x14ac:dyDescent="0.3">
      <c r="A278" s="15" t="s">
        <v>184</v>
      </c>
      <c r="B278" s="15" t="s">
        <v>185</v>
      </c>
      <c r="C278" s="16">
        <v>2017</v>
      </c>
      <c r="D278" s="17">
        <v>42931</v>
      </c>
      <c r="E278" s="17">
        <v>43295</v>
      </c>
      <c r="F278" s="15" t="s">
        <v>310</v>
      </c>
      <c r="G278" s="18">
        <v>600000</v>
      </c>
      <c r="H278" s="19">
        <v>23000</v>
      </c>
      <c r="I278" s="18">
        <v>2300</v>
      </c>
      <c r="J278" s="20">
        <v>357.24760762206421</v>
      </c>
      <c r="L278" s="22">
        <f t="shared" si="24"/>
        <v>365</v>
      </c>
      <c r="M278">
        <f t="shared" si="25"/>
        <v>170</v>
      </c>
      <c r="N278" s="22">
        <f t="shared" si="26"/>
        <v>195</v>
      </c>
      <c r="O278">
        <f t="shared" si="27"/>
        <v>12287.671232876713</v>
      </c>
      <c r="P278" s="6">
        <f t="shared" si="28"/>
        <v>10712.328767123287</v>
      </c>
      <c r="Q278">
        <f t="shared" si="29"/>
        <v>2017</v>
      </c>
    </row>
    <row r="279" spans="1:17" x14ac:dyDescent="0.3">
      <c r="A279" s="15" t="s">
        <v>184</v>
      </c>
      <c r="B279" s="15" t="s">
        <v>185</v>
      </c>
      <c r="C279" s="16">
        <v>2017</v>
      </c>
      <c r="D279" s="17">
        <v>42923</v>
      </c>
      <c r="E279" s="17">
        <v>43287</v>
      </c>
      <c r="F279" s="15" t="s">
        <v>311</v>
      </c>
      <c r="G279" s="18">
        <v>400000</v>
      </c>
      <c r="H279" s="19">
        <v>16000</v>
      </c>
      <c r="I279" s="18">
        <v>1600</v>
      </c>
      <c r="J279" s="20">
        <v>248.52007486752291</v>
      </c>
      <c r="L279" s="22">
        <f t="shared" si="24"/>
        <v>365</v>
      </c>
      <c r="M279">
        <f t="shared" si="25"/>
        <v>178</v>
      </c>
      <c r="N279" s="22">
        <f t="shared" si="26"/>
        <v>187</v>
      </c>
      <c r="O279">
        <f t="shared" si="27"/>
        <v>8197.2602739726026</v>
      </c>
      <c r="P279" s="6">
        <f t="shared" si="28"/>
        <v>7802.7397260273974</v>
      </c>
      <c r="Q279">
        <f t="shared" si="29"/>
        <v>2017</v>
      </c>
    </row>
    <row r="280" spans="1:17" x14ac:dyDescent="0.3">
      <c r="A280" s="15" t="s">
        <v>184</v>
      </c>
      <c r="B280" s="15" t="s">
        <v>185</v>
      </c>
      <c r="C280" s="16">
        <v>2017</v>
      </c>
      <c r="D280" s="17">
        <v>42934</v>
      </c>
      <c r="E280" s="17">
        <v>43298</v>
      </c>
      <c r="F280" s="15" t="s">
        <v>312</v>
      </c>
      <c r="G280" s="18">
        <v>500000</v>
      </c>
      <c r="H280" s="19">
        <v>20000</v>
      </c>
      <c r="I280" s="18">
        <v>2000</v>
      </c>
      <c r="J280" s="20">
        <v>310.65009358440363</v>
      </c>
      <c r="L280" s="22">
        <f t="shared" si="24"/>
        <v>365</v>
      </c>
      <c r="M280">
        <f t="shared" si="25"/>
        <v>167</v>
      </c>
      <c r="N280" s="22">
        <f t="shared" si="26"/>
        <v>198</v>
      </c>
      <c r="O280">
        <f t="shared" si="27"/>
        <v>10849.31506849315</v>
      </c>
      <c r="P280" s="6">
        <f t="shared" si="28"/>
        <v>9150.6849315068503</v>
      </c>
      <c r="Q280">
        <f t="shared" si="29"/>
        <v>2017</v>
      </c>
    </row>
    <row r="281" spans="1:17" x14ac:dyDescent="0.3">
      <c r="A281" s="15" t="s">
        <v>184</v>
      </c>
      <c r="B281" s="15" t="s">
        <v>185</v>
      </c>
      <c r="C281" s="16">
        <v>2017</v>
      </c>
      <c r="D281" s="17">
        <v>42927</v>
      </c>
      <c r="E281" s="17">
        <v>43291</v>
      </c>
      <c r="F281" s="15" t="s">
        <v>313</v>
      </c>
      <c r="G281" s="18">
        <v>900000</v>
      </c>
      <c r="H281" s="19">
        <v>36000</v>
      </c>
      <c r="I281" s="18">
        <v>3600</v>
      </c>
      <c r="J281" s="20">
        <v>559.17016845192654</v>
      </c>
      <c r="L281" s="22">
        <f t="shared" si="24"/>
        <v>365</v>
      </c>
      <c r="M281">
        <f t="shared" si="25"/>
        <v>174</v>
      </c>
      <c r="N281" s="22">
        <f t="shared" si="26"/>
        <v>191</v>
      </c>
      <c r="O281">
        <f t="shared" si="27"/>
        <v>18838.35616438356</v>
      </c>
      <c r="P281" s="6">
        <f t="shared" si="28"/>
        <v>17161.64383561644</v>
      </c>
      <c r="Q281">
        <f t="shared" si="29"/>
        <v>2017</v>
      </c>
    </row>
    <row r="282" spans="1:17" x14ac:dyDescent="0.3">
      <c r="A282" s="15" t="s">
        <v>184</v>
      </c>
      <c r="B282" s="15" t="s">
        <v>185</v>
      </c>
      <c r="C282" s="16">
        <v>2017</v>
      </c>
      <c r="D282" s="17">
        <v>42929</v>
      </c>
      <c r="E282" s="17">
        <v>43171</v>
      </c>
      <c r="F282" s="15" t="s">
        <v>314</v>
      </c>
      <c r="G282" s="18">
        <v>350000</v>
      </c>
      <c r="H282" s="19">
        <v>9986</v>
      </c>
      <c r="I282" s="18">
        <v>999</v>
      </c>
      <c r="J282" s="20">
        <v>155.10759172669273</v>
      </c>
      <c r="L282" s="22">
        <f t="shared" si="24"/>
        <v>243</v>
      </c>
      <c r="M282">
        <f t="shared" si="25"/>
        <v>172</v>
      </c>
      <c r="N282" s="22">
        <f t="shared" si="26"/>
        <v>71</v>
      </c>
      <c r="O282">
        <f t="shared" si="27"/>
        <v>2917.7201646090534</v>
      </c>
      <c r="P282" s="6">
        <f t="shared" si="28"/>
        <v>7068.2798353909466</v>
      </c>
      <c r="Q282">
        <f t="shared" si="29"/>
        <v>2017</v>
      </c>
    </row>
    <row r="283" spans="1:17" x14ac:dyDescent="0.3">
      <c r="A283" s="15" t="s">
        <v>184</v>
      </c>
      <c r="B283" s="15" t="s">
        <v>185</v>
      </c>
      <c r="C283" s="16">
        <v>2017</v>
      </c>
      <c r="D283" s="17">
        <v>42929</v>
      </c>
      <c r="E283" s="17">
        <v>43171</v>
      </c>
      <c r="F283" s="15" t="s">
        <v>315</v>
      </c>
      <c r="G283" s="18">
        <v>350000</v>
      </c>
      <c r="H283" s="19"/>
      <c r="I283" s="18"/>
      <c r="J283" s="20">
        <v>0</v>
      </c>
      <c r="L283" s="22">
        <f t="shared" si="24"/>
        <v>243</v>
      </c>
      <c r="M283">
        <f t="shared" si="25"/>
        <v>172</v>
      </c>
      <c r="N283" s="22">
        <f t="shared" si="26"/>
        <v>71</v>
      </c>
      <c r="O283">
        <f t="shared" si="27"/>
        <v>0</v>
      </c>
      <c r="P283" s="6">
        <f t="shared" si="28"/>
        <v>0</v>
      </c>
      <c r="Q283">
        <f t="shared" si="29"/>
        <v>2017</v>
      </c>
    </row>
    <row r="284" spans="1:17" x14ac:dyDescent="0.3">
      <c r="A284" s="15" t="s">
        <v>184</v>
      </c>
      <c r="B284" s="15" t="s">
        <v>185</v>
      </c>
      <c r="C284" s="16">
        <v>2017</v>
      </c>
      <c r="D284" s="17">
        <v>42925</v>
      </c>
      <c r="E284" s="17">
        <v>43289</v>
      </c>
      <c r="F284" s="15" t="s">
        <v>316</v>
      </c>
      <c r="G284" s="18">
        <v>600000</v>
      </c>
      <c r="H284" s="19">
        <v>1500</v>
      </c>
      <c r="I284" s="18">
        <v>150</v>
      </c>
      <c r="J284" s="20">
        <v>23.298757018830273</v>
      </c>
      <c r="L284" s="22">
        <f t="shared" si="24"/>
        <v>365</v>
      </c>
      <c r="M284">
        <f t="shared" si="25"/>
        <v>176</v>
      </c>
      <c r="N284" s="22">
        <f t="shared" si="26"/>
        <v>189</v>
      </c>
      <c r="O284">
        <f t="shared" si="27"/>
        <v>776.71232876712327</v>
      </c>
      <c r="P284" s="6">
        <f t="shared" si="28"/>
        <v>723.28767123287673</v>
      </c>
      <c r="Q284">
        <f t="shared" si="29"/>
        <v>2017</v>
      </c>
    </row>
    <row r="285" spans="1:17" x14ac:dyDescent="0.3">
      <c r="A285" s="15" t="s">
        <v>184</v>
      </c>
      <c r="B285" s="15" t="s">
        <v>185</v>
      </c>
      <c r="C285" s="16">
        <v>2017</v>
      </c>
      <c r="D285" s="17">
        <v>42925</v>
      </c>
      <c r="E285" s="17">
        <v>43289</v>
      </c>
      <c r="F285" s="15" t="s">
        <v>317</v>
      </c>
      <c r="G285" s="18">
        <v>600000</v>
      </c>
      <c r="H285" s="19">
        <v>21000</v>
      </c>
      <c r="I285" s="18">
        <v>2100</v>
      </c>
      <c r="J285" s="20">
        <v>326.18259826362385</v>
      </c>
      <c r="L285" s="22">
        <f t="shared" si="24"/>
        <v>365</v>
      </c>
      <c r="M285">
        <f t="shared" si="25"/>
        <v>176</v>
      </c>
      <c r="N285" s="22">
        <f t="shared" si="26"/>
        <v>189</v>
      </c>
      <c r="O285">
        <f t="shared" si="27"/>
        <v>10873.972602739726</v>
      </c>
      <c r="P285" s="6">
        <f t="shared" si="28"/>
        <v>10126.027397260274</v>
      </c>
      <c r="Q285">
        <f t="shared" si="29"/>
        <v>2017</v>
      </c>
    </row>
    <row r="286" spans="1:17" x14ac:dyDescent="0.3">
      <c r="A286" s="15" t="s">
        <v>184</v>
      </c>
      <c r="B286" s="15" t="s">
        <v>185</v>
      </c>
      <c r="C286" s="16">
        <v>2017</v>
      </c>
      <c r="D286" s="17">
        <v>42979</v>
      </c>
      <c r="E286" s="17">
        <v>43343</v>
      </c>
      <c r="F286" s="15" t="s">
        <v>318</v>
      </c>
      <c r="G286" s="18">
        <v>550000</v>
      </c>
      <c r="H286" s="19">
        <v>1375</v>
      </c>
      <c r="I286" s="18">
        <v>138</v>
      </c>
      <c r="J286" s="20">
        <v>21.35719393392775</v>
      </c>
      <c r="L286" s="22">
        <f t="shared" si="24"/>
        <v>365</v>
      </c>
      <c r="M286">
        <f t="shared" si="25"/>
        <v>122</v>
      </c>
      <c r="N286" s="22">
        <f t="shared" si="26"/>
        <v>243</v>
      </c>
      <c r="O286">
        <f t="shared" si="27"/>
        <v>915.41095890410963</v>
      </c>
      <c r="P286" s="6">
        <f t="shared" si="28"/>
        <v>459.58904109589037</v>
      </c>
      <c r="Q286">
        <f t="shared" si="29"/>
        <v>2017</v>
      </c>
    </row>
    <row r="287" spans="1:17" x14ac:dyDescent="0.3">
      <c r="A287" s="15" t="s">
        <v>184</v>
      </c>
      <c r="B287" s="15" t="s">
        <v>185</v>
      </c>
      <c r="C287" s="16">
        <v>2017</v>
      </c>
      <c r="D287" s="17">
        <v>42979</v>
      </c>
      <c r="E287" s="17">
        <v>43343</v>
      </c>
      <c r="F287" s="15" t="s">
        <v>319</v>
      </c>
      <c r="G287" s="18">
        <v>550000</v>
      </c>
      <c r="H287" s="19">
        <v>20625</v>
      </c>
      <c r="I287" s="18">
        <v>2063</v>
      </c>
      <c r="J287" s="20">
        <v>320.35790900891629</v>
      </c>
      <c r="L287" s="22">
        <f t="shared" si="24"/>
        <v>365</v>
      </c>
      <c r="M287">
        <f t="shared" si="25"/>
        <v>122</v>
      </c>
      <c r="N287" s="22">
        <f t="shared" si="26"/>
        <v>243</v>
      </c>
      <c r="O287">
        <f t="shared" si="27"/>
        <v>13731.164383561645</v>
      </c>
      <c r="P287" s="6">
        <f t="shared" si="28"/>
        <v>6893.8356164383549</v>
      </c>
      <c r="Q287">
        <f t="shared" si="29"/>
        <v>2017</v>
      </c>
    </row>
    <row r="288" spans="1:17" x14ac:dyDescent="0.3">
      <c r="A288" s="15" t="s">
        <v>184</v>
      </c>
      <c r="B288" s="15" t="s">
        <v>185</v>
      </c>
      <c r="C288" s="16">
        <v>2017</v>
      </c>
      <c r="D288" s="17">
        <v>43040</v>
      </c>
      <c r="E288" s="17">
        <v>43404</v>
      </c>
      <c r="F288" s="15" t="s">
        <v>320</v>
      </c>
      <c r="G288" s="18">
        <v>300000</v>
      </c>
      <c r="H288" s="19">
        <v>15000</v>
      </c>
      <c r="I288" s="18">
        <v>1500</v>
      </c>
      <c r="J288" s="20">
        <v>232.98757018830273</v>
      </c>
      <c r="L288" s="22">
        <f t="shared" si="24"/>
        <v>365</v>
      </c>
      <c r="M288">
        <f t="shared" si="25"/>
        <v>61</v>
      </c>
      <c r="N288" s="22">
        <f t="shared" si="26"/>
        <v>304</v>
      </c>
      <c r="O288">
        <f t="shared" si="27"/>
        <v>12493.150684931506</v>
      </c>
      <c r="P288" s="6">
        <f t="shared" si="28"/>
        <v>2506.8493150684935</v>
      </c>
      <c r="Q288">
        <f t="shared" si="29"/>
        <v>2017</v>
      </c>
    </row>
    <row r="289" spans="1:17" x14ac:dyDescent="0.3">
      <c r="A289" s="15" t="s">
        <v>184</v>
      </c>
      <c r="B289" s="15" t="s">
        <v>185</v>
      </c>
      <c r="C289" s="16">
        <v>2017</v>
      </c>
      <c r="D289" s="17">
        <v>42924</v>
      </c>
      <c r="E289" s="17">
        <v>43288</v>
      </c>
      <c r="F289" s="15" t="s">
        <v>321</v>
      </c>
      <c r="G289" s="18">
        <v>1550000</v>
      </c>
      <c r="H289" s="19">
        <v>54250</v>
      </c>
      <c r="I289" s="18">
        <v>5425</v>
      </c>
      <c r="J289" s="20">
        <v>842.63837884769487</v>
      </c>
      <c r="L289" s="22">
        <f t="shared" si="24"/>
        <v>365</v>
      </c>
      <c r="M289">
        <f t="shared" si="25"/>
        <v>177</v>
      </c>
      <c r="N289" s="22">
        <f t="shared" si="26"/>
        <v>188</v>
      </c>
      <c r="O289">
        <f t="shared" si="27"/>
        <v>27942.465753424658</v>
      </c>
      <c r="P289" s="6">
        <f t="shared" si="28"/>
        <v>26307.534246575342</v>
      </c>
      <c r="Q289">
        <f t="shared" si="29"/>
        <v>2017</v>
      </c>
    </row>
    <row r="290" spans="1:17" x14ac:dyDescent="0.3">
      <c r="A290" s="15" t="s">
        <v>184</v>
      </c>
      <c r="B290" s="15" t="s">
        <v>185</v>
      </c>
      <c r="C290" s="16">
        <v>2017</v>
      </c>
      <c r="D290" s="17">
        <v>42939</v>
      </c>
      <c r="E290" s="17">
        <v>43303</v>
      </c>
      <c r="F290" s="15" t="s">
        <v>322</v>
      </c>
      <c r="G290" s="18">
        <v>500000</v>
      </c>
      <c r="H290" s="19">
        <v>18750</v>
      </c>
      <c r="I290" s="18">
        <v>1875</v>
      </c>
      <c r="J290" s="20">
        <v>291.23446273537843</v>
      </c>
      <c r="L290" s="22">
        <f t="shared" si="24"/>
        <v>365</v>
      </c>
      <c r="M290">
        <f t="shared" si="25"/>
        <v>162</v>
      </c>
      <c r="N290" s="22">
        <f t="shared" si="26"/>
        <v>203</v>
      </c>
      <c r="O290">
        <f t="shared" si="27"/>
        <v>10428.082191780823</v>
      </c>
      <c r="P290" s="6">
        <f t="shared" si="28"/>
        <v>8321.9178082191775</v>
      </c>
      <c r="Q290">
        <f t="shared" si="29"/>
        <v>2017</v>
      </c>
    </row>
    <row r="291" spans="1:17" x14ac:dyDescent="0.3">
      <c r="A291" s="15" t="s">
        <v>184</v>
      </c>
      <c r="B291" s="15" t="s">
        <v>185</v>
      </c>
      <c r="C291" s="16">
        <v>2017</v>
      </c>
      <c r="D291" s="17">
        <v>42926</v>
      </c>
      <c r="E291" s="17">
        <v>43290</v>
      </c>
      <c r="F291" s="15" t="s">
        <v>323</v>
      </c>
      <c r="G291" s="18">
        <v>1300000</v>
      </c>
      <c r="H291" s="19">
        <v>3250</v>
      </c>
      <c r="I291" s="18">
        <v>325</v>
      </c>
      <c r="J291" s="20">
        <v>50.480640207465591</v>
      </c>
      <c r="L291" s="22">
        <f t="shared" si="24"/>
        <v>365</v>
      </c>
      <c r="M291">
        <f t="shared" si="25"/>
        <v>175</v>
      </c>
      <c r="N291" s="22">
        <f t="shared" si="26"/>
        <v>190</v>
      </c>
      <c r="O291">
        <f t="shared" si="27"/>
        <v>1691.7808219178082</v>
      </c>
      <c r="P291" s="6">
        <f t="shared" si="28"/>
        <v>1558.2191780821918</v>
      </c>
      <c r="Q291">
        <f t="shared" si="29"/>
        <v>2017</v>
      </c>
    </row>
    <row r="292" spans="1:17" x14ac:dyDescent="0.3">
      <c r="A292" s="15" t="s">
        <v>184</v>
      </c>
      <c r="B292" s="15" t="s">
        <v>185</v>
      </c>
      <c r="C292" s="16">
        <v>2017</v>
      </c>
      <c r="D292" s="17">
        <v>42926</v>
      </c>
      <c r="E292" s="17">
        <v>43290</v>
      </c>
      <c r="F292" s="15" t="s">
        <v>324</v>
      </c>
      <c r="G292" s="18">
        <v>1300000</v>
      </c>
      <c r="H292" s="19">
        <v>57000</v>
      </c>
      <c r="I292" s="18">
        <v>5700</v>
      </c>
      <c r="J292" s="20">
        <v>885.35276671555039</v>
      </c>
      <c r="L292" s="22">
        <f t="shared" si="24"/>
        <v>365</v>
      </c>
      <c r="M292">
        <f t="shared" si="25"/>
        <v>175</v>
      </c>
      <c r="N292" s="22">
        <f t="shared" si="26"/>
        <v>190</v>
      </c>
      <c r="O292">
        <f t="shared" si="27"/>
        <v>29671.232876712325</v>
      </c>
      <c r="P292" s="6">
        <f t="shared" si="28"/>
        <v>27328.767123287675</v>
      </c>
      <c r="Q292">
        <f t="shared" si="29"/>
        <v>2017</v>
      </c>
    </row>
    <row r="293" spans="1:17" x14ac:dyDescent="0.3">
      <c r="A293" s="15" t="s">
        <v>184</v>
      </c>
      <c r="B293" s="15" t="s">
        <v>185</v>
      </c>
      <c r="C293" s="16">
        <v>2017</v>
      </c>
      <c r="D293" s="17">
        <v>42926</v>
      </c>
      <c r="E293" s="17">
        <v>43290</v>
      </c>
      <c r="F293" s="15" t="s">
        <v>325</v>
      </c>
      <c r="G293" s="18">
        <v>1000000</v>
      </c>
      <c r="H293" s="19">
        <v>2500</v>
      </c>
      <c r="I293" s="18">
        <v>250</v>
      </c>
      <c r="J293" s="20">
        <v>38.831261698050454</v>
      </c>
      <c r="L293" s="22">
        <f t="shared" si="24"/>
        <v>365</v>
      </c>
      <c r="M293">
        <f t="shared" si="25"/>
        <v>175</v>
      </c>
      <c r="N293" s="22">
        <f t="shared" si="26"/>
        <v>190</v>
      </c>
      <c r="O293">
        <f t="shared" si="27"/>
        <v>1301.3698630136985</v>
      </c>
      <c r="P293" s="6">
        <f t="shared" si="28"/>
        <v>1198.6301369863015</v>
      </c>
      <c r="Q293">
        <f t="shared" si="29"/>
        <v>2017</v>
      </c>
    </row>
    <row r="294" spans="1:17" x14ac:dyDescent="0.3">
      <c r="A294" s="15" t="s">
        <v>184</v>
      </c>
      <c r="B294" s="15" t="s">
        <v>185</v>
      </c>
      <c r="C294" s="16">
        <v>2017</v>
      </c>
      <c r="D294" s="17">
        <v>42926</v>
      </c>
      <c r="E294" s="17">
        <v>43290</v>
      </c>
      <c r="F294" s="15" t="s">
        <v>326</v>
      </c>
      <c r="G294" s="18">
        <v>1000000</v>
      </c>
      <c r="H294" s="19">
        <v>35000</v>
      </c>
      <c r="I294" s="18">
        <v>3500</v>
      </c>
      <c r="J294" s="20">
        <v>543.63766377270645</v>
      </c>
      <c r="L294" s="22">
        <f t="shared" si="24"/>
        <v>365</v>
      </c>
      <c r="M294">
        <f t="shared" si="25"/>
        <v>175</v>
      </c>
      <c r="N294" s="22">
        <f t="shared" si="26"/>
        <v>190</v>
      </c>
      <c r="O294">
        <f t="shared" si="27"/>
        <v>18219.178082191778</v>
      </c>
      <c r="P294" s="6">
        <f t="shared" si="28"/>
        <v>16780.821917808222</v>
      </c>
      <c r="Q294">
        <f t="shared" si="29"/>
        <v>2017</v>
      </c>
    </row>
    <row r="295" spans="1:17" x14ac:dyDescent="0.3">
      <c r="A295" s="15" t="s">
        <v>184</v>
      </c>
      <c r="B295" s="15" t="s">
        <v>185</v>
      </c>
      <c r="C295" s="16">
        <v>2017</v>
      </c>
      <c r="D295" s="17">
        <v>42926</v>
      </c>
      <c r="E295" s="17">
        <v>43290</v>
      </c>
      <c r="F295" s="15" t="s">
        <v>327</v>
      </c>
      <c r="G295" s="18">
        <v>1200000</v>
      </c>
      <c r="H295" s="19">
        <v>3000</v>
      </c>
      <c r="I295" s="18">
        <v>300</v>
      </c>
      <c r="J295" s="20">
        <v>46.597514037660545</v>
      </c>
      <c r="L295" s="22">
        <f t="shared" si="24"/>
        <v>365</v>
      </c>
      <c r="M295">
        <f t="shared" si="25"/>
        <v>175</v>
      </c>
      <c r="N295" s="22">
        <f t="shared" si="26"/>
        <v>190</v>
      </c>
      <c r="O295">
        <f t="shared" si="27"/>
        <v>1561.6438356164383</v>
      </c>
      <c r="P295" s="6">
        <f t="shared" si="28"/>
        <v>1438.3561643835617</v>
      </c>
      <c r="Q295">
        <f t="shared" si="29"/>
        <v>2017</v>
      </c>
    </row>
    <row r="296" spans="1:17" x14ac:dyDescent="0.3">
      <c r="A296" s="15" t="s">
        <v>184</v>
      </c>
      <c r="B296" s="15" t="s">
        <v>185</v>
      </c>
      <c r="C296" s="16">
        <v>2017</v>
      </c>
      <c r="D296" s="17">
        <v>42926</v>
      </c>
      <c r="E296" s="17">
        <v>43290</v>
      </c>
      <c r="F296" s="15" t="s">
        <v>328</v>
      </c>
      <c r="G296" s="18">
        <v>1200000</v>
      </c>
      <c r="H296" s="19">
        <v>42000</v>
      </c>
      <c r="I296" s="18">
        <v>4200</v>
      </c>
      <c r="J296" s="20">
        <v>652.36519652724769</v>
      </c>
      <c r="L296" s="22">
        <f t="shared" si="24"/>
        <v>365</v>
      </c>
      <c r="M296">
        <f t="shared" si="25"/>
        <v>175</v>
      </c>
      <c r="N296" s="22">
        <f t="shared" si="26"/>
        <v>190</v>
      </c>
      <c r="O296">
        <f t="shared" si="27"/>
        <v>21863.013698630137</v>
      </c>
      <c r="P296" s="6">
        <f t="shared" si="28"/>
        <v>20136.986301369863</v>
      </c>
      <c r="Q296">
        <f t="shared" si="29"/>
        <v>2017</v>
      </c>
    </row>
    <row r="297" spans="1:17" x14ac:dyDescent="0.3">
      <c r="A297" s="15" t="s">
        <v>184</v>
      </c>
      <c r="B297" s="15" t="s">
        <v>185</v>
      </c>
      <c r="C297" s="16">
        <v>2017</v>
      </c>
      <c r="D297" s="17">
        <v>42938</v>
      </c>
      <c r="E297" s="17">
        <v>43302</v>
      </c>
      <c r="F297" s="15" t="s">
        <v>329</v>
      </c>
      <c r="G297" s="18">
        <v>400000</v>
      </c>
      <c r="H297" s="19">
        <v>15000</v>
      </c>
      <c r="I297" s="18">
        <v>1500</v>
      </c>
      <c r="J297" s="20">
        <v>232.98757018830273</v>
      </c>
      <c r="L297" s="22">
        <f t="shared" si="24"/>
        <v>365</v>
      </c>
      <c r="M297">
        <f t="shared" si="25"/>
        <v>163</v>
      </c>
      <c r="N297" s="22">
        <f t="shared" si="26"/>
        <v>202</v>
      </c>
      <c r="O297">
        <f t="shared" si="27"/>
        <v>8301.3698630136987</v>
      </c>
      <c r="P297" s="6">
        <f t="shared" si="28"/>
        <v>6698.6301369863013</v>
      </c>
      <c r="Q297">
        <f t="shared" si="29"/>
        <v>2017</v>
      </c>
    </row>
    <row r="298" spans="1:17" x14ac:dyDescent="0.3">
      <c r="A298" s="15" t="s">
        <v>184</v>
      </c>
      <c r="B298" s="15" t="s">
        <v>185</v>
      </c>
      <c r="C298" s="16">
        <v>2017</v>
      </c>
      <c r="D298" s="17">
        <v>42937</v>
      </c>
      <c r="E298" s="17">
        <v>43301</v>
      </c>
      <c r="F298" s="15" t="s">
        <v>330</v>
      </c>
      <c r="G298" s="18">
        <v>2300000</v>
      </c>
      <c r="H298" s="19">
        <v>86250</v>
      </c>
      <c r="I298" s="18">
        <v>8625</v>
      </c>
      <c r="J298" s="20">
        <v>1339.6785285827407</v>
      </c>
      <c r="L298" s="22">
        <f t="shared" si="24"/>
        <v>365</v>
      </c>
      <c r="M298">
        <f t="shared" si="25"/>
        <v>164</v>
      </c>
      <c r="N298" s="22">
        <f t="shared" si="26"/>
        <v>201</v>
      </c>
      <c r="O298">
        <f t="shared" si="27"/>
        <v>47496.575342465752</v>
      </c>
      <c r="P298" s="6">
        <f t="shared" si="28"/>
        <v>38753.424657534248</v>
      </c>
      <c r="Q298">
        <f t="shared" si="29"/>
        <v>2017</v>
      </c>
    </row>
    <row r="299" spans="1:17" x14ac:dyDescent="0.3">
      <c r="A299" s="15" t="s">
        <v>184</v>
      </c>
      <c r="B299" s="15" t="s">
        <v>185</v>
      </c>
      <c r="C299" s="16">
        <v>2017</v>
      </c>
      <c r="D299" s="17">
        <v>42940</v>
      </c>
      <c r="E299" s="17">
        <v>43304</v>
      </c>
      <c r="F299" s="15" t="s">
        <v>331</v>
      </c>
      <c r="G299" s="18">
        <v>800000</v>
      </c>
      <c r="H299" s="19">
        <v>30000</v>
      </c>
      <c r="I299" s="18">
        <v>3000</v>
      </c>
      <c r="J299" s="20">
        <v>465.97514037660545</v>
      </c>
      <c r="L299" s="22">
        <f t="shared" si="24"/>
        <v>365</v>
      </c>
      <c r="M299">
        <f t="shared" si="25"/>
        <v>161</v>
      </c>
      <c r="N299" s="22">
        <f t="shared" si="26"/>
        <v>204</v>
      </c>
      <c r="O299">
        <f t="shared" si="27"/>
        <v>16767.123287671235</v>
      </c>
      <c r="P299" s="6">
        <f t="shared" si="28"/>
        <v>13232.876712328765</v>
      </c>
      <c r="Q299">
        <f t="shared" si="29"/>
        <v>2017</v>
      </c>
    </row>
    <row r="300" spans="1:17" x14ac:dyDescent="0.3">
      <c r="A300" s="15" t="s">
        <v>184</v>
      </c>
      <c r="B300" s="15" t="s">
        <v>185</v>
      </c>
      <c r="C300" s="16">
        <v>2017</v>
      </c>
      <c r="D300" s="17">
        <v>42909</v>
      </c>
      <c r="E300" s="17">
        <v>43273</v>
      </c>
      <c r="F300" s="15" t="s">
        <v>332</v>
      </c>
      <c r="G300" s="18"/>
      <c r="H300" s="19">
        <v>17000</v>
      </c>
      <c r="I300" s="18">
        <v>1700</v>
      </c>
      <c r="J300" s="20">
        <v>264.05257954674312</v>
      </c>
      <c r="L300" s="22">
        <f t="shared" si="24"/>
        <v>365</v>
      </c>
      <c r="M300">
        <f t="shared" si="25"/>
        <v>192</v>
      </c>
      <c r="N300" s="22">
        <f t="shared" si="26"/>
        <v>173</v>
      </c>
      <c r="O300">
        <f t="shared" si="27"/>
        <v>8057.534246575342</v>
      </c>
      <c r="P300" s="6">
        <f t="shared" si="28"/>
        <v>8942.465753424658</v>
      </c>
      <c r="Q300">
        <f t="shared" si="29"/>
        <v>2017</v>
      </c>
    </row>
    <row r="301" spans="1:17" x14ac:dyDescent="0.3">
      <c r="A301" s="15" t="s">
        <v>184</v>
      </c>
      <c r="B301" s="15" t="s">
        <v>185</v>
      </c>
      <c r="C301" s="16">
        <v>2017</v>
      </c>
      <c r="D301" s="17">
        <v>42936</v>
      </c>
      <c r="E301" s="17">
        <v>43300</v>
      </c>
      <c r="F301" s="15" t="s">
        <v>333</v>
      </c>
      <c r="G301" s="18">
        <v>400000</v>
      </c>
      <c r="H301" s="19">
        <v>-15000</v>
      </c>
      <c r="I301" s="18">
        <v>-1500</v>
      </c>
      <c r="J301" s="20">
        <v>-232.98757018830273</v>
      </c>
      <c r="L301" s="22">
        <f t="shared" si="24"/>
        <v>365</v>
      </c>
      <c r="M301">
        <f t="shared" si="25"/>
        <v>165</v>
      </c>
      <c r="N301" s="22">
        <f t="shared" si="26"/>
        <v>200</v>
      </c>
      <c r="O301">
        <f t="shared" si="27"/>
        <v>-8219.17808219178</v>
      </c>
      <c r="P301" s="6">
        <f t="shared" si="28"/>
        <v>-6780.82191780822</v>
      </c>
      <c r="Q301">
        <f t="shared" si="29"/>
        <v>2017</v>
      </c>
    </row>
    <row r="302" spans="1:17" x14ac:dyDescent="0.3">
      <c r="A302" s="15" t="s">
        <v>184</v>
      </c>
      <c r="B302" s="15" t="s">
        <v>185</v>
      </c>
      <c r="C302" s="16">
        <v>2017</v>
      </c>
      <c r="D302" s="17">
        <v>42936</v>
      </c>
      <c r="E302" s="17">
        <v>43300</v>
      </c>
      <c r="F302" s="15" t="s">
        <v>334</v>
      </c>
      <c r="G302" s="18">
        <v>400000</v>
      </c>
      <c r="H302" s="19">
        <v>15000</v>
      </c>
      <c r="I302" s="18">
        <v>1500</v>
      </c>
      <c r="J302" s="20">
        <v>232.98757018830273</v>
      </c>
      <c r="L302" s="22">
        <f t="shared" si="24"/>
        <v>365</v>
      </c>
      <c r="M302">
        <f t="shared" si="25"/>
        <v>165</v>
      </c>
      <c r="N302" s="22">
        <f t="shared" si="26"/>
        <v>200</v>
      </c>
      <c r="O302">
        <f t="shared" si="27"/>
        <v>8219.17808219178</v>
      </c>
      <c r="P302" s="6">
        <f t="shared" si="28"/>
        <v>6780.82191780822</v>
      </c>
      <c r="Q302">
        <f t="shared" si="29"/>
        <v>2017</v>
      </c>
    </row>
    <row r="303" spans="1:17" x14ac:dyDescent="0.3">
      <c r="A303" s="15" t="s">
        <v>184</v>
      </c>
      <c r="B303" s="15" t="s">
        <v>185</v>
      </c>
      <c r="C303" s="16">
        <v>2017</v>
      </c>
      <c r="D303" s="17">
        <v>42753</v>
      </c>
      <c r="E303" s="17">
        <v>43117</v>
      </c>
      <c r="F303" s="15" t="s">
        <v>335</v>
      </c>
      <c r="G303" s="18">
        <v>375000</v>
      </c>
      <c r="H303" s="19">
        <v>15000</v>
      </c>
      <c r="I303" s="18">
        <v>1500</v>
      </c>
      <c r="J303" s="20">
        <v>232.98757018830273</v>
      </c>
      <c r="L303" s="22">
        <f t="shared" si="24"/>
        <v>365</v>
      </c>
      <c r="M303">
        <f t="shared" si="25"/>
        <v>348</v>
      </c>
      <c r="N303" s="22">
        <f t="shared" si="26"/>
        <v>17</v>
      </c>
      <c r="O303">
        <f t="shared" si="27"/>
        <v>698.63013698630141</v>
      </c>
      <c r="P303" s="6">
        <f t="shared" si="28"/>
        <v>14301.369863013699</v>
      </c>
      <c r="Q303">
        <f t="shared" si="29"/>
        <v>2017</v>
      </c>
    </row>
    <row r="304" spans="1:17" x14ac:dyDescent="0.3">
      <c r="A304" s="15" t="s">
        <v>184</v>
      </c>
      <c r="B304" s="15" t="s">
        <v>185</v>
      </c>
      <c r="C304" s="16">
        <v>2017</v>
      </c>
      <c r="D304" s="17">
        <v>42930</v>
      </c>
      <c r="E304" s="17">
        <v>43294</v>
      </c>
      <c r="F304" s="15" t="s">
        <v>336</v>
      </c>
      <c r="G304" s="18">
        <v>1070000</v>
      </c>
      <c r="H304" s="19">
        <v>2625</v>
      </c>
      <c r="I304" s="18">
        <v>263</v>
      </c>
      <c r="J304" s="20">
        <v>40.772824782952981</v>
      </c>
      <c r="L304" s="22">
        <f t="shared" si="24"/>
        <v>365</v>
      </c>
      <c r="M304">
        <f t="shared" si="25"/>
        <v>171</v>
      </c>
      <c r="N304" s="22">
        <f t="shared" si="26"/>
        <v>194</v>
      </c>
      <c r="O304">
        <f t="shared" si="27"/>
        <v>1395.205479452055</v>
      </c>
      <c r="P304" s="6">
        <f t="shared" si="28"/>
        <v>1229.794520547945</v>
      </c>
      <c r="Q304">
        <f t="shared" si="29"/>
        <v>2017</v>
      </c>
    </row>
    <row r="305" spans="1:17" x14ac:dyDescent="0.3">
      <c r="A305" s="15" t="s">
        <v>184</v>
      </c>
      <c r="B305" s="15" t="s">
        <v>185</v>
      </c>
      <c r="C305" s="16">
        <v>2017</v>
      </c>
      <c r="D305" s="17">
        <v>42930</v>
      </c>
      <c r="E305" s="17">
        <v>43294</v>
      </c>
      <c r="F305" s="15" t="s">
        <v>337</v>
      </c>
      <c r="G305" s="18">
        <v>1000000</v>
      </c>
      <c r="H305" s="19">
        <v>37500</v>
      </c>
      <c r="I305" s="18">
        <v>3750</v>
      </c>
      <c r="J305" s="20">
        <v>582.46892547075686</v>
      </c>
      <c r="L305" s="22">
        <f t="shared" si="24"/>
        <v>365</v>
      </c>
      <c r="M305">
        <f t="shared" si="25"/>
        <v>171</v>
      </c>
      <c r="N305" s="22">
        <f t="shared" si="26"/>
        <v>194</v>
      </c>
      <c r="O305">
        <f t="shared" si="27"/>
        <v>19931.506849315068</v>
      </c>
      <c r="P305" s="6">
        <f t="shared" si="28"/>
        <v>17568.493150684932</v>
      </c>
      <c r="Q305">
        <f t="shared" si="29"/>
        <v>2017</v>
      </c>
    </row>
    <row r="306" spans="1:17" x14ac:dyDescent="0.3">
      <c r="A306" s="15" t="s">
        <v>184</v>
      </c>
      <c r="B306" s="15" t="s">
        <v>185</v>
      </c>
      <c r="C306" s="16">
        <v>2017</v>
      </c>
      <c r="D306" s="17">
        <v>42930</v>
      </c>
      <c r="E306" s="17">
        <v>43294</v>
      </c>
      <c r="F306" s="15" t="s">
        <v>338</v>
      </c>
      <c r="G306" s="18">
        <v>1070000</v>
      </c>
      <c r="H306" s="19">
        <v>2625</v>
      </c>
      <c r="I306" s="18">
        <v>263</v>
      </c>
      <c r="J306" s="20">
        <v>40.772824782952981</v>
      </c>
      <c r="L306" s="22">
        <f t="shared" si="24"/>
        <v>365</v>
      </c>
      <c r="M306">
        <f t="shared" si="25"/>
        <v>171</v>
      </c>
      <c r="N306" s="22">
        <f t="shared" si="26"/>
        <v>194</v>
      </c>
      <c r="O306">
        <f t="shared" si="27"/>
        <v>1395.205479452055</v>
      </c>
      <c r="P306" s="6">
        <f t="shared" si="28"/>
        <v>1229.794520547945</v>
      </c>
      <c r="Q306">
        <f t="shared" si="29"/>
        <v>2017</v>
      </c>
    </row>
    <row r="307" spans="1:17" x14ac:dyDescent="0.3">
      <c r="A307" s="15" t="s">
        <v>184</v>
      </c>
      <c r="B307" s="15" t="s">
        <v>185</v>
      </c>
      <c r="C307" s="16">
        <v>2017</v>
      </c>
      <c r="D307" s="17">
        <v>42930</v>
      </c>
      <c r="E307" s="17">
        <v>43294</v>
      </c>
      <c r="F307" s="15" t="s">
        <v>339</v>
      </c>
      <c r="G307" s="18">
        <v>1000000</v>
      </c>
      <c r="H307" s="19">
        <v>2500</v>
      </c>
      <c r="I307" s="18">
        <v>250</v>
      </c>
      <c r="J307" s="20">
        <v>38.831261698050454</v>
      </c>
      <c r="L307" s="22">
        <f t="shared" si="24"/>
        <v>365</v>
      </c>
      <c r="M307">
        <f t="shared" si="25"/>
        <v>171</v>
      </c>
      <c r="N307" s="22">
        <f t="shared" si="26"/>
        <v>194</v>
      </c>
      <c r="O307">
        <f t="shared" si="27"/>
        <v>1328.7671232876714</v>
      </c>
      <c r="P307" s="6">
        <f t="shared" si="28"/>
        <v>1171.2328767123286</v>
      </c>
      <c r="Q307">
        <f t="shared" si="29"/>
        <v>2017</v>
      </c>
    </row>
    <row r="308" spans="1:17" x14ac:dyDescent="0.3">
      <c r="A308" s="15" t="s">
        <v>184</v>
      </c>
      <c r="B308" s="15" t="s">
        <v>185</v>
      </c>
      <c r="C308" s="16">
        <v>2017</v>
      </c>
      <c r="D308" s="17">
        <v>42930</v>
      </c>
      <c r="E308" s="17">
        <v>43294</v>
      </c>
      <c r="F308" s="15" t="s">
        <v>340</v>
      </c>
      <c r="G308" s="18">
        <v>1070000</v>
      </c>
      <c r="H308" s="19"/>
      <c r="I308" s="18"/>
      <c r="J308" s="20">
        <v>0</v>
      </c>
      <c r="L308" s="22">
        <f t="shared" si="24"/>
        <v>365</v>
      </c>
      <c r="M308">
        <f t="shared" si="25"/>
        <v>171</v>
      </c>
      <c r="N308" s="22">
        <f t="shared" si="26"/>
        <v>194</v>
      </c>
      <c r="O308">
        <f t="shared" si="27"/>
        <v>0</v>
      </c>
      <c r="P308" s="6">
        <f t="shared" si="28"/>
        <v>0</v>
      </c>
      <c r="Q308">
        <f t="shared" si="29"/>
        <v>2017</v>
      </c>
    </row>
    <row r="309" spans="1:17" x14ac:dyDescent="0.3">
      <c r="A309" s="15" t="s">
        <v>184</v>
      </c>
      <c r="B309" s="15" t="s">
        <v>185</v>
      </c>
      <c r="C309" s="16">
        <v>2017</v>
      </c>
      <c r="D309" s="17">
        <v>42930</v>
      </c>
      <c r="E309" s="17">
        <v>43294</v>
      </c>
      <c r="F309" s="15" t="s">
        <v>341</v>
      </c>
      <c r="G309" s="18">
        <v>600000</v>
      </c>
      <c r="H309" s="19">
        <v>23000</v>
      </c>
      <c r="I309" s="18">
        <v>2300</v>
      </c>
      <c r="J309" s="20">
        <v>357.24760762206421</v>
      </c>
      <c r="L309" s="22">
        <f t="shared" si="24"/>
        <v>365</v>
      </c>
      <c r="M309">
        <f t="shared" si="25"/>
        <v>171</v>
      </c>
      <c r="N309" s="22">
        <f t="shared" si="26"/>
        <v>194</v>
      </c>
      <c r="O309">
        <f t="shared" si="27"/>
        <v>12224.657534246577</v>
      </c>
      <c r="P309" s="6">
        <f t="shared" si="28"/>
        <v>10775.342465753423</v>
      </c>
      <c r="Q309">
        <f t="shared" si="29"/>
        <v>2017</v>
      </c>
    </row>
    <row r="310" spans="1:17" x14ac:dyDescent="0.3">
      <c r="A310" s="15" t="s">
        <v>184</v>
      </c>
      <c r="B310" s="15" t="s">
        <v>185</v>
      </c>
      <c r="C310" s="16">
        <v>2017</v>
      </c>
      <c r="D310" s="17">
        <v>42932</v>
      </c>
      <c r="E310" s="17">
        <v>43296</v>
      </c>
      <c r="F310" s="15" t="s">
        <v>342</v>
      </c>
      <c r="G310" s="18">
        <v>600000</v>
      </c>
      <c r="H310" s="19">
        <v>21000</v>
      </c>
      <c r="I310" s="18">
        <v>2100</v>
      </c>
      <c r="J310" s="20">
        <v>326.18259826362385</v>
      </c>
      <c r="L310" s="22">
        <f t="shared" si="24"/>
        <v>365</v>
      </c>
      <c r="M310">
        <f t="shared" si="25"/>
        <v>169</v>
      </c>
      <c r="N310" s="22">
        <f t="shared" si="26"/>
        <v>196</v>
      </c>
      <c r="O310">
        <f t="shared" si="27"/>
        <v>11276.712328767124</v>
      </c>
      <c r="P310" s="6">
        <f t="shared" si="28"/>
        <v>9723.2876712328762</v>
      </c>
      <c r="Q310">
        <f t="shared" si="29"/>
        <v>2017</v>
      </c>
    </row>
    <row r="311" spans="1:17" x14ac:dyDescent="0.3">
      <c r="A311" s="15" t="s">
        <v>184</v>
      </c>
      <c r="B311" s="15" t="s">
        <v>185</v>
      </c>
      <c r="C311" s="16">
        <v>2017</v>
      </c>
      <c r="D311" s="17">
        <v>42935</v>
      </c>
      <c r="E311" s="17">
        <v>43299</v>
      </c>
      <c r="F311" s="15" t="s">
        <v>343</v>
      </c>
      <c r="G311" s="18"/>
      <c r="H311" s="19">
        <v>5000</v>
      </c>
      <c r="I311" s="18">
        <v>500</v>
      </c>
      <c r="J311" s="20">
        <v>77.662523396100909</v>
      </c>
      <c r="L311" s="22">
        <f t="shared" si="24"/>
        <v>365</v>
      </c>
      <c r="M311">
        <f t="shared" si="25"/>
        <v>166</v>
      </c>
      <c r="N311" s="22">
        <f t="shared" si="26"/>
        <v>199</v>
      </c>
      <c r="O311">
        <f t="shared" si="27"/>
        <v>2726.027397260274</v>
      </c>
      <c r="P311" s="6">
        <f t="shared" si="28"/>
        <v>2273.972602739726</v>
      </c>
      <c r="Q311">
        <f t="shared" si="29"/>
        <v>2017</v>
      </c>
    </row>
    <row r="312" spans="1:17" x14ac:dyDescent="0.3">
      <c r="A312" s="15" t="s">
        <v>184</v>
      </c>
      <c r="B312" s="15" t="s">
        <v>185</v>
      </c>
      <c r="C312" s="16">
        <v>2017</v>
      </c>
      <c r="D312" s="17">
        <v>42934</v>
      </c>
      <c r="E312" s="17">
        <v>43298</v>
      </c>
      <c r="F312" s="15" t="s">
        <v>344</v>
      </c>
      <c r="G312" s="18">
        <v>700000</v>
      </c>
      <c r="H312" s="19">
        <v>26500</v>
      </c>
      <c r="I312" s="18">
        <v>2650</v>
      </c>
      <c r="J312" s="20">
        <v>411.61137399933483</v>
      </c>
      <c r="L312" s="22">
        <f t="shared" si="24"/>
        <v>365</v>
      </c>
      <c r="M312">
        <f t="shared" si="25"/>
        <v>167</v>
      </c>
      <c r="N312" s="22">
        <f t="shared" si="26"/>
        <v>198</v>
      </c>
      <c r="O312">
        <f t="shared" si="27"/>
        <v>14375.342465753425</v>
      </c>
      <c r="P312" s="6">
        <f t="shared" si="28"/>
        <v>12124.657534246575</v>
      </c>
      <c r="Q312">
        <f t="shared" si="29"/>
        <v>2017</v>
      </c>
    </row>
    <row r="313" spans="1:17" x14ac:dyDescent="0.3">
      <c r="A313" s="15" t="s">
        <v>184</v>
      </c>
      <c r="B313" s="15" t="s">
        <v>185</v>
      </c>
      <c r="C313" s="16">
        <v>2017</v>
      </c>
      <c r="D313" s="17">
        <v>42933</v>
      </c>
      <c r="E313" s="17">
        <v>43297</v>
      </c>
      <c r="F313" s="15" t="s">
        <v>345</v>
      </c>
      <c r="G313" s="18">
        <v>610000</v>
      </c>
      <c r="H313" s="19">
        <v>350</v>
      </c>
      <c r="I313" s="18">
        <v>35</v>
      </c>
      <c r="J313" s="20">
        <v>5.4363766377270641</v>
      </c>
      <c r="L313" s="22">
        <f t="shared" si="24"/>
        <v>365</v>
      </c>
      <c r="M313">
        <f t="shared" si="25"/>
        <v>168</v>
      </c>
      <c r="N313" s="22">
        <f t="shared" si="26"/>
        <v>197</v>
      </c>
      <c r="O313">
        <f t="shared" si="27"/>
        <v>188.9041095890411</v>
      </c>
      <c r="P313" s="6">
        <f t="shared" si="28"/>
        <v>161.0958904109589</v>
      </c>
      <c r="Q313">
        <f t="shared" si="29"/>
        <v>2017</v>
      </c>
    </row>
    <row r="314" spans="1:17" x14ac:dyDescent="0.3">
      <c r="A314" s="15" t="s">
        <v>184</v>
      </c>
      <c r="B314" s="15" t="s">
        <v>185</v>
      </c>
      <c r="C314" s="16">
        <v>2017</v>
      </c>
      <c r="D314" s="17">
        <v>42933</v>
      </c>
      <c r="E314" s="17">
        <v>43297</v>
      </c>
      <c r="F314" s="15" t="s">
        <v>346</v>
      </c>
      <c r="G314" s="18">
        <v>600000</v>
      </c>
      <c r="H314" s="19">
        <v>21000</v>
      </c>
      <c r="I314" s="18">
        <v>2100</v>
      </c>
      <c r="J314" s="20">
        <v>326.18259826362385</v>
      </c>
      <c r="L314" s="22">
        <f t="shared" si="24"/>
        <v>365</v>
      </c>
      <c r="M314">
        <f t="shared" si="25"/>
        <v>168</v>
      </c>
      <c r="N314" s="22">
        <f t="shared" si="26"/>
        <v>197</v>
      </c>
      <c r="O314">
        <f t="shared" si="27"/>
        <v>11334.246575342466</v>
      </c>
      <c r="P314" s="6">
        <f t="shared" si="28"/>
        <v>9665.7534246575342</v>
      </c>
      <c r="Q314">
        <f t="shared" si="29"/>
        <v>2017</v>
      </c>
    </row>
    <row r="315" spans="1:17" x14ac:dyDescent="0.3">
      <c r="A315" s="15" t="s">
        <v>184</v>
      </c>
      <c r="B315" s="15" t="s">
        <v>185</v>
      </c>
      <c r="C315" s="16">
        <v>2017</v>
      </c>
      <c r="D315" s="17">
        <v>42934</v>
      </c>
      <c r="E315" s="17">
        <v>43298</v>
      </c>
      <c r="F315" s="15" t="s">
        <v>347</v>
      </c>
      <c r="G315" s="18">
        <v>700000</v>
      </c>
      <c r="H315" s="19">
        <v>1750</v>
      </c>
      <c r="I315" s="18">
        <v>175</v>
      </c>
      <c r="J315" s="20">
        <v>27.181883188635318</v>
      </c>
      <c r="L315" s="22">
        <f t="shared" si="24"/>
        <v>365</v>
      </c>
      <c r="M315">
        <f t="shared" si="25"/>
        <v>167</v>
      </c>
      <c r="N315" s="22">
        <f t="shared" si="26"/>
        <v>198</v>
      </c>
      <c r="O315">
        <f t="shared" si="27"/>
        <v>949.31506849315065</v>
      </c>
      <c r="P315" s="6">
        <f t="shared" si="28"/>
        <v>800.68493150684935</v>
      </c>
      <c r="Q315">
        <f t="shared" si="29"/>
        <v>2017</v>
      </c>
    </row>
    <row r="316" spans="1:17" x14ac:dyDescent="0.3">
      <c r="A316" s="15" t="s">
        <v>184</v>
      </c>
      <c r="B316" s="15" t="s">
        <v>185</v>
      </c>
      <c r="C316" s="16">
        <v>2017</v>
      </c>
      <c r="D316" s="17">
        <v>42934</v>
      </c>
      <c r="E316" s="17">
        <v>43298</v>
      </c>
      <c r="F316" s="15" t="s">
        <v>348</v>
      </c>
      <c r="G316" s="18">
        <v>650000</v>
      </c>
      <c r="H316" s="19">
        <v>22750</v>
      </c>
      <c r="I316" s="18">
        <v>2275</v>
      </c>
      <c r="J316" s="20">
        <v>353.36448145225916</v>
      </c>
      <c r="L316" s="22">
        <f t="shared" si="24"/>
        <v>365</v>
      </c>
      <c r="M316">
        <f t="shared" si="25"/>
        <v>167</v>
      </c>
      <c r="N316" s="22">
        <f t="shared" si="26"/>
        <v>198</v>
      </c>
      <c r="O316">
        <f t="shared" si="27"/>
        <v>12341.095890410959</v>
      </c>
      <c r="P316" s="6">
        <f t="shared" si="28"/>
        <v>10408.904109589041</v>
      </c>
      <c r="Q316">
        <f t="shared" si="29"/>
        <v>2017</v>
      </c>
    </row>
    <row r="317" spans="1:17" x14ac:dyDescent="0.3">
      <c r="A317" s="15" t="s">
        <v>184</v>
      </c>
      <c r="B317" s="15" t="s">
        <v>185</v>
      </c>
      <c r="C317" s="16">
        <v>2017</v>
      </c>
      <c r="D317" s="17">
        <v>42909</v>
      </c>
      <c r="E317" s="17">
        <v>43273</v>
      </c>
      <c r="F317" s="15" t="s">
        <v>349</v>
      </c>
      <c r="G317" s="18">
        <v>1400000</v>
      </c>
      <c r="H317" s="19">
        <v>3500</v>
      </c>
      <c r="I317" s="18">
        <v>350</v>
      </c>
      <c r="J317" s="20">
        <v>54.363766377270636</v>
      </c>
      <c r="L317" s="22">
        <f t="shared" si="24"/>
        <v>365</v>
      </c>
      <c r="M317">
        <f t="shared" si="25"/>
        <v>192</v>
      </c>
      <c r="N317" s="22">
        <f t="shared" si="26"/>
        <v>173</v>
      </c>
      <c r="O317">
        <f t="shared" si="27"/>
        <v>1658.9041095890411</v>
      </c>
      <c r="P317" s="6">
        <f t="shared" si="28"/>
        <v>1841.0958904109589</v>
      </c>
      <c r="Q317">
        <f t="shared" si="29"/>
        <v>2017</v>
      </c>
    </row>
    <row r="318" spans="1:17" x14ac:dyDescent="0.3">
      <c r="A318" s="15" t="s">
        <v>184</v>
      </c>
      <c r="B318" s="15" t="s">
        <v>185</v>
      </c>
      <c r="C318" s="16">
        <v>2017</v>
      </c>
      <c r="D318" s="17">
        <v>42909</v>
      </c>
      <c r="E318" s="17">
        <v>43273</v>
      </c>
      <c r="F318" s="15" t="s">
        <v>350</v>
      </c>
      <c r="G318" s="18">
        <v>1400000</v>
      </c>
      <c r="H318" s="19">
        <v>49000</v>
      </c>
      <c r="I318" s="18">
        <v>4900</v>
      </c>
      <c r="J318" s="20">
        <v>761.09272928178893</v>
      </c>
      <c r="L318" s="22">
        <f t="shared" si="24"/>
        <v>365</v>
      </c>
      <c r="M318">
        <f t="shared" si="25"/>
        <v>192</v>
      </c>
      <c r="N318" s="22">
        <f t="shared" si="26"/>
        <v>173</v>
      </c>
      <c r="O318">
        <f t="shared" si="27"/>
        <v>23224.657534246577</v>
      </c>
      <c r="P318" s="6">
        <f t="shared" si="28"/>
        <v>25775.342465753423</v>
      </c>
      <c r="Q318">
        <f t="shared" si="29"/>
        <v>2017</v>
      </c>
    </row>
    <row r="319" spans="1:17" x14ac:dyDescent="0.3">
      <c r="A319" s="15" t="s">
        <v>184</v>
      </c>
      <c r="B319" s="15" t="s">
        <v>185</v>
      </c>
      <c r="C319" s="16">
        <v>2017</v>
      </c>
      <c r="D319" s="17">
        <v>42932</v>
      </c>
      <c r="E319" s="17">
        <v>43296</v>
      </c>
      <c r="F319" s="15" t="s">
        <v>351</v>
      </c>
      <c r="G319" s="18">
        <v>400000</v>
      </c>
      <c r="H319" s="19">
        <v>14000</v>
      </c>
      <c r="I319" s="18">
        <v>1400</v>
      </c>
      <c r="J319" s="20">
        <v>217.45506550908254</v>
      </c>
      <c r="L319" s="22">
        <f t="shared" si="24"/>
        <v>365</v>
      </c>
      <c r="M319">
        <f t="shared" si="25"/>
        <v>169</v>
      </c>
      <c r="N319" s="22">
        <f t="shared" si="26"/>
        <v>196</v>
      </c>
      <c r="O319">
        <f t="shared" si="27"/>
        <v>7517.8082191780823</v>
      </c>
      <c r="P319" s="6">
        <f t="shared" si="28"/>
        <v>6482.1917808219177</v>
      </c>
      <c r="Q319">
        <f t="shared" si="29"/>
        <v>2017</v>
      </c>
    </row>
    <row r="320" spans="1:17" x14ac:dyDescent="0.3">
      <c r="A320" s="15" t="s">
        <v>184</v>
      </c>
      <c r="B320" s="15" t="s">
        <v>185</v>
      </c>
      <c r="C320" s="16">
        <v>2017</v>
      </c>
      <c r="D320" s="17">
        <v>43007</v>
      </c>
      <c r="E320" s="17">
        <v>43371</v>
      </c>
      <c r="F320" s="15" t="s">
        <v>352</v>
      </c>
      <c r="G320" s="18">
        <v>500000</v>
      </c>
      <c r="H320" s="19">
        <v>17500</v>
      </c>
      <c r="I320" s="18">
        <v>1750</v>
      </c>
      <c r="J320" s="20">
        <v>271.81883188635322</v>
      </c>
      <c r="L320" s="22">
        <f t="shared" si="24"/>
        <v>365</v>
      </c>
      <c r="M320">
        <f t="shared" si="25"/>
        <v>94</v>
      </c>
      <c r="N320" s="22">
        <f t="shared" si="26"/>
        <v>271</v>
      </c>
      <c r="O320">
        <f t="shared" si="27"/>
        <v>12993.150684931506</v>
      </c>
      <c r="P320" s="6">
        <f t="shared" si="28"/>
        <v>4506.8493150684935</v>
      </c>
      <c r="Q320">
        <f t="shared" si="29"/>
        <v>2017</v>
      </c>
    </row>
    <row r="321" spans="1:17" x14ac:dyDescent="0.3">
      <c r="A321" s="15" t="s">
        <v>184</v>
      </c>
      <c r="B321" s="15" t="s">
        <v>185</v>
      </c>
      <c r="C321" s="16">
        <v>2017</v>
      </c>
      <c r="D321" s="17">
        <v>43010</v>
      </c>
      <c r="E321" s="17">
        <v>43374</v>
      </c>
      <c r="F321" s="15" t="s">
        <v>353</v>
      </c>
      <c r="G321" s="18">
        <v>1</v>
      </c>
      <c r="H321" s="19">
        <v>15000</v>
      </c>
      <c r="I321" s="18">
        <v>1500</v>
      </c>
      <c r="J321" s="20">
        <v>232.98757018830273</v>
      </c>
      <c r="L321" s="22">
        <f t="shared" si="24"/>
        <v>365</v>
      </c>
      <c r="M321">
        <f t="shared" si="25"/>
        <v>91</v>
      </c>
      <c r="N321" s="22">
        <f t="shared" si="26"/>
        <v>274</v>
      </c>
      <c r="O321">
        <f t="shared" si="27"/>
        <v>11260.273972602739</v>
      </c>
      <c r="P321" s="6">
        <f t="shared" si="28"/>
        <v>3739.7260273972606</v>
      </c>
      <c r="Q321">
        <f t="shared" si="29"/>
        <v>2017</v>
      </c>
    </row>
    <row r="322" spans="1:17" x14ac:dyDescent="0.3">
      <c r="A322" s="15" t="s">
        <v>184</v>
      </c>
      <c r="B322" s="15" t="s">
        <v>185</v>
      </c>
      <c r="C322" s="16">
        <v>2017</v>
      </c>
      <c r="D322" s="17">
        <v>43022</v>
      </c>
      <c r="E322" s="17">
        <v>43386</v>
      </c>
      <c r="F322" s="15" t="s">
        <v>354</v>
      </c>
      <c r="G322" s="18">
        <v>400000</v>
      </c>
      <c r="H322" s="19">
        <v>15000</v>
      </c>
      <c r="I322" s="18">
        <v>1500</v>
      </c>
      <c r="J322" s="20">
        <v>232.98757018830273</v>
      </c>
      <c r="L322" s="22">
        <f t="shared" si="24"/>
        <v>365</v>
      </c>
      <c r="M322">
        <f t="shared" si="25"/>
        <v>79</v>
      </c>
      <c r="N322" s="22">
        <f t="shared" si="26"/>
        <v>286</v>
      </c>
      <c r="O322">
        <f t="shared" si="27"/>
        <v>11753.424657534246</v>
      </c>
      <c r="P322" s="6">
        <f t="shared" si="28"/>
        <v>3246.5753424657541</v>
      </c>
      <c r="Q322">
        <f t="shared" si="29"/>
        <v>2017</v>
      </c>
    </row>
    <row r="323" spans="1:17" x14ac:dyDescent="0.3">
      <c r="A323" s="15" t="s">
        <v>184</v>
      </c>
      <c r="B323" s="15" t="s">
        <v>185</v>
      </c>
      <c r="C323" s="16">
        <v>2017</v>
      </c>
      <c r="D323" s="17">
        <v>42943</v>
      </c>
      <c r="E323" s="17">
        <v>43307</v>
      </c>
      <c r="F323" s="15" t="s">
        <v>355</v>
      </c>
      <c r="G323" s="18">
        <v>1000000</v>
      </c>
      <c r="H323" s="19">
        <v>2500</v>
      </c>
      <c r="I323" s="18">
        <v>250</v>
      </c>
      <c r="J323" s="20">
        <v>38.831261698050454</v>
      </c>
      <c r="L323" s="22">
        <f t="shared" ref="L323:L386" si="30">DATEDIF(D323, E323, "d")+1</f>
        <v>365</v>
      </c>
      <c r="M323">
        <f t="shared" ref="M323:M386" si="31">IF(D323&gt;$K$2,0,MIN($K$2,E323)-D323+1)</f>
        <v>158</v>
      </c>
      <c r="N323" s="22">
        <f t="shared" ref="N323:N386" si="32">MAX(0,L323-M323)</f>
        <v>207</v>
      </c>
      <c r="O323">
        <f t="shared" ref="O323:O386" si="33">H323*(N323/L323)</f>
        <v>1417.8082191780823</v>
      </c>
      <c r="P323" s="6">
        <f t="shared" ref="P323:P386" si="34">H323 - O323</f>
        <v>1082.1917808219177</v>
      </c>
      <c r="Q323">
        <f t="shared" ref="Q323:Q386" si="35">YEAR(D323)</f>
        <v>2017</v>
      </c>
    </row>
    <row r="324" spans="1:17" x14ac:dyDescent="0.3">
      <c r="A324" s="15" t="s">
        <v>184</v>
      </c>
      <c r="B324" s="15" t="s">
        <v>185</v>
      </c>
      <c r="C324" s="16">
        <v>2017</v>
      </c>
      <c r="D324" s="17">
        <v>42943</v>
      </c>
      <c r="E324" s="17">
        <v>43307</v>
      </c>
      <c r="F324" s="15" t="s">
        <v>356</v>
      </c>
      <c r="G324" s="18">
        <v>1000000</v>
      </c>
      <c r="H324" s="19">
        <v>37500</v>
      </c>
      <c r="I324" s="18">
        <v>3750</v>
      </c>
      <c r="J324" s="20">
        <v>582.46892547075686</v>
      </c>
      <c r="L324" s="22">
        <f t="shared" si="30"/>
        <v>365</v>
      </c>
      <c r="M324">
        <f t="shared" si="31"/>
        <v>158</v>
      </c>
      <c r="N324" s="22">
        <f t="shared" si="32"/>
        <v>207</v>
      </c>
      <c r="O324">
        <f t="shared" si="33"/>
        <v>21267.123287671235</v>
      </c>
      <c r="P324" s="6">
        <f t="shared" si="34"/>
        <v>16232.876712328765</v>
      </c>
      <c r="Q324">
        <f t="shared" si="35"/>
        <v>2017</v>
      </c>
    </row>
    <row r="325" spans="1:17" x14ac:dyDescent="0.3">
      <c r="A325" s="15" t="s">
        <v>184</v>
      </c>
      <c r="B325" s="15" t="s">
        <v>185</v>
      </c>
      <c r="C325" s="16">
        <v>2017</v>
      </c>
      <c r="D325" s="17">
        <v>42941</v>
      </c>
      <c r="E325" s="17">
        <v>43305</v>
      </c>
      <c r="F325" s="15" t="s">
        <v>296</v>
      </c>
      <c r="G325" s="18">
        <v>1250000</v>
      </c>
      <c r="H325" s="19">
        <v>3125</v>
      </c>
      <c r="I325" s="18">
        <v>313</v>
      </c>
      <c r="J325" s="20">
        <v>48.539077122563071</v>
      </c>
      <c r="L325" s="22">
        <f t="shared" si="30"/>
        <v>365</v>
      </c>
      <c r="M325">
        <f t="shared" si="31"/>
        <v>160</v>
      </c>
      <c r="N325" s="22">
        <f t="shared" si="32"/>
        <v>205</v>
      </c>
      <c r="O325">
        <f t="shared" si="33"/>
        <v>1755.1369863013699</v>
      </c>
      <c r="P325" s="6">
        <f t="shared" si="34"/>
        <v>1369.8630136986301</v>
      </c>
      <c r="Q325">
        <f t="shared" si="35"/>
        <v>2017</v>
      </c>
    </row>
    <row r="326" spans="1:17" x14ac:dyDescent="0.3">
      <c r="A326" s="15" t="s">
        <v>184</v>
      </c>
      <c r="B326" s="15" t="s">
        <v>185</v>
      </c>
      <c r="C326" s="16">
        <v>2017</v>
      </c>
      <c r="D326" s="17">
        <v>42941</v>
      </c>
      <c r="E326" s="17">
        <v>43305</v>
      </c>
      <c r="F326" s="15" t="s">
        <v>357</v>
      </c>
      <c r="G326" s="18">
        <v>1250000</v>
      </c>
      <c r="H326" s="19">
        <v>46875</v>
      </c>
      <c r="I326" s="18">
        <v>4688</v>
      </c>
      <c r="J326" s="20">
        <v>728.08615683844607</v>
      </c>
      <c r="L326" s="22">
        <f t="shared" si="30"/>
        <v>365</v>
      </c>
      <c r="M326">
        <f t="shared" si="31"/>
        <v>160</v>
      </c>
      <c r="N326" s="22">
        <f t="shared" si="32"/>
        <v>205</v>
      </c>
      <c r="O326">
        <f t="shared" si="33"/>
        <v>26327.054794520551</v>
      </c>
      <c r="P326" s="6">
        <f t="shared" si="34"/>
        <v>20547.945205479449</v>
      </c>
      <c r="Q326">
        <f t="shared" si="35"/>
        <v>2017</v>
      </c>
    </row>
    <row r="327" spans="1:17" x14ac:dyDescent="0.3">
      <c r="A327" s="15" t="s">
        <v>184</v>
      </c>
      <c r="B327" s="15" t="s">
        <v>185</v>
      </c>
      <c r="C327" s="16">
        <v>2017</v>
      </c>
      <c r="D327" s="17">
        <v>42944</v>
      </c>
      <c r="E327" s="17">
        <v>43308</v>
      </c>
      <c r="F327" s="15" t="s">
        <v>358</v>
      </c>
      <c r="G327" s="18">
        <v>500000</v>
      </c>
      <c r="H327" s="19">
        <v>1500</v>
      </c>
      <c r="I327" s="18">
        <v>150</v>
      </c>
      <c r="J327" s="20">
        <v>23.298757018830273</v>
      </c>
      <c r="L327" s="22">
        <f t="shared" si="30"/>
        <v>365</v>
      </c>
      <c r="M327">
        <f t="shared" si="31"/>
        <v>157</v>
      </c>
      <c r="N327" s="22">
        <f t="shared" si="32"/>
        <v>208</v>
      </c>
      <c r="O327">
        <f t="shared" si="33"/>
        <v>854.79452054794524</v>
      </c>
      <c r="P327" s="6">
        <f t="shared" si="34"/>
        <v>645.20547945205476</v>
      </c>
      <c r="Q327">
        <f t="shared" si="35"/>
        <v>2017</v>
      </c>
    </row>
    <row r="328" spans="1:17" x14ac:dyDescent="0.3">
      <c r="A328" s="15" t="s">
        <v>184</v>
      </c>
      <c r="B328" s="15" t="s">
        <v>185</v>
      </c>
      <c r="C328" s="16">
        <v>2017</v>
      </c>
      <c r="D328" s="17">
        <v>42944</v>
      </c>
      <c r="E328" s="17">
        <v>43308</v>
      </c>
      <c r="F328" s="15" t="s">
        <v>359</v>
      </c>
      <c r="G328" s="18">
        <v>500000</v>
      </c>
      <c r="H328" s="19">
        <v>22000</v>
      </c>
      <c r="I328" s="18">
        <v>2200</v>
      </c>
      <c r="J328" s="20">
        <v>341.715102942844</v>
      </c>
      <c r="L328" s="22">
        <f t="shared" si="30"/>
        <v>365</v>
      </c>
      <c r="M328">
        <f t="shared" si="31"/>
        <v>157</v>
      </c>
      <c r="N328" s="22">
        <f t="shared" si="32"/>
        <v>208</v>
      </c>
      <c r="O328">
        <f t="shared" si="33"/>
        <v>12536.986301369863</v>
      </c>
      <c r="P328" s="6">
        <f t="shared" si="34"/>
        <v>9463.0136986301368</v>
      </c>
      <c r="Q328">
        <f t="shared" si="35"/>
        <v>2017</v>
      </c>
    </row>
    <row r="329" spans="1:17" x14ac:dyDescent="0.3">
      <c r="A329" s="15" t="s">
        <v>184</v>
      </c>
      <c r="B329" s="15" t="s">
        <v>185</v>
      </c>
      <c r="C329" s="16">
        <v>2017</v>
      </c>
      <c r="D329" s="17">
        <v>42949</v>
      </c>
      <c r="E329" s="17">
        <v>43313</v>
      </c>
      <c r="F329" s="15" t="s">
        <v>360</v>
      </c>
      <c r="G329" s="18">
        <v>500000</v>
      </c>
      <c r="H329" s="19">
        <v>1500</v>
      </c>
      <c r="I329" s="18">
        <v>150</v>
      </c>
      <c r="J329" s="20">
        <v>23.298757018830273</v>
      </c>
      <c r="L329" s="22">
        <f t="shared" si="30"/>
        <v>365</v>
      </c>
      <c r="M329">
        <f t="shared" si="31"/>
        <v>152</v>
      </c>
      <c r="N329" s="22">
        <f t="shared" si="32"/>
        <v>213</v>
      </c>
      <c r="O329">
        <f t="shared" si="33"/>
        <v>875.34246575342468</v>
      </c>
      <c r="P329" s="6">
        <f t="shared" si="34"/>
        <v>624.65753424657532</v>
      </c>
      <c r="Q329">
        <f t="shared" si="35"/>
        <v>2017</v>
      </c>
    </row>
    <row r="330" spans="1:17" x14ac:dyDescent="0.3">
      <c r="A330" s="15" t="s">
        <v>184</v>
      </c>
      <c r="B330" s="15" t="s">
        <v>185</v>
      </c>
      <c r="C330" s="16">
        <v>2017</v>
      </c>
      <c r="D330" s="17">
        <v>42949</v>
      </c>
      <c r="E330" s="17">
        <v>43313</v>
      </c>
      <c r="F330" s="15" t="s">
        <v>361</v>
      </c>
      <c r="G330" s="18">
        <v>500000</v>
      </c>
      <c r="H330" s="19">
        <v>22000</v>
      </c>
      <c r="I330" s="18">
        <v>2200</v>
      </c>
      <c r="J330" s="20">
        <v>341.715102942844</v>
      </c>
      <c r="L330" s="22">
        <f t="shared" si="30"/>
        <v>365</v>
      </c>
      <c r="M330">
        <f t="shared" si="31"/>
        <v>152</v>
      </c>
      <c r="N330" s="22">
        <f t="shared" si="32"/>
        <v>213</v>
      </c>
      <c r="O330">
        <f t="shared" si="33"/>
        <v>12838.356164383562</v>
      </c>
      <c r="P330" s="6">
        <f t="shared" si="34"/>
        <v>9161.6438356164381</v>
      </c>
      <c r="Q330">
        <f t="shared" si="35"/>
        <v>2017</v>
      </c>
    </row>
    <row r="331" spans="1:17" x14ac:dyDescent="0.3">
      <c r="A331" s="15" t="s">
        <v>184</v>
      </c>
      <c r="B331" s="15" t="s">
        <v>185</v>
      </c>
      <c r="C331" s="16">
        <v>2017</v>
      </c>
      <c r="D331" s="17">
        <v>42949</v>
      </c>
      <c r="E331" s="17">
        <v>43313</v>
      </c>
      <c r="F331" s="15" t="s">
        <v>362</v>
      </c>
      <c r="G331" s="18">
        <v>700000</v>
      </c>
      <c r="H331" s="19">
        <v>1750</v>
      </c>
      <c r="I331" s="18">
        <v>175</v>
      </c>
      <c r="J331" s="20">
        <v>27.181883188635318</v>
      </c>
      <c r="L331" s="22">
        <f t="shared" si="30"/>
        <v>365</v>
      </c>
      <c r="M331">
        <f t="shared" si="31"/>
        <v>152</v>
      </c>
      <c r="N331" s="22">
        <f t="shared" si="32"/>
        <v>213</v>
      </c>
      <c r="O331">
        <f t="shared" si="33"/>
        <v>1021.2328767123289</v>
      </c>
      <c r="P331" s="6">
        <f t="shared" si="34"/>
        <v>728.7671232876711</v>
      </c>
      <c r="Q331">
        <f t="shared" si="35"/>
        <v>2017</v>
      </c>
    </row>
    <row r="332" spans="1:17" x14ac:dyDescent="0.3">
      <c r="A332" s="15" t="s">
        <v>184</v>
      </c>
      <c r="B332" s="15" t="s">
        <v>185</v>
      </c>
      <c r="C332" s="16">
        <v>2017</v>
      </c>
      <c r="D332" s="17">
        <v>42949</v>
      </c>
      <c r="E332" s="17">
        <v>43313</v>
      </c>
      <c r="F332" s="15" t="s">
        <v>363</v>
      </c>
      <c r="G332" s="18">
        <v>700000</v>
      </c>
      <c r="H332" s="19">
        <v>26500</v>
      </c>
      <c r="I332" s="18">
        <v>2650</v>
      </c>
      <c r="J332" s="20">
        <v>411.61137399933483</v>
      </c>
      <c r="L332" s="22">
        <f t="shared" si="30"/>
        <v>365</v>
      </c>
      <c r="M332">
        <f t="shared" si="31"/>
        <v>152</v>
      </c>
      <c r="N332" s="22">
        <f t="shared" si="32"/>
        <v>213</v>
      </c>
      <c r="O332">
        <f t="shared" si="33"/>
        <v>15464.383561643837</v>
      </c>
      <c r="P332" s="6">
        <f t="shared" si="34"/>
        <v>11035.616438356163</v>
      </c>
      <c r="Q332">
        <f t="shared" si="35"/>
        <v>2017</v>
      </c>
    </row>
    <row r="333" spans="1:17" x14ac:dyDescent="0.3">
      <c r="A333" s="15" t="s">
        <v>184</v>
      </c>
      <c r="B333" s="15" t="s">
        <v>185</v>
      </c>
      <c r="C333" s="16">
        <v>2017</v>
      </c>
      <c r="D333" s="17">
        <v>42950</v>
      </c>
      <c r="E333" s="17">
        <v>43314</v>
      </c>
      <c r="F333" s="15" t="s">
        <v>364</v>
      </c>
      <c r="G333" s="18">
        <v>800000</v>
      </c>
      <c r="H333" s="19">
        <v>2000</v>
      </c>
      <c r="I333" s="18">
        <v>200</v>
      </c>
      <c r="J333" s="20">
        <v>31.065009358440363</v>
      </c>
      <c r="L333" s="22">
        <f t="shared" si="30"/>
        <v>365</v>
      </c>
      <c r="M333">
        <f t="shared" si="31"/>
        <v>151</v>
      </c>
      <c r="N333" s="22">
        <f t="shared" si="32"/>
        <v>214</v>
      </c>
      <c r="O333">
        <f t="shared" si="33"/>
        <v>1172.6027397260275</v>
      </c>
      <c r="P333" s="6">
        <f t="shared" si="34"/>
        <v>827.39726027397251</v>
      </c>
      <c r="Q333">
        <f t="shared" si="35"/>
        <v>2017</v>
      </c>
    </row>
    <row r="334" spans="1:17" x14ac:dyDescent="0.3">
      <c r="A334" s="15" t="s">
        <v>184</v>
      </c>
      <c r="B334" s="15" t="s">
        <v>185</v>
      </c>
      <c r="C334" s="16">
        <v>2017</v>
      </c>
      <c r="D334" s="17">
        <v>42950</v>
      </c>
      <c r="E334" s="17">
        <v>43314</v>
      </c>
      <c r="F334" s="15" t="s">
        <v>365</v>
      </c>
      <c r="G334" s="18">
        <v>800000</v>
      </c>
      <c r="H334" s="19">
        <v>30000</v>
      </c>
      <c r="I334" s="18">
        <v>3000</v>
      </c>
      <c r="J334" s="20">
        <v>465.97514037660545</v>
      </c>
      <c r="L334" s="22">
        <f t="shared" si="30"/>
        <v>365</v>
      </c>
      <c r="M334">
        <f t="shared" si="31"/>
        <v>151</v>
      </c>
      <c r="N334" s="22">
        <f t="shared" si="32"/>
        <v>214</v>
      </c>
      <c r="O334">
        <f t="shared" si="33"/>
        <v>17589.04109589041</v>
      </c>
      <c r="P334" s="6">
        <f t="shared" si="34"/>
        <v>12410.95890410959</v>
      </c>
      <c r="Q334">
        <f t="shared" si="35"/>
        <v>2017</v>
      </c>
    </row>
    <row r="335" spans="1:17" x14ac:dyDescent="0.3">
      <c r="A335" s="15" t="s">
        <v>184</v>
      </c>
      <c r="B335" s="15" t="s">
        <v>185</v>
      </c>
      <c r="C335" s="16">
        <v>2017</v>
      </c>
      <c r="D335" s="17">
        <v>42951</v>
      </c>
      <c r="E335" s="17">
        <v>43315</v>
      </c>
      <c r="F335" s="15" t="s">
        <v>366</v>
      </c>
      <c r="G335" s="18">
        <v>800000</v>
      </c>
      <c r="H335" s="19">
        <v>2000</v>
      </c>
      <c r="I335" s="18">
        <v>200</v>
      </c>
      <c r="J335" s="20">
        <v>31.065009358440363</v>
      </c>
      <c r="L335" s="22">
        <f t="shared" si="30"/>
        <v>365</v>
      </c>
      <c r="M335">
        <f t="shared" si="31"/>
        <v>150</v>
      </c>
      <c r="N335" s="22">
        <f t="shared" si="32"/>
        <v>215</v>
      </c>
      <c r="O335">
        <f t="shared" si="33"/>
        <v>1178.0821917808219</v>
      </c>
      <c r="P335" s="6">
        <f t="shared" si="34"/>
        <v>821.91780821917814</v>
      </c>
      <c r="Q335">
        <f t="shared" si="35"/>
        <v>2017</v>
      </c>
    </row>
    <row r="336" spans="1:17" x14ac:dyDescent="0.3">
      <c r="A336" s="15" t="s">
        <v>184</v>
      </c>
      <c r="B336" s="15" t="s">
        <v>185</v>
      </c>
      <c r="C336" s="16">
        <v>2017</v>
      </c>
      <c r="D336" s="17">
        <v>42951</v>
      </c>
      <c r="E336" s="17">
        <v>43315</v>
      </c>
      <c r="F336" s="15" t="s">
        <v>367</v>
      </c>
      <c r="G336" s="18">
        <v>800000</v>
      </c>
      <c r="H336" s="19">
        <v>30000</v>
      </c>
      <c r="I336" s="18">
        <v>3000</v>
      </c>
      <c r="J336" s="20">
        <v>465.97514037660545</v>
      </c>
      <c r="L336" s="22">
        <f t="shared" si="30"/>
        <v>365</v>
      </c>
      <c r="M336">
        <f t="shared" si="31"/>
        <v>150</v>
      </c>
      <c r="N336" s="22">
        <f t="shared" si="32"/>
        <v>215</v>
      </c>
      <c r="O336">
        <f t="shared" si="33"/>
        <v>17671.232876712329</v>
      </c>
      <c r="P336" s="6">
        <f t="shared" si="34"/>
        <v>12328.767123287671</v>
      </c>
      <c r="Q336">
        <f t="shared" si="35"/>
        <v>2017</v>
      </c>
    </row>
    <row r="337" spans="1:17" x14ac:dyDescent="0.3">
      <c r="A337" s="15" t="s">
        <v>184</v>
      </c>
      <c r="B337" s="15" t="s">
        <v>185</v>
      </c>
      <c r="C337" s="16">
        <v>2017</v>
      </c>
      <c r="D337" s="17">
        <v>42952</v>
      </c>
      <c r="E337" s="17">
        <v>43316</v>
      </c>
      <c r="F337" s="15" t="s">
        <v>368</v>
      </c>
      <c r="G337" s="18">
        <v>600000</v>
      </c>
      <c r="H337" s="19">
        <v>1500</v>
      </c>
      <c r="I337" s="18">
        <v>150</v>
      </c>
      <c r="J337" s="20">
        <v>23.298757018830273</v>
      </c>
      <c r="L337" s="22">
        <f t="shared" si="30"/>
        <v>365</v>
      </c>
      <c r="M337">
        <f t="shared" si="31"/>
        <v>149</v>
      </c>
      <c r="N337" s="22">
        <f t="shared" si="32"/>
        <v>216</v>
      </c>
      <c r="O337">
        <f t="shared" si="33"/>
        <v>887.67123287671234</v>
      </c>
      <c r="P337" s="6">
        <f t="shared" si="34"/>
        <v>612.32876712328766</v>
      </c>
      <c r="Q337">
        <f t="shared" si="35"/>
        <v>2017</v>
      </c>
    </row>
    <row r="338" spans="1:17" x14ac:dyDescent="0.3">
      <c r="A338" s="15" t="s">
        <v>184</v>
      </c>
      <c r="B338" s="15" t="s">
        <v>185</v>
      </c>
      <c r="C338" s="16">
        <v>2017</v>
      </c>
      <c r="D338" s="17">
        <v>42952</v>
      </c>
      <c r="E338" s="17">
        <v>43316</v>
      </c>
      <c r="F338" s="15" t="s">
        <v>369</v>
      </c>
      <c r="G338" s="18">
        <v>600000</v>
      </c>
      <c r="H338" s="19">
        <v>23000</v>
      </c>
      <c r="I338" s="18">
        <v>2300</v>
      </c>
      <c r="J338" s="20">
        <v>357.24760762206421</v>
      </c>
      <c r="L338" s="22">
        <f t="shared" si="30"/>
        <v>365</v>
      </c>
      <c r="M338">
        <f t="shared" si="31"/>
        <v>149</v>
      </c>
      <c r="N338" s="22">
        <f t="shared" si="32"/>
        <v>216</v>
      </c>
      <c r="O338">
        <f t="shared" si="33"/>
        <v>13610.95890410959</v>
      </c>
      <c r="P338" s="6">
        <f t="shared" si="34"/>
        <v>9389.0410958904104</v>
      </c>
      <c r="Q338">
        <f t="shared" si="35"/>
        <v>2017</v>
      </c>
    </row>
    <row r="339" spans="1:17" x14ac:dyDescent="0.3">
      <c r="A339" s="15" t="s">
        <v>184</v>
      </c>
      <c r="B339" s="15" t="s">
        <v>185</v>
      </c>
      <c r="C339" s="16">
        <v>2017</v>
      </c>
      <c r="D339" s="17">
        <v>42967</v>
      </c>
      <c r="E339" s="17">
        <v>43331</v>
      </c>
      <c r="F339" s="15" t="s">
        <v>261</v>
      </c>
      <c r="G339" s="18">
        <v>650000</v>
      </c>
      <c r="H339" s="19">
        <v>1500</v>
      </c>
      <c r="I339" s="18">
        <v>150</v>
      </c>
      <c r="J339" s="20">
        <v>23.298757018830273</v>
      </c>
      <c r="L339" s="22">
        <f t="shared" si="30"/>
        <v>365</v>
      </c>
      <c r="M339">
        <f t="shared" si="31"/>
        <v>134</v>
      </c>
      <c r="N339" s="22">
        <f t="shared" si="32"/>
        <v>231</v>
      </c>
      <c r="O339">
        <f t="shared" si="33"/>
        <v>949.31506849315065</v>
      </c>
      <c r="P339" s="6">
        <f t="shared" si="34"/>
        <v>550.68493150684935</v>
      </c>
      <c r="Q339">
        <f t="shared" si="35"/>
        <v>2017</v>
      </c>
    </row>
    <row r="340" spans="1:17" x14ac:dyDescent="0.3">
      <c r="A340" s="15" t="s">
        <v>184</v>
      </c>
      <c r="B340" s="15" t="s">
        <v>185</v>
      </c>
      <c r="C340" s="16">
        <v>2017</v>
      </c>
      <c r="D340" s="17">
        <v>42967</v>
      </c>
      <c r="E340" s="17">
        <v>43331</v>
      </c>
      <c r="F340" s="15" t="s">
        <v>370</v>
      </c>
      <c r="G340" s="18">
        <v>650000</v>
      </c>
      <c r="H340" s="19">
        <v>24750</v>
      </c>
      <c r="I340" s="18">
        <v>2475</v>
      </c>
      <c r="J340" s="20">
        <v>384.42949081069952</v>
      </c>
      <c r="L340" s="22">
        <f t="shared" si="30"/>
        <v>365</v>
      </c>
      <c r="M340">
        <f t="shared" si="31"/>
        <v>134</v>
      </c>
      <c r="N340" s="22">
        <f t="shared" si="32"/>
        <v>231</v>
      </c>
      <c r="O340">
        <f t="shared" si="33"/>
        <v>15663.698630136985</v>
      </c>
      <c r="P340" s="6">
        <f t="shared" si="34"/>
        <v>9086.3013698630148</v>
      </c>
      <c r="Q340">
        <f t="shared" si="35"/>
        <v>2017</v>
      </c>
    </row>
    <row r="341" spans="1:17" x14ac:dyDescent="0.3">
      <c r="A341" s="15" t="s">
        <v>184</v>
      </c>
      <c r="B341" s="15" t="s">
        <v>185</v>
      </c>
      <c r="C341" s="16">
        <v>2017</v>
      </c>
      <c r="D341" s="17">
        <v>42967</v>
      </c>
      <c r="E341" s="17">
        <v>43331</v>
      </c>
      <c r="F341" s="15" t="s">
        <v>371</v>
      </c>
      <c r="G341" s="18">
        <v>650000</v>
      </c>
      <c r="H341" s="19"/>
      <c r="I341" s="18"/>
      <c r="J341" s="20">
        <v>0</v>
      </c>
      <c r="L341" s="22">
        <f t="shared" si="30"/>
        <v>365</v>
      </c>
      <c r="M341">
        <f t="shared" si="31"/>
        <v>134</v>
      </c>
      <c r="N341" s="22">
        <f t="shared" si="32"/>
        <v>231</v>
      </c>
      <c r="O341">
        <f t="shared" si="33"/>
        <v>0</v>
      </c>
      <c r="P341" s="6">
        <f t="shared" si="34"/>
        <v>0</v>
      </c>
      <c r="Q341">
        <f t="shared" si="35"/>
        <v>2017</v>
      </c>
    </row>
    <row r="342" spans="1:17" x14ac:dyDescent="0.3">
      <c r="A342" s="15" t="s">
        <v>184</v>
      </c>
      <c r="B342" s="15" t="s">
        <v>185</v>
      </c>
      <c r="C342" s="16">
        <v>2017</v>
      </c>
      <c r="D342" s="17">
        <v>42829</v>
      </c>
      <c r="E342" s="17">
        <v>43193</v>
      </c>
      <c r="F342" s="15" t="s">
        <v>372</v>
      </c>
      <c r="G342" s="18">
        <v>800000</v>
      </c>
      <c r="H342" s="19">
        <v>34000</v>
      </c>
      <c r="I342" s="18">
        <v>3400</v>
      </c>
      <c r="J342" s="20">
        <v>528.10515909348624</v>
      </c>
      <c r="L342" s="22">
        <f t="shared" si="30"/>
        <v>365</v>
      </c>
      <c r="M342">
        <f t="shared" si="31"/>
        <v>272</v>
      </c>
      <c r="N342" s="22">
        <f t="shared" si="32"/>
        <v>93</v>
      </c>
      <c r="O342">
        <f t="shared" si="33"/>
        <v>8663.0136986301368</v>
      </c>
      <c r="P342" s="6">
        <f t="shared" si="34"/>
        <v>25336.986301369863</v>
      </c>
      <c r="Q342">
        <f t="shared" si="35"/>
        <v>2017</v>
      </c>
    </row>
    <row r="343" spans="1:17" x14ac:dyDescent="0.3">
      <c r="A343" s="15" t="s">
        <v>184</v>
      </c>
      <c r="B343" s="15" t="s">
        <v>185</v>
      </c>
      <c r="C343" s="16">
        <v>2017</v>
      </c>
      <c r="D343" s="17">
        <v>42971</v>
      </c>
      <c r="E343" s="17">
        <v>43335</v>
      </c>
      <c r="F343" s="15" t="s">
        <v>373</v>
      </c>
      <c r="G343" s="18">
        <v>800000</v>
      </c>
      <c r="H343" s="19">
        <v>2000</v>
      </c>
      <c r="I343" s="18">
        <v>200</v>
      </c>
      <c r="J343" s="20">
        <v>31.065009358440363</v>
      </c>
      <c r="L343" s="22">
        <f t="shared" si="30"/>
        <v>365</v>
      </c>
      <c r="M343">
        <f t="shared" si="31"/>
        <v>130</v>
      </c>
      <c r="N343" s="22">
        <f t="shared" si="32"/>
        <v>235</v>
      </c>
      <c r="O343">
        <f t="shared" si="33"/>
        <v>1287.6712328767123</v>
      </c>
      <c r="P343" s="6">
        <f t="shared" si="34"/>
        <v>712.32876712328766</v>
      </c>
      <c r="Q343">
        <f t="shared" si="35"/>
        <v>2017</v>
      </c>
    </row>
    <row r="344" spans="1:17" x14ac:dyDescent="0.3">
      <c r="A344" s="15" t="s">
        <v>184</v>
      </c>
      <c r="B344" s="15" t="s">
        <v>185</v>
      </c>
      <c r="C344" s="16">
        <v>2017</v>
      </c>
      <c r="D344" s="17">
        <v>42971</v>
      </c>
      <c r="E344" s="17">
        <v>43335</v>
      </c>
      <c r="F344" s="15" t="s">
        <v>374</v>
      </c>
      <c r="G344" s="18">
        <v>800000</v>
      </c>
      <c r="H344" s="19">
        <v>30000</v>
      </c>
      <c r="I344" s="18">
        <v>3000</v>
      </c>
      <c r="J344" s="20">
        <v>465.97514037660545</v>
      </c>
      <c r="L344" s="22">
        <f t="shared" si="30"/>
        <v>365</v>
      </c>
      <c r="M344">
        <f t="shared" si="31"/>
        <v>130</v>
      </c>
      <c r="N344" s="22">
        <f t="shared" si="32"/>
        <v>235</v>
      </c>
      <c r="O344">
        <f t="shared" si="33"/>
        <v>19315.068493150684</v>
      </c>
      <c r="P344" s="6">
        <f t="shared" si="34"/>
        <v>10684.931506849316</v>
      </c>
      <c r="Q344">
        <f t="shared" si="35"/>
        <v>2017</v>
      </c>
    </row>
    <row r="345" spans="1:17" x14ac:dyDescent="0.3">
      <c r="A345" s="15" t="s">
        <v>184</v>
      </c>
      <c r="B345" s="15" t="s">
        <v>185</v>
      </c>
      <c r="C345" s="16">
        <v>2017</v>
      </c>
      <c r="D345" s="17">
        <v>42973</v>
      </c>
      <c r="E345" s="17">
        <v>43337</v>
      </c>
      <c r="F345" s="15" t="s">
        <v>375</v>
      </c>
      <c r="G345" s="18">
        <v>860000</v>
      </c>
      <c r="H345" s="19">
        <v>32250</v>
      </c>
      <c r="I345" s="18">
        <v>3225</v>
      </c>
      <c r="J345" s="20">
        <v>500.92327590485087</v>
      </c>
      <c r="L345" s="22">
        <f t="shared" si="30"/>
        <v>365</v>
      </c>
      <c r="M345">
        <f t="shared" si="31"/>
        <v>128</v>
      </c>
      <c r="N345" s="22">
        <f t="shared" si="32"/>
        <v>237</v>
      </c>
      <c r="O345">
        <f t="shared" si="33"/>
        <v>20940.410958904111</v>
      </c>
      <c r="P345" s="6">
        <f t="shared" si="34"/>
        <v>11309.589041095889</v>
      </c>
      <c r="Q345">
        <f t="shared" si="35"/>
        <v>2017</v>
      </c>
    </row>
    <row r="346" spans="1:17" x14ac:dyDescent="0.3">
      <c r="A346" s="15" t="s">
        <v>184</v>
      </c>
      <c r="B346" s="15" t="s">
        <v>185</v>
      </c>
      <c r="C346" s="16">
        <v>2017</v>
      </c>
      <c r="D346" s="17">
        <v>42988</v>
      </c>
      <c r="E346" s="17">
        <v>43352</v>
      </c>
      <c r="F346" s="15" t="s">
        <v>376</v>
      </c>
      <c r="G346" s="18">
        <v>1000000</v>
      </c>
      <c r="H346" s="19">
        <v>2500</v>
      </c>
      <c r="I346" s="18">
        <v>250</v>
      </c>
      <c r="J346" s="20">
        <v>38.831261698050454</v>
      </c>
      <c r="L346" s="22">
        <f t="shared" si="30"/>
        <v>365</v>
      </c>
      <c r="M346">
        <f t="shared" si="31"/>
        <v>113</v>
      </c>
      <c r="N346" s="22">
        <f t="shared" si="32"/>
        <v>252</v>
      </c>
      <c r="O346">
        <f t="shared" si="33"/>
        <v>1726.027397260274</v>
      </c>
      <c r="P346" s="6">
        <f t="shared" si="34"/>
        <v>773.97260273972597</v>
      </c>
      <c r="Q346">
        <f t="shared" si="35"/>
        <v>2017</v>
      </c>
    </row>
    <row r="347" spans="1:17" x14ac:dyDescent="0.3">
      <c r="A347" s="15" t="s">
        <v>184</v>
      </c>
      <c r="B347" s="15" t="s">
        <v>185</v>
      </c>
      <c r="C347" s="16">
        <v>2017</v>
      </c>
      <c r="D347" s="17">
        <v>42988</v>
      </c>
      <c r="E347" s="17">
        <v>43352</v>
      </c>
      <c r="F347" s="15" t="s">
        <v>275</v>
      </c>
      <c r="G347" s="18">
        <v>1000000</v>
      </c>
      <c r="H347" s="19">
        <v>40500</v>
      </c>
      <c r="I347" s="18">
        <v>4050</v>
      </c>
      <c r="J347" s="20">
        <v>629.06643950841737</v>
      </c>
      <c r="L347" s="22">
        <f t="shared" si="30"/>
        <v>365</v>
      </c>
      <c r="M347">
        <f t="shared" si="31"/>
        <v>113</v>
      </c>
      <c r="N347" s="22">
        <f t="shared" si="32"/>
        <v>252</v>
      </c>
      <c r="O347">
        <f t="shared" si="33"/>
        <v>27961.64383561644</v>
      </c>
      <c r="P347" s="6">
        <f t="shared" si="34"/>
        <v>12538.35616438356</v>
      </c>
      <c r="Q347">
        <f t="shared" si="35"/>
        <v>2017</v>
      </c>
    </row>
    <row r="348" spans="1:17" x14ac:dyDescent="0.3">
      <c r="A348" s="15" t="s">
        <v>184</v>
      </c>
      <c r="B348" s="15" t="s">
        <v>185</v>
      </c>
      <c r="C348" s="16">
        <v>2017</v>
      </c>
      <c r="D348" s="17">
        <v>42986</v>
      </c>
      <c r="E348" s="17">
        <v>43350</v>
      </c>
      <c r="F348" s="15" t="s">
        <v>377</v>
      </c>
      <c r="G348" s="18">
        <v>500000</v>
      </c>
      <c r="H348" s="19">
        <v>1250</v>
      </c>
      <c r="I348" s="18">
        <v>125</v>
      </c>
      <c r="J348" s="20">
        <v>19.415630849025227</v>
      </c>
      <c r="L348" s="22">
        <f t="shared" si="30"/>
        <v>365</v>
      </c>
      <c r="M348">
        <f t="shared" si="31"/>
        <v>115</v>
      </c>
      <c r="N348" s="22">
        <f t="shared" si="32"/>
        <v>250</v>
      </c>
      <c r="O348">
        <f t="shared" si="33"/>
        <v>856.16438356164383</v>
      </c>
      <c r="P348" s="6">
        <f t="shared" si="34"/>
        <v>393.83561643835617</v>
      </c>
      <c r="Q348">
        <f t="shared" si="35"/>
        <v>2017</v>
      </c>
    </row>
    <row r="349" spans="1:17" x14ac:dyDescent="0.3">
      <c r="A349" s="15" t="s">
        <v>184</v>
      </c>
      <c r="B349" s="15" t="s">
        <v>185</v>
      </c>
      <c r="C349" s="16">
        <v>2017</v>
      </c>
      <c r="D349" s="17">
        <v>42986</v>
      </c>
      <c r="E349" s="17">
        <v>43350</v>
      </c>
      <c r="F349" s="15" t="s">
        <v>378</v>
      </c>
      <c r="G349" s="18">
        <v>500000</v>
      </c>
      <c r="H349" s="19">
        <v>22000</v>
      </c>
      <c r="I349" s="18">
        <v>2200</v>
      </c>
      <c r="J349" s="20">
        <v>341.715102942844</v>
      </c>
      <c r="L349" s="22">
        <f t="shared" si="30"/>
        <v>365</v>
      </c>
      <c r="M349">
        <f t="shared" si="31"/>
        <v>115</v>
      </c>
      <c r="N349" s="22">
        <f t="shared" si="32"/>
        <v>250</v>
      </c>
      <c r="O349">
        <f t="shared" si="33"/>
        <v>15068.49315068493</v>
      </c>
      <c r="P349" s="6">
        <f t="shared" si="34"/>
        <v>6931.5068493150702</v>
      </c>
      <c r="Q349">
        <f t="shared" si="35"/>
        <v>2017</v>
      </c>
    </row>
    <row r="350" spans="1:17" x14ac:dyDescent="0.3">
      <c r="A350" s="15" t="s">
        <v>184</v>
      </c>
      <c r="B350" s="15" t="s">
        <v>185</v>
      </c>
      <c r="C350" s="16">
        <v>2017</v>
      </c>
      <c r="D350" s="17">
        <v>42946</v>
      </c>
      <c r="E350" s="17">
        <v>43310</v>
      </c>
      <c r="F350" s="15" t="s">
        <v>379</v>
      </c>
      <c r="G350" s="18">
        <v>500000</v>
      </c>
      <c r="H350" s="19">
        <v>1250</v>
      </c>
      <c r="I350" s="18">
        <v>125</v>
      </c>
      <c r="J350" s="20">
        <v>19.415630849025227</v>
      </c>
      <c r="L350" s="22">
        <f t="shared" si="30"/>
        <v>365</v>
      </c>
      <c r="M350">
        <f t="shared" si="31"/>
        <v>155</v>
      </c>
      <c r="N350" s="22">
        <f t="shared" si="32"/>
        <v>210</v>
      </c>
      <c r="O350">
        <f t="shared" si="33"/>
        <v>719.17808219178073</v>
      </c>
      <c r="P350" s="6">
        <f t="shared" si="34"/>
        <v>530.82191780821927</v>
      </c>
      <c r="Q350">
        <f t="shared" si="35"/>
        <v>2017</v>
      </c>
    </row>
    <row r="351" spans="1:17" x14ac:dyDescent="0.3">
      <c r="A351" s="15" t="s">
        <v>184</v>
      </c>
      <c r="B351" s="15" t="s">
        <v>185</v>
      </c>
      <c r="C351" s="16">
        <v>2017</v>
      </c>
      <c r="D351" s="17">
        <v>42946</v>
      </c>
      <c r="E351" s="17">
        <v>43310</v>
      </c>
      <c r="F351" s="15" t="s">
        <v>380</v>
      </c>
      <c r="G351" s="18">
        <v>500000</v>
      </c>
      <c r="H351" s="19">
        <v>20500</v>
      </c>
      <c r="I351" s="18">
        <v>2050</v>
      </c>
      <c r="J351" s="20">
        <v>318.41634592401374</v>
      </c>
      <c r="L351" s="22">
        <f t="shared" si="30"/>
        <v>365</v>
      </c>
      <c r="M351">
        <f t="shared" si="31"/>
        <v>155</v>
      </c>
      <c r="N351" s="22">
        <f t="shared" si="32"/>
        <v>210</v>
      </c>
      <c r="O351">
        <f t="shared" si="33"/>
        <v>11794.520547945205</v>
      </c>
      <c r="P351" s="6">
        <f t="shared" si="34"/>
        <v>8705.4794520547948</v>
      </c>
      <c r="Q351">
        <f t="shared" si="35"/>
        <v>2017</v>
      </c>
    </row>
    <row r="352" spans="1:17" x14ac:dyDescent="0.3">
      <c r="A352" s="15" t="s">
        <v>184</v>
      </c>
      <c r="B352" s="15" t="s">
        <v>185</v>
      </c>
      <c r="C352" s="16">
        <v>2017</v>
      </c>
      <c r="D352" s="17">
        <v>42993</v>
      </c>
      <c r="E352" s="17">
        <v>43357</v>
      </c>
      <c r="F352" s="15" t="s">
        <v>381</v>
      </c>
      <c r="G352" s="18">
        <v>1200000</v>
      </c>
      <c r="H352" s="19">
        <v>3000</v>
      </c>
      <c r="I352" s="18">
        <v>300</v>
      </c>
      <c r="J352" s="20">
        <v>46.597514037660545</v>
      </c>
      <c r="L352" s="22">
        <f t="shared" si="30"/>
        <v>365</v>
      </c>
      <c r="M352">
        <f t="shared" si="31"/>
        <v>108</v>
      </c>
      <c r="N352" s="22">
        <f t="shared" si="32"/>
        <v>257</v>
      </c>
      <c r="O352">
        <f t="shared" si="33"/>
        <v>2112.3287671232874</v>
      </c>
      <c r="P352" s="6">
        <f t="shared" si="34"/>
        <v>887.67123287671257</v>
      </c>
      <c r="Q352">
        <f t="shared" si="35"/>
        <v>2017</v>
      </c>
    </row>
    <row r="353" spans="1:17" x14ac:dyDescent="0.3">
      <c r="A353" s="15" t="s">
        <v>184</v>
      </c>
      <c r="B353" s="15" t="s">
        <v>185</v>
      </c>
      <c r="C353" s="16">
        <v>2017</v>
      </c>
      <c r="D353" s="17">
        <v>42993</v>
      </c>
      <c r="E353" s="17">
        <v>43357</v>
      </c>
      <c r="F353" s="15" t="s">
        <v>382</v>
      </c>
      <c r="G353" s="18">
        <v>1200000</v>
      </c>
      <c r="H353" s="19">
        <v>45000</v>
      </c>
      <c r="I353" s="18">
        <v>4500</v>
      </c>
      <c r="J353" s="20">
        <v>698.96271056490821</v>
      </c>
      <c r="L353" s="22">
        <f t="shared" si="30"/>
        <v>365</v>
      </c>
      <c r="M353">
        <f t="shared" si="31"/>
        <v>108</v>
      </c>
      <c r="N353" s="22">
        <f t="shared" si="32"/>
        <v>257</v>
      </c>
      <c r="O353">
        <f t="shared" si="33"/>
        <v>31684.931506849316</v>
      </c>
      <c r="P353" s="6">
        <f t="shared" si="34"/>
        <v>13315.068493150684</v>
      </c>
      <c r="Q353">
        <f t="shared" si="35"/>
        <v>2017</v>
      </c>
    </row>
    <row r="354" spans="1:17" x14ac:dyDescent="0.3">
      <c r="A354" s="15" t="s">
        <v>184</v>
      </c>
      <c r="B354" s="15" t="s">
        <v>185</v>
      </c>
      <c r="C354" s="16">
        <v>2017</v>
      </c>
      <c r="D354" s="17">
        <v>42941</v>
      </c>
      <c r="E354" s="17">
        <v>43305</v>
      </c>
      <c r="F354" s="15" t="s">
        <v>383</v>
      </c>
      <c r="G354" s="18">
        <v>900000</v>
      </c>
      <c r="H354" s="19">
        <v>31500</v>
      </c>
      <c r="I354" s="18">
        <v>3150</v>
      </c>
      <c r="J354" s="20">
        <v>489.27389739543577</v>
      </c>
      <c r="L354" s="22">
        <f t="shared" si="30"/>
        <v>365</v>
      </c>
      <c r="M354">
        <f t="shared" si="31"/>
        <v>160</v>
      </c>
      <c r="N354" s="22">
        <f t="shared" si="32"/>
        <v>205</v>
      </c>
      <c r="O354">
        <f t="shared" si="33"/>
        <v>17691.780821917808</v>
      </c>
      <c r="P354" s="6">
        <f t="shared" si="34"/>
        <v>13808.219178082192</v>
      </c>
      <c r="Q354">
        <f t="shared" si="35"/>
        <v>2017</v>
      </c>
    </row>
    <row r="355" spans="1:17" x14ac:dyDescent="0.3">
      <c r="A355" s="15" t="s">
        <v>184</v>
      </c>
      <c r="B355" s="15" t="s">
        <v>185</v>
      </c>
      <c r="C355" s="16">
        <v>2017</v>
      </c>
      <c r="D355" s="17">
        <v>42954</v>
      </c>
      <c r="E355" s="17">
        <v>43318</v>
      </c>
      <c r="F355" s="15" t="s">
        <v>384</v>
      </c>
      <c r="G355" s="18">
        <v>3798200</v>
      </c>
      <c r="H355" s="19">
        <v>132937</v>
      </c>
      <c r="I355" s="18">
        <v>13294</v>
      </c>
      <c r="J355" s="20">
        <v>2064.8445745414933</v>
      </c>
      <c r="L355" s="22">
        <f t="shared" si="30"/>
        <v>365</v>
      </c>
      <c r="M355">
        <f t="shared" si="31"/>
        <v>147</v>
      </c>
      <c r="N355" s="22">
        <f t="shared" si="32"/>
        <v>218</v>
      </c>
      <c r="O355">
        <f t="shared" si="33"/>
        <v>79397.989041095891</v>
      </c>
      <c r="P355" s="6">
        <f t="shared" si="34"/>
        <v>53539.010958904109</v>
      </c>
      <c r="Q355">
        <f t="shared" si="35"/>
        <v>2017</v>
      </c>
    </row>
    <row r="356" spans="1:17" x14ac:dyDescent="0.3">
      <c r="A356" s="15" t="s">
        <v>184</v>
      </c>
      <c r="B356" s="15" t="s">
        <v>185</v>
      </c>
      <c r="C356" s="16">
        <v>2017</v>
      </c>
      <c r="D356" s="17">
        <v>42945</v>
      </c>
      <c r="E356" s="17">
        <v>43309</v>
      </c>
      <c r="F356" s="15" t="s">
        <v>385</v>
      </c>
      <c r="G356" s="18">
        <v>500000</v>
      </c>
      <c r="H356" s="19">
        <v>17500</v>
      </c>
      <c r="I356" s="18">
        <v>1750</v>
      </c>
      <c r="J356" s="20">
        <v>271.81883188635322</v>
      </c>
      <c r="L356" s="22">
        <f t="shared" si="30"/>
        <v>365</v>
      </c>
      <c r="M356">
        <f t="shared" si="31"/>
        <v>156</v>
      </c>
      <c r="N356" s="22">
        <f t="shared" si="32"/>
        <v>209</v>
      </c>
      <c r="O356">
        <f t="shared" si="33"/>
        <v>10020.547945205479</v>
      </c>
      <c r="P356" s="6">
        <f t="shared" si="34"/>
        <v>7479.4520547945212</v>
      </c>
      <c r="Q356">
        <f t="shared" si="35"/>
        <v>2017</v>
      </c>
    </row>
    <row r="357" spans="1:17" x14ac:dyDescent="0.3">
      <c r="A357" s="15" t="s">
        <v>184</v>
      </c>
      <c r="B357" s="15" t="s">
        <v>185</v>
      </c>
      <c r="C357" s="16">
        <v>2017</v>
      </c>
      <c r="D357" s="17">
        <v>42979</v>
      </c>
      <c r="E357" s="17">
        <v>43343</v>
      </c>
      <c r="F357" s="15" t="s">
        <v>386</v>
      </c>
      <c r="G357" s="18">
        <v>900000</v>
      </c>
      <c r="H357" s="19">
        <v>31500</v>
      </c>
      <c r="I357" s="18">
        <v>3150</v>
      </c>
      <c r="J357" s="20">
        <v>489.27389739543577</v>
      </c>
      <c r="L357" s="22">
        <f t="shared" si="30"/>
        <v>365</v>
      </c>
      <c r="M357">
        <f t="shared" si="31"/>
        <v>122</v>
      </c>
      <c r="N357" s="22">
        <f t="shared" si="32"/>
        <v>243</v>
      </c>
      <c r="O357">
        <f t="shared" si="33"/>
        <v>20971.232876712329</v>
      </c>
      <c r="P357" s="6">
        <f t="shared" si="34"/>
        <v>10528.767123287671</v>
      </c>
      <c r="Q357">
        <f t="shared" si="35"/>
        <v>2017</v>
      </c>
    </row>
    <row r="358" spans="1:17" x14ac:dyDescent="0.3">
      <c r="A358" s="15" t="s">
        <v>184</v>
      </c>
      <c r="B358" s="15" t="s">
        <v>185</v>
      </c>
      <c r="C358" s="16">
        <v>2017</v>
      </c>
      <c r="D358" s="17">
        <v>42928</v>
      </c>
      <c r="E358" s="17">
        <v>43292</v>
      </c>
      <c r="F358" s="15" t="s">
        <v>387</v>
      </c>
      <c r="G358" s="18">
        <v>800000</v>
      </c>
      <c r="H358" s="19">
        <v>34000</v>
      </c>
      <c r="I358" s="18">
        <v>3400</v>
      </c>
      <c r="J358" s="20">
        <v>528.10515909348624</v>
      </c>
      <c r="L358" s="22">
        <f t="shared" si="30"/>
        <v>365</v>
      </c>
      <c r="M358">
        <f t="shared" si="31"/>
        <v>173</v>
      </c>
      <c r="N358" s="22">
        <f t="shared" si="32"/>
        <v>192</v>
      </c>
      <c r="O358">
        <f t="shared" si="33"/>
        <v>17884.931506849312</v>
      </c>
      <c r="P358" s="6">
        <f t="shared" si="34"/>
        <v>16115.068493150688</v>
      </c>
      <c r="Q358">
        <f t="shared" si="35"/>
        <v>2017</v>
      </c>
    </row>
    <row r="359" spans="1:17" x14ac:dyDescent="0.3">
      <c r="A359" s="15" t="s">
        <v>184</v>
      </c>
      <c r="B359" s="15" t="s">
        <v>185</v>
      </c>
      <c r="C359" s="16">
        <v>2017</v>
      </c>
      <c r="D359" s="17">
        <v>42904</v>
      </c>
      <c r="E359" s="17">
        <v>43268</v>
      </c>
      <c r="F359" s="15" t="s">
        <v>388</v>
      </c>
      <c r="G359" s="18">
        <v>400000</v>
      </c>
      <c r="H359" s="19">
        <v>1000</v>
      </c>
      <c r="I359" s="18">
        <v>100</v>
      </c>
      <c r="J359" s="20">
        <v>15.532504679220182</v>
      </c>
      <c r="L359" s="22">
        <f t="shared" si="30"/>
        <v>365</v>
      </c>
      <c r="M359">
        <f t="shared" si="31"/>
        <v>197</v>
      </c>
      <c r="N359" s="22">
        <f t="shared" si="32"/>
        <v>168</v>
      </c>
      <c r="O359">
        <f t="shared" si="33"/>
        <v>460.27397260273972</v>
      </c>
      <c r="P359" s="6">
        <f t="shared" si="34"/>
        <v>539.72602739726028</v>
      </c>
      <c r="Q359">
        <f t="shared" si="35"/>
        <v>2017</v>
      </c>
    </row>
    <row r="360" spans="1:17" x14ac:dyDescent="0.3">
      <c r="A360" s="15" t="s">
        <v>184</v>
      </c>
      <c r="B360" s="15" t="s">
        <v>185</v>
      </c>
      <c r="C360" s="16">
        <v>2017</v>
      </c>
      <c r="D360" s="17">
        <v>42904</v>
      </c>
      <c r="E360" s="17">
        <v>43268</v>
      </c>
      <c r="F360" s="15" t="s">
        <v>389</v>
      </c>
      <c r="G360" s="18">
        <v>400000</v>
      </c>
      <c r="H360" s="19">
        <v>18500</v>
      </c>
      <c r="I360" s="18">
        <v>1850</v>
      </c>
      <c r="J360" s="20">
        <v>287.35133656557338</v>
      </c>
      <c r="L360" s="22">
        <f t="shared" si="30"/>
        <v>365</v>
      </c>
      <c r="M360">
        <f t="shared" si="31"/>
        <v>197</v>
      </c>
      <c r="N360" s="22">
        <f t="shared" si="32"/>
        <v>168</v>
      </c>
      <c r="O360">
        <f t="shared" si="33"/>
        <v>8515.0684931506858</v>
      </c>
      <c r="P360" s="6">
        <f t="shared" si="34"/>
        <v>9984.9315068493142</v>
      </c>
      <c r="Q360">
        <f t="shared" si="35"/>
        <v>2017</v>
      </c>
    </row>
    <row r="361" spans="1:17" x14ac:dyDescent="0.3">
      <c r="A361" s="15" t="s">
        <v>184</v>
      </c>
      <c r="B361" s="15" t="s">
        <v>185</v>
      </c>
      <c r="C361" s="16">
        <v>2017</v>
      </c>
      <c r="D361" s="17">
        <v>42906</v>
      </c>
      <c r="E361" s="17">
        <v>43270</v>
      </c>
      <c r="F361" s="15" t="s">
        <v>390</v>
      </c>
      <c r="G361" s="18">
        <v>720000</v>
      </c>
      <c r="H361" s="19">
        <v>25200</v>
      </c>
      <c r="I361" s="18">
        <v>2520</v>
      </c>
      <c r="J361" s="20">
        <v>391.41911791634863</v>
      </c>
      <c r="L361" s="22">
        <f t="shared" si="30"/>
        <v>365</v>
      </c>
      <c r="M361">
        <f t="shared" si="31"/>
        <v>195</v>
      </c>
      <c r="N361" s="22">
        <f t="shared" si="32"/>
        <v>170</v>
      </c>
      <c r="O361">
        <f t="shared" si="33"/>
        <v>11736.986301369863</v>
      </c>
      <c r="P361" s="6">
        <f t="shared" si="34"/>
        <v>13463.013698630137</v>
      </c>
      <c r="Q361">
        <f t="shared" si="35"/>
        <v>2017</v>
      </c>
    </row>
    <row r="362" spans="1:17" x14ac:dyDescent="0.3">
      <c r="A362" s="15" t="s">
        <v>184</v>
      </c>
      <c r="B362" s="15" t="s">
        <v>185</v>
      </c>
      <c r="C362" s="16">
        <v>2017</v>
      </c>
      <c r="D362" s="17">
        <v>42929</v>
      </c>
      <c r="E362" s="17">
        <v>43293</v>
      </c>
      <c r="F362" s="15" t="s">
        <v>391</v>
      </c>
      <c r="G362" s="18">
        <v>400000</v>
      </c>
      <c r="H362" s="19">
        <v>15000</v>
      </c>
      <c r="I362" s="18">
        <v>1500</v>
      </c>
      <c r="J362" s="20">
        <v>232.98757018830273</v>
      </c>
      <c r="L362" s="22">
        <f t="shared" si="30"/>
        <v>365</v>
      </c>
      <c r="M362">
        <f t="shared" si="31"/>
        <v>172</v>
      </c>
      <c r="N362" s="22">
        <f t="shared" si="32"/>
        <v>193</v>
      </c>
      <c r="O362">
        <f t="shared" si="33"/>
        <v>7931.5068493150693</v>
      </c>
      <c r="P362" s="6">
        <f t="shared" si="34"/>
        <v>7068.4931506849307</v>
      </c>
      <c r="Q362">
        <f t="shared" si="35"/>
        <v>2017</v>
      </c>
    </row>
    <row r="363" spans="1:17" x14ac:dyDescent="0.3">
      <c r="A363" s="15" t="s">
        <v>184</v>
      </c>
      <c r="B363" s="15" t="s">
        <v>185</v>
      </c>
      <c r="C363" s="16">
        <v>2017</v>
      </c>
      <c r="D363" s="17">
        <v>42928</v>
      </c>
      <c r="E363" s="17">
        <v>43292</v>
      </c>
      <c r="F363" s="15" t="s">
        <v>392</v>
      </c>
      <c r="G363" s="18">
        <v>650000</v>
      </c>
      <c r="H363" s="19">
        <v>1950</v>
      </c>
      <c r="I363" s="18">
        <v>195</v>
      </c>
      <c r="J363" s="20">
        <v>30.288384124479357</v>
      </c>
      <c r="L363" s="22">
        <f t="shared" si="30"/>
        <v>365</v>
      </c>
      <c r="M363">
        <f t="shared" si="31"/>
        <v>173</v>
      </c>
      <c r="N363" s="22">
        <f t="shared" si="32"/>
        <v>192</v>
      </c>
      <c r="O363">
        <f t="shared" si="33"/>
        <v>1025.7534246575342</v>
      </c>
      <c r="P363" s="6">
        <f t="shared" si="34"/>
        <v>924.2465753424658</v>
      </c>
      <c r="Q363">
        <f t="shared" si="35"/>
        <v>2017</v>
      </c>
    </row>
    <row r="364" spans="1:17" x14ac:dyDescent="0.3">
      <c r="A364" s="15" t="s">
        <v>184</v>
      </c>
      <c r="B364" s="15" t="s">
        <v>185</v>
      </c>
      <c r="C364" s="16">
        <v>2017</v>
      </c>
      <c r="D364" s="17">
        <v>42928</v>
      </c>
      <c r="E364" s="17">
        <v>43292</v>
      </c>
      <c r="F364" s="15" t="s">
        <v>393</v>
      </c>
      <c r="G364" s="18">
        <v>650000</v>
      </c>
      <c r="H364" s="19">
        <v>28000</v>
      </c>
      <c r="I364" s="18">
        <v>2800</v>
      </c>
      <c r="J364" s="20">
        <v>434.91013101816509</v>
      </c>
      <c r="L364" s="22">
        <f t="shared" si="30"/>
        <v>365</v>
      </c>
      <c r="M364">
        <f t="shared" si="31"/>
        <v>173</v>
      </c>
      <c r="N364" s="22">
        <f t="shared" si="32"/>
        <v>192</v>
      </c>
      <c r="O364">
        <f t="shared" si="33"/>
        <v>14728.767123287669</v>
      </c>
      <c r="P364" s="6">
        <f t="shared" si="34"/>
        <v>13271.232876712331</v>
      </c>
      <c r="Q364">
        <f t="shared" si="35"/>
        <v>2017</v>
      </c>
    </row>
    <row r="365" spans="1:17" x14ac:dyDescent="0.3">
      <c r="A365" s="15" t="s">
        <v>184</v>
      </c>
      <c r="B365" s="15" t="s">
        <v>185</v>
      </c>
      <c r="C365" s="16">
        <v>2017</v>
      </c>
      <c r="D365" s="17">
        <v>42928</v>
      </c>
      <c r="E365" s="17">
        <v>43292</v>
      </c>
      <c r="F365" s="15" t="s">
        <v>394</v>
      </c>
      <c r="G365" s="18">
        <v>700000</v>
      </c>
      <c r="H365" s="19">
        <v>2150</v>
      </c>
      <c r="I365" s="18">
        <v>215</v>
      </c>
      <c r="J365" s="20">
        <v>33.394885060323389</v>
      </c>
      <c r="L365" s="22">
        <f t="shared" si="30"/>
        <v>365</v>
      </c>
      <c r="M365">
        <f t="shared" si="31"/>
        <v>173</v>
      </c>
      <c r="N365" s="22">
        <f t="shared" si="32"/>
        <v>192</v>
      </c>
      <c r="O365">
        <f t="shared" si="33"/>
        <v>1130.958904109589</v>
      </c>
      <c r="P365" s="6">
        <f t="shared" si="34"/>
        <v>1019.041095890411</v>
      </c>
      <c r="Q365">
        <f t="shared" si="35"/>
        <v>2017</v>
      </c>
    </row>
    <row r="366" spans="1:17" x14ac:dyDescent="0.3">
      <c r="A366" s="15" t="s">
        <v>184</v>
      </c>
      <c r="B366" s="15" t="s">
        <v>185</v>
      </c>
      <c r="C366" s="16">
        <v>2017</v>
      </c>
      <c r="D366" s="17">
        <v>42929</v>
      </c>
      <c r="E366" s="17">
        <v>43293</v>
      </c>
      <c r="F366" s="15" t="s">
        <v>395</v>
      </c>
      <c r="G366" s="18">
        <v>600000</v>
      </c>
      <c r="H366" s="19">
        <v>23000</v>
      </c>
      <c r="I366" s="18">
        <v>2300</v>
      </c>
      <c r="J366" s="20">
        <v>357.24760762206421</v>
      </c>
      <c r="L366" s="22">
        <f t="shared" si="30"/>
        <v>365</v>
      </c>
      <c r="M366">
        <f t="shared" si="31"/>
        <v>172</v>
      </c>
      <c r="N366" s="22">
        <f t="shared" si="32"/>
        <v>193</v>
      </c>
      <c r="O366">
        <f t="shared" si="33"/>
        <v>12161.64383561644</v>
      </c>
      <c r="P366" s="6">
        <f t="shared" si="34"/>
        <v>10838.35616438356</v>
      </c>
      <c r="Q366">
        <f t="shared" si="35"/>
        <v>2017</v>
      </c>
    </row>
    <row r="367" spans="1:17" x14ac:dyDescent="0.3">
      <c r="A367" s="15" t="s">
        <v>184</v>
      </c>
      <c r="B367" s="15" t="s">
        <v>185</v>
      </c>
      <c r="C367" s="16">
        <v>2017</v>
      </c>
      <c r="D367" s="17">
        <v>42892</v>
      </c>
      <c r="E367" s="17">
        <v>43256</v>
      </c>
      <c r="F367" s="15" t="s">
        <v>396</v>
      </c>
      <c r="G367" s="18">
        <v>1250000</v>
      </c>
      <c r="H367" s="19">
        <v>1750</v>
      </c>
      <c r="I367" s="18">
        <v>175</v>
      </c>
      <c r="J367" s="20">
        <v>27.181883188635318</v>
      </c>
      <c r="L367" s="22">
        <f t="shared" si="30"/>
        <v>365</v>
      </c>
      <c r="M367">
        <f t="shared" si="31"/>
        <v>209</v>
      </c>
      <c r="N367" s="22">
        <f t="shared" si="32"/>
        <v>156</v>
      </c>
      <c r="O367">
        <f t="shared" si="33"/>
        <v>747.94520547945206</v>
      </c>
      <c r="P367" s="6">
        <f t="shared" si="34"/>
        <v>1002.0547945205479</v>
      </c>
      <c r="Q367">
        <f t="shared" si="35"/>
        <v>2017</v>
      </c>
    </row>
    <row r="368" spans="1:17" x14ac:dyDescent="0.3">
      <c r="A368" s="15" t="s">
        <v>184</v>
      </c>
      <c r="B368" s="15" t="s">
        <v>185</v>
      </c>
      <c r="C368" s="16">
        <v>2017</v>
      </c>
      <c r="D368" s="17">
        <v>42892</v>
      </c>
      <c r="E368" s="17">
        <v>43256</v>
      </c>
      <c r="F368" s="15" t="s">
        <v>397</v>
      </c>
      <c r="G368" s="18">
        <v>1200000</v>
      </c>
      <c r="H368" s="19">
        <v>42000</v>
      </c>
      <c r="I368" s="18">
        <v>4200</v>
      </c>
      <c r="J368" s="20">
        <v>652.36519652724769</v>
      </c>
      <c r="L368" s="22">
        <f t="shared" si="30"/>
        <v>365</v>
      </c>
      <c r="M368">
        <f t="shared" si="31"/>
        <v>209</v>
      </c>
      <c r="N368" s="22">
        <f t="shared" si="32"/>
        <v>156</v>
      </c>
      <c r="O368">
        <f t="shared" si="33"/>
        <v>17950.68493150685</v>
      </c>
      <c r="P368" s="6">
        <f t="shared" si="34"/>
        <v>24049.31506849315</v>
      </c>
      <c r="Q368">
        <f t="shared" si="35"/>
        <v>2017</v>
      </c>
    </row>
    <row r="369" spans="1:17" x14ac:dyDescent="0.3">
      <c r="A369" s="15" t="s">
        <v>184</v>
      </c>
      <c r="B369" s="15" t="s">
        <v>185</v>
      </c>
      <c r="C369" s="16">
        <v>2017</v>
      </c>
      <c r="D369" s="17">
        <v>42932</v>
      </c>
      <c r="E369" s="17">
        <v>43296</v>
      </c>
      <c r="F369" s="15" t="s">
        <v>398</v>
      </c>
      <c r="G369" s="18">
        <v>400000</v>
      </c>
      <c r="H369" s="19">
        <v>1000</v>
      </c>
      <c r="I369" s="18">
        <v>100</v>
      </c>
      <c r="J369" s="20">
        <v>15.532504679220182</v>
      </c>
      <c r="L369" s="22">
        <f t="shared" si="30"/>
        <v>365</v>
      </c>
      <c r="M369">
        <f t="shared" si="31"/>
        <v>169</v>
      </c>
      <c r="N369" s="22">
        <f t="shared" si="32"/>
        <v>196</v>
      </c>
      <c r="O369">
        <f t="shared" si="33"/>
        <v>536.98630136986299</v>
      </c>
      <c r="P369" s="6">
        <f t="shared" si="34"/>
        <v>463.01369863013701</v>
      </c>
      <c r="Q369">
        <f t="shared" si="35"/>
        <v>2017</v>
      </c>
    </row>
    <row r="370" spans="1:17" x14ac:dyDescent="0.3">
      <c r="A370" s="15" t="s">
        <v>184</v>
      </c>
      <c r="B370" s="15" t="s">
        <v>185</v>
      </c>
      <c r="C370" s="16">
        <v>2017</v>
      </c>
      <c r="D370" s="17">
        <v>42932</v>
      </c>
      <c r="E370" s="17">
        <v>43296</v>
      </c>
      <c r="F370" s="15" t="s">
        <v>399</v>
      </c>
      <c r="G370" s="18">
        <v>400000</v>
      </c>
      <c r="H370" s="19">
        <v>17000</v>
      </c>
      <c r="I370" s="18">
        <v>1700</v>
      </c>
      <c r="J370" s="20">
        <v>264.05257954674312</v>
      </c>
      <c r="L370" s="22">
        <f t="shared" si="30"/>
        <v>365</v>
      </c>
      <c r="M370">
        <f t="shared" si="31"/>
        <v>169</v>
      </c>
      <c r="N370" s="22">
        <f t="shared" si="32"/>
        <v>196</v>
      </c>
      <c r="O370">
        <f t="shared" si="33"/>
        <v>9128.767123287671</v>
      </c>
      <c r="P370" s="6">
        <f t="shared" si="34"/>
        <v>7871.232876712329</v>
      </c>
      <c r="Q370">
        <f t="shared" si="35"/>
        <v>2017</v>
      </c>
    </row>
    <row r="371" spans="1:17" x14ac:dyDescent="0.3">
      <c r="A371" s="15" t="s">
        <v>184</v>
      </c>
      <c r="B371" s="15" t="s">
        <v>185</v>
      </c>
      <c r="C371" s="16">
        <v>2017</v>
      </c>
      <c r="D371" s="17">
        <v>42931</v>
      </c>
      <c r="E371" s="17">
        <v>43295</v>
      </c>
      <c r="F371" s="15" t="s">
        <v>400</v>
      </c>
      <c r="G371" s="18">
        <v>2500000</v>
      </c>
      <c r="H371" s="19">
        <v>6250</v>
      </c>
      <c r="I371" s="18">
        <v>625</v>
      </c>
      <c r="J371" s="20">
        <v>97.078154245126143</v>
      </c>
      <c r="L371" s="22">
        <f t="shared" si="30"/>
        <v>365</v>
      </c>
      <c r="M371">
        <f t="shared" si="31"/>
        <v>170</v>
      </c>
      <c r="N371" s="22">
        <f t="shared" si="32"/>
        <v>195</v>
      </c>
      <c r="O371">
        <f t="shared" si="33"/>
        <v>3339.0410958904113</v>
      </c>
      <c r="P371" s="6">
        <f t="shared" si="34"/>
        <v>2910.9589041095887</v>
      </c>
      <c r="Q371">
        <f t="shared" si="35"/>
        <v>2017</v>
      </c>
    </row>
    <row r="372" spans="1:17" x14ac:dyDescent="0.3">
      <c r="A372" s="15" t="s">
        <v>184</v>
      </c>
      <c r="B372" s="15" t="s">
        <v>185</v>
      </c>
      <c r="C372" s="16">
        <v>2017</v>
      </c>
      <c r="D372" s="17">
        <v>42931</v>
      </c>
      <c r="E372" s="17">
        <v>43295</v>
      </c>
      <c r="F372" s="15" t="s">
        <v>401</v>
      </c>
      <c r="G372" s="18">
        <v>2500000</v>
      </c>
      <c r="H372" s="19">
        <v>93750</v>
      </c>
      <c r="I372" s="18">
        <v>9375</v>
      </c>
      <c r="J372" s="20">
        <v>1456.1723136768921</v>
      </c>
      <c r="L372" s="22">
        <f t="shared" si="30"/>
        <v>365</v>
      </c>
      <c r="M372">
        <f t="shared" si="31"/>
        <v>170</v>
      </c>
      <c r="N372" s="22">
        <f t="shared" si="32"/>
        <v>195</v>
      </c>
      <c r="O372">
        <f t="shared" si="33"/>
        <v>50085.61643835617</v>
      </c>
      <c r="P372" s="6">
        <f t="shared" si="34"/>
        <v>43664.38356164383</v>
      </c>
      <c r="Q372">
        <f t="shared" si="35"/>
        <v>2017</v>
      </c>
    </row>
    <row r="373" spans="1:17" x14ac:dyDescent="0.3">
      <c r="A373" s="15" t="s">
        <v>184</v>
      </c>
      <c r="B373" s="15" t="s">
        <v>185</v>
      </c>
      <c r="C373" s="16">
        <v>2017</v>
      </c>
      <c r="D373" s="17">
        <v>42933</v>
      </c>
      <c r="E373" s="17">
        <v>43297</v>
      </c>
      <c r="F373" s="15" t="s">
        <v>402</v>
      </c>
      <c r="G373" s="18">
        <v>2500000</v>
      </c>
      <c r="H373" s="19">
        <v>106250</v>
      </c>
      <c r="I373" s="18">
        <v>10625</v>
      </c>
      <c r="J373" s="20">
        <v>1650.3286221671444</v>
      </c>
      <c r="L373" s="22">
        <f t="shared" si="30"/>
        <v>365</v>
      </c>
      <c r="M373">
        <f t="shared" si="31"/>
        <v>168</v>
      </c>
      <c r="N373" s="22">
        <f t="shared" si="32"/>
        <v>197</v>
      </c>
      <c r="O373">
        <f t="shared" si="33"/>
        <v>57345.890410958906</v>
      </c>
      <c r="P373" s="6">
        <f t="shared" si="34"/>
        <v>48904.109589041094</v>
      </c>
      <c r="Q373">
        <f t="shared" si="35"/>
        <v>2017</v>
      </c>
    </row>
    <row r="374" spans="1:17" x14ac:dyDescent="0.3">
      <c r="A374" s="15" t="s">
        <v>184</v>
      </c>
      <c r="B374" s="15" t="s">
        <v>185</v>
      </c>
      <c r="C374" s="16">
        <v>2017</v>
      </c>
      <c r="D374" s="17">
        <v>42931</v>
      </c>
      <c r="E374" s="17">
        <v>43295</v>
      </c>
      <c r="F374" s="15" t="s">
        <v>403</v>
      </c>
      <c r="G374" s="18">
        <v>600000</v>
      </c>
      <c r="H374" s="19">
        <v>-22352</v>
      </c>
      <c r="I374" s="18">
        <v>-2235</v>
      </c>
      <c r="J374" s="20">
        <v>-347.18254458992953</v>
      </c>
      <c r="L374" s="22">
        <f t="shared" si="30"/>
        <v>365</v>
      </c>
      <c r="M374">
        <f t="shared" si="31"/>
        <v>170</v>
      </c>
      <c r="N374" s="22">
        <f t="shared" si="32"/>
        <v>195</v>
      </c>
      <c r="O374">
        <f t="shared" si="33"/>
        <v>-11941.479452054795</v>
      </c>
      <c r="P374" s="6">
        <f t="shared" si="34"/>
        <v>-10410.520547945205</v>
      </c>
      <c r="Q374">
        <f t="shared" si="35"/>
        <v>2017</v>
      </c>
    </row>
    <row r="375" spans="1:17" x14ac:dyDescent="0.3">
      <c r="A375" s="15" t="s">
        <v>184</v>
      </c>
      <c r="B375" s="15" t="s">
        <v>185</v>
      </c>
      <c r="C375" s="16">
        <v>2017</v>
      </c>
      <c r="D375" s="17">
        <v>42931</v>
      </c>
      <c r="E375" s="17">
        <v>43295</v>
      </c>
      <c r="F375" s="15" t="s">
        <v>404</v>
      </c>
      <c r="G375" s="18">
        <v>600000</v>
      </c>
      <c r="H375" s="19">
        <v>1500</v>
      </c>
      <c r="I375" s="18">
        <v>150</v>
      </c>
      <c r="J375" s="20">
        <v>23.298757018830273</v>
      </c>
      <c r="L375" s="22">
        <f t="shared" si="30"/>
        <v>365</v>
      </c>
      <c r="M375">
        <f t="shared" si="31"/>
        <v>170</v>
      </c>
      <c r="N375" s="22">
        <f t="shared" si="32"/>
        <v>195</v>
      </c>
      <c r="O375">
        <f t="shared" si="33"/>
        <v>801.3698630136987</v>
      </c>
      <c r="P375" s="6">
        <f t="shared" si="34"/>
        <v>698.6301369863013</v>
      </c>
      <c r="Q375">
        <f t="shared" si="35"/>
        <v>2017</v>
      </c>
    </row>
    <row r="376" spans="1:17" x14ac:dyDescent="0.3">
      <c r="A376" s="15" t="s">
        <v>184</v>
      </c>
      <c r="B376" s="15" t="s">
        <v>185</v>
      </c>
      <c r="C376" s="16">
        <v>2017</v>
      </c>
      <c r="D376" s="17">
        <v>42931</v>
      </c>
      <c r="E376" s="17">
        <v>43295</v>
      </c>
      <c r="F376" s="15" t="s">
        <v>405</v>
      </c>
      <c r="G376" s="18">
        <v>600000</v>
      </c>
      <c r="H376" s="19">
        <v>23000</v>
      </c>
      <c r="I376" s="18">
        <v>2300</v>
      </c>
      <c r="J376" s="20">
        <v>357.24760762206421</v>
      </c>
      <c r="L376" s="22">
        <f t="shared" si="30"/>
        <v>365</v>
      </c>
      <c r="M376">
        <f t="shared" si="31"/>
        <v>170</v>
      </c>
      <c r="N376" s="22">
        <f t="shared" si="32"/>
        <v>195</v>
      </c>
      <c r="O376">
        <f t="shared" si="33"/>
        <v>12287.671232876713</v>
      </c>
      <c r="P376" s="6">
        <f t="shared" si="34"/>
        <v>10712.328767123287</v>
      </c>
      <c r="Q376">
        <f t="shared" si="35"/>
        <v>2017</v>
      </c>
    </row>
    <row r="377" spans="1:17" x14ac:dyDescent="0.3">
      <c r="A377" s="15" t="s">
        <v>184</v>
      </c>
      <c r="B377" s="15" t="s">
        <v>185</v>
      </c>
      <c r="C377" s="16">
        <v>2017</v>
      </c>
      <c r="D377" s="17">
        <v>42931</v>
      </c>
      <c r="E377" s="17">
        <v>43295</v>
      </c>
      <c r="F377" s="15" t="s">
        <v>406</v>
      </c>
      <c r="G377" s="18">
        <v>600000</v>
      </c>
      <c r="H377" s="19">
        <v>-100</v>
      </c>
      <c r="I377" s="18">
        <v>-10</v>
      </c>
      <c r="J377" s="20">
        <v>-1.5532504679220183</v>
      </c>
      <c r="L377" s="22">
        <f t="shared" si="30"/>
        <v>365</v>
      </c>
      <c r="M377">
        <f t="shared" si="31"/>
        <v>170</v>
      </c>
      <c r="N377" s="22">
        <f t="shared" si="32"/>
        <v>195</v>
      </c>
      <c r="O377">
        <f t="shared" si="33"/>
        <v>-53.424657534246577</v>
      </c>
      <c r="P377" s="6">
        <f t="shared" si="34"/>
        <v>-46.575342465753423</v>
      </c>
      <c r="Q377">
        <f t="shared" si="35"/>
        <v>2017</v>
      </c>
    </row>
    <row r="378" spans="1:17" x14ac:dyDescent="0.3">
      <c r="A378" s="15" t="s">
        <v>184</v>
      </c>
      <c r="B378" s="15" t="s">
        <v>185</v>
      </c>
      <c r="C378" s="16">
        <v>2017</v>
      </c>
      <c r="D378" s="17">
        <v>42931</v>
      </c>
      <c r="E378" s="17">
        <v>43295</v>
      </c>
      <c r="F378" s="15" t="s">
        <v>127</v>
      </c>
      <c r="G378" s="18">
        <v>600000</v>
      </c>
      <c r="H378" s="19">
        <v>-1400</v>
      </c>
      <c r="I378" s="18">
        <v>-140</v>
      </c>
      <c r="J378" s="20">
        <v>-21.745506550908257</v>
      </c>
      <c r="L378" s="22">
        <f t="shared" si="30"/>
        <v>365</v>
      </c>
      <c r="M378">
        <f t="shared" si="31"/>
        <v>170</v>
      </c>
      <c r="N378" s="22">
        <f t="shared" si="32"/>
        <v>195</v>
      </c>
      <c r="O378">
        <f t="shared" si="33"/>
        <v>-747.94520547945206</v>
      </c>
      <c r="P378" s="6">
        <f t="shared" si="34"/>
        <v>-652.05479452054794</v>
      </c>
      <c r="Q378">
        <f t="shared" si="35"/>
        <v>2017</v>
      </c>
    </row>
    <row r="379" spans="1:17" x14ac:dyDescent="0.3">
      <c r="A379" s="15" t="s">
        <v>184</v>
      </c>
      <c r="B379" s="15" t="s">
        <v>185</v>
      </c>
      <c r="C379" s="16">
        <v>2017</v>
      </c>
      <c r="D379" s="17">
        <v>42931</v>
      </c>
      <c r="E379" s="17">
        <v>43295</v>
      </c>
      <c r="F379" s="15" t="s">
        <v>407</v>
      </c>
      <c r="G379" s="18">
        <v>600000</v>
      </c>
      <c r="H379" s="19">
        <v>1500</v>
      </c>
      <c r="I379" s="18">
        <v>150</v>
      </c>
      <c r="J379" s="20">
        <v>23.298757018830273</v>
      </c>
      <c r="L379" s="22">
        <f t="shared" si="30"/>
        <v>365</v>
      </c>
      <c r="M379">
        <f t="shared" si="31"/>
        <v>170</v>
      </c>
      <c r="N379" s="22">
        <f t="shared" si="32"/>
        <v>195</v>
      </c>
      <c r="O379">
        <f t="shared" si="33"/>
        <v>801.3698630136987</v>
      </c>
      <c r="P379" s="6">
        <f t="shared" si="34"/>
        <v>698.6301369863013</v>
      </c>
      <c r="Q379">
        <f t="shared" si="35"/>
        <v>2017</v>
      </c>
    </row>
    <row r="380" spans="1:17" x14ac:dyDescent="0.3">
      <c r="A380" s="15" t="s">
        <v>184</v>
      </c>
      <c r="B380" s="15" t="s">
        <v>185</v>
      </c>
      <c r="C380" s="16">
        <v>2017</v>
      </c>
      <c r="D380" s="17">
        <v>42931</v>
      </c>
      <c r="E380" s="17">
        <v>43295</v>
      </c>
      <c r="F380" s="15" t="s">
        <v>408</v>
      </c>
      <c r="G380" s="18">
        <v>600000</v>
      </c>
      <c r="H380" s="19">
        <v>23000</v>
      </c>
      <c r="I380" s="18">
        <v>2300</v>
      </c>
      <c r="J380" s="20">
        <v>357.24760762206421</v>
      </c>
      <c r="L380" s="22">
        <f t="shared" si="30"/>
        <v>365</v>
      </c>
      <c r="M380">
        <f t="shared" si="31"/>
        <v>170</v>
      </c>
      <c r="N380" s="22">
        <f t="shared" si="32"/>
        <v>195</v>
      </c>
      <c r="O380">
        <f t="shared" si="33"/>
        <v>12287.671232876713</v>
      </c>
      <c r="P380" s="6">
        <f t="shared" si="34"/>
        <v>10712.328767123287</v>
      </c>
      <c r="Q380">
        <f t="shared" si="35"/>
        <v>2017</v>
      </c>
    </row>
    <row r="381" spans="1:17" x14ac:dyDescent="0.3">
      <c r="A381" s="15" t="s">
        <v>184</v>
      </c>
      <c r="B381" s="15" t="s">
        <v>185</v>
      </c>
      <c r="C381" s="16">
        <v>2017</v>
      </c>
      <c r="D381" s="17">
        <v>42970</v>
      </c>
      <c r="E381" s="17">
        <v>43334</v>
      </c>
      <c r="F381" s="15" t="s">
        <v>409</v>
      </c>
      <c r="G381" s="18"/>
      <c r="H381" s="19">
        <v>5000</v>
      </c>
      <c r="I381" s="18">
        <v>500</v>
      </c>
      <c r="J381" s="20">
        <v>77.662523396100909</v>
      </c>
      <c r="L381" s="22">
        <f t="shared" si="30"/>
        <v>365</v>
      </c>
      <c r="M381">
        <f t="shared" si="31"/>
        <v>131</v>
      </c>
      <c r="N381" s="22">
        <f t="shared" si="32"/>
        <v>234</v>
      </c>
      <c r="O381">
        <f t="shared" si="33"/>
        <v>3205.4794520547948</v>
      </c>
      <c r="P381" s="6">
        <f t="shared" si="34"/>
        <v>1794.5205479452052</v>
      </c>
      <c r="Q381">
        <f t="shared" si="35"/>
        <v>2017</v>
      </c>
    </row>
    <row r="382" spans="1:17" x14ac:dyDescent="0.3">
      <c r="A382" s="15" t="s">
        <v>184</v>
      </c>
      <c r="B382" s="15" t="s">
        <v>185</v>
      </c>
      <c r="C382" s="16">
        <v>2017</v>
      </c>
      <c r="D382" s="17">
        <v>42972</v>
      </c>
      <c r="E382" s="17">
        <v>43336</v>
      </c>
      <c r="F382" s="15" t="s">
        <v>410</v>
      </c>
      <c r="G382" s="18">
        <v>700000</v>
      </c>
      <c r="H382" s="19">
        <v>24500</v>
      </c>
      <c r="I382" s="18">
        <v>2450</v>
      </c>
      <c r="J382" s="20">
        <v>380.54636464089447</v>
      </c>
      <c r="L382" s="22">
        <f t="shared" si="30"/>
        <v>365</v>
      </c>
      <c r="M382">
        <f t="shared" si="31"/>
        <v>129</v>
      </c>
      <c r="N382" s="22">
        <f t="shared" si="32"/>
        <v>236</v>
      </c>
      <c r="O382">
        <f t="shared" si="33"/>
        <v>15841.095890410959</v>
      </c>
      <c r="P382" s="6">
        <f t="shared" si="34"/>
        <v>8658.9041095890407</v>
      </c>
      <c r="Q382">
        <f t="shared" si="35"/>
        <v>2017</v>
      </c>
    </row>
    <row r="383" spans="1:17" x14ac:dyDescent="0.3">
      <c r="A383" s="15" t="s">
        <v>184</v>
      </c>
      <c r="B383" s="15" t="s">
        <v>185</v>
      </c>
      <c r="C383" s="16">
        <v>2017</v>
      </c>
      <c r="D383" s="17">
        <v>42979</v>
      </c>
      <c r="E383" s="17">
        <v>43343</v>
      </c>
      <c r="F383" s="15" t="s">
        <v>411</v>
      </c>
      <c r="G383" s="18">
        <v>600000</v>
      </c>
      <c r="H383" s="19">
        <v>21000</v>
      </c>
      <c r="I383" s="18">
        <v>2100</v>
      </c>
      <c r="J383" s="20">
        <v>326.18259826362385</v>
      </c>
      <c r="L383" s="22">
        <f t="shared" si="30"/>
        <v>365</v>
      </c>
      <c r="M383">
        <f t="shared" si="31"/>
        <v>122</v>
      </c>
      <c r="N383" s="22">
        <f t="shared" si="32"/>
        <v>243</v>
      </c>
      <c r="O383">
        <f t="shared" si="33"/>
        <v>13980.82191780822</v>
      </c>
      <c r="P383" s="6">
        <f t="shared" si="34"/>
        <v>7019.17808219178</v>
      </c>
      <c r="Q383">
        <f t="shared" si="35"/>
        <v>2017</v>
      </c>
    </row>
    <row r="384" spans="1:17" x14ac:dyDescent="0.3">
      <c r="A384" s="15" t="s">
        <v>184</v>
      </c>
      <c r="B384" s="15" t="s">
        <v>185</v>
      </c>
      <c r="C384" s="16">
        <v>2017</v>
      </c>
      <c r="D384" s="17">
        <v>42930</v>
      </c>
      <c r="E384" s="17">
        <v>43294</v>
      </c>
      <c r="F384" s="15" t="s">
        <v>412</v>
      </c>
      <c r="G384" s="18">
        <v>700000</v>
      </c>
      <c r="H384" s="19">
        <v>26500</v>
      </c>
      <c r="I384" s="18">
        <v>2650</v>
      </c>
      <c r="J384" s="20">
        <v>411.61137399933483</v>
      </c>
      <c r="L384" s="22">
        <f t="shared" si="30"/>
        <v>365</v>
      </c>
      <c r="M384">
        <f t="shared" si="31"/>
        <v>171</v>
      </c>
      <c r="N384" s="22">
        <f t="shared" si="32"/>
        <v>194</v>
      </c>
      <c r="O384">
        <f t="shared" si="33"/>
        <v>14084.931506849316</v>
      </c>
      <c r="P384" s="6">
        <f t="shared" si="34"/>
        <v>12415.068493150684</v>
      </c>
      <c r="Q384">
        <f t="shared" si="35"/>
        <v>2017</v>
      </c>
    </row>
    <row r="385" spans="1:17" x14ac:dyDescent="0.3">
      <c r="A385" s="15" t="s">
        <v>184</v>
      </c>
      <c r="B385" s="15" t="s">
        <v>185</v>
      </c>
      <c r="C385" s="16">
        <v>2017</v>
      </c>
      <c r="D385" s="17">
        <v>42930</v>
      </c>
      <c r="E385" s="17">
        <v>43294</v>
      </c>
      <c r="F385" s="15" t="s">
        <v>413</v>
      </c>
      <c r="G385" s="18">
        <v>2800000</v>
      </c>
      <c r="H385" s="19">
        <v>112000</v>
      </c>
      <c r="I385" s="18">
        <v>11200</v>
      </c>
      <c r="J385" s="20">
        <v>1739.6405240726604</v>
      </c>
      <c r="L385" s="22">
        <f t="shared" si="30"/>
        <v>365</v>
      </c>
      <c r="M385">
        <f t="shared" si="31"/>
        <v>171</v>
      </c>
      <c r="N385" s="22">
        <f t="shared" si="32"/>
        <v>194</v>
      </c>
      <c r="O385">
        <f t="shared" si="33"/>
        <v>59528.767123287675</v>
      </c>
      <c r="P385" s="6">
        <f t="shared" si="34"/>
        <v>52471.232876712325</v>
      </c>
      <c r="Q385">
        <f t="shared" si="35"/>
        <v>2017</v>
      </c>
    </row>
    <row r="386" spans="1:17" x14ac:dyDescent="0.3">
      <c r="A386" s="15" t="s">
        <v>184</v>
      </c>
      <c r="B386" s="15" t="s">
        <v>185</v>
      </c>
      <c r="C386" s="16">
        <v>2017</v>
      </c>
      <c r="D386" s="17">
        <v>42931</v>
      </c>
      <c r="E386" s="17">
        <v>43295</v>
      </c>
      <c r="F386" s="15" t="s">
        <v>414</v>
      </c>
      <c r="G386" s="18">
        <v>2500000</v>
      </c>
      <c r="H386" s="19">
        <v>6250</v>
      </c>
      <c r="I386" s="18">
        <v>625</v>
      </c>
      <c r="J386" s="20">
        <v>97.078154245126143</v>
      </c>
      <c r="L386" s="22">
        <f t="shared" si="30"/>
        <v>365</v>
      </c>
      <c r="M386">
        <f t="shared" si="31"/>
        <v>170</v>
      </c>
      <c r="N386" s="22">
        <f t="shared" si="32"/>
        <v>195</v>
      </c>
      <c r="O386">
        <f t="shared" si="33"/>
        <v>3339.0410958904113</v>
      </c>
      <c r="P386" s="6">
        <f t="shared" si="34"/>
        <v>2910.9589041095887</v>
      </c>
      <c r="Q386">
        <f t="shared" si="35"/>
        <v>2017</v>
      </c>
    </row>
    <row r="387" spans="1:17" x14ac:dyDescent="0.3">
      <c r="A387" s="15" t="s">
        <v>184</v>
      </c>
      <c r="B387" s="15" t="s">
        <v>185</v>
      </c>
      <c r="C387" s="16">
        <v>2017</v>
      </c>
      <c r="D387" s="17">
        <v>42931</v>
      </c>
      <c r="E387" s="17">
        <v>43295</v>
      </c>
      <c r="F387" s="15" t="s">
        <v>415</v>
      </c>
      <c r="G387" s="18">
        <v>2500000</v>
      </c>
      <c r="H387" s="19">
        <v>93750</v>
      </c>
      <c r="I387" s="18">
        <v>9375</v>
      </c>
      <c r="J387" s="20">
        <v>1456.1723136768921</v>
      </c>
      <c r="L387" s="22">
        <f t="shared" ref="L387:L450" si="36">DATEDIF(D387, E387, "d")+1</f>
        <v>365</v>
      </c>
      <c r="M387">
        <f t="shared" ref="M387:M450" si="37">IF(D387&gt;$K$2,0,MIN($K$2,E387)-D387+1)</f>
        <v>170</v>
      </c>
      <c r="N387" s="22">
        <f t="shared" ref="N387:N450" si="38">MAX(0,L387-M387)</f>
        <v>195</v>
      </c>
      <c r="O387">
        <f t="shared" ref="O387:O450" si="39">H387*(N387/L387)</f>
        <v>50085.61643835617</v>
      </c>
      <c r="P387" s="6">
        <f t="shared" ref="P387:P450" si="40">H387 - O387</f>
        <v>43664.38356164383</v>
      </c>
      <c r="Q387">
        <f t="shared" ref="Q387:Q450" si="41">YEAR(D387)</f>
        <v>2017</v>
      </c>
    </row>
    <row r="388" spans="1:17" x14ac:dyDescent="0.3">
      <c r="A388" s="15" t="s">
        <v>184</v>
      </c>
      <c r="B388" s="15" t="s">
        <v>185</v>
      </c>
      <c r="C388" s="16">
        <v>2017</v>
      </c>
      <c r="D388" s="17">
        <v>42931</v>
      </c>
      <c r="E388" s="17">
        <v>43295</v>
      </c>
      <c r="F388" s="15" t="s">
        <v>416</v>
      </c>
      <c r="G388" s="18">
        <v>800000</v>
      </c>
      <c r="H388" s="19">
        <v>28000</v>
      </c>
      <c r="I388" s="18">
        <v>2800</v>
      </c>
      <c r="J388" s="20">
        <v>434.91013101816509</v>
      </c>
      <c r="L388" s="22">
        <f t="shared" si="36"/>
        <v>365</v>
      </c>
      <c r="M388">
        <f t="shared" si="37"/>
        <v>170</v>
      </c>
      <c r="N388" s="22">
        <f t="shared" si="38"/>
        <v>195</v>
      </c>
      <c r="O388">
        <f t="shared" si="39"/>
        <v>14958.904109589042</v>
      </c>
      <c r="P388" s="6">
        <f t="shared" si="40"/>
        <v>13041.095890410958</v>
      </c>
      <c r="Q388">
        <f t="shared" si="41"/>
        <v>2017</v>
      </c>
    </row>
    <row r="389" spans="1:17" x14ac:dyDescent="0.3">
      <c r="A389" s="15" t="s">
        <v>184</v>
      </c>
      <c r="B389" s="15" t="s">
        <v>185</v>
      </c>
      <c r="C389" s="16">
        <v>2017</v>
      </c>
      <c r="D389" s="17">
        <v>42955</v>
      </c>
      <c r="E389" s="17">
        <v>43319</v>
      </c>
      <c r="F389" s="15" t="s">
        <v>417</v>
      </c>
      <c r="G389" s="18">
        <v>500000</v>
      </c>
      <c r="H389" s="19">
        <v>17500</v>
      </c>
      <c r="I389" s="18">
        <v>1750</v>
      </c>
      <c r="J389" s="20">
        <v>271.81883188635322</v>
      </c>
      <c r="L389" s="22">
        <f t="shared" si="36"/>
        <v>365</v>
      </c>
      <c r="M389">
        <f t="shared" si="37"/>
        <v>146</v>
      </c>
      <c r="N389" s="22">
        <f t="shared" si="38"/>
        <v>219</v>
      </c>
      <c r="O389">
        <f t="shared" si="39"/>
        <v>10500</v>
      </c>
      <c r="P389" s="6">
        <f t="shared" si="40"/>
        <v>7000</v>
      </c>
      <c r="Q389">
        <f t="shared" si="41"/>
        <v>2017</v>
      </c>
    </row>
    <row r="390" spans="1:17" x14ac:dyDescent="0.3">
      <c r="A390" s="15" t="s">
        <v>184</v>
      </c>
      <c r="B390" s="15" t="s">
        <v>185</v>
      </c>
      <c r="C390" s="16">
        <v>2017</v>
      </c>
      <c r="D390" s="17">
        <v>42959</v>
      </c>
      <c r="E390" s="17">
        <v>43323</v>
      </c>
      <c r="F390" s="15" t="s">
        <v>418</v>
      </c>
      <c r="G390" s="18">
        <v>400000</v>
      </c>
      <c r="H390" s="19">
        <v>15000</v>
      </c>
      <c r="I390" s="18">
        <v>1500</v>
      </c>
      <c r="J390" s="20">
        <v>232.98757018830273</v>
      </c>
      <c r="L390" s="22">
        <f t="shared" si="36"/>
        <v>365</v>
      </c>
      <c r="M390">
        <f t="shared" si="37"/>
        <v>142</v>
      </c>
      <c r="N390" s="22">
        <f t="shared" si="38"/>
        <v>223</v>
      </c>
      <c r="O390">
        <f t="shared" si="39"/>
        <v>9164.3835616438355</v>
      </c>
      <c r="P390" s="6">
        <f t="shared" si="40"/>
        <v>5835.6164383561645</v>
      </c>
      <c r="Q390">
        <f t="shared" si="41"/>
        <v>2017</v>
      </c>
    </row>
    <row r="391" spans="1:17" x14ac:dyDescent="0.3">
      <c r="A391" s="15" t="s">
        <v>184</v>
      </c>
      <c r="B391" s="15" t="s">
        <v>185</v>
      </c>
      <c r="C391" s="16">
        <v>2017</v>
      </c>
      <c r="D391" s="17">
        <v>42959</v>
      </c>
      <c r="E391" s="17">
        <v>43323</v>
      </c>
      <c r="F391" s="15" t="s">
        <v>419</v>
      </c>
      <c r="G391" s="18">
        <v>400000</v>
      </c>
      <c r="H391" s="19">
        <v>15000</v>
      </c>
      <c r="I391" s="18">
        <v>1500</v>
      </c>
      <c r="J391" s="20">
        <v>232.98757018830273</v>
      </c>
      <c r="L391" s="22">
        <f t="shared" si="36"/>
        <v>365</v>
      </c>
      <c r="M391">
        <f t="shared" si="37"/>
        <v>142</v>
      </c>
      <c r="N391" s="22">
        <f t="shared" si="38"/>
        <v>223</v>
      </c>
      <c r="O391">
        <f t="shared" si="39"/>
        <v>9164.3835616438355</v>
      </c>
      <c r="P391" s="6">
        <f t="shared" si="40"/>
        <v>5835.6164383561645</v>
      </c>
      <c r="Q391">
        <f t="shared" si="41"/>
        <v>2017</v>
      </c>
    </row>
    <row r="392" spans="1:17" x14ac:dyDescent="0.3">
      <c r="A392" s="15" t="s">
        <v>184</v>
      </c>
      <c r="B392" s="15" t="s">
        <v>185</v>
      </c>
      <c r="C392" s="16">
        <v>2017</v>
      </c>
      <c r="D392" s="17">
        <v>42956</v>
      </c>
      <c r="E392" s="17">
        <v>43320</v>
      </c>
      <c r="F392" s="15" t="s">
        <v>420</v>
      </c>
      <c r="G392" s="18">
        <v>700000</v>
      </c>
      <c r="H392" s="19">
        <v>24500</v>
      </c>
      <c r="I392" s="18">
        <v>2450</v>
      </c>
      <c r="J392" s="20">
        <v>380.54636464089447</v>
      </c>
      <c r="L392" s="22">
        <f t="shared" si="36"/>
        <v>365</v>
      </c>
      <c r="M392">
        <f t="shared" si="37"/>
        <v>145</v>
      </c>
      <c r="N392" s="22">
        <f t="shared" si="38"/>
        <v>220</v>
      </c>
      <c r="O392">
        <f t="shared" si="39"/>
        <v>14767.123287671233</v>
      </c>
      <c r="P392" s="6">
        <f t="shared" si="40"/>
        <v>9732.8767123287671</v>
      </c>
      <c r="Q392">
        <f t="shared" si="41"/>
        <v>2017</v>
      </c>
    </row>
    <row r="393" spans="1:17" x14ac:dyDescent="0.3">
      <c r="A393" s="15" t="s">
        <v>184</v>
      </c>
      <c r="B393" s="15" t="s">
        <v>185</v>
      </c>
      <c r="C393" s="16">
        <v>2017</v>
      </c>
      <c r="D393" s="17">
        <v>42965</v>
      </c>
      <c r="E393" s="17">
        <v>43329</v>
      </c>
      <c r="F393" s="15" t="s">
        <v>421</v>
      </c>
      <c r="G393" s="18">
        <v>800000</v>
      </c>
      <c r="H393" s="19">
        <v>28000</v>
      </c>
      <c r="I393" s="18">
        <v>2800</v>
      </c>
      <c r="J393" s="20">
        <v>434.91013101816509</v>
      </c>
      <c r="L393" s="22">
        <f t="shared" si="36"/>
        <v>365</v>
      </c>
      <c r="M393">
        <f t="shared" si="37"/>
        <v>136</v>
      </c>
      <c r="N393" s="22">
        <f t="shared" si="38"/>
        <v>229</v>
      </c>
      <c r="O393">
        <f t="shared" si="39"/>
        <v>17567.123287671231</v>
      </c>
      <c r="P393" s="6">
        <f t="shared" si="40"/>
        <v>10432.876712328769</v>
      </c>
      <c r="Q393">
        <f t="shared" si="41"/>
        <v>2017</v>
      </c>
    </row>
    <row r="394" spans="1:17" x14ac:dyDescent="0.3">
      <c r="A394" s="15" t="s">
        <v>184</v>
      </c>
      <c r="B394" s="15" t="s">
        <v>185</v>
      </c>
      <c r="C394" s="16">
        <v>2017</v>
      </c>
      <c r="D394" s="17">
        <v>42935</v>
      </c>
      <c r="E394" s="17">
        <v>43299</v>
      </c>
      <c r="F394" s="15" t="s">
        <v>422</v>
      </c>
      <c r="G394" s="18">
        <v>550000</v>
      </c>
      <c r="H394" s="19">
        <v>1375</v>
      </c>
      <c r="I394" s="18">
        <v>138</v>
      </c>
      <c r="J394" s="20">
        <v>21.35719393392775</v>
      </c>
      <c r="L394" s="22">
        <f t="shared" si="36"/>
        <v>365</v>
      </c>
      <c r="M394">
        <f t="shared" si="37"/>
        <v>166</v>
      </c>
      <c r="N394" s="22">
        <f t="shared" si="38"/>
        <v>199</v>
      </c>
      <c r="O394">
        <f t="shared" si="39"/>
        <v>749.65753424657532</v>
      </c>
      <c r="P394" s="6">
        <f t="shared" si="40"/>
        <v>625.34246575342468</v>
      </c>
      <c r="Q394">
        <f t="shared" si="41"/>
        <v>2017</v>
      </c>
    </row>
    <row r="395" spans="1:17" x14ac:dyDescent="0.3">
      <c r="A395" s="15" t="s">
        <v>184</v>
      </c>
      <c r="B395" s="15" t="s">
        <v>185</v>
      </c>
      <c r="C395" s="16">
        <v>2017</v>
      </c>
      <c r="D395" s="17">
        <v>42935</v>
      </c>
      <c r="E395" s="17">
        <v>43299</v>
      </c>
      <c r="F395" s="15" t="s">
        <v>423</v>
      </c>
      <c r="G395" s="18">
        <v>550000</v>
      </c>
      <c r="H395" s="19">
        <v>21250</v>
      </c>
      <c r="I395" s="18">
        <v>2125</v>
      </c>
      <c r="J395" s="20">
        <v>330.0657244334289</v>
      </c>
      <c r="L395" s="22">
        <f t="shared" si="36"/>
        <v>365</v>
      </c>
      <c r="M395">
        <f t="shared" si="37"/>
        <v>166</v>
      </c>
      <c r="N395" s="22">
        <f t="shared" si="38"/>
        <v>199</v>
      </c>
      <c r="O395">
        <f t="shared" si="39"/>
        <v>11585.616438356165</v>
      </c>
      <c r="P395" s="6">
        <f t="shared" si="40"/>
        <v>9664.3835616438355</v>
      </c>
      <c r="Q395">
        <f t="shared" si="41"/>
        <v>2017</v>
      </c>
    </row>
    <row r="396" spans="1:17" x14ac:dyDescent="0.3">
      <c r="A396" s="15" t="s">
        <v>184</v>
      </c>
      <c r="B396" s="15" t="s">
        <v>185</v>
      </c>
      <c r="C396" s="16">
        <v>2017</v>
      </c>
      <c r="D396" s="17">
        <v>42930</v>
      </c>
      <c r="E396" s="17">
        <v>43294</v>
      </c>
      <c r="F396" s="15" t="s">
        <v>424</v>
      </c>
      <c r="G396" s="18">
        <v>700000</v>
      </c>
      <c r="H396" s="19">
        <v>26500</v>
      </c>
      <c r="I396" s="18">
        <v>2650</v>
      </c>
      <c r="J396" s="20">
        <v>411.61137399933483</v>
      </c>
      <c r="L396" s="22">
        <f t="shared" si="36"/>
        <v>365</v>
      </c>
      <c r="M396">
        <f t="shared" si="37"/>
        <v>171</v>
      </c>
      <c r="N396" s="22">
        <f t="shared" si="38"/>
        <v>194</v>
      </c>
      <c r="O396">
        <f t="shared" si="39"/>
        <v>14084.931506849316</v>
      </c>
      <c r="P396" s="6">
        <f t="shared" si="40"/>
        <v>12415.068493150684</v>
      </c>
      <c r="Q396">
        <f t="shared" si="41"/>
        <v>2017</v>
      </c>
    </row>
    <row r="397" spans="1:17" x14ac:dyDescent="0.3">
      <c r="A397" s="15" t="s">
        <v>184</v>
      </c>
      <c r="B397" s="15" t="s">
        <v>185</v>
      </c>
      <c r="C397" s="16">
        <v>2017</v>
      </c>
      <c r="D397" s="17">
        <v>42930</v>
      </c>
      <c r="E397" s="17">
        <v>43294</v>
      </c>
      <c r="F397" s="15" t="s">
        <v>425</v>
      </c>
      <c r="G397" s="18">
        <v>700000</v>
      </c>
      <c r="H397" s="19">
        <v>24500</v>
      </c>
      <c r="I397" s="18">
        <v>2450</v>
      </c>
      <c r="J397" s="20">
        <v>380.54636464089447</v>
      </c>
      <c r="L397" s="22">
        <f t="shared" si="36"/>
        <v>365</v>
      </c>
      <c r="M397">
        <f t="shared" si="37"/>
        <v>171</v>
      </c>
      <c r="N397" s="22">
        <f t="shared" si="38"/>
        <v>194</v>
      </c>
      <c r="O397">
        <f t="shared" si="39"/>
        <v>13021.917808219179</v>
      </c>
      <c r="P397" s="6">
        <f t="shared" si="40"/>
        <v>11478.082191780821</v>
      </c>
      <c r="Q397">
        <f t="shared" si="41"/>
        <v>2017</v>
      </c>
    </row>
    <row r="398" spans="1:17" x14ac:dyDescent="0.3">
      <c r="A398" s="15" t="s">
        <v>184</v>
      </c>
      <c r="B398" s="15" t="s">
        <v>185</v>
      </c>
      <c r="C398" s="16">
        <v>2017</v>
      </c>
      <c r="D398" s="17">
        <v>42936</v>
      </c>
      <c r="E398" s="17">
        <v>43300</v>
      </c>
      <c r="F398" s="15" t="s">
        <v>426</v>
      </c>
      <c r="G398" s="18">
        <v>600000</v>
      </c>
      <c r="H398" s="19">
        <v>21000</v>
      </c>
      <c r="I398" s="18">
        <v>2100</v>
      </c>
      <c r="J398" s="20">
        <v>326.18259826362385</v>
      </c>
      <c r="L398" s="22">
        <f t="shared" si="36"/>
        <v>365</v>
      </c>
      <c r="M398">
        <f t="shared" si="37"/>
        <v>165</v>
      </c>
      <c r="N398" s="22">
        <f t="shared" si="38"/>
        <v>200</v>
      </c>
      <c r="O398">
        <f t="shared" si="39"/>
        <v>11506.849315068492</v>
      </c>
      <c r="P398" s="6">
        <f t="shared" si="40"/>
        <v>9493.1506849315083</v>
      </c>
      <c r="Q398">
        <f t="shared" si="41"/>
        <v>2017</v>
      </c>
    </row>
    <row r="399" spans="1:17" x14ac:dyDescent="0.3">
      <c r="A399" s="15" t="s">
        <v>184</v>
      </c>
      <c r="B399" s="15" t="s">
        <v>185</v>
      </c>
      <c r="C399" s="16">
        <v>2017</v>
      </c>
      <c r="D399" s="17">
        <v>43045</v>
      </c>
      <c r="E399" s="17">
        <v>43409</v>
      </c>
      <c r="F399" s="15" t="s">
        <v>427</v>
      </c>
      <c r="G399" s="18">
        <v>8000000</v>
      </c>
      <c r="H399" s="19">
        <v>20000</v>
      </c>
      <c r="I399" s="18">
        <v>2000</v>
      </c>
      <c r="J399" s="20">
        <v>310.65009358440363</v>
      </c>
      <c r="L399" s="22">
        <f t="shared" si="36"/>
        <v>365</v>
      </c>
      <c r="M399">
        <f t="shared" si="37"/>
        <v>56</v>
      </c>
      <c r="N399" s="22">
        <f t="shared" si="38"/>
        <v>309</v>
      </c>
      <c r="O399">
        <f t="shared" si="39"/>
        <v>16931.506849315068</v>
      </c>
      <c r="P399" s="6">
        <f t="shared" si="40"/>
        <v>3068.4931506849316</v>
      </c>
      <c r="Q399">
        <f t="shared" si="41"/>
        <v>2017</v>
      </c>
    </row>
    <row r="400" spans="1:17" x14ac:dyDescent="0.3">
      <c r="A400" s="15" t="s">
        <v>184</v>
      </c>
      <c r="B400" s="15" t="s">
        <v>185</v>
      </c>
      <c r="C400" s="16">
        <v>2017</v>
      </c>
      <c r="D400" s="17">
        <v>43045</v>
      </c>
      <c r="E400" s="17">
        <v>43409</v>
      </c>
      <c r="F400" s="15" t="s">
        <v>428</v>
      </c>
      <c r="G400" s="18">
        <v>8000000</v>
      </c>
      <c r="H400" s="19">
        <v>300000</v>
      </c>
      <c r="I400" s="18">
        <v>30000</v>
      </c>
      <c r="J400" s="20">
        <v>4659.7514037660549</v>
      </c>
      <c r="L400" s="22">
        <f t="shared" si="36"/>
        <v>365</v>
      </c>
      <c r="M400">
        <f t="shared" si="37"/>
        <v>56</v>
      </c>
      <c r="N400" s="22">
        <f t="shared" si="38"/>
        <v>309</v>
      </c>
      <c r="O400">
        <f t="shared" si="39"/>
        <v>253972.60273972602</v>
      </c>
      <c r="P400" s="6">
        <f t="shared" si="40"/>
        <v>46027.397260273981</v>
      </c>
      <c r="Q400">
        <f t="shared" si="41"/>
        <v>2017</v>
      </c>
    </row>
    <row r="401" spans="1:17" x14ac:dyDescent="0.3">
      <c r="A401" s="15" t="s">
        <v>184</v>
      </c>
      <c r="B401" s="15" t="s">
        <v>185</v>
      </c>
      <c r="C401" s="16">
        <v>2017</v>
      </c>
      <c r="D401" s="17">
        <v>43050</v>
      </c>
      <c r="E401" s="17">
        <v>43414</v>
      </c>
      <c r="F401" s="15" t="s">
        <v>429</v>
      </c>
      <c r="G401" s="18">
        <v>700000</v>
      </c>
      <c r="H401" s="19">
        <v>24500</v>
      </c>
      <c r="I401" s="18">
        <v>2450</v>
      </c>
      <c r="J401" s="20">
        <v>380.54636464089447</v>
      </c>
      <c r="L401" s="22">
        <f t="shared" si="36"/>
        <v>365</v>
      </c>
      <c r="M401">
        <f t="shared" si="37"/>
        <v>51</v>
      </c>
      <c r="N401" s="22">
        <f t="shared" si="38"/>
        <v>314</v>
      </c>
      <c r="O401">
        <f t="shared" si="39"/>
        <v>21076.712328767124</v>
      </c>
      <c r="P401" s="6">
        <f t="shared" si="40"/>
        <v>3423.2876712328762</v>
      </c>
      <c r="Q401">
        <f t="shared" si="41"/>
        <v>2017</v>
      </c>
    </row>
    <row r="402" spans="1:17" x14ac:dyDescent="0.3">
      <c r="A402" s="15" t="s">
        <v>184</v>
      </c>
      <c r="B402" s="15" t="s">
        <v>185</v>
      </c>
      <c r="C402" s="16">
        <v>2017</v>
      </c>
      <c r="D402" s="17">
        <v>43049</v>
      </c>
      <c r="E402" s="17">
        <v>43413</v>
      </c>
      <c r="F402" s="15" t="s">
        <v>430</v>
      </c>
      <c r="G402" s="18">
        <v>550000</v>
      </c>
      <c r="H402" s="19">
        <v>22000</v>
      </c>
      <c r="I402" s="18">
        <v>2200</v>
      </c>
      <c r="J402" s="20">
        <v>341.715102942844</v>
      </c>
      <c r="L402" s="22">
        <f t="shared" si="36"/>
        <v>365</v>
      </c>
      <c r="M402">
        <f t="shared" si="37"/>
        <v>52</v>
      </c>
      <c r="N402" s="22">
        <f t="shared" si="38"/>
        <v>313</v>
      </c>
      <c r="O402">
        <f t="shared" si="39"/>
        <v>18865.753424657534</v>
      </c>
      <c r="P402" s="6">
        <f t="shared" si="40"/>
        <v>3134.2465753424658</v>
      </c>
      <c r="Q402">
        <f t="shared" si="41"/>
        <v>2017</v>
      </c>
    </row>
    <row r="403" spans="1:17" x14ac:dyDescent="0.3">
      <c r="A403" s="15" t="s">
        <v>184</v>
      </c>
      <c r="B403" s="15" t="s">
        <v>185</v>
      </c>
      <c r="C403" s="16">
        <v>2017</v>
      </c>
      <c r="D403" s="17">
        <v>43052</v>
      </c>
      <c r="E403" s="17">
        <v>43416</v>
      </c>
      <c r="F403" s="15" t="s">
        <v>431</v>
      </c>
      <c r="G403" s="18">
        <v>1100000</v>
      </c>
      <c r="H403" s="19">
        <v>38500</v>
      </c>
      <c r="I403" s="18">
        <v>3850</v>
      </c>
      <c r="J403" s="20">
        <v>598.00143014997707</v>
      </c>
      <c r="L403" s="22">
        <f t="shared" si="36"/>
        <v>365</v>
      </c>
      <c r="M403">
        <f t="shared" si="37"/>
        <v>49</v>
      </c>
      <c r="N403" s="22">
        <f t="shared" si="38"/>
        <v>316</v>
      </c>
      <c r="O403">
        <f t="shared" si="39"/>
        <v>33331.506849315068</v>
      </c>
      <c r="P403" s="6">
        <f t="shared" si="40"/>
        <v>5168.4931506849316</v>
      </c>
      <c r="Q403">
        <f t="shared" si="41"/>
        <v>2017</v>
      </c>
    </row>
    <row r="404" spans="1:17" x14ac:dyDescent="0.3">
      <c r="A404" s="15" t="s">
        <v>184</v>
      </c>
      <c r="B404" s="15" t="s">
        <v>185</v>
      </c>
      <c r="C404" s="16">
        <v>2017</v>
      </c>
      <c r="D404" s="17">
        <v>43052</v>
      </c>
      <c r="E404" s="17">
        <v>43416</v>
      </c>
      <c r="F404" s="15" t="s">
        <v>432</v>
      </c>
      <c r="G404" s="18">
        <v>5000000</v>
      </c>
      <c r="H404" s="19">
        <v>187500</v>
      </c>
      <c r="I404" s="18">
        <v>18750</v>
      </c>
      <c r="J404" s="20">
        <v>2912.3446273537843</v>
      </c>
      <c r="L404" s="22">
        <f t="shared" si="36"/>
        <v>365</v>
      </c>
      <c r="M404">
        <f t="shared" si="37"/>
        <v>49</v>
      </c>
      <c r="N404" s="22">
        <f t="shared" si="38"/>
        <v>316</v>
      </c>
      <c r="O404">
        <f t="shared" si="39"/>
        <v>162328.76712328766</v>
      </c>
      <c r="P404" s="6">
        <f t="shared" si="40"/>
        <v>25171.23287671234</v>
      </c>
      <c r="Q404">
        <f t="shared" si="41"/>
        <v>2017</v>
      </c>
    </row>
    <row r="405" spans="1:17" x14ac:dyDescent="0.3">
      <c r="A405" s="15" t="s">
        <v>184</v>
      </c>
      <c r="B405" s="15" t="s">
        <v>185</v>
      </c>
      <c r="C405" s="16">
        <v>2017</v>
      </c>
      <c r="D405" s="17">
        <v>42937</v>
      </c>
      <c r="E405" s="17">
        <v>43300</v>
      </c>
      <c r="F405" s="15" t="s">
        <v>433</v>
      </c>
      <c r="G405" s="18">
        <v>3000000</v>
      </c>
      <c r="H405" s="19">
        <v>105000</v>
      </c>
      <c r="I405" s="18">
        <v>10500</v>
      </c>
      <c r="J405" s="20">
        <v>1630.9129913181191</v>
      </c>
      <c r="L405" s="22">
        <f t="shared" si="36"/>
        <v>364</v>
      </c>
      <c r="M405">
        <f t="shared" si="37"/>
        <v>164</v>
      </c>
      <c r="N405" s="22">
        <f t="shared" si="38"/>
        <v>200</v>
      </c>
      <c r="O405">
        <f t="shared" si="39"/>
        <v>57692.307692307695</v>
      </c>
      <c r="P405" s="6">
        <f t="shared" si="40"/>
        <v>47307.692307692305</v>
      </c>
      <c r="Q405">
        <f t="shared" si="41"/>
        <v>2017</v>
      </c>
    </row>
    <row r="406" spans="1:17" x14ac:dyDescent="0.3">
      <c r="A406" s="15" t="s">
        <v>184</v>
      </c>
      <c r="B406" s="15" t="s">
        <v>185</v>
      </c>
      <c r="C406" s="16">
        <v>2017</v>
      </c>
      <c r="D406" s="17">
        <v>42937</v>
      </c>
      <c r="E406" s="17">
        <v>43300</v>
      </c>
      <c r="F406" s="15" t="s">
        <v>434</v>
      </c>
      <c r="G406" s="18">
        <v>3000000</v>
      </c>
      <c r="H406" s="19">
        <v>-105000</v>
      </c>
      <c r="I406" s="18">
        <v>-10500</v>
      </c>
      <c r="J406" s="20">
        <v>-1630.9129913181191</v>
      </c>
      <c r="L406" s="22">
        <f t="shared" si="36"/>
        <v>364</v>
      </c>
      <c r="M406">
        <f t="shared" si="37"/>
        <v>164</v>
      </c>
      <c r="N406" s="22">
        <f t="shared" si="38"/>
        <v>200</v>
      </c>
      <c r="O406">
        <f t="shared" si="39"/>
        <v>-57692.307692307695</v>
      </c>
      <c r="P406" s="6">
        <f t="shared" si="40"/>
        <v>-47307.692307692305</v>
      </c>
      <c r="Q406">
        <f t="shared" si="41"/>
        <v>2017</v>
      </c>
    </row>
    <row r="407" spans="1:17" x14ac:dyDescent="0.3">
      <c r="A407" s="15" t="s">
        <v>184</v>
      </c>
      <c r="B407" s="15" t="s">
        <v>185</v>
      </c>
      <c r="C407" s="16">
        <v>2017</v>
      </c>
      <c r="D407" s="17">
        <v>42940</v>
      </c>
      <c r="E407" s="17">
        <v>43304</v>
      </c>
      <c r="F407" s="15" t="s">
        <v>435</v>
      </c>
      <c r="G407" s="18">
        <v>600000</v>
      </c>
      <c r="H407" s="19">
        <v>28000</v>
      </c>
      <c r="I407" s="18">
        <v>2800</v>
      </c>
      <c r="J407" s="20">
        <v>434.91013101816509</v>
      </c>
      <c r="L407" s="22">
        <f t="shared" si="36"/>
        <v>365</v>
      </c>
      <c r="M407">
        <f t="shared" si="37"/>
        <v>161</v>
      </c>
      <c r="N407" s="22">
        <f t="shared" si="38"/>
        <v>204</v>
      </c>
      <c r="O407">
        <f t="shared" si="39"/>
        <v>15649.315068493152</v>
      </c>
      <c r="P407" s="6">
        <f t="shared" si="40"/>
        <v>12350.684931506848</v>
      </c>
      <c r="Q407">
        <f t="shared" si="41"/>
        <v>2017</v>
      </c>
    </row>
    <row r="408" spans="1:17" x14ac:dyDescent="0.3">
      <c r="A408" s="15" t="s">
        <v>184</v>
      </c>
      <c r="B408" s="15" t="s">
        <v>185</v>
      </c>
      <c r="C408" s="16">
        <v>2017</v>
      </c>
      <c r="D408" s="17">
        <v>42923</v>
      </c>
      <c r="E408" s="17">
        <v>43287</v>
      </c>
      <c r="F408" s="15" t="s">
        <v>436</v>
      </c>
      <c r="G408" s="18">
        <v>400000</v>
      </c>
      <c r="H408" s="19">
        <v>15000</v>
      </c>
      <c r="I408" s="18">
        <v>1500</v>
      </c>
      <c r="J408" s="20">
        <v>232.98757018830273</v>
      </c>
      <c r="L408" s="22">
        <f t="shared" si="36"/>
        <v>365</v>
      </c>
      <c r="M408">
        <f t="shared" si="37"/>
        <v>178</v>
      </c>
      <c r="N408" s="22">
        <f t="shared" si="38"/>
        <v>187</v>
      </c>
      <c r="O408">
        <f t="shared" si="39"/>
        <v>7684.9315068493152</v>
      </c>
      <c r="P408" s="6">
        <f t="shared" si="40"/>
        <v>7315.0684931506848</v>
      </c>
      <c r="Q408">
        <f t="shared" si="41"/>
        <v>2017</v>
      </c>
    </row>
    <row r="409" spans="1:17" x14ac:dyDescent="0.3">
      <c r="A409" s="15" t="s">
        <v>184</v>
      </c>
      <c r="B409" s="15" t="s">
        <v>185</v>
      </c>
      <c r="C409" s="16">
        <v>2017</v>
      </c>
      <c r="D409" s="17">
        <v>42937</v>
      </c>
      <c r="E409" s="17">
        <v>43301</v>
      </c>
      <c r="F409" s="15" t="s">
        <v>437</v>
      </c>
      <c r="G409" s="18">
        <v>600000</v>
      </c>
      <c r="H409" s="19">
        <v>21000</v>
      </c>
      <c r="I409" s="18">
        <v>2100</v>
      </c>
      <c r="J409" s="20">
        <v>326.18259826362385</v>
      </c>
      <c r="L409" s="22">
        <f t="shared" si="36"/>
        <v>365</v>
      </c>
      <c r="M409">
        <f t="shared" si="37"/>
        <v>164</v>
      </c>
      <c r="N409" s="22">
        <f t="shared" si="38"/>
        <v>201</v>
      </c>
      <c r="O409">
        <f t="shared" si="39"/>
        <v>11564.383561643835</v>
      </c>
      <c r="P409" s="6">
        <f t="shared" si="40"/>
        <v>9435.6164383561645</v>
      </c>
      <c r="Q409">
        <f t="shared" si="41"/>
        <v>2017</v>
      </c>
    </row>
    <row r="410" spans="1:17" x14ac:dyDescent="0.3">
      <c r="A410" s="15" t="s">
        <v>184</v>
      </c>
      <c r="B410" s="15" t="s">
        <v>185</v>
      </c>
      <c r="C410" s="16">
        <v>2017</v>
      </c>
      <c r="D410" s="17">
        <v>42943</v>
      </c>
      <c r="E410" s="17">
        <v>43307</v>
      </c>
      <c r="F410" s="15" t="s">
        <v>438</v>
      </c>
      <c r="G410" s="18">
        <v>990000</v>
      </c>
      <c r="H410" s="19">
        <v>34650</v>
      </c>
      <c r="I410" s="18">
        <v>3465</v>
      </c>
      <c r="J410" s="20">
        <v>538.20128713497934</v>
      </c>
      <c r="L410" s="22">
        <f t="shared" si="36"/>
        <v>365</v>
      </c>
      <c r="M410">
        <f t="shared" si="37"/>
        <v>158</v>
      </c>
      <c r="N410" s="22">
        <f t="shared" si="38"/>
        <v>207</v>
      </c>
      <c r="O410">
        <f t="shared" si="39"/>
        <v>19650.821917808218</v>
      </c>
      <c r="P410" s="6">
        <f t="shared" si="40"/>
        <v>14999.178082191782</v>
      </c>
      <c r="Q410">
        <f t="shared" si="41"/>
        <v>2017</v>
      </c>
    </row>
    <row r="411" spans="1:17" x14ac:dyDescent="0.3">
      <c r="A411" s="15" t="s">
        <v>184</v>
      </c>
      <c r="B411" s="15" t="s">
        <v>185</v>
      </c>
      <c r="C411" s="16">
        <v>2017</v>
      </c>
      <c r="D411" s="17">
        <v>42943</v>
      </c>
      <c r="E411" s="17">
        <v>43307</v>
      </c>
      <c r="F411" s="15" t="s">
        <v>439</v>
      </c>
      <c r="G411" s="18">
        <v>6500000</v>
      </c>
      <c r="H411" s="19">
        <v>227500</v>
      </c>
      <c r="I411" s="18">
        <v>22750</v>
      </c>
      <c r="J411" s="20">
        <v>3533.6448145225913</v>
      </c>
      <c r="L411" s="22">
        <f t="shared" si="36"/>
        <v>365</v>
      </c>
      <c r="M411">
        <f t="shared" si="37"/>
        <v>158</v>
      </c>
      <c r="N411" s="22">
        <f t="shared" si="38"/>
        <v>207</v>
      </c>
      <c r="O411">
        <f t="shared" si="39"/>
        <v>129020.54794520549</v>
      </c>
      <c r="P411" s="6">
        <f t="shared" si="40"/>
        <v>98479.452054794514</v>
      </c>
      <c r="Q411">
        <f t="shared" si="41"/>
        <v>2017</v>
      </c>
    </row>
    <row r="412" spans="1:17" x14ac:dyDescent="0.3">
      <c r="A412" s="15" t="s">
        <v>184</v>
      </c>
      <c r="B412" s="15" t="s">
        <v>185</v>
      </c>
      <c r="C412" s="16">
        <v>2017</v>
      </c>
      <c r="D412" s="17">
        <v>42945</v>
      </c>
      <c r="E412" s="17">
        <v>43309</v>
      </c>
      <c r="F412" s="15" t="s">
        <v>440</v>
      </c>
      <c r="G412" s="18">
        <v>800000</v>
      </c>
      <c r="H412" s="19">
        <v>28000</v>
      </c>
      <c r="I412" s="18">
        <v>2800</v>
      </c>
      <c r="J412" s="20">
        <v>434.91013101816509</v>
      </c>
      <c r="L412" s="22">
        <f t="shared" si="36"/>
        <v>365</v>
      </c>
      <c r="M412">
        <f t="shared" si="37"/>
        <v>156</v>
      </c>
      <c r="N412" s="22">
        <f t="shared" si="38"/>
        <v>209</v>
      </c>
      <c r="O412">
        <f t="shared" si="39"/>
        <v>16032.876712328767</v>
      </c>
      <c r="P412" s="6">
        <f t="shared" si="40"/>
        <v>11967.123287671233</v>
      </c>
      <c r="Q412">
        <f t="shared" si="41"/>
        <v>2017</v>
      </c>
    </row>
    <row r="413" spans="1:17" x14ac:dyDescent="0.3">
      <c r="A413" s="15" t="s">
        <v>184</v>
      </c>
      <c r="B413" s="15" t="s">
        <v>185</v>
      </c>
      <c r="C413" s="16">
        <v>2017</v>
      </c>
      <c r="D413" s="17">
        <v>42931</v>
      </c>
      <c r="E413" s="17">
        <v>43295</v>
      </c>
      <c r="F413" s="15" t="s">
        <v>441</v>
      </c>
      <c r="G413" s="18">
        <v>640000</v>
      </c>
      <c r="H413" s="19">
        <v>7400</v>
      </c>
      <c r="I413" s="18">
        <v>740</v>
      </c>
      <c r="J413" s="20">
        <v>114.94053462622935</v>
      </c>
      <c r="L413" s="22">
        <f t="shared" si="36"/>
        <v>365</v>
      </c>
      <c r="M413">
        <f t="shared" si="37"/>
        <v>170</v>
      </c>
      <c r="N413" s="22">
        <f t="shared" si="38"/>
        <v>195</v>
      </c>
      <c r="O413">
        <f t="shared" si="39"/>
        <v>3953.4246575342468</v>
      </c>
      <c r="P413" s="6">
        <f t="shared" si="40"/>
        <v>3446.5753424657532</v>
      </c>
      <c r="Q413">
        <f t="shared" si="41"/>
        <v>2017</v>
      </c>
    </row>
    <row r="414" spans="1:17" x14ac:dyDescent="0.3">
      <c r="A414" s="15" t="s">
        <v>184</v>
      </c>
      <c r="B414" s="15" t="s">
        <v>185</v>
      </c>
      <c r="C414" s="16">
        <v>2017</v>
      </c>
      <c r="D414" s="17">
        <v>42931</v>
      </c>
      <c r="E414" s="17">
        <v>43295</v>
      </c>
      <c r="F414" s="15" t="s">
        <v>442</v>
      </c>
      <c r="G414" s="18">
        <v>400000</v>
      </c>
      <c r="H414" s="19">
        <v>17000</v>
      </c>
      <c r="I414" s="18">
        <v>1700</v>
      </c>
      <c r="J414" s="20">
        <v>264.05257954674312</v>
      </c>
      <c r="L414" s="22">
        <f t="shared" si="36"/>
        <v>365</v>
      </c>
      <c r="M414">
        <f t="shared" si="37"/>
        <v>170</v>
      </c>
      <c r="N414" s="22">
        <f t="shared" si="38"/>
        <v>195</v>
      </c>
      <c r="O414">
        <f t="shared" si="39"/>
        <v>9082.1917808219187</v>
      </c>
      <c r="P414" s="6">
        <f t="shared" si="40"/>
        <v>7917.8082191780813</v>
      </c>
      <c r="Q414">
        <f t="shared" si="41"/>
        <v>2017</v>
      </c>
    </row>
    <row r="415" spans="1:17" x14ac:dyDescent="0.3">
      <c r="A415" s="15" t="s">
        <v>184</v>
      </c>
      <c r="B415" s="15" t="s">
        <v>185</v>
      </c>
      <c r="C415" s="16">
        <v>2017</v>
      </c>
      <c r="D415" s="17">
        <v>42919</v>
      </c>
      <c r="E415" s="17">
        <v>43283</v>
      </c>
      <c r="F415" s="15" t="s">
        <v>443</v>
      </c>
      <c r="G415" s="18">
        <v>500000</v>
      </c>
      <c r="H415" s="19">
        <v>17500</v>
      </c>
      <c r="I415" s="18">
        <v>1750</v>
      </c>
      <c r="J415" s="20">
        <v>271.81883188635322</v>
      </c>
      <c r="L415" s="22">
        <f t="shared" si="36"/>
        <v>365</v>
      </c>
      <c r="M415">
        <f t="shared" si="37"/>
        <v>182</v>
      </c>
      <c r="N415" s="22">
        <f t="shared" si="38"/>
        <v>183</v>
      </c>
      <c r="O415">
        <f t="shared" si="39"/>
        <v>8773.9726027397264</v>
      </c>
      <c r="P415" s="6">
        <f t="shared" si="40"/>
        <v>8726.0273972602736</v>
      </c>
      <c r="Q415">
        <f t="shared" si="41"/>
        <v>2017</v>
      </c>
    </row>
    <row r="416" spans="1:17" x14ac:dyDescent="0.3">
      <c r="A416" s="15" t="s">
        <v>184</v>
      </c>
      <c r="B416" s="15" t="s">
        <v>185</v>
      </c>
      <c r="C416" s="16">
        <v>2017</v>
      </c>
      <c r="D416" s="17">
        <v>42905</v>
      </c>
      <c r="E416" s="17">
        <v>43269</v>
      </c>
      <c r="F416" s="15" t="s">
        <v>444</v>
      </c>
      <c r="G416" s="18"/>
      <c r="H416" s="19">
        <v>5000</v>
      </c>
      <c r="I416" s="18">
        <v>500</v>
      </c>
      <c r="J416" s="20">
        <v>77.662523396100909</v>
      </c>
      <c r="L416" s="22">
        <f t="shared" si="36"/>
        <v>365</v>
      </c>
      <c r="M416">
        <f t="shared" si="37"/>
        <v>196</v>
      </c>
      <c r="N416" s="22">
        <f t="shared" si="38"/>
        <v>169</v>
      </c>
      <c r="O416">
        <f t="shared" si="39"/>
        <v>2315.0684931506848</v>
      </c>
      <c r="P416" s="6">
        <f t="shared" si="40"/>
        <v>2684.9315068493152</v>
      </c>
      <c r="Q416">
        <f t="shared" si="41"/>
        <v>2017</v>
      </c>
    </row>
    <row r="417" spans="1:17" x14ac:dyDescent="0.3">
      <c r="A417" s="15" t="s">
        <v>184</v>
      </c>
      <c r="B417" s="15" t="s">
        <v>185</v>
      </c>
      <c r="C417" s="16">
        <v>2017</v>
      </c>
      <c r="D417" s="17">
        <v>42906</v>
      </c>
      <c r="E417" s="17">
        <v>43270</v>
      </c>
      <c r="F417" s="15" t="s">
        <v>445</v>
      </c>
      <c r="G417" s="18">
        <v>5063</v>
      </c>
      <c r="H417" s="19">
        <v>5000</v>
      </c>
      <c r="I417" s="18">
        <v>500</v>
      </c>
      <c r="J417" s="20">
        <v>77.662523396100909</v>
      </c>
      <c r="L417" s="22">
        <f t="shared" si="36"/>
        <v>365</v>
      </c>
      <c r="M417">
        <f t="shared" si="37"/>
        <v>195</v>
      </c>
      <c r="N417" s="22">
        <f t="shared" si="38"/>
        <v>170</v>
      </c>
      <c r="O417">
        <f t="shared" si="39"/>
        <v>2328.767123287671</v>
      </c>
      <c r="P417" s="6">
        <f t="shared" si="40"/>
        <v>2671.232876712329</v>
      </c>
      <c r="Q417">
        <f t="shared" si="41"/>
        <v>2017</v>
      </c>
    </row>
    <row r="418" spans="1:17" x14ac:dyDescent="0.3">
      <c r="A418" s="15" t="s">
        <v>184</v>
      </c>
      <c r="B418" s="15" t="s">
        <v>185</v>
      </c>
      <c r="C418" s="16">
        <v>2017</v>
      </c>
      <c r="D418" s="17">
        <v>42928</v>
      </c>
      <c r="E418" s="17">
        <v>43100</v>
      </c>
      <c r="F418" s="15" t="s">
        <v>446</v>
      </c>
      <c r="G418" s="18">
        <v>2050000</v>
      </c>
      <c r="H418" s="19">
        <v>2429</v>
      </c>
      <c r="I418" s="18">
        <v>243</v>
      </c>
      <c r="J418" s="20">
        <v>37.728453865825827</v>
      </c>
      <c r="L418" s="22">
        <f t="shared" si="36"/>
        <v>173</v>
      </c>
      <c r="M418">
        <f t="shared" si="37"/>
        <v>173</v>
      </c>
      <c r="N418" s="22">
        <f t="shared" si="38"/>
        <v>0</v>
      </c>
      <c r="O418">
        <f t="shared" si="39"/>
        <v>0</v>
      </c>
      <c r="P418" s="6">
        <f t="shared" si="40"/>
        <v>2429</v>
      </c>
      <c r="Q418">
        <f t="shared" si="41"/>
        <v>2017</v>
      </c>
    </row>
    <row r="419" spans="1:17" x14ac:dyDescent="0.3">
      <c r="A419" s="15" t="s">
        <v>184</v>
      </c>
      <c r="B419" s="15" t="s">
        <v>185</v>
      </c>
      <c r="C419" s="16">
        <v>2017</v>
      </c>
      <c r="D419" s="17">
        <v>42928</v>
      </c>
      <c r="E419" s="17">
        <v>43100</v>
      </c>
      <c r="F419" s="15" t="s">
        <v>447</v>
      </c>
      <c r="G419" s="18">
        <v>2050000</v>
      </c>
      <c r="H419" s="19">
        <v>44209</v>
      </c>
      <c r="I419" s="18">
        <v>4421</v>
      </c>
      <c r="J419" s="20">
        <v>686.67649936364501</v>
      </c>
      <c r="L419" s="22">
        <f t="shared" si="36"/>
        <v>173</v>
      </c>
      <c r="M419">
        <f t="shared" si="37"/>
        <v>173</v>
      </c>
      <c r="N419" s="22">
        <f t="shared" si="38"/>
        <v>0</v>
      </c>
      <c r="O419">
        <f t="shared" si="39"/>
        <v>0</v>
      </c>
      <c r="P419" s="6">
        <f t="shared" si="40"/>
        <v>44209</v>
      </c>
      <c r="Q419">
        <f t="shared" si="41"/>
        <v>2017</v>
      </c>
    </row>
    <row r="420" spans="1:17" x14ac:dyDescent="0.3">
      <c r="A420" s="15" t="s">
        <v>184</v>
      </c>
      <c r="B420" s="15" t="s">
        <v>185</v>
      </c>
      <c r="C420" s="16">
        <v>2017</v>
      </c>
      <c r="D420" s="17">
        <v>42836</v>
      </c>
      <c r="E420" s="17">
        <v>43046</v>
      </c>
      <c r="F420" s="15" t="s">
        <v>448</v>
      </c>
      <c r="G420" s="18">
        <v>770000</v>
      </c>
      <c r="H420" s="19">
        <v>1113</v>
      </c>
      <c r="I420" s="18">
        <v>111</v>
      </c>
      <c r="J420" s="20">
        <v>17.287677707972062</v>
      </c>
      <c r="L420" s="22">
        <f t="shared" si="36"/>
        <v>211</v>
      </c>
      <c r="M420">
        <f t="shared" si="37"/>
        <v>211</v>
      </c>
      <c r="N420" s="22">
        <f t="shared" si="38"/>
        <v>0</v>
      </c>
      <c r="O420">
        <f t="shared" si="39"/>
        <v>0</v>
      </c>
      <c r="P420" s="6">
        <f t="shared" si="40"/>
        <v>1113</v>
      </c>
      <c r="Q420">
        <f t="shared" si="41"/>
        <v>2017</v>
      </c>
    </row>
    <row r="421" spans="1:17" x14ac:dyDescent="0.3">
      <c r="A421" s="15" t="s">
        <v>184</v>
      </c>
      <c r="B421" s="15" t="s">
        <v>185</v>
      </c>
      <c r="C421" s="16">
        <v>2017</v>
      </c>
      <c r="D421" s="17">
        <v>42836</v>
      </c>
      <c r="E421" s="17">
        <v>43046</v>
      </c>
      <c r="F421" s="15" t="s">
        <v>449</v>
      </c>
      <c r="G421" s="18">
        <v>770000</v>
      </c>
      <c r="H421" s="19">
        <v>20030</v>
      </c>
      <c r="I421" s="18">
        <v>2003</v>
      </c>
      <c r="J421" s="20">
        <v>311.11606872478023</v>
      </c>
      <c r="L421" s="22">
        <f t="shared" si="36"/>
        <v>211</v>
      </c>
      <c r="M421">
        <f t="shared" si="37"/>
        <v>211</v>
      </c>
      <c r="N421" s="22">
        <f t="shared" si="38"/>
        <v>0</v>
      </c>
      <c r="O421">
        <f t="shared" si="39"/>
        <v>0</v>
      </c>
      <c r="P421" s="6">
        <f t="shared" si="40"/>
        <v>20030</v>
      </c>
      <c r="Q421">
        <f t="shared" si="41"/>
        <v>2017</v>
      </c>
    </row>
    <row r="422" spans="1:17" x14ac:dyDescent="0.3">
      <c r="A422" s="15" t="s">
        <v>184</v>
      </c>
      <c r="B422" s="15" t="s">
        <v>185</v>
      </c>
      <c r="C422" s="16">
        <v>2017</v>
      </c>
      <c r="D422" s="17">
        <v>43047</v>
      </c>
      <c r="E422" s="17">
        <v>43411</v>
      </c>
      <c r="F422" s="15" t="s">
        <v>450</v>
      </c>
      <c r="G422" s="18">
        <v>700000</v>
      </c>
      <c r="H422" s="19">
        <v>1750</v>
      </c>
      <c r="I422" s="18">
        <v>175</v>
      </c>
      <c r="J422" s="20">
        <v>27.181883188635318</v>
      </c>
      <c r="L422" s="22">
        <f t="shared" si="36"/>
        <v>365</v>
      </c>
      <c r="M422">
        <f t="shared" si="37"/>
        <v>54</v>
      </c>
      <c r="N422" s="22">
        <f t="shared" si="38"/>
        <v>311</v>
      </c>
      <c r="O422">
        <f t="shared" si="39"/>
        <v>1491.0958904109591</v>
      </c>
      <c r="P422" s="6">
        <f t="shared" si="40"/>
        <v>258.9041095890409</v>
      </c>
      <c r="Q422">
        <f t="shared" si="41"/>
        <v>2017</v>
      </c>
    </row>
    <row r="423" spans="1:17" x14ac:dyDescent="0.3">
      <c r="A423" s="15" t="s">
        <v>184</v>
      </c>
      <c r="B423" s="15" t="s">
        <v>185</v>
      </c>
      <c r="C423" s="16">
        <v>2017</v>
      </c>
      <c r="D423" s="17">
        <v>43047</v>
      </c>
      <c r="E423" s="17">
        <v>43411</v>
      </c>
      <c r="F423" s="15" t="s">
        <v>451</v>
      </c>
      <c r="G423" s="18">
        <v>700000</v>
      </c>
      <c r="H423" s="19">
        <v>31500</v>
      </c>
      <c r="I423" s="18">
        <v>3150</v>
      </c>
      <c r="J423" s="20">
        <v>489.27389739543577</v>
      </c>
      <c r="L423" s="22">
        <f t="shared" si="36"/>
        <v>365</v>
      </c>
      <c r="M423">
        <f t="shared" si="37"/>
        <v>54</v>
      </c>
      <c r="N423" s="22">
        <f t="shared" si="38"/>
        <v>311</v>
      </c>
      <c r="O423">
        <f t="shared" si="39"/>
        <v>26839.726027397261</v>
      </c>
      <c r="P423" s="6">
        <f t="shared" si="40"/>
        <v>4660.2739726027394</v>
      </c>
      <c r="Q423">
        <f t="shared" si="41"/>
        <v>2017</v>
      </c>
    </row>
    <row r="424" spans="1:17" x14ac:dyDescent="0.3">
      <c r="A424" s="15" t="s">
        <v>184</v>
      </c>
      <c r="B424" s="15" t="s">
        <v>185</v>
      </c>
      <c r="C424" s="16">
        <v>2017</v>
      </c>
      <c r="D424" s="17">
        <v>42928</v>
      </c>
      <c r="E424" s="17">
        <v>43292</v>
      </c>
      <c r="F424" s="15" t="s">
        <v>452</v>
      </c>
      <c r="G424" s="18">
        <v>750000</v>
      </c>
      <c r="H424" s="19">
        <v>28125</v>
      </c>
      <c r="I424" s="18">
        <v>2813</v>
      </c>
      <c r="J424" s="20">
        <v>436.85169410306764</v>
      </c>
      <c r="L424" s="22">
        <f t="shared" si="36"/>
        <v>365</v>
      </c>
      <c r="M424">
        <f t="shared" si="37"/>
        <v>173</v>
      </c>
      <c r="N424" s="22">
        <f t="shared" si="38"/>
        <v>192</v>
      </c>
      <c r="O424">
        <f t="shared" si="39"/>
        <v>14794.520547945203</v>
      </c>
      <c r="P424" s="6">
        <f t="shared" si="40"/>
        <v>13330.479452054797</v>
      </c>
      <c r="Q424">
        <f t="shared" si="41"/>
        <v>2017</v>
      </c>
    </row>
    <row r="425" spans="1:17" x14ac:dyDescent="0.3">
      <c r="A425" s="15" t="s">
        <v>184</v>
      </c>
      <c r="B425" s="15" t="s">
        <v>185</v>
      </c>
      <c r="C425" s="16">
        <v>2017</v>
      </c>
      <c r="D425" s="17">
        <v>42928</v>
      </c>
      <c r="E425" s="17">
        <v>43292</v>
      </c>
      <c r="F425" s="15" t="s">
        <v>453</v>
      </c>
      <c r="G425" s="18">
        <v>900000</v>
      </c>
      <c r="H425" s="19">
        <v>36000</v>
      </c>
      <c r="I425" s="18">
        <v>3600</v>
      </c>
      <c r="J425" s="20">
        <v>559.17016845192654</v>
      </c>
      <c r="L425" s="22">
        <f t="shared" si="36"/>
        <v>365</v>
      </c>
      <c r="M425">
        <f t="shared" si="37"/>
        <v>173</v>
      </c>
      <c r="N425" s="22">
        <f t="shared" si="38"/>
        <v>192</v>
      </c>
      <c r="O425">
        <f t="shared" si="39"/>
        <v>18936.98630136986</v>
      </c>
      <c r="P425" s="6">
        <f t="shared" si="40"/>
        <v>17063.01369863014</v>
      </c>
      <c r="Q425">
        <f t="shared" si="41"/>
        <v>2017</v>
      </c>
    </row>
    <row r="426" spans="1:17" x14ac:dyDescent="0.3">
      <c r="A426" s="15" t="s">
        <v>184</v>
      </c>
      <c r="B426" s="15" t="s">
        <v>185</v>
      </c>
      <c r="C426" s="16">
        <v>2017</v>
      </c>
      <c r="D426" s="17">
        <v>42911</v>
      </c>
      <c r="E426" s="17">
        <v>43275</v>
      </c>
      <c r="F426" s="15" t="s">
        <v>454</v>
      </c>
      <c r="G426" s="18">
        <v>1000000</v>
      </c>
      <c r="H426" s="19">
        <v>35000</v>
      </c>
      <c r="I426" s="18">
        <v>3500</v>
      </c>
      <c r="J426" s="20">
        <v>543.63766377270645</v>
      </c>
      <c r="L426" s="22">
        <f t="shared" si="36"/>
        <v>365</v>
      </c>
      <c r="M426">
        <f t="shared" si="37"/>
        <v>190</v>
      </c>
      <c r="N426" s="22">
        <f t="shared" si="38"/>
        <v>175</v>
      </c>
      <c r="O426">
        <f t="shared" si="39"/>
        <v>16780.821917808218</v>
      </c>
      <c r="P426" s="6">
        <f t="shared" si="40"/>
        <v>18219.178082191782</v>
      </c>
      <c r="Q426">
        <f t="shared" si="41"/>
        <v>2017</v>
      </c>
    </row>
    <row r="427" spans="1:17" x14ac:dyDescent="0.3">
      <c r="A427" s="15" t="s">
        <v>184</v>
      </c>
      <c r="B427" s="15" t="s">
        <v>185</v>
      </c>
      <c r="C427" s="16">
        <v>2017</v>
      </c>
      <c r="D427" s="17">
        <v>42954</v>
      </c>
      <c r="E427" s="17">
        <v>43318</v>
      </c>
      <c r="F427" s="15" t="s">
        <v>455</v>
      </c>
      <c r="G427" s="18">
        <v>400000</v>
      </c>
      <c r="H427" s="19">
        <v>1000</v>
      </c>
      <c r="I427" s="18">
        <v>100</v>
      </c>
      <c r="J427" s="20">
        <v>15.532504679220182</v>
      </c>
      <c r="L427" s="22">
        <f t="shared" si="36"/>
        <v>365</v>
      </c>
      <c r="M427">
        <f t="shared" si="37"/>
        <v>147</v>
      </c>
      <c r="N427" s="22">
        <f t="shared" si="38"/>
        <v>218</v>
      </c>
      <c r="O427">
        <f t="shared" si="39"/>
        <v>597.2602739726027</v>
      </c>
      <c r="P427" s="6">
        <f t="shared" si="40"/>
        <v>402.7397260273973</v>
      </c>
      <c r="Q427">
        <f t="shared" si="41"/>
        <v>2017</v>
      </c>
    </row>
    <row r="428" spans="1:17" x14ac:dyDescent="0.3">
      <c r="A428" s="15" t="s">
        <v>184</v>
      </c>
      <c r="B428" s="15" t="s">
        <v>185</v>
      </c>
      <c r="C428" s="16">
        <v>2017</v>
      </c>
      <c r="D428" s="17">
        <v>42954</v>
      </c>
      <c r="E428" s="17">
        <v>43318</v>
      </c>
      <c r="F428" s="15" t="s">
        <v>456</v>
      </c>
      <c r="G428" s="18">
        <v>400000</v>
      </c>
      <c r="H428" s="19">
        <v>16000</v>
      </c>
      <c r="I428" s="18">
        <v>1600</v>
      </c>
      <c r="J428" s="20">
        <v>248.52007486752291</v>
      </c>
      <c r="L428" s="22">
        <f t="shared" si="36"/>
        <v>365</v>
      </c>
      <c r="M428">
        <f t="shared" si="37"/>
        <v>147</v>
      </c>
      <c r="N428" s="22">
        <f t="shared" si="38"/>
        <v>218</v>
      </c>
      <c r="O428">
        <f t="shared" si="39"/>
        <v>9556.1643835616433</v>
      </c>
      <c r="P428" s="6">
        <f t="shared" si="40"/>
        <v>6443.8356164383567</v>
      </c>
      <c r="Q428">
        <f t="shared" si="41"/>
        <v>2017</v>
      </c>
    </row>
    <row r="429" spans="1:17" x14ac:dyDescent="0.3">
      <c r="A429" s="15" t="s">
        <v>184</v>
      </c>
      <c r="B429" s="15" t="s">
        <v>185</v>
      </c>
      <c r="C429" s="16">
        <v>2017</v>
      </c>
      <c r="D429" s="17">
        <v>42942</v>
      </c>
      <c r="E429" s="17">
        <v>43306</v>
      </c>
      <c r="F429" s="15" t="s">
        <v>457</v>
      </c>
      <c r="G429" s="18">
        <v>650000</v>
      </c>
      <c r="H429" s="19">
        <v>1625</v>
      </c>
      <c r="I429" s="18">
        <v>163</v>
      </c>
      <c r="J429" s="20">
        <v>25.240320103732795</v>
      </c>
      <c r="L429" s="22">
        <f t="shared" si="36"/>
        <v>365</v>
      </c>
      <c r="M429">
        <f t="shared" si="37"/>
        <v>159</v>
      </c>
      <c r="N429" s="22">
        <f t="shared" si="38"/>
        <v>206</v>
      </c>
      <c r="O429">
        <f t="shared" si="39"/>
        <v>917.1232876712329</v>
      </c>
      <c r="P429" s="6">
        <f t="shared" si="40"/>
        <v>707.8767123287671</v>
      </c>
      <c r="Q429">
        <f t="shared" si="41"/>
        <v>2017</v>
      </c>
    </row>
    <row r="430" spans="1:17" x14ac:dyDescent="0.3">
      <c r="A430" s="15" t="s">
        <v>184</v>
      </c>
      <c r="B430" s="15" t="s">
        <v>185</v>
      </c>
      <c r="C430" s="16">
        <v>2017</v>
      </c>
      <c r="D430" s="17">
        <v>42942</v>
      </c>
      <c r="E430" s="17">
        <v>43306</v>
      </c>
      <c r="F430" s="15" t="s">
        <v>128</v>
      </c>
      <c r="G430" s="18">
        <v>650000</v>
      </c>
      <c r="H430" s="19">
        <v>22750</v>
      </c>
      <c r="I430" s="18">
        <v>2275</v>
      </c>
      <c r="J430" s="20">
        <v>353.36448145225916</v>
      </c>
      <c r="L430" s="22">
        <f t="shared" si="36"/>
        <v>365</v>
      </c>
      <c r="M430">
        <f t="shared" si="37"/>
        <v>159</v>
      </c>
      <c r="N430" s="22">
        <f t="shared" si="38"/>
        <v>206</v>
      </c>
      <c r="O430">
        <f t="shared" si="39"/>
        <v>12839.726027397261</v>
      </c>
      <c r="P430" s="6">
        <f t="shared" si="40"/>
        <v>9910.2739726027394</v>
      </c>
      <c r="Q430">
        <f t="shared" si="41"/>
        <v>2017</v>
      </c>
    </row>
    <row r="431" spans="1:17" x14ac:dyDescent="0.3">
      <c r="A431" s="15" t="s">
        <v>184</v>
      </c>
      <c r="B431" s="15" t="s">
        <v>185</v>
      </c>
      <c r="C431" s="16">
        <v>2017</v>
      </c>
      <c r="D431" s="17">
        <v>42933</v>
      </c>
      <c r="E431" s="17">
        <v>43297</v>
      </c>
      <c r="F431" s="15" t="s">
        <v>458</v>
      </c>
      <c r="G431" s="18">
        <v>650000</v>
      </c>
      <c r="H431" s="19">
        <v>1625</v>
      </c>
      <c r="I431" s="18">
        <v>163</v>
      </c>
      <c r="J431" s="20">
        <v>25.240320103732795</v>
      </c>
      <c r="L431" s="22">
        <f t="shared" si="36"/>
        <v>365</v>
      </c>
      <c r="M431">
        <f t="shared" si="37"/>
        <v>168</v>
      </c>
      <c r="N431" s="22">
        <f t="shared" si="38"/>
        <v>197</v>
      </c>
      <c r="O431">
        <f t="shared" si="39"/>
        <v>877.05479452054794</v>
      </c>
      <c r="P431" s="6">
        <f t="shared" si="40"/>
        <v>747.94520547945206</v>
      </c>
      <c r="Q431">
        <f t="shared" si="41"/>
        <v>2017</v>
      </c>
    </row>
    <row r="432" spans="1:17" x14ac:dyDescent="0.3">
      <c r="A432" s="15" t="s">
        <v>184</v>
      </c>
      <c r="B432" s="15" t="s">
        <v>185</v>
      </c>
      <c r="C432" s="16">
        <v>2017</v>
      </c>
      <c r="D432" s="17">
        <v>42933</v>
      </c>
      <c r="E432" s="17">
        <v>43297</v>
      </c>
      <c r="F432" s="15" t="s">
        <v>459</v>
      </c>
      <c r="G432" s="18">
        <v>650000</v>
      </c>
      <c r="H432" s="19">
        <v>24375</v>
      </c>
      <c r="I432" s="18">
        <v>2438</v>
      </c>
      <c r="J432" s="20">
        <v>378.60480155599197</v>
      </c>
      <c r="L432" s="22">
        <f t="shared" si="36"/>
        <v>365</v>
      </c>
      <c r="M432">
        <f t="shared" si="37"/>
        <v>168</v>
      </c>
      <c r="N432" s="22">
        <f t="shared" si="38"/>
        <v>197</v>
      </c>
      <c r="O432">
        <f t="shared" si="39"/>
        <v>13155.82191780822</v>
      </c>
      <c r="P432" s="6">
        <f t="shared" si="40"/>
        <v>11219.17808219178</v>
      </c>
      <c r="Q432">
        <f t="shared" si="41"/>
        <v>2017</v>
      </c>
    </row>
    <row r="433" spans="1:17" x14ac:dyDescent="0.3">
      <c r="A433" s="15" t="s">
        <v>184</v>
      </c>
      <c r="B433" s="15" t="s">
        <v>185</v>
      </c>
      <c r="C433" s="16">
        <v>2017</v>
      </c>
      <c r="D433" s="17">
        <v>42937</v>
      </c>
      <c r="E433" s="17">
        <v>43300</v>
      </c>
      <c r="F433" s="15" t="s">
        <v>402</v>
      </c>
      <c r="G433" s="18">
        <v>3000000</v>
      </c>
      <c r="H433" s="19">
        <v>7500</v>
      </c>
      <c r="I433" s="18">
        <v>750</v>
      </c>
      <c r="J433" s="20">
        <v>116.49378509415136</v>
      </c>
      <c r="L433" s="22">
        <f t="shared" si="36"/>
        <v>364</v>
      </c>
      <c r="M433">
        <f t="shared" si="37"/>
        <v>164</v>
      </c>
      <c r="N433" s="22">
        <f t="shared" si="38"/>
        <v>200</v>
      </c>
      <c r="O433">
        <f t="shared" si="39"/>
        <v>4120.8791208791208</v>
      </c>
      <c r="P433" s="6">
        <f t="shared" si="40"/>
        <v>3379.1208791208792</v>
      </c>
      <c r="Q433">
        <f t="shared" si="41"/>
        <v>2017</v>
      </c>
    </row>
    <row r="434" spans="1:17" x14ac:dyDescent="0.3">
      <c r="A434" s="15" t="s">
        <v>184</v>
      </c>
      <c r="B434" s="15" t="s">
        <v>185</v>
      </c>
      <c r="C434" s="16">
        <v>2017</v>
      </c>
      <c r="D434" s="17">
        <v>42937</v>
      </c>
      <c r="E434" s="17">
        <v>43300</v>
      </c>
      <c r="F434" s="15" t="s">
        <v>460</v>
      </c>
      <c r="G434" s="18">
        <v>3000000</v>
      </c>
      <c r="H434" s="19">
        <v>105000</v>
      </c>
      <c r="I434" s="18">
        <v>10500</v>
      </c>
      <c r="J434" s="20">
        <v>1630.9129913181191</v>
      </c>
      <c r="L434" s="22">
        <f t="shared" si="36"/>
        <v>364</v>
      </c>
      <c r="M434">
        <f t="shared" si="37"/>
        <v>164</v>
      </c>
      <c r="N434" s="22">
        <f t="shared" si="38"/>
        <v>200</v>
      </c>
      <c r="O434">
        <f t="shared" si="39"/>
        <v>57692.307692307695</v>
      </c>
      <c r="P434" s="6">
        <f t="shared" si="40"/>
        <v>47307.692307692305</v>
      </c>
      <c r="Q434">
        <f t="shared" si="41"/>
        <v>2017</v>
      </c>
    </row>
    <row r="435" spans="1:17" x14ac:dyDescent="0.3">
      <c r="A435" s="15" t="s">
        <v>184</v>
      </c>
      <c r="B435" s="15" t="s">
        <v>185</v>
      </c>
      <c r="C435" s="16">
        <v>2017</v>
      </c>
      <c r="D435" s="17">
        <v>42940</v>
      </c>
      <c r="E435" s="17">
        <v>43304</v>
      </c>
      <c r="F435" s="15" t="s">
        <v>461</v>
      </c>
      <c r="G435" s="18"/>
      <c r="H435" s="19">
        <v>7500</v>
      </c>
      <c r="I435" s="18">
        <v>750</v>
      </c>
      <c r="J435" s="20">
        <v>116.49378509415136</v>
      </c>
      <c r="L435" s="22">
        <f t="shared" si="36"/>
        <v>365</v>
      </c>
      <c r="M435">
        <f t="shared" si="37"/>
        <v>161</v>
      </c>
      <c r="N435" s="22">
        <f t="shared" si="38"/>
        <v>204</v>
      </c>
      <c r="O435">
        <f t="shared" si="39"/>
        <v>4191.7808219178087</v>
      </c>
      <c r="P435" s="6">
        <f t="shared" si="40"/>
        <v>3308.2191780821913</v>
      </c>
      <c r="Q435">
        <f t="shared" si="41"/>
        <v>2017</v>
      </c>
    </row>
    <row r="436" spans="1:17" x14ac:dyDescent="0.3">
      <c r="A436" s="15" t="s">
        <v>184</v>
      </c>
      <c r="B436" s="15" t="s">
        <v>185</v>
      </c>
      <c r="C436" s="16">
        <v>2017</v>
      </c>
      <c r="D436" s="17">
        <v>42948</v>
      </c>
      <c r="E436" s="17">
        <v>43312</v>
      </c>
      <c r="F436" s="15" t="s">
        <v>462</v>
      </c>
      <c r="G436" s="18">
        <v>350000</v>
      </c>
      <c r="H436" s="19">
        <v>875</v>
      </c>
      <c r="I436" s="18">
        <v>88</v>
      </c>
      <c r="J436" s="20">
        <v>13.590941594317659</v>
      </c>
      <c r="L436" s="22">
        <f t="shared" si="36"/>
        <v>365</v>
      </c>
      <c r="M436">
        <f t="shared" si="37"/>
        <v>153</v>
      </c>
      <c r="N436" s="22">
        <f t="shared" si="38"/>
        <v>212</v>
      </c>
      <c r="O436">
        <f t="shared" si="39"/>
        <v>508.21917808219172</v>
      </c>
      <c r="P436" s="6">
        <f t="shared" si="40"/>
        <v>366.78082191780828</v>
      </c>
      <c r="Q436">
        <f t="shared" si="41"/>
        <v>2017</v>
      </c>
    </row>
    <row r="437" spans="1:17" x14ac:dyDescent="0.3">
      <c r="A437" s="15" t="s">
        <v>184</v>
      </c>
      <c r="B437" s="15" t="s">
        <v>185</v>
      </c>
      <c r="C437" s="16">
        <v>2017</v>
      </c>
      <c r="D437" s="17">
        <v>42948</v>
      </c>
      <c r="E437" s="17">
        <v>43312</v>
      </c>
      <c r="F437" s="15" t="s">
        <v>463</v>
      </c>
      <c r="G437" s="18">
        <v>350000</v>
      </c>
      <c r="H437" s="19">
        <v>15875</v>
      </c>
      <c r="I437" s="18">
        <v>1588</v>
      </c>
      <c r="J437" s="20">
        <v>246.57851178262041</v>
      </c>
      <c r="L437" s="22">
        <f t="shared" si="36"/>
        <v>365</v>
      </c>
      <c r="M437">
        <f t="shared" si="37"/>
        <v>153</v>
      </c>
      <c r="N437" s="22">
        <f t="shared" si="38"/>
        <v>212</v>
      </c>
      <c r="O437">
        <f t="shared" si="39"/>
        <v>9220.5479452054788</v>
      </c>
      <c r="P437" s="6">
        <f t="shared" si="40"/>
        <v>6654.4520547945212</v>
      </c>
      <c r="Q437">
        <f t="shared" si="41"/>
        <v>2017</v>
      </c>
    </row>
    <row r="438" spans="1:17" x14ac:dyDescent="0.3">
      <c r="A438" s="15" t="s">
        <v>184</v>
      </c>
      <c r="B438" s="15" t="s">
        <v>185</v>
      </c>
      <c r="C438" s="16">
        <v>2017</v>
      </c>
      <c r="D438" s="17">
        <v>42948</v>
      </c>
      <c r="E438" s="17">
        <v>43312</v>
      </c>
      <c r="F438" s="15" t="s">
        <v>464</v>
      </c>
      <c r="G438" s="18">
        <v>350000</v>
      </c>
      <c r="H438" s="19">
        <v>-1750</v>
      </c>
      <c r="I438" s="18">
        <v>-175</v>
      </c>
      <c r="J438" s="20">
        <v>-27.181883188635318</v>
      </c>
      <c r="L438" s="22">
        <f t="shared" si="36"/>
        <v>365</v>
      </c>
      <c r="M438">
        <f t="shared" si="37"/>
        <v>153</v>
      </c>
      <c r="N438" s="22">
        <f t="shared" si="38"/>
        <v>212</v>
      </c>
      <c r="O438">
        <f t="shared" si="39"/>
        <v>-1016.4383561643834</v>
      </c>
      <c r="P438" s="6">
        <f t="shared" si="40"/>
        <v>-733.56164383561656</v>
      </c>
      <c r="Q438">
        <f t="shared" si="41"/>
        <v>2017</v>
      </c>
    </row>
    <row r="439" spans="1:17" x14ac:dyDescent="0.3">
      <c r="A439" s="15" t="s">
        <v>184</v>
      </c>
      <c r="B439" s="15" t="s">
        <v>185</v>
      </c>
      <c r="C439" s="16">
        <v>2017</v>
      </c>
      <c r="D439" s="17">
        <v>42948</v>
      </c>
      <c r="E439" s="17">
        <v>43312</v>
      </c>
      <c r="F439" s="15" t="s">
        <v>465</v>
      </c>
      <c r="G439" s="18">
        <v>1100000</v>
      </c>
      <c r="H439" s="19">
        <v>2750</v>
      </c>
      <c r="I439" s="18">
        <v>275</v>
      </c>
      <c r="J439" s="20">
        <v>42.7143878678555</v>
      </c>
      <c r="L439" s="22">
        <f t="shared" si="36"/>
        <v>365</v>
      </c>
      <c r="M439">
        <f t="shared" si="37"/>
        <v>153</v>
      </c>
      <c r="N439" s="22">
        <f t="shared" si="38"/>
        <v>212</v>
      </c>
      <c r="O439">
        <f t="shared" si="39"/>
        <v>1597.2602739726026</v>
      </c>
      <c r="P439" s="6">
        <f t="shared" si="40"/>
        <v>1152.7397260273974</v>
      </c>
      <c r="Q439">
        <f t="shared" si="41"/>
        <v>2017</v>
      </c>
    </row>
    <row r="440" spans="1:17" x14ac:dyDescent="0.3">
      <c r="A440" s="15" t="s">
        <v>184</v>
      </c>
      <c r="B440" s="15" t="s">
        <v>185</v>
      </c>
      <c r="C440" s="16">
        <v>2017</v>
      </c>
      <c r="D440" s="17">
        <v>42948</v>
      </c>
      <c r="E440" s="17">
        <v>43312</v>
      </c>
      <c r="F440" s="15" t="s">
        <v>466</v>
      </c>
      <c r="G440" s="18">
        <v>1100000</v>
      </c>
      <c r="H440" s="19">
        <v>41250</v>
      </c>
      <c r="I440" s="18">
        <v>4125</v>
      </c>
      <c r="J440" s="20">
        <v>640.71581801783259</v>
      </c>
      <c r="L440" s="22">
        <f t="shared" si="36"/>
        <v>365</v>
      </c>
      <c r="M440">
        <f t="shared" si="37"/>
        <v>153</v>
      </c>
      <c r="N440" s="22">
        <f t="shared" si="38"/>
        <v>212</v>
      </c>
      <c r="O440">
        <f t="shared" si="39"/>
        <v>23958.904109589039</v>
      </c>
      <c r="P440" s="6">
        <f t="shared" si="40"/>
        <v>17291.095890410961</v>
      </c>
      <c r="Q440">
        <f t="shared" si="41"/>
        <v>2017</v>
      </c>
    </row>
    <row r="441" spans="1:17" x14ac:dyDescent="0.3">
      <c r="A441" s="15" t="s">
        <v>184</v>
      </c>
      <c r="B441" s="15" t="s">
        <v>185</v>
      </c>
      <c r="C441" s="16">
        <v>2017</v>
      </c>
      <c r="D441" s="17">
        <v>42902</v>
      </c>
      <c r="E441" s="17">
        <v>43266</v>
      </c>
      <c r="F441" s="15" t="s">
        <v>467</v>
      </c>
      <c r="G441" s="18">
        <v>3100000</v>
      </c>
      <c r="H441" s="19">
        <v>7750</v>
      </c>
      <c r="I441" s="18">
        <v>775</v>
      </c>
      <c r="J441" s="20">
        <v>120.37691126395642</v>
      </c>
      <c r="L441" s="22">
        <f t="shared" si="36"/>
        <v>365</v>
      </c>
      <c r="M441">
        <f t="shared" si="37"/>
        <v>199</v>
      </c>
      <c r="N441" s="22">
        <f t="shared" si="38"/>
        <v>166</v>
      </c>
      <c r="O441">
        <f t="shared" si="39"/>
        <v>3524.6575342465753</v>
      </c>
      <c r="P441" s="6">
        <f t="shared" si="40"/>
        <v>4225.3424657534251</v>
      </c>
      <c r="Q441">
        <f t="shared" si="41"/>
        <v>2017</v>
      </c>
    </row>
    <row r="442" spans="1:17" x14ac:dyDescent="0.3">
      <c r="A442" s="15" t="s">
        <v>184</v>
      </c>
      <c r="B442" s="15" t="s">
        <v>185</v>
      </c>
      <c r="C442" s="16">
        <v>2017</v>
      </c>
      <c r="D442" s="17">
        <v>42902</v>
      </c>
      <c r="E442" s="17">
        <v>43266</v>
      </c>
      <c r="F442" s="15" t="s">
        <v>468</v>
      </c>
      <c r="G442" s="18">
        <v>3100000</v>
      </c>
      <c r="H442" s="19">
        <v>108500</v>
      </c>
      <c r="I442" s="18">
        <v>10850</v>
      </c>
      <c r="J442" s="20">
        <v>1685.2767576953897</v>
      </c>
      <c r="L442" s="22">
        <f t="shared" si="36"/>
        <v>365</v>
      </c>
      <c r="M442">
        <f t="shared" si="37"/>
        <v>199</v>
      </c>
      <c r="N442" s="22">
        <f t="shared" si="38"/>
        <v>166</v>
      </c>
      <c r="O442">
        <f t="shared" si="39"/>
        <v>49345.205479452059</v>
      </c>
      <c r="P442" s="6">
        <f t="shared" si="40"/>
        <v>59154.794520547941</v>
      </c>
      <c r="Q442">
        <f t="shared" si="41"/>
        <v>2017</v>
      </c>
    </row>
    <row r="443" spans="1:17" x14ac:dyDescent="0.3">
      <c r="A443" s="15" t="s">
        <v>184</v>
      </c>
      <c r="B443" s="15" t="s">
        <v>185</v>
      </c>
      <c r="C443" s="16">
        <v>2017</v>
      </c>
      <c r="D443" s="17">
        <v>42946</v>
      </c>
      <c r="E443" s="17">
        <v>43310</v>
      </c>
      <c r="F443" s="15" t="s">
        <v>469</v>
      </c>
      <c r="G443" s="18">
        <v>800000</v>
      </c>
      <c r="H443" s="19">
        <v>2000</v>
      </c>
      <c r="I443" s="18">
        <v>200</v>
      </c>
      <c r="J443" s="20">
        <v>31.065009358440363</v>
      </c>
      <c r="L443" s="22">
        <f t="shared" si="36"/>
        <v>365</v>
      </c>
      <c r="M443">
        <f t="shared" si="37"/>
        <v>155</v>
      </c>
      <c r="N443" s="22">
        <f t="shared" si="38"/>
        <v>210</v>
      </c>
      <c r="O443">
        <f t="shared" si="39"/>
        <v>1150.6849315068494</v>
      </c>
      <c r="P443" s="6">
        <f t="shared" si="40"/>
        <v>849.31506849315065</v>
      </c>
      <c r="Q443">
        <f t="shared" si="41"/>
        <v>2017</v>
      </c>
    </row>
    <row r="444" spans="1:17" x14ac:dyDescent="0.3">
      <c r="A444" s="15" t="s">
        <v>184</v>
      </c>
      <c r="B444" s="15" t="s">
        <v>185</v>
      </c>
      <c r="C444" s="16">
        <v>2017</v>
      </c>
      <c r="D444" s="17">
        <v>42946</v>
      </c>
      <c r="E444" s="17">
        <v>43310</v>
      </c>
      <c r="F444" s="15" t="s">
        <v>470</v>
      </c>
      <c r="G444" s="18">
        <v>800000</v>
      </c>
      <c r="H444" s="19">
        <v>32000</v>
      </c>
      <c r="I444" s="18">
        <v>3200</v>
      </c>
      <c r="J444" s="20">
        <v>497.04014973504582</v>
      </c>
      <c r="L444" s="22">
        <f t="shared" si="36"/>
        <v>365</v>
      </c>
      <c r="M444">
        <f t="shared" si="37"/>
        <v>155</v>
      </c>
      <c r="N444" s="22">
        <f t="shared" si="38"/>
        <v>210</v>
      </c>
      <c r="O444">
        <f t="shared" si="39"/>
        <v>18410.95890410959</v>
      </c>
      <c r="P444" s="6">
        <f t="shared" si="40"/>
        <v>13589.04109589041</v>
      </c>
      <c r="Q444">
        <f t="shared" si="41"/>
        <v>2017</v>
      </c>
    </row>
    <row r="445" spans="1:17" x14ac:dyDescent="0.3">
      <c r="A445" s="15" t="s">
        <v>184</v>
      </c>
      <c r="B445" s="15" t="s">
        <v>185</v>
      </c>
      <c r="C445" s="16">
        <v>2017</v>
      </c>
      <c r="D445" s="17">
        <v>42948</v>
      </c>
      <c r="E445" s="17">
        <v>43312</v>
      </c>
      <c r="F445" s="15" t="s">
        <v>471</v>
      </c>
      <c r="G445" s="18">
        <v>500000</v>
      </c>
      <c r="H445" s="19">
        <v>1250</v>
      </c>
      <c r="I445" s="18">
        <v>125</v>
      </c>
      <c r="J445" s="20">
        <v>19.415630849025227</v>
      </c>
      <c r="L445" s="22">
        <f t="shared" si="36"/>
        <v>365</v>
      </c>
      <c r="M445">
        <f t="shared" si="37"/>
        <v>153</v>
      </c>
      <c r="N445" s="22">
        <f t="shared" si="38"/>
        <v>212</v>
      </c>
      <c r="O445">
        <f t="shared" si="39"/>
        <v>726.02739726027391</v>
      </c>
      <c r="P445" s="6">
        <f t="shared" si="40"/>
        <v>523.97260273972609</v>
      </c>
      <c r="Q445">
        <f t="shared" si="41"/>
        <v>2017</v>
      </c>
    </row>
    <row r="446" spans="1:17" x14ac:dyDescent="0.3">
      <c r="A446" s="15" t="s">
        <v>184</v>
      </c>
      <c r="B446" s="15" t="s">
        <v>185</v>
      </c>
      <c r="C446" s="16">
        <v>2017</v>
      </c>
      <c r="D446" s="17">
        <v>42948</v>
      </c>
      <c r="E446" s="17">
        <v>43312</v>
      </c>
      <c r="F446" s="15" t="s">
        <v>472</v>
      </c>
      <c r="G446" s="18">
        <v>500000</v>
      </c>
      <c r="H446" s="19">
        <v>18750</v>
      </c>
      <c r="I446" s="18">
        <v>1875</v>
      </c>
      <c r="J446" s="20">
        <v>291.23446273537843</v>
      </c>
      <c r="L446" s="22">
        <f t="shared" si="36"/>
        <v>365</v>
      </c>
      <c r="M446">
        <f t="shared" si="37"/>
        <v>153</v>
      </c>
      <c r="N446" s="22">
        <f t="shared" si="38"/>
        <v>212</v>
      </c>
      <c r="O446">
        <f t="shared" si="39"/>
        <v>10890.410958904109</v>
      </c>
      <c r="P446" s="6">
        <f t="shared" si="40"/>
        <v>7859.5890410958909</v>
      </c>
      <c r="Q446">
        <f t="shared" si="41"/>
        <v>2017</v>
      </c>
    </row>
    <row r="447" spans="1:17" x14ac:dyDescent="0.3">
      <c r="A447" s="15" t="s">
        <v>184</v>
      </c>
      <c r="B447" s="15" t="s">
        <v>185</v>
      </c>
      <c r="C447" s="16">
        <v>2017</v>
      </c>
      <c r="D447" s="17">
        <v>42947</v>
      </c>
      <c r="E447" s="17">
        <v>43311</v>
      </c>
      <c r="F447" s="15" t="s">
        <v>473</v>
      </c>
      <c r="G447" s="18">
        <v>500000</v>
      </c>
      <c r="H447" s="19">
        <v>1250</v>
      </c>
      <c r="I447" s="18">
        <v>125</v>
      </c>
      <c r="J447" s="20">
        <v>19.415630849025227</v>
      </c>
      <c r="L447" s="22">
        <f t="shared" si="36"/>
        <v>365</v>
      </c>
      <c r="M447">
        <f t="shared" si="37"/>
        <v>154</v>
      </c>
      <c r="N447" s="22">
        <f t="shared" si="38"/>
        <v>211</v>
      </c>
      <c r="O447">
        <f t="shared" si="39"/>
        <v>722.60273972602738</v>
      </c>
      <c r="P447" s="6">
        <f t="shared" si="40"/>
        <v>527.39726027397262</v>
      </c>
      <c r="Q447">
        <f t="shared" si="41"/>
        <v>2017</v>
      </c>
    </row>
    <row r="448" spans="1:17" x14ac:dyDescent="0.3">
      <c r="A448" s="15" t="s">
        <v>184</v>
      </c>
      <c r="B448" s="15" t="s">
        <v>185</v>
      </c>
      <c r="C448" s="16">
        <v>2017</v>
      </c>
      <c r="D448" s="17">
        <v>42947</v>
      </c>
      <c r="E448" s="17">
        <v>43311</v>
      </c>
      <c r="F448" s="15" t="s">
        <v>474</v>
      </c>
      <c r="G448" s="18">
        <v>500000</v>
      </c>
      <c r="H448" s="19">
        <v>18750</v>
      </c>
      <c r="I448" s="18">
        <v>1875</v>
      </c>
      <c r="J448" s="20">
        <v>291.23446273537843</v>
      </c>
      <c r="L448" s="22">
        <f t="shared" si="36"/>
        <v>365</v>
      </c>
      <c r="M448">
        <f t="shared" si="37"/>
        <v>154</v>
      </c>
      <c r="N448" s="22">
        <f t="shared" si="38"/>
        <v>211</v>
      </c>
      <c r="O448">
        <f t="shared" si="39"/>
        <v>10839.04109589041</v>
      </c>
      <c r="P448" s="6">
        <f t="shared" si="40"/>
        <v>7910.9589041095896</v>
      </c>
      <c r="Q448">
        <f t="shared" si="41"/>
        <v>2017</v>
      </c>
    </row>
    <row r="449" spans="1:17" x14ac:dyDescent="0.3">
      <c r="A449" s="15" t="s">
        <v>184</v>
      </c>
      <c r="B449" s="15" t="s">
        <v>185</v>
      </c>
      <c r="C449" s="16">
        <v>2017</v>
      </c>
      <c r="D449" s="17">
        <v>42947</v>
      </c>
      <c r="E449" s="17">
        <v>43311</v>
      </c>
      <c r="F449" s="15" t="s">
        <v>475</v>
      </c>
      <c r="G449" s="18">
        <v>3200000</v>
      </c>
      <c r="H449" s="19">
        <v>72000</v>
      </c>
      <c r="I449" s="18">
        <v>7200</v>
      </c>
      <c r="J449" s="20">
        <v>1118.3403369038531</v>
      </c>
      <c r="L449" s="22">
        <f t="shared" si="36"/>
        <v>365</v>
      </c>
      <c r="M449">
        <f t="shared" si="37"/>
        <v>154</v>
      </c>
      <c r="N449" s="22">
        <f t="shared" si="38"/>
        <v>211</v>
      </c>
      <c r="O449">
        <f t="shared" si="39"/>
        <v>41621.917808219172</v>
      </c>
      <c r="P449" s="6">
        <f t="shared" si="40"/>
        <v>30378.082191780828</v>
      </c>
      <c r="Q449">
        <f t="shared" si="41"/>
        <v>2017</v>
      </c>
    </row>
    <row r="450" spans="1:17" x14ac:dyDescent="0.3">
      <c r="A450" s="15" t="s">
        <v>184</v>
      </c>
      <c r="B450" s="15" t="s">
        <v>185</v>
      </c>
      <c r="C450" s="16">
        <v>2017</v>
      </c>
      <c r="D450" s="17">
        <v>42947</v>
      </c>
      <c r="E450" s="17">
        <v>43311</v>
      </c>
      <c r="F450" s="15" t="s">
        <v>476</v>
      </c>
      <c r="G450" s="18">
        <v>3200000</v>
      </c>
      <c r="H450" s="19">
        <v>11296</v>
      </c>
      <c r="I450" s="18">
        <v>1130</v>
      </c>
      <c r="J450" s="20">
        <v>175.45517285647119</v>
      </c>
      <c r="L450" s="22">
        <f t="shared" si="36"/>
        <v>365</v>
      </c>
      <c r="M450">
        <f t="shared" si="37"/>
        <v>154</v>
      </c>
      <c r="N450" s="22">
        <f t="shared" si="38"/>
        <v>211</v>
      </c>
      <c r="O450">
        <f t="shared" si="39"/>
        <v>6530.0164383561641</v>
      </c>
      <c r="P450" s="6">
        <f t="shared" si="40"/>
        <v>4765.9835616438359</v>
      </c>
      <c r="Q450">
        <f t="shared" si="41"/>
        <v>2017</v>
      </c>
    </row>
    <row r="451" spans="1:17" x14ac:dyDescent="0.3">
      <c r="A451" s="15" t="s">
        <v>184</v>
      </c>
      <c r="B451" s="15" t="s">
        <v>185</v>
      </c>
      <c r="C451" s="16">
        <v>2017</v>
      </c>
      <c r="D451" s="17">
        <v>42948</v>
      </c>
      <c r="E451" s="17">
        <v>43312</v>
      </c>
      <c r="F451" s="15" t="s">
        <v>477</v>
      </c>
      <c r="G451" s="18">
        <v>2100000</v>
      </c>
      <c r="H451" s="19">
        <v>5250</v>
      </c>
      <c r="I451" s="18">
        <v>525</v>
      </c>
      <c r="J451" s="20">
        <v>81.545649565905961</v>
      </c>
      <c r="L451" s="22">
        <f t="shared" ref="L451:L510" si="42">DATEDIF(D451, E451, "d")+1</f>
        <v>365</v>
      </c>
      <c r="M451">
        <f t="shared" ref="M451:M510" si="43">IF(D451&gt;$K$2,0,MIN($K$2,E451)-D451+1)</f>
        <v>153</v>
      </c>
      <c r="N451" s="22">
        <f t="shared" ref="N451:N510" si="44">MAX(0,L451-M451)</f>
        <v>212</v>
      </c>
      <c r="O451">
        <f t="shared" ref="O451:O510" si="45">H451*(N451/L451)</f>
        <v>3049.3150684931502</v>
      </c>
      <c r="P451" s="6">
        <f t="shared" ref="P451:P510" si="46">H451 - O451</f>
        <v>2200.6849315068498</v>
      </c>
      <c r="Q451">
        <f t="shared" ref="Q451:Q510" si="47">YEAR(D451)</f>
        <v>2017</v>
      </c>
    </row>
    <row r="452" spans="1:17" x14ac:dyDescent="0.3">
      <c r="A452" s="15" t="s">
        <v>184</v>
      </c>
      <c r="B452" s="15" t="s">
        <v>185</v>
      </c>
      <c r="C452" s="16">
        <v>2017</v>
      </c>
      <c r="D452" s="17">
        <v>42948</v>
      </c>
      <c r="E452" s="17">
        <v>43312</v>
      </c>
      <c r="F452" s="15" t="s">
        <v>478</v>
      </c>
      <c r="G452" s="18">
        <v>2100000</v>
      </c>
      <c r="H452" s="19">
        <v>73500</v>
      </c>
      <c r="I452" s="18">
        <v>7350</v>
      </c>
      <c r="J452" s="20">
        <v>1141.6390939226835</v>
      </c>
      <c r="L452" s="22">
        <f t="shared" si="42"/>
        <v>365</v>
      </c>
      <c r="M452">
        <f t="shared" si="43"/>
        <v>153</v>
      </c>
      <c r="N452" s="22">
        <f t="shared" si="44"/>
        <v>212</v>
      </c>
      <c r="O452">
        <f t="shared" si="45"/>
        <v>42690.410958904104</v>
      </c>
      <c r="P452" s="6">
        <f t="shared" si="46"/>
        <v>30809.589041095896</v>
      </c>
      <c r="Q452">
        <f t="shared" si="47"/>
        <v>2017</v>
      </c>
    </row>
    <row r="453" spans="1:17" x14ac:dyDescent="0.3">
      <c r="A453" s="15" t="s">
        <v>184</v>
      </c>
      <c r="B453" s="15" t="s">
        <v>185</v>
      </c>
      <c r="C453" s="16">
        <v>2017</v>
      </c>
      <c r="D453" s="17">
        <v>42948</v>
      </c>
      <c r="E453" s="17">
        <v>43312</v>
      </c>
      <c r="F453" s="15" t="s">
        <v>479</v>
      </c>
      <c r="G453" s="18">
        <v>2200000</v>
      </c>
      <c r="H453" s="19">
        <v>5500</v>
      </c>
      <c r="I453" s="18">
        <v>550</v>
      </c>
      <c r="J453" s="20">
        <v>85.428775735711</v>
      </c>
      <c r="L453" s="22">
        <f t="shared" si="42"/>
        <v>365</v>
      </c>
      <c r="M453">
        <f t="shared" si="43"/>
        <v>153</v>
      </c>
      <c r="N453" s="22">
        <f t="shared" si="44"/>
        <v>212</v>
      </c>
      <c r="O453">
        <f t="shared" si="45"/>
        <v>3194.5205479452052</v>
      </c>
      <c r="P453" s="6">
        <f t="shared" si="46"/>
        <v>2305.4794520547948</v>
      </c>
      <c r="Q453">
        <f t="shared" si="47"/>
        <v>2017</v>
      </c>
    </row>
    <row r="454" spans="1:17" x14ac:dyDescent="0.3">
      <c r="A454" s="15" t="s">
        <v>184</v>
      </c>
      <c r="B454" s="15" t="s">
        <v>185</v>
      </c>
      <c r="C454" s="16">
        <v>2017</v>
      </c>
      <c r="D454" s="17">
        <v>42948</v>
      </c>
      <c r="E454" s="17">
        <v>43312</v>
      </c>
      <c r="F454" s="15" t="s">
        <v>480</v>
      </c>
      <c r="G454" s="18">
        <v>2200000</v>
      </c>
      <c r="H454" s="19">
        <v>77000</v>
      </c>
      <c r="I454" s="18">
        <v>7700</v>
      </c>
      <c r="J454" s="20">
        <v>1196.0028602999541</v>
      </c>
      <c r="L454" s="22">
        <f t="shared" si="42"/>
        <v>365</v>
      </c>
      <c r="M454">
        <f t="shared" si="43"/>
        <v>153</v>
      </c>
      <c r="N454" s="22">
        <f t="shared" si="44"/>
        <v>212</v>
      </c>
      <c r="O454">
        <f t="shared" si="45"/>
        <v>44723.287671232873</v>
      </c>
      <c r="P454" s="6">
        <f t="shared" si="46"/>
        <v>32276.712328767127</v>
      </c>
      <c r="Q454">
        <f t="shared" si="47"/>
        <v>2017</v>
      </c>
    </row>
    <row r="455" spans="1:17" x14ac:dyDescent="0.3">
      <c r="A455" s="15" t="s">
        <v>184</v>
      </c>
      <c r="B455" s="15" t="s">
        <v>185</v>
      </c>
      <c r="C455" s="16">
        <v>2017</v>
      </c>
      <c r="D455" s="17">
        <v>42949</v>
      </c>
      <c r="E455" s="17">
        <v>43313</v>
      </c>
      <c r="F455" s="15" t="s">
        <v>481</v>
      </c>
      <c r="G455" s="18">
        <v>600000</v>
      </c>
      <c r="H455" s="19">
        <v>1500</v>
      </c>
      <c r="I455" s="18">
        <v>150</v>
      </c>
      <c r="J455" s="20">
        <v>23.298757018830273</v>
      </c>
      <c r="L455" s="22">
        <f t="shared" si="42"/>
        <v>365</v>
      </c>
      <c r="M455">
        <f t="shared" si="43"/>
        <v>152</v>
      </c>
      <c r="N455" s="22">
        <f t="shared" si="44"/>
        <v>213</v>
      </c>
      <c r="O455">
        <f t="shared" si="45"/>
        <v>875.34246575342468</v>
      </c>
      <c r="P455" s="6">
        <f t="shared" si="46"/>
        <v>624.65753424657532</v>
      </c>
      <c r="Q455">
        <f t="shared" si="47"/>
        <v>2017</v>
      </c>
    </row>
    <row r="456" spans="1:17" x14ac:dyDescent="0.3">
      <c r="A456" s="15" t="s">
        <v>184</v>
      </c>
      <c r="B456" s="15" t="s">
        <v>185</v>
      </c>
      <c r="C456" s="16">
        <v>2017</v>
      </c>
      <c r="D456" s="17">
        <v>42949</v>
      </c>
      <c r="E456" s="17">
        <v>43313</v>
      </c>
      <c r="F456" s="15" t="s">
        <v>482</v>
      </c>
      <c r="G456" s="18">
        <v>600000</v>
      </c>
      <c r="H456" s="19">
        <v>22500</v>
      </c>
      <c r="I456" s="18">
        <v>2250</v>
      </c>
      <c r="J456" s="20">
        <v>349.4813552824541</v>
      </c>
      <c r="L456" s="22">
        <f t="shared" si="42"/>
        <v>365</v>
      </c>
      <c r="M456">
        <f t="shared" si="43"/>
        <v>152</v>
      </c>
      <c r="N456" s="22">
        <f t="shared" si="44"/>
        <v>213</v>
      </c>
      <c r="O456">
        <f t="shared" si="45"/>
        <v>13130.136986301372</v>
      </c>
      <c r="P456" s="6">
        <f t="shared" si="46"/>
        <v>9369.8630136986285</v>
      </c>
      <c r="Q456">
        <f t="shared" si="47"/>
        <v>2017</v>
      </c>
    </row>
    <row r="457" spans="1:17" x14ac:dyDescent="0.3">
      <c r="A457" s="15" t="s">
        <v>184</v>
      </c>
      <c r="B457" s="15" t="s">
        <v>185</v>
      </c>
      <c r="C457" s="16">
        <v>2017</v>
      </c>
      <c r="D457" s="17">
        <v>42950</v>
      </c>
      <c r="E457" s="17">
        <v>43314</v>
      </c>
      <c r="F457" s="15" t="s">
        <v>483</v>
      </c>
      <c r="G457" s="18">
        <v>500000</v>
      </c>
      <c r="H457" s="19">
        <v>1250</v>
      </c>
      <c r="I457" s="18">
        <v>125</v>
      </c>
      <c r="J457" s="20">
        <v>19.415630849025227</v>
      </c>
      <c r="L457" s="22">
        <f t="shared" si="42"/>
        <v>365</v>
      </c>
      <c r="M457">
        <f t="shared" si="43"/>
        <v>151</v>
      </c>
      <c r="N457" s="22">
        <f t="shared" si="44"/>
        <v>214</v>
      </c>
      <c r="O457">
        <f t="shared" si="45"/>
        <v>732.87671232876721</v>
      </c>
      <c r="P457" s="6">
        <f t="shared" si="46"/>
        <v>517.12328767123279</v>
      </c>
      <c r="Q457">
        <f t="shared" si="47"/>
        <v>2017</v>
      </c>
    </row>
    <row r="458" spans="1:17" x14ac:dyDescent="0.3">
      <c r="A458" s="15" t="s">
        <v>184</v>
      </c>
      <c r="B458" s="15" t="s">
        <v>185</v>
      </c>
      <c r="C458" s="16">
        <v>2017</v>
      </c>
      <c r="D458" s="17">
        <v>42950</v>
      </c>
      <c r="E458" s="17">
        <v>43314</v>
      </c>
      <c r="F458" s="15" t="s">
        <v>179</v>
      </c>
      <c r="G458" s="18">
        <v>500000</v>
      </c>
      <c r="H458" s="19">
        <v>20000</v>
      </c>
      <c r="I458" s="18">
        <v>2000</v>
      </c>
      <c r="J458" s="20">
        <v>310.65009358440363</v>
      </c>
      <c r="L458" s="22">
        <f t="shared" si="42"/>
        <v>365</v>
      </c>
      <c r="M458">
        <f t="shared" si="43"/>
        <v>151</v>
      </c>
      <c r="N458" s="22">
        <f t="shared" si="44"/>
        <v>214</v>
      </c>
      <c r="O458">
        <f t="shared" si="45"/>
        <v>11726.027397260275</v>
      </c>
      <c r="P458" s="6">
        <f t="shared" si="46"/>
        <v>8273.9726027397246</v>
      </c>
      <c r="Q458">
        <f t="shared" si="47"/>
        <v>2017</v>
      </c>
    </row>
    <row r="459" spans="1:17" x14ac:dyDescent="0.3">
      <c r="A459" s="15" t="s">
        <v>184</v>
      </c>
      <c r="B459" s="15" t="s">
        <v>185</v>
      </c>
      <c r="C459" s="16">
        <v>2017</v>
      </c>
      <c r="D459" s="17">
        <v>42959</v>
      </c>
      <c r="E459" s="17">
        <v>43323</v>
      </c>
      <c r="F459" s="15" t="s">
        <v>484</v>
      </c>
      <c r="G459" s="18">
        <v>650000</v>
      </c>
      <c r="H459" s="19">
        <v>1625</v>
      </c>
      <c r="I459" s="18">
        <v>163</v>
      </c>
      <c r="J459" s="20">
        <v>25.240320103732795</v>
      </c>
      <c r="L459" s="22">
        <f t="shared" si="42"/>
        <v>365</v>
      </c>
      <c r="M459">
        <f t="shared" si="43"/>
        <v>142</v>
      </c>
      <c r="N459" s="22">
        <f t="shared" si="44"/>
        <v>223</v>
      </c>
      <c r="O459">
        <f t="shared" si="45"/>
        <v>992.80821917808225</v>
      </c>
      <c r="P459" s="6">
        <f t="shared" si="46"/>
        <v>632.19178082191775</v>
      </c>
      <c r="Q459">
        <f t="shared" si="47"/>
        <v>2017</v>
      </c>
    </row>
    <row r="460" spans="1:17" x14ac:dyDescent="0.3">
      <c r="A460" s="15" t="s">
        <v>184</v>
      </c>
      <c r="B460" s="15" t="s">
        <v>185</v>
      </c>
      <c r="C460" s="16">
        <v>2017</v>
      </c>
      <c r="D460" s="17">
        <v>42959</v>
      </c>
      <c r="E460" s="17">
        <v>43323</v>
      </c>
      <c r="F460" s="15" t="s">
        <v>485</v>
      </c>
      <c r="G460" s="18">
        <v>650000</v>
      </c>
      <c r="H460" s="19">
        <v>26000</v>
      </c>
      <c r="I460" s="18">
        <v>2600</v>
      </c>
      <c r="J460" s="20">
        <v>403.84512165972473</v>
      </c>
      <c r="L460" s="22">
        <f t="shared" si="42"/>
        <v>365</v>
      </c>
      <c r="M460">
        <f t="shared" si="43"/>
        <v>142</v>
      </c>
      <c r="N460" s="22">
        <f t="shared" si="44"/>
        <v>223</v>
      </c>
      <c r="O460">
        <f t="shared" si="45"/>
        <v>15884.931506849316</v>
      </c>
      <c r="P460" s="6">
        <f t="shared" si="46"/>
        <v>10115.068493150684</v>
      </c>
      <c r="Q460">
        <f t="shared" si="47"/>
        <v>2017</v>
      </c>
    </row>
    <row r="461" spans="1:17" x14ac:dyDescent="0.3">
      <c r="A461" s="15" t="s">
        <v>184</v>
      </c>
      <c r="B461" s="15" t="s">
        <v>185</v>
      </c>
      <c r="C461" s="16">
        <v>2017</v>
      </c>
      <c r="D461" s="17">
        <v>42929</v>
      </c>
      <c r="E461" s="17">
        <v>43293</v>
      </c>
      <c r="F461" s="15" t="s">
        <v>486</v>
      </c>
      <c r="G461" s="18">
        <v>3500000</v>
      </c>
      <c r="H461" s="19">
        <v>8750</v>
      </c>
      <c r="I461" s="18">
        <v>875</v>
      </c>
      <c r="J461" s="20">
        <v>135.90941594317661</v>
      </c>
      <c r="L461" s="22">
        <f t="shared" si="42"/>
        <v>365</v>
      </c>
      <c r="M461">
        <f t="shared" si="43"/>
        <v>172</v>
      </c>
      <c r="N461" s="22">
        <f t="shared" si="44"/>
        <v>193</v>
      </c>
      <c r="O461">
        <f t="shared" si="45"/>
        <v>4626.7123287671238</v>
      </c>
      <c r="P461" s="6">
        <f t="shared" si="46"/>
        <v>4123.2876712328762</v>
      </c>
      <c r="Q461">
        <f t="shared" si="47"/>
        <v>2017</v>
      </c>
    </row>
    <row r="462" spans="1:17" x14ac:dyDescent="0.3">
      <c r="A462" s="15" t="s">
        <v>184</v>
      </c>
      <c r="B462" s="15" t="s">
        <v>185</v>
      </c>
      <c r="C462" s="16">
        <v>2017</v>
      </c>
      <c r="D462" s="17">
        <v>42929</v>
      </c>
      <c r="E462" s="17">
        <v>43293</v>
      </c>
      <c r="F462" s="15" t="s">
        <v>487</v>
      </c>
      <c r="G462" s="18">
        <v>3500000</v>
      </c>
      <c r="H462" s="19">
        <v>122500</v>
      </c>
      <c r="I462" s="18">
        <v>12250</v>
      </c>
      <c r="J462" s="20">
        <v>1902.7318232044724</v>
      </c>
      <c r="L462" s="22">
        <f t="shared" si="42"/>
        <v>365</v>
      </c>
      <c r="M462">
        <f t="shared" si="43"/>
        <v>172</v>
      </c>
      <c r="N462" s="22">
        <f t="shared" si="44"/>
        <v>193</v>
      </c>
      <c r="O462">
        <f t="shared" si="45"/>
        <v>64773.972602739734</v>
      </c>
      <c r="P462" s="6">
        <f t="shared" si="46"/>
        <v>57726.027397260266</v>
      </c>
      <c r="Q462">
        <f t="shared" si="47"/>
        <v>2017</v>
      </c>
    </row>
    <row r="463" spans="1:17" x14ac:dyDescent="0.3">
      <c r="A463" s="15" t="s">
        <v>184</v>
      </c>
      <c r="B463" s="15" t="s">
        <v>185</v>
      </c>
      <c r="C463" s="16">
        <v>2017</v>
      </c>
      <c r="D463" s="17">
        <v>42929</v>
      </c>
      <c r="E463" s="17">
        <v>43293</v>
      </c>
      <c r="F463" s="15" t="s">
        <v>488</v>
      </c>
      <c r="G463" s="18">
        <v>500000</v>
      </c>
      <c r="H463" s="19">
        <v>19500</v>
      </c>
      <c r="I463" s="18">
        <v>1950</v>
      </c>
      <c r="J463" s="20">
        <v>302.88384124479359</v>
      </c>
      <c r="L463" s="22">
        <f t="shared" si="42"/>
        <v>365</v>
      </c>
      <c r="M463">
        <f t="shared" si="43"/>
        <v>172</v>
      </c>
      <c r="N463" s="22">
        <f t="shared" si="44"/>
        <v>193</v>
      </c>
      <c r="O463">
        <f t="shared" si="45"/>
        <v>10310.95890410959</v>
      </c>
      <c r="P463" s="6">
        <f t="shared" si="46"/>
        <v>9189.0410958904104</v>
      </c>
      <c r="Q463">
        <f t="shared" si="47"/>
        <v>2017</v>
      </c>
    </row>
    <row r="464" spans="1:17" x14ac:dyDescent="0.3">
      <c r="A464" s="15" t="s">
        <v>184</v>
      </c>
      <c r="B464" s="15" t="s">
        <v>185</v>
      </c>
      <c r="C464" s="16">
        <v>2017</v>
      </c>
      <c r="D464" s="17">
        <v>42931</v>
      </c>
      <c r="E464" s="17">
        <v>43100</v>
      </c>
      <c r="F464" s="15" t="s">
        <v>402</v>
      </c>
      <c r="G464" s="18">
        <v>800000</v>
      </c>
      <c r="H464" s="19">
        <v>2000</v>
      </c>
      <c r="I464" s="18">
        <v>200</v>
      </c>
      <c r="J464" s="20">
        <v>31.065009358440363</v>
      </c>
      <c r="L464" s="22">
        <f t="shared" si="42"/>
        <v>170</v>
      </c>
      <c r="M464">
        <f t="shared" si="43"/>
        <v>170</v>
      </c>
      <c r="N464" s="22">
        <f t="shared" si="44"/>
        <v>0</v>
      </c>
      <c r="O464">
        <f t="shared" si="45"/>
        <v>0</v>
      </c>
      <c r="P464" s="6">
        <f t="shared" si="46"/>
        <v>2000</v>
      </c>
      <c r="Q464">
        <f t="shared" si="47"/>
        <v>2017</v>
      </c>
    </row>
    <row r="465" spans="1:17" x14ac:dyDescent="0.3">
      <c r="A465" s="15" t="s">
        <v>184</v>
      </c>
      <c r="B465" s="15" t="s">
        <v>185</v>
      </c>
      <c r="C465" s="16">
        <v>2017</v>
      </c>
      <c r="D465" s="17">
        <v>42931</v>
      </c>
      <c r="E465" s="17">
        <v>43100</v>
      </c>
      <c r="F465" s="15" t="s">
        <v>489</v>
      </c>
      <c r="G465" s="18">
        <v>800000</v>
      </c>
      <c r="H465" s="19">
        <v>13041</v>
      </c>
      <c r="I465" s="18">
        <v>1304</v>
      </c>
      <c r="J465" s="20">
        <v>202.5593935217104</v>
      </c>
      <c r="L465" s="22">
        <f t="shared" si="42"/>
        <v>170</v>
      </c>
      <c r="M465">
        <f t="shared" si="43"/>
        <v>170</v>
      </c>
      <c r="N465" s="22">
        <f t="shared" si="44"/>
        <v>0</v>
      </c>
      <c r="O465">
        <f t="shared" si="45"/>
        <v>0</v>
      </c>
      <c r="P465" s="6">
        <f t="shared" si="46"/>
        <v>13041</v>
      </c>
      <c r="Q465">
        <f t="shared" si="47"/>
        <v>2017</v>
      </c>
    </row>
    <row r="466" spans="1:17" x14ac:dyDescent="0.3">
      <c r="A466" s="15" t="s">
        <v>184</v>
      </c>
      <c r="B466" s="15" t="s">
        <v>185</v>
      </c>
      <c r="C466" s="16">
        <v>2017</v>
      </c>
      <c r="D466" s="17">
        <v>42947</v>
      </c>
      <c r="E466" s="17">
        <v>43311</v>
      </c>
      <c r="F466" s="15" t="s">
        <v>490</v>
      </c>
      <c r="G466" s="18">
        <v>400000</v>
      </c>
      <c r="H466" s="19">
        <v>1000</v>
      </c>
      <c r="I466" s="18">
        <v>100</v>
      </c>
      <c r="J466" s="20">
        <v>15.532504679220182</v>
      </c>
      <c r="L466" s="22">
        <f t="shared" si="42"/>
        <v>365</v>
      </c>
      <c r="M466">
        <f t="shared" si="43"/>
        <v>154</v>
      </c>
      <c r="N466" s="22">
        <f t="shared" si="44"/>
        <v>211</v>
      </c>
      <c r="O466">
        <f t="shared" si="45"/>
        <v>578.08219178082186</v>
      </c>
      <c r="P466" s="6">
        <f t="shared" si="46"/>
        <v>421.91780821917814</v>
      </c>
      <c r="Q466">
        <f t="shared" si="47"/>
        <v>2017</v>
      </c>
    </row>
    <row r="467" spans="1:17" x14ac:dyDescent="0.3">
      <c r="A467" s="15" t="s">
        <v>184</v>
      </c>
      <c r="B467" s="15" t="s">
        <v>185</v>
      </c>
      <c r="C467" s="16">
        <v>2017</v>
      </c>
      <c r="D467" s="17">
        <v>42947</v>
      </c>
      <c r="E467" s="17">
        <v>43311</v>
      </c>
      <c r="F467" s="15" t="s">
        <v>491</v>
      </c>
      <c r="G467" s="18">
        <v>400000</v>
      </c>
      <c r="H467" s="19">
        <v>15000</v>
      </c>
      <c r="I467" s="18">
        <v>1500</v>
      </c>
      <c r="J467" s="20">
        <v>232.98757018830273</v>
      </c>
      <c r="L467" s="22">
        <f t="shared" si="42"/>
        <v>365</v>
      </c>
      <c r="M467">
        <f t="shared" si="43"/>
        <v>154</v>
      </c>
      <c r="N467" s="22">
        <f t="shared" si="44"/>
        <v>211</v>
      </c>
      <c r="O467">
        <f t="shared" si="45"/>
        <v>8671.232876712329</v>
      </c>
      <c r="P467" s="6">
        <f t="shared" si="46"/>
        <v>6328.767123287671</v>
      </c>
      <c r="Q467">
        <f t="shared" si="47"/>
        <v>2017</v>
      </c>
    </row>
    <row r="468" spans="1:17" x14ac:dyDescent="0.3">
      <c r="A468" s="15" t="s">
        <v>184</v>
      </c>
      <c r="B468" s="15" t="s">
        <v>185</v>
      </c>
      <c r="C468" s="16">
        <v>2017</v>
      </c>
      <c r="D468" s="17">
        <v>42951</v>
      </c>
      <c r="E468" s="17">
        <v>43315</v>
      </c>
      <c r="F468" s="15" t="s">
        <v>492</v>
      </c>
      <c r="G468" s="18"/>
      <c r="H468" s="19">
        <v>7500</v>
      </c>
      <c r="I468" s="18">
        <v>750</v>
      </c>
      <c r="J468" s="20">
        <v>116.49378509415136</v>
      </c>
      <c r="L468" s="22">
        <f t="shared" si="42"/>
        <v>365</v>
      </c>
      <c r="M468">
        <f t="shared" si="43"/>
        <v>150</v>
      </c>
      <c r="N468" s="22">
        <f t="shared" si="44"/>
        <v>215</v>
      </c>
      <c r="O468">
        <f t="shared" si="45"/>
        <v>4417.8082191780823</v>
      </c>
      <c r="P468" s="6">
        <f t="shared" si="46"/>
        <v>3082.1917808219177</v>
      </c>
      <c r="Q468">
        <f t="shared" si="47"/>
        <v>2017</v>
      </c>
    </row>
    <row r="469" spans="1:17" x14ac:dyDescent="0.3">
      <c r="A469" s="15" t="s">
        <v>184</v>
      </c>
      <c r="B469" s="15" t="s">
        <v>185</v>
      </c>
      <c r="C469" s="16">
        <v>2017</v>
      </c>
      <c r="D469" s="17">
        <v>42965</v>
      </c>
      <c r="E469" s="17">
        <v>43329</v>
      </c>
      <c r="F469" s="15" t="s">
        <v>493</v>
      </c>
      <c r="G469" s="18">
        <v>550000</v>
      </c>
      <c r="H469" s="19">
        <v>1375</v>
      </c>
      <c r="I469" s="18">
        <v>138</v>
      </c>
      <c r="J469" s="20">
        <v>21.35719393392775</v>
      </c>
      <c r="L469" s="22">
        <f t="shared" si="42"/>
        <v>365</v>
      </c>
      <c r="M469">
        <f t="shared" si="43"/>
        <v>136</v>
      </c>
      <c r="N469" s="22">
        <f t="shared" si="44"/>
        <v>229</v>
      </c>
      <c r="O469">
        <f t="shared" si="45"/>
        <v>862.67123287671234</v>
      </c>
      <c r="P469" s="6">
        <f t="shared" si="46"/>
        <v>512.32876712328766</v>
      </c>
      <c r="Q469">
        <f t="shared" si="47"/>
        <v>2017</v>
      </c>
    </row>
    <row r="470" spans="1:17" x14ac:dyDescent="0.3">
      <c r="A470" s="15" t="s">
        <v>184</v>
      </c>
      <c r="B470" s="15" t="s">
        <v>185</v>
      </c>
      <c r="C470" s="16">
        <v>2017</v>
      </c>
      <c r="D470" s="17">
        <v>42965</v>
      </c>
      <c r="E470" s="17">
        <v>43329</v>
      </c>
      <c r="F470" s="15" t="s">
        <v>494</v>
      </c>
      <c r="G470" s="18">
        <v>550000</v>
      </c>
      <c r="H470" s="19">
        <v>22000</v>
      </c>
      <c r="I470" s="18">
        <v>2200</v>
      </c>
      <c r="J470" s="20">
        <v>341.715102942844</v>
      </c>
      <c r="L470" s="22">
        <f t="shared" si="42"/>
        <v>365</v>
      </c>
      <c r="M470">
        <f t="shared" si="43"/>
        <v>136</v>
      </c>
      <c r="N470" s="22">
        <f t="shared" si="44"/>
        <v>229</v>
      </c>
      <c r="O470">
        <f t="shared" si="45"/>
        <v>13802.739726027397</v>
      </c>
      <c r="P470" s="6">
        <f t="shared" si="46"/>
        <v>8197.2602739726026</v>
      </c>
      <c r="Q470">
        <f t="shared" si="47"/>
        <v>2017</v>
      </c>
    </row>
    <row r="471" spans="1:17" x14ac:dyDescent="0.3">
      <c r="A471" s="15" t="s">
        <v>184</v>
      </c>
      <c r="B471" s="15" t="s">
        <v>185</v>
      </c>
      <c r="C471" s="16">
        <v>2017</v>
      </c>
      <c r="D471" s="17">
        <v>42971</v>
      </c>
      <c r="E471" s="17">
        <v>43335</v>
      </c>
      <c r="F471" s="15" t="s">
        <v>495</v>
      </c>
      <c r="G471" s="18">
        <v>8000000</v>
      </c>
      <c r="H471" s="19">
        <v>20000</v>
      </c>
      <c r="I471" s="18">
        <v>2000</v>
      </c>
      <c r="J471" s="20">
        <v>310.65009358440363</v>
      </c>
      <c r="L471" s="22">
        <f t="shared" si="42"/>
        <v>365</v>
      </c>
      <c r="M471">
        <f t="shared" si="43"/>
        <v>130</v>
      </c>
      <c r="N471" s="22">
        <f t="shared" si="44"/>
        <v>235</v>
      </c>
      <c r="O471">
        <f t="shared" si="45"/>
        <v>12876.712328767124</v>
      </c>
      <c r="P471" s="6">
        <f t="shared" si="46"/>
        <v>7123.2876712328762</v>
      </c>
      <c r="Q471">
        <f t="shared" si="47"/>
        <v>2017</v>
      </c>
    </row>
    <row r="472" spans="1:17" x14ac:dyDescent="0.3">
      <c r="A472" s="15" t="s">
        <v>184</v>
      </c>
      <c r="B472" s="15" t="s">
        <v>185</v>
      </c>
      <c r="C472" s="16">
        <v>2017</v>
      </c>
      <c r="D472" s="17">
        <v>42971</v>
      </c>
      <c r="E472" s="17">
        <v>43335</v>
      </c>
      <c r="F472" s="15" t="s">
        <v>496</v>
      </c>
      <c r="G472" s="18">
        <v>8000000</v>
      </c>
      <c r="H472" s="19">
        <v>300000</v>
      </c>
      <c r="I472" s="18">
        <v>30000</v>
      </c>
      <c r="J472" s="20">
        <v>4659.7514037660549</v>
      </c>
      <c r="L472" s="22">
        <f t="shared" si="42"/>
        <v>365</v>
      </c>
      <c r="M472">
        <f t="shared" si="43"/>
        <v>130</v>
      </c>
      <c r="N472" s="22">
        <f t="shared" si="44"/>
        <v>235</v>
      </c>
      <c r="O472">
        <f t="shared" si="45"/>
        <v>193150.68493150687</v>
      </c>
      <c r="P472" s="6">
        <f t="shared" si="46"/>
        <v>106849.31506849313</v>
      </c>
      <c r="Q472">
        <f t="shared" si="47"/>
        <v>2017</v>
      </c>
    </row>
    <row r="473" spans="1:17" x14ac:dyDescent="0.3">
      <c r="A473" s="15" t="s">
        <v>184</v>
      </c>
      <c r="B473" s="15" t="s">
        <v>185</v>
      </c>
      <c r="C473" s="16">
        <v>2017</v>
      </c>
      <c r="D473" s="17">
        <v>42979</v>
      </c>
      <c r="E473" s="17">
        <v>43343</v>
      </c>
      <c r="F473" s="15" t="s">
        <v>497</v>
      </c>
      <c r="G473" s="18">
        <v>1500000</v>
      </c>
      <c r="H473" s="19">
        <v>3750</v>
      </c>
      <c r="I473" s="18">
        <v>375</v>
      </c>
      <c r="J473" s="20">
        <v>58.246892547075682</v>
      </c>
      <c r="L473" s="22">
        <f t="shared" si="42"/>
        <v>365</v>
      </c>
      <c r="M473">
        <f t="shared" si="43"/>
        <v>122</v>
      </c>
      <c r="N473" s="22">
        <f t="shared" si="44"/>
        <v>243</v>
      </c>
      <c r="O473">
        <f t="shared" si="45"/>
        <v>2496.5753424657537</v>
      </c>
      <c r="P473" s="6">
        <f t="shared" si="46"/>
        <v>1253.4246575342463</v>
      </c>
      <c r="Q473">
        <f t="shared" si="47"/>
        <v>2017</v>
      </c>
    </row>
    <row r="474" spans="1:17" x14ac:dyDescent="0.3">
      <c r="A474" s="15" t="s">
        <v>184</v>
      </c>
      <c r="B474" s="15" t="s">
        <v>185</v>
      </c>
      <c r="C474" s="16">
        <v>2017</v>
      </c>
      <c r="D474" s="17">
        <v>42979</v>
      </c>
      <c r="E474" s="17">
        <v>43343</v>
      </c>
      <c r="F474" s="15" t="s">
        <v>201</v>
      </c>
      <c r="G474" s="18">
        <v>1500000</v>
      </c>
      <c r="H474" s="19">
        <v>60000</v>
      </c>
      <c r="I474" s="18">
        <v>6000</v>
      </c>
      <c r="J474" s="20">
        <v>931.9502807532109</v>
      </c>
      <c r="L474" s="22">
        <f t="shared" si="42"/>
        <v>365</v>
      </c>
      <c r="M474">
        <f t="shared" si="43"/>
        <v>122</v>
      </c>
      <c r="N474" s="22">
        <f t="shared" si="44"/>
        <v>243</v>
      </c>
      <c r="O474">
        <f t="shared" si="45"/>
        <v>39945.205479452059</v>
      </c>
      <c r="P474" s="6">
        <f t="shared" si="46"/>
        <v>20054.794520547941</v>
      </c>
      <c r="Q474">
        <f t="shared" si="47"/>
        <v>2017</v>
      </c>
    </row>
    <row r="475" spans="1:17" x14ac:dyDescent="0.3">
      <c r="A475" s="15" t="s">
        <v>184</v>
      </c>
      <c r="B475" s="15" t="s">
        <v>185</v>
      </c>
      <c r="C475" s="16">
        <v>2017</v>
      </c>
      <c r="D475" s="17">
        <v>42975</v>
      </c>
      <c r="E475" s="17">
        <v>43190</v>
      </c>
      <c r="F475" s="15" t="s">
        <v>498</v>
      </c>
      <c r="G475" s="18">
        <v>350000</v>
      </c>
      <c r="H475" s="19">
        <v>875</v>
      </c>
      <c r="I475" s="18">
        <v>88</v>
      </c>
      <c r="J475" s="20">
        <v>13.590941594317659</v>
      </c>
      <c r="L475" s="22">
        <f t="shared" si="42"/>
        <v>216</v>
      </c>
      <c r="M475">
        <f t="shared" si="43"/>
        <v>126</v>
      </c>
      <c r="N475" s="22">
        <f t="shared" si="44"/>
        <v>90</v>
      </c>
      <c r="O475">
        <f t="shared" si="45"/>
        <v>364.58333333333337</v>
      </c>
      <c r="P475" s="6">
        <f t="shared" si="46"/>
        <v>510.41666666666663</v>
      </c>
      <c r="Q475">
        <f t="shared" si="47"/>
        <v>2017</v>
      </c>
    </row>
    <row r="476" spans="1:17" x14ac:dyDescent="0.3">
      <c r="A476" s="15" t="s">
        <v>184</v>
      </c>
      <c r="B476" s="15" t="s">
        <v>185</v>
      </c>
      <c r="C476" s="16">
        <v>2017</v>
      </c>
      <c r="D476" s="17">
        <v>42975</v>
      </c>
      <c r="E476" s="17">
        <v>43190</v>
      </c>
      <c r="F476" s="15" t="s">
        <v>499</v>
      </c>
      <c r="G476" s="18">
        <v>350000</v>
      </c>
      <c r="H476" s="19">
        <v>10877</v>
      </c>
      <c r="I476" s="18">
        <v>1088</v>
      </c>
      <c r="J476" s="20">
        <v>168.94705339587793</v>
      </c>
      <c r="L476" s="22">
        <f t="shared" si="42"/>
        <v>216</v>
      </c>
      <c r="M476">
        <f t="shared" si="43"/>
        <v>126</v>
      </c>
      <c r="N476" s="22">
        <f t="shared" si="44"/>
        <v>90</v>
      </c>
      <c r="O476">
        <f t="shared" si="45"/>
        <v>4532.0833333333339</v>
      </c>
      <c r="P476" s="6">
        <f t="shared" si="46"/>
        <v>6344.9166666666661</v>
      </c>
      <c r="Q476">
        <f t="shared" si="47"/>
        <v>2017</v>
      </c>
    </row>
    <row r="477" spans="1:17" x14ac:dyDescent="0.3">
      <c r="A477" s="15" t="s">
        <v>184</v>
      </c>
      <c r="B477" s="15" t="s">
        <v>185</v>
      </c>
      <c r="C477" s="16">
        <v>2017</v>
      </c>
      <c r="D477" s="17">
        <v>42977</v>
      </c>
      <c r="E477" s="17">
        <v>43190</v>
      </c>
      <c r="F477" s="15" t="s">
        <v>500</v>
      </c>
      <c r="G477" s="18">
        <v>800000</v>
      </c>
      <c r="H477" s="19">
        <v>2000</v>
      </c>
      <c r="I477" s="18">
        <v>200</v>
      </c>
      <c r="J477" s="20">
        <v>31.065009358440363</v>
      </c>
      <c r="L477" s="22">
        <f t="shared" si="42"/>
        <v>214</v>
      </c>
      <c r="M477">
        <f t="shared" si="43"/>
        <v>124</v>
      </c>
      <c r="N477" s="22">
        <f t="shared" si="44"/>
        <v>90</v>
      </c>
      <c r="O477">
        <f t="shared" si="45"/>
        <v>841.12149532710282</v>
      </c>
      <c r="P477" s="6">
        <f t="shared" si="46"/>
        <v>1158.8785046728972</v>
      </c>
      <c r="Q477">
        <f t="shared" si="47"/>
        <v>2017</v>
      </c>
    </row>
    <row r="478" spans="1:17" x14ac:dyDescent="0.3">
      <c r="A478" s="15" t="s">
        <v>184</v>
      </c>
      <c r="B478" s="15" t="s">
        <v>185</v>
      </c>
      <c r="C478" s="16">
        <v>2017</v>
      </c>
      <c r="D478" s="17">
        <v>42977</v>
      </c>
      <c r="E478" s="17">
        <v>43190</v>
      </c>
      <c r="F478" s="15" t="s">
        <v>501</v>
      </c>
      <c r="G478" s="18">
        <v>800000</v>
      </c>
      <c r="H478" s="19">
        <v>18416</v>
      </c>
      <c r="I478" s="18">
        <v>1842</v>
      </c>
      <c r="J478" s="20">
        <v>286.04660617251886</v>
      </c>
      <c r="L478" s="22">
        <f t="shared" si="42"/>
        <v>214</v>
      </c>
      <c r="M478">
        <f t="shared" si="43"/>
        <v>124</v>
      </c>
      <c r="N478" s="22">
        <f t="shared" si="44"/>
        <v>90</v>
      </c>
      <c r="O478">
        <f t="shared" si="45"/>
        <v>7745.0467289719627</v>
      </c>
      <c r="P478" s="6">
        <f t="shared" si="46"/>
        <v>10670.953271028036</v>
      </c>
      <c r="Q478">
        <f t="shared" si="47"/>
        <v>2017</v>
      </c>
    </row>
    <row r="479" spans="1:17" x14ac:dyDescent="0.3">
      <c r="A479" s="15" t="s">
        <v>184</v>
      </c>
      <c r="B479" s="15" t="s">
        <v>185</v>
      </c>
      <c r="C479" s="16">
        <v>2017</v>
      </c>
      <c r="D479" s="17">
        <v>42978</v>
      </c>
      <c r="E479" s="17">
        <v>43342</v>
      </c>
      <c r="F479" s="15" t="s">
        <v>502</v>
      </c>
      <c r="G479" s="18">
        <v>630000</v>
      </c>
      <c r="H479" s="19">
        <v>1575</v>
      </c>
      <c r="I479" s="18">
        <v>158</v>
      </c>
      <c r="J479" s="20">
        <v>24.463694869771789</v>
      </c>
      <c r="L479" s="22">
        <f t="shared" si="42"/>
        <v>365</v>
      </c>
      <c r="M479">
        <f t="shared" si="43"/>
        <v>123</v>
      </c>
      <c r="N479" s="22">
        <f t="shared" si="44"/>
        <v>242</v>
      </c>
      <c r="O479">
        <f t="shared" si="45"/>
        <v>1044.2465753424658</v>
      </c>
      <c r="P479" s="6">
        <f t="shared" si="46"/>
        <v>530.7534246575342</v>
      </c>
      <c r="Q479">
        <f t="shared" si="47"/>
        <v>2017</v>
      </c>
    </row>
    <row r="480" spans="1:17" x14ac:dyDescent="0.3">
      <c r="A480" s="15" t="s">
        <v>184</v>
      </c>
      <c r="B480" s="15" t="s">
        <v>185</v>
      </c>
      <c r="C480" s="16">
        <v>2017</v>
      </c>
      <c r="D480" s="17">
        <v>42978</v>
      </c>
      <c r="E480" s="17">
        <v>43342</v>
      </c>
      <c r="F480" s="15" t="s">
        <v>503</v>
      </c>
      <c r="G480" s="18">
        <v>630000</v>
      </c>
      <c r="H480" s="19">
        <v>25200</v>
      </c>
      <c r="I480" s="18">
        <v>2520</v>
      </c>
      <c r="J480" s="20">
        <v>391.41911791634863</v>
      </c>
      <c r="L480" s="22">
        <f t="shared" si="42"/>
        <v>365</v>
      </c>
      <c r="M480">
        <f t="shared" si="43"/>
        <v>123</v>
      </c>
      <c r="N480" s="22">
        <f t="shared" si="44"/>
        <v>242</v>
      </c>
      <c r="O480">
        <f t="shared" si="45"/>
        <v>16707.945205479453</v>
      </c>
      <c r="P480" s="6">
        <f t="shared" si="46"/>
        <v>8492.0547945205471</v>
      </c>
      <c r="Q480">
        <f t="shared" si="47"/>
        <v>2017</v>
      </c>
    </row>
    <row r="481" spans="1:17" x14ac:dyDescent="0.3">
      <c r="A481" s="15" t="s">
        <v>184</v>
      </c>
      <c r="B481" s="15" t="s">
        <v>185</v>
      </c>
      <c r="C481" s="16">
        <v>2017</v>
      </c>
      <c r="D481" s="17">
        <v>42985</v>
      </c>
      <c r="E481" s="17">
        <v>43349</v>
      </c>
      <c r="F481" s="15" t="s">
        <v>504</v>
      </c>
      <c r="G481" s="18">
        <v>2500000</v>
      </c>
      <c r="H481" s="19">
        <v>6250</v>
      </c>
      <c r="I481" s="18">
        <v>625</v>
      </c>
      <c r="J481" s="20">
        <v>97.078154245126143</v>
      </c>
      <c r="L481" s="22">
        <f t="shared" si="42"/>
        <v>365</v>
      </c>
      <c r="M481">
        <f t="shared" si="43"/>
        <v>116</v>
      </c>
      <c r="N481" s="22">
        <f t="shared" si="44"/>
        <v>249</v>
      </c>
      <c r="O481">
        <f t="shared" si="45"/>
        <v>4263.6986301369861</v>
      </c>
      <c r="P481" s="6">
        <f t="shared" si="46"/>
        <v>1986.3013698630139</v>
      </c>
      <c r="Q481">
        <f t="shared" si="47"/>
        <v>2017</v>
      </c>
    </row>
    <row r="482" spans="1:17" x14ac:dyDescent="0.3">
      <c r="A482" s="15" t="s">
        <v>184</v>
      </c>
      <c r="B482" s="15" t="s">
        <v>185</v>
      </c>
      <c r="C482" s="16">
        <v>2017</v>
      </c>
      <c r="D482" s="17">
        <v>42985</v>
      </c>
      <c r="E482" s="17">
        <v>43349</v>
      </c>
      <c r="F482" s="15" t="s">
        <v>505</v>
      </c>
      <c r="G482" s="18">
        <v>2500000</v>
      </c>
      <c r="H482" s="19">
        <v>93750</v>
      </c>
      <c r="I482" s="18">
        <v>9375</v>
      </c>
      <c r="J482" s="20">
        <v>1456.1723136768921</v>
      </c>
      <c r="L482" s="22">
        <f t="shared" si="42"/>
        <v>365</v>
      </c>
      <c r="M482">
        <f t="shared" si="43"/>
        <v>116</v>
      </c>
      <c r="N482" s="22">
        <f t="shared" si="44"/>
        <v>249</v>
      </c>
      <c r="O482">
        <f t="shared" si="45"/>
        <v>63955.479452054795</v>
      </c>
      <c r="P482" s="6">
        <f t="shared" si="46"/>
        <v>29794.520547945205</v>
      </c>
      <c r="Q482">
        <f t="shared" si="47"/>
        <v>2017</v>
      </c>
    </row>
    <row r="483" spans="1:17" x14ac:dyDescent="0.3">
      <c r="A483" s="15" t="s">
        <v>184</v>
      </c>
      <c r="B483" s="15" t="s">
        <v>185</v>
      </c>
      <c r="C483" s="16">
        <v>2017</v>
      </c>
      <c r="D483" s="17">
        <v>42986</v>
      </c>
      <c r="E483" s="17">
        <v>43350</v>
      </c>
      <c r="F483" s="15" t="s">
        <v>506</v>
      </c>
      <c r="G483" s="18">
        <v>1100000</v>
      </c>
      <c r="H483" s="19">
        <v>2750</v>
      </c>
      <c r="I483" s="18">
        <v>275</v>
      </c>
      <c r="J483" s="20">
        <v>42.7143878678555</v>
      </c>
      <c r="L483" s="22">
        <f t="shared" si="42"/>
        <v>365</v>
      </c>
      <c r="M483">
        <f t="shared" si="43"/>
        <v>115</v>
      </c>
      <c r="N483" s="22">
        <f t="shared" si="44"/>
        <v>250</v>
      </c>
      <c r="O483">
        <f t="shared" si="45"/>
        <v>1883.5616438356162</v>
      </c>
      <c r="P483" s="6">
        <f t="shared" si="46"/>
        <v>866.43835616438378</v>
      </c>
      <c r="Q483">
        <f t="shared" si="47"/>
        <v>2017</v>
      </c>
    </row>
    <row r="484" spans="1:17" x14ac:dyDescent="0.3">
      <c r="A484" s="15" t="s">
        <v>184</v>
      </c>
      <c r="B484" s="15" t="s">
        <v>185</v>
      </c>
      <c r="C484" s="16">
        <v>2017</v>
      </c>
      <c r="D484" s="17">
        <v>42986</v>
      </c>
      <c r="E484" s="17">
        <v>43350</v>
      </c>
      <c r="F484" s="15" t="s">
        <v>507</v>
      </c>
      <c r="G484" s="18">
        <v>1100000</v>
      </c>
      <c r="H484" s="19">
        <v>49750</v>
      </c>
      <c r="I484" s="18">
        <v>4975</v>
      </c>
      <c r="J484" s="20">
        <v>772.74210779120403</v>
      </c>
      <c r="L484" s="22">
        <f t="shared" si="42"/>
        <v>365</v>
      </c>
      <c r="M484">
        <f t="shared" si="43"/>
        <v>115</v>
      </c>
      <c r="N484" s="22">
        <f t="shared" si="44"/>
        <v>250</v>
      </c>
      <c r="O484">
        <f t="shared" si="45"/>
        <v>34075.34246575342</v>
      </c>
      <c r="P484" s="6">
        <f t="shared" si="46"/>
        <v>15674.65753424658</v>
      </c>
      <c r="Q484">
        <f t="shared" si="47"/>
        <v>2017</v>
      </c>
    </row>
    <row r="485" spans="1:17" x14ac:dyDescent="0.3">
      <c r="A485" s="15" t="s">
        <v>184</v>
      </c>
      <c r="B485" s="15" t="s">
        <v>185</v>
      </c>
      <c r="C485" s="16">
        <v>2017</v>
      </c>
      <c r="D485" s="17">
        <v>42989</v>
      </c>
      <c r="E485" s="17">
        <v>43353</v>
      </c>
      <c r="F485" s="15" t="s">
        <v>508</v>
      </c>
      <c r="G485" s="18">
        <v>550000</v>
      </c>
      <c r="H485" s="19">
        <v>1375</v>
      </c>
      <c r="I485" s="18">
        <v>138</v>
      </c>
      <c r="J485" s="20">
        <v>21.35719393392775</v>
      </c>
      <c r="L485" s="22">
        <f t="shared" si="42"/>
        <v>365</v>
      </c>
      <c r="M485">
        <f t="shared" si="43"/>
        <v>112</v>
      </c>
      <c r="N485" s="22">
        <f t="shared" si="44"/>
        <v>253</v>
      </c>
      <c r="O485">
        <f t="shared" si="45"/>
        <v>953.08219178082197</v>
      </c>
      <c r="P485" s="6">
        <f t="shared" si="46"/>
        <v>421.91780821917803</v>
      </c>
      <c r="Q485">
        <f t="shared" si="47"/>
        <v>2017</v>
      </c>
    </row>
    <row r="486" spans="1:17" x14ac:dyDescent="0.3">
      <c r="A486" s="15" t="s">
        <v>184</v>
      </c>
      <c r="B486" s="15" t="s">
        <v>185</v>
      </c>
      <c r="C486" s="16">
        <v>2017</v>
      </c>
      <c r="D486" s="17">
        <v>42989</v>
      </c>
      <c r="E486" s="17">
        <v>43353</v>
      </c>
      <c r="F486" s="15" t="s">
        <v>509</v>
      </c>
      <c r="G486" s="18">
        <v>550000</v>
      </c>
      <c r="H486" s="19">
        <v>19250</v>
      </c>
      <c r="I486" s="18">
        <v>1925</v>
      </c>
      <c r="J486" s="20">
        <v>299.00071507498853</v>
      </c>
      <c r="L486" s="22">
        <f t="shared" si="42"/>
        <v>365</v>
      </c>
      <c r="M486">
        <f t="shared" si="43"/>
        <v>112</v>
      </c>
      <c r="N486" s="22">
        <f t="shared" si="44"/>
        <v>253</v>
      </c>
      <c r="O486">
        <f t="shared" si="45"/>
        <v>13343.150684931508</v>
      </c>
      <c r="P486" s="6">
        <f t="shared" si="46"/>
        <v>5906.8493150684917</v>
      </c>
      <c r="Q486">
        <f t="shared" si="47"/>
        <v>2017</v>
      </c>
    </row>
    <row r="487" spans="1:17" x14ac:dyDescent="0.3">
      <c r="A487" s="15" t="s">
        <v>184</v>
      </c>
      <c r="B487" s="15" t="s">
        <v>185</v>
      </c>
      <c r="C487" s="16">
        <v>2017</v>
      </c>
      <c r="D487" s="17">
        <v>43006</v>
      </c>
      <c r="E487" s="17">
        <v>43370</v>
      </c>
      <c r="F487" s="15" t="s">
        <v>510</v>
      </c>
      <c r="G487" s="18">
        <v>1500000</v>
      </c>
      <c r="H487" s="19">
        <v>3750</v>
      </c>
      <c r="I487" s="18">
        <v>375</v>
      </c>
      <c r="J487" s="20">
        <v>58.246892547075682</v>
      </c>
      <c r="L487" s="22">
        <f t="shared" si="42"/>
        <v>365</v>
      </c>
      <c r="M487">
        <f t="shared" si="43"/>
        <v>95</v>
      </c>
      <c r="N487" s="22">
        <f t="shared" si="44"/>
        <v>270</v>
      </c>
      <c r="O487">
        <f t="shared" si="45"/>
        <v>2773.972602739726</v>
      </c>
      <c r="P487" s="6">
        <f t="shared" si="46"/>
        <v>976.02739726027403</v>
      </c>
      <c r="Q487">
        <f t="shared" si="47"/>
        <v>2017</v>
      </c>
    </row>
    <row r="488" spans="1:17" x14ac:dyDescent="0.3">
      <c r="A488" s="15" t="s">
        <v>184</v>
      </c>
      <c r="B488" s="15" t="s">
        <v>185</v>
      </c>
      <c r="C488" s="16">
        <v>2017</v>
      </c>
      <c r="D488" s="17">
        <v>43006</v>
      </c>
      <c r="E488" s="17">
        <v>43370</v>
      </c>
      <c r="F488" s="15" t="s">
        <v>511</v>
      </c>
      <c r="G488" s="18">
        <v>1500000</v>
      </c>
      <c r="H488" s="19">
        <v>60000</v>
      </c>
      <c r="I488" s="18">
        <v>6000</v>
      </c>
      <c r="J488" s="20">
        <v>931.9502807532109</v>
      </c>
      <c r="L488" s="22">
        <f t="shared" si="42"/>
        <v>365</v>
      </c>
      <c r="M488">
        <f t="shared" si="43"/>
        <v>95</v>
      </c>
      <c r="N488" s="22">
        <f t="shared" si="44"/>
        <v>270</v>
      </c>
      <c r="O488">
        <f t="shared" si="45"/>
        <v>44383.561643835616</v>
      </c>
      <c r="P488" s="6">
        <f t="shared" si="46"/>
        <v>15616.438356164384</v>
      </c>
      <c r="Q488">
        <f t="shared" si="47"/>
        <v>2017</v>
      </c>
    </row>
    <row r="489" spans="1:17" x14ac:dyDescent="0.3">
      <c r="A489" s="15" t="s">
        <v>184</v>
      </c>
      <c r="B489" s="15" t="s">
        <v>185</v>
      </c>
      <c r="C489" s="16">
        <v>2017</v>
      </c>
      <c r="D489" s="17">
        <v>42933</v>
      </c>
      <c r="E489" s="17">
        <v>43297</v>
      </c>
      <c r="F489" s="15" t="s">
        <v>512</v>
      </c>
      <c r="G489" s="18">
        <v>760000</v>
      </c>
      <c r="H489" s="19">
        <v>2000</v>
      </c>
      <c r="I489" s="18">
        <v>200</v>
      </c>
      <c r="J489" s="20">
        <v>31.065009358440363</v>
      </c>
      <c r="L489" s="22">
        <f t="shared" si="42"/>
        <v>365</v>
      </c>
      <c r="M489">
        <f t="shared" si="43"/>
        <v>168</v>
      </c>
      <c r="N489" s="22">
        <f t="shared" si="44"/>
        <v>197</v>
      </c>
      <c r="O489">
        <f t="shared" si="45"/>
        <v>1079.4520547945206</v>
      </c>
      <c r="P489" s="6">
        <f t="shared" si="46"/>
        <v>920.54794520547944</v>
      </c>
      <c r="Q489">
        <f t="shared" si="47"/>
        <v>2017</v>
      </c>
    </row>
    <row r="490" spans="1:17" x14ac:dyDescent="0.3">
      <c r="A490" s="15" t="s">
        <v>184</v>
      </c>
      <c r="B490" s="15" t="s">
        <v>185</v>
      </c>
      <c r="C490" s="16">
        <v>2017</v>
      </c>
      <c r="D490" s="17">
        <v>42933</v>
      </c>
      <c r="E490" s="17">
        <v>43297</v>
      </c>
      <c r="F490" s="15" t="s">
        <v>513</v>
      </c>
      <c r="G490" s="18">
        <v>760000</v>
      </c>
      <c r="H490" s="19">
        <v>31600</v>
      </c>
      <c r="I490" s="18">
        <v>3160</v>
      </c>
      <c r="J490" s="20">
        <v>490.82714786335777</v>
      </c>
      <c r="L490" s="22">
        <f t="shared" si="42"/>
        <v>365</v>
      </c>
      <c r="M490">
        <f t="shared" si="43"/>
        <v>168</v>
      </c>
      <c r="N490" s="22">
        <f t="shared" si="44"/>
        <v>197</v>
      </c>
      <c r="O490">
        <f t="shared" si="45"/>
        <v>17055.342465753423</v>
      </c>
      <c r="P490" s="6">
        <f t="shared" si="46"/>
        <v>14544.657534246577</v>
      </c>
      <c r="Q490">
        <f t="shared" si="47"/>
        <v>2017</v>
      </c>
    </row>
    <row r="491" spans="1:17" x14ac:dyDescent="0.3">
      <c r="A491" s="15" t="s">
        <v>184</v>
      </c>
      <c r="B491" s="15" t="s">
        <v>185</v>
      </c>
      <c r="C491" s="16">
        <v>2017</v>
      </c>
      <c r="D491" s="17">
        <v>42930</v>
      </c>
      <c r="E491" s="17">
        <v>43294</v>
      </c>
      <c r="F491" s="15" t="s">
        <v>514</v>
      </c>
      <c r="G491" s="18">
        <v>450000</v>
      </c>
      <c r="H491" s="19">
        <v>15750</v>
      </c>
      <c r="I491" s="18">
        <v>1575</v>
      </c>
      <c r="J491" s="20">
        <v>244.63694869771788</v>
      </c>
      <c r="L491" s="22">
        <f t="shared" si="42"/>
        <v>365</v>
      </c>
      <c r="M491">
        <f t="shared" si="43"/>
        <v>171</v>
      </c>
      <c r="N491" s="22">
        <f t="shared" si="44"/>
        <v>194</v>
      </c>
      <c r="O491">
        <f t="shared" si="45"/>
        <v>8371.232876712329</v>
      </c>
      <c r="P491" s="6">
        <f t="shared" si="46"/>
        <v>7378.767123287671</v>
      </c>
      <c r="Q491">
        <f t="shared" si="47"/>
        <v>2017</v>
      </c>
    </row>
    <row r="492" spans="1:17" x14ac:dyDescent="0.3">
      <c r="A492" s="15" t="s">
        <v>184</v>
      </c>
      <c r="B492" s="15" t="s">
        <v>185</v>
      </c>
      <c r="C492" s="16">
        <v>2017</v>
      </c>
      <c r="D492" s="17">
        <v>42930</v>
      </c>
      <c r="E492" s="17">
        <v>43294</v>
      </c>
      <c r="F492" s="15" t="s">
        <v>515</v>
      </c>
      <c r="G492" s="18">
        <v>450000</v>
      </c>
      <c r="H492" s="19"/>
      <c r="I492" s="18"/>
      <c r="J492" s="20">
        <v>0</v>
      </c>
      <c r="L492" s="22">
        <f t="shared" si="42"/>
        <v>365</v>
      </c>
      <c r="M492">
        <f t="shared" si="43"/>
        <v>171</v>
      </c>
      <c r="N492" s="22">
        <f t="shared" si="44"/>
        <v>194</v>
      </c>
      <c r="O492">
        <f t="shared" si="45"/>
        <v>0</v>
      </c>
      <c r="P492" s="6">
        <f t="shared" si="46"/>
        <v>0</v>
      </c>
      <c r="Q492">
        <f t="shared" si="47"/>
        <v>2017</v>
      </c>
    </row>
    <row r="493" spans="1:17" x14ac:dyDescent="0.3">
      <c r="A493" s="15" t="s">
        <v>184</v>
      </c>
      <c r="B493" s="15" t="s">
        <v>185</v>
      </c>
      <c r="C493" s="16">
        <v>2017</v>
      </c>
      <c r="D493" s="17">
        <v>42933</v>
      </c>
      <c r="E493" s="17">
        <v>43297</v>
      </c>
      <c r="F493" s="15" t="s">
        <v>516</v>
      </c>
      <c r="G493" s="18">
        <v>500000</v>
      </c>
      <c r="H493" s="19">
        <v>5359</v>
      </c>
      <c r="I493" s="18">
        <v>536</v>
      </c>
      <c r="J493" s="20">
        <v>83.238692575940959</v>
      </c>
      <c r="L493" s="22">
        <f t="shared" si="42"/>
        <v>365</v>
      </c>
      <c r="M493">
        <f t="shared" si="43"/>
        <v>168</v>
      </c>
      <c r="N493" s="22">
        <f t="shared" si="44"/>
        <v>197</v>
      </c>
      <c r="O493">
        <f t="shared" si="45"/>
        <v>2892.391780821918</v>
      </c>
      <c r="P493" s="6">
        <f t="shared" si="46"/>
        <v>2466.608219178082</v>
      </c>
      <c r="Q493">
        <f t="shared" si="47"/>
        <v>2017</v>
      </c>
    </row>
    <row r="494" spans="1:17" x14ac:dyDescent="0.3">
      <c r="A494" s="15" t="s">
        <v>184</v>
      </c>
      <c r="B494" s="15" t="s">
        <v>185</v>
      </c>
      <c r="C494" s="16">
        <v>2017</v>
      </c>
      <c r="D494" s="17">
        <v>42933</v>
      </c>
      <c r="E494" s="17">
        <v>43297</v>
      </c>
      <c r="F494" s="15" t="s">
        <v>517</v>
      </c>
      <c r="G494" s="18">
        <v>500000</v>
      </c>
      <c r="H494" s="19">
        <v>17500</v>
      </c>
      <c r="I494" s="18">
        <v>1750</v>
      </c>
      <c r="J494" s="20">
        <v>271.81883188635322</v>
      </c>
      <c r="L494" s="22">
        <f t="shared" si="42"/>
        <v>365</v>
      </c>
      <c r="M494">
        <f t="shared" si="43"/>
        <v>168</v>
      </c>
      <c r="N494" s="22">
        <f t="shared" si="44"/>
        <v>197</v>
      </c>
      <c r="O494">
        <f t="shared" si="45"/>
        <v>9445.2054794520554</v>
      </c>
      <c r="P494" s="6">
        <f t="shared" si="46"/>
        <v>8054.7945205479446</v>
      </c>
      <c r="Q494">
        <f t="shared" si="47"/>
        <v>2017</v>
      </c>
    </row>
    <row r="495" spans="1:17" x14ac:dyDescent="0.3">
      <c r="A495" s="15" t="s">
        <v>184</v>
      </c>
      <c r="B495" s="15" t="s">
        <v>185</v>
      </c>
      <c r="C495" s="16">
        <v>2017</v>
      </c>
      <c r="D495" s="17">
        <v>42930</v>
      </c>
      <c r="E495" s="17">
        <v>42960</v>
      </c>
      <c r="F495" s="15" t="s">
        <v>518</v>
      </c>
      <c r="G495" s="18">
        <v>500000</v>
      </c>
      <c r="H495" s="19">
        <v>2000</v>
      </c>
      <c r="I495" s="18">
        <v>200</v>
      </c>
      <c r="J495" s="20">
        <v>31.065009358440363</v>
      </c>
      <c r="L495" s="22">
        <f t="shared" si="42"/>
        <v>31</v>
      </c>
      <c r="M495">
        <f t="shared" si="43"/>
        <v>31</v>
      </c>
      <c r="N495" s="22">
        <f t="shared" si="44"/>
        <v>0</v>
      </c>
      <c r="O495">
        <f t="shared" si="45"/>
        <v>0</v>
      </c>
      <c r="P495" s="6">
        <f t="shared" si="46"/>
        <v>2000</v>
      </c>
      <c r="Q495">
        <f t="shared" si="47"/>
        <v>2017</v>
      </c>
    </row>
    <row r="496" spans="1:17" x14ac:dyDescent="0.3">
      <c r="A496" s="15" t="s">
        <v>184</v>
      </c>
      <c r="B496" s="15" t="s">
        <v>185</v>
      </c>
      <c r="C496" s="16">
        <v>2017</v>
      </c>
      <c r="D496" s="17">
        <v>42928</v>
      </c>
      <c r="E496" s="17">
        <v>43292</v>
      </c>
      <c r="F496" s="15" t="s">
        <v>519</v>
      </c>
      <c r="G496" s="18">
        <v>500000</v>
      </c>
      <c r="H496" s="19">
        <v>2000</v>
      </c>
      <c r="I496" s="18">
        <v>200</v>
      </c>
      <c r="J496" s="20">
        <v>31.065009358440363</v>
      </c>
      <c r="L496" s="22">
        <f t="shared" si="42"/>
        <v>365</v>
      </c>
      <c r="M496">
        <f t="shared" si="43"/>
        <v>173</v>
      </c>
      <c r="N496" s="22">
        <f t="shared" si="44"/>
        <v>192</v>
      </c>
      <c r="O496">
        <f t="shared" si="45"/>
        <v>1052.0547945205478</v>
      </c>
      <c r="P496" s="6">
        <f t="shared" si="46"/>
        <v>947.94520547945217</v>
      </c>
      <c r="Q496">
        <f t="shared" si="47"/>
        <v>2017</v>
      </c>
    </row>
    <row r="497" spans="1:17" x14ac:dyDescent="0.3">
      <c r="A497" s="15" t="s">
        <v>184</v>
      </c>
      <c r="B497" s="15" t="s">
        <v>185</v>
      </c>
      <c r="C497" s="16">
        <v>2017</v>
      </c>
      <c r="D497" s="17">
        <v>42928</v>
      </c>
      <c r="E497" s="17">
        <v>43292</v>
      </c>
      <c r="F497" s="15" t="s">
        <v>520</v>
      </c>
      <c r="G497" s="18">
        <v>500000</v>
      </c>
      <c r="H497" s="19">
        <v>19500</v>
      </c>
      <c r="I497" s="18">
        <v>1950</v>
      </c>
      <c r="J497" s="20">
        <v>302.88384124479359</v>
      </c>
      <c r="L497" s="22">
        <f t="shared" si="42"/>
        <v>365</v>
      </c>
      <c r="M497">
        <f t="shared" si="43"/>
        <v>173</v>
      </c>
      <c r="N497" s="22">
        <f t="shared" si="44"/>
        <v>192</v>
      </c>
      <c r="O497">
        <f t="shared" si="45"/>
        <v>10257.534246575342</v>
      </c>
      <c r="P497" s="6">
        <f t="shared" si="46"/>
        <v>9242.465753424658</v>
      </c>
      <c r="Q497">
        <f t="shared" si="47"/>
        <v>2017</v>
      </c>
    </row>
    <row r="498" spans="1:17" x14ac:dyDescent="0.3">
      <c r="A498" s="15" t="s">
        <v>184</v>
      </c>
      <c r="B498" s="15" t="s">
        <v>185</v>
      </c>
      <c r="C498" s="16">
        <v>2017</v>
      </c>
      <c r="D498" s="17">
        <v>42930</v>
      </c>
      <c r="E498" s="17">
        <v>42960</v>
      </c>
      <c r="F498" s="15" t="s">
        <v>521</v>
      </c>
      <c r="G498" s="18">
        <v>500000</v>
      </c>
      <c r="H498" s="19">
        <v>19500</v>
      </c>
      <c r="I498" s="18">
        <v>1950</v>
      </c>
      <c r="J498" s="20">
        <v>302.88384124479359</v>
      </c>
      <c r="L498" s="22">
        <f t="shared" si="42"/>
        <v>31</v>
      </c>
      <c r="M498">
        <f t="shared" si="43"/>
        <v>31</v>
      </c>
      <c r="N498" s="22">
        <f t="shared" si="44"/>
        <v>0</v>
      </c>
      <c r="O498">
        <f t="shared" si="45"/>
        <v>0</v>
      </c>
      <c r="P498" s="6">
        <f t="shared" si="46"/>
        <v>19500</v>
      </c>
      <c r="Q498">
        <f t="shared" si="47"/>
        <v>2017</v>
      </c>
    </row>
    <row r="499" spans="1:17" x14ac:dyDescent="0.3">
      <c r="A499" s="15" t="s">
        <v>184</v>
      </c>
      <c r="B499" s="15" t="s">
        <v>185</v>
      </c>
      <c r="C499" s="16">
        <v>2017</v>
      </c>
      <c r="D499" s="17">
        <v>42928</v>
      </c>
      <c r="E499" s="17">
        <v>43292</v>
      </c>
      <c r="F499" s="15" t="s">
        <v>522</v>
      </c>
      <c r="G499" s="18">
        <v>500000</v>
      </c>
      <c r="H499" s="19">
        <v>-19500</v>
      </c>
      <c r="I499" s="18">
        <v>-1950</v>
      </c>
      <c r="J499" s="20">
        <v>-302.88384124479359</v>
      </c>
      <c r="L499" s="22">
        <f t="shared" si="42"/>
        <v>365</v>
      </c>
      <c r="M499">
        <f t="shared" si="43"/>
        <v>173</v>
      </c>
      <c r="N499" s="22">
        <f t="shared" si="44"/>
        <v>192</v>
      </c>
      <c r="O499">
        <f t="shared" si="45"/>
        <v>-10257.534246575342</v>
      </c>
      <c r="P499" s="6">
        <f t="shared" si="46"/>
        <v>-9242.465753424658</v>
      </c>
      <c r="Q499">
        <f t="shared" si="47"/>
        <v>2017</v>
      </c>
    </row>
    <row r="500" spans="1:17" x14ac:dyDescent="0.3">
      <c r="A500" s="15" t="s">
        <v>184</v>
      </c>
      <c r="B500" s="15" t="s">
        <v>185</v>
      </c>
      <c r="C500" s="16">
        <v>2017</v>
      </c>
      <c r="D500" s="17">
        <v>42928</v>
      </c>
      <c r="E500" s="17">
        <v>43292</v>
      </c>
      <c r="F500" s="15" t="s">
        <v>523</v>
      </c>
      <c r="G500" s="18">
        <v>500000</v>
      </c>
      <c r="H500" s="19">
        <v>-2000</v>
      </c>
      <c r="I500" s="18">
        <v>-200</v>
      </c>
      <c r="J500" s="20">
        <v>-31.065009358440363</v>
      </c>
      <c r="L500" s="22">
        <f t="shared" si="42"/>
        <v>365</v>
      </c>
      <c r="M500">
        <f t="shared" si="43"/>
        <v>173</v>
      </c>
      <c r="N500" s="22">
        <f t="shared" si="44"/>
        <v>192</v>
      </c>
      <c r="O500">
        <f t="shared" si="45"/>
        <v>-1052.0547945205478</v>
      </c>
      <c r="P500" s="6">
        <f t="shared" si="46"/>
        <v>-947.94520547945217</v>
      </c>
      <c r="Q500">
        <f t="shared" si="47"/>
        <v>2017</v>
      </c>
    </row>
    <row r="501" spans="1:17" x14ac:dyDescent="0.3">
      <c r="A501" s="15" t="s">
        <v>184</v>
      </c>
      <c r="B501" s="15" t="s">
        <v>185</v>
      </c>
      <c r="C501" s="16">
        <v>2017</v>
      </c>
      <c r="D501" s="17">
        <v>42934</v>
      </c>
      <c r="E501" s="17">
        <v>43298</v>
      </c>
      <c r="F501" s="15" t="s">
        <v>524</v>
      </c>
      <c r="G501" s="18">
        <v>450000</v>
      </c>
      <c r="H501" s="19">
        <v>15750</v>
      </c>
      <c r="I501" s="18">
        <v>1575</v>
      </c>
      <c r="J501" s="20">
        <v>244.63694869771788</v>
      </c>
      <c r="L501" s="22">
        <f t="shared" si="42"/>
        <v>365</v>
      </c>
      <c r="M501">
        <f t="shared" si="43"/>
        <v>167</v>
      </c>
      <c r="N501" s="22">
        <f t="shared" si="44"/>
        <v>198</v>
      </c>
      <c r="O501">
        <f t="shared" si="45"/>
        <v>8543.8356164383567</v>
      </c>
      <c r="P501" s="6">
        <f t="shared" si="46"/>
        <v>7206.1643835616433</v>
      </c>
      <c r="Q501">
        <f t="shared" si="47"/>
        <v>2017</v>
      </c>
    </row>
    <row r="502" spans="1:17" x14ac:dyDescent="0.3">
      <c r="A502" s="15" t="s">
        <v>184</v>
      </c>
      <c r="B502" s="15" t="s">
        <v>185</v>
      </c>
      <c r="C502" s="16">
        <v>2017</v>
      </c>
      <c r="D502" s="17">
        <v>42933</v>
      </c>
      <c r="E502" s="17">
        <v>43297</v>
      </c>
      <c r="F502" s="15" t="s">
        <v>525</v>
      </c>
      <c r="G502" s="18">
        <v>600000</v>
      </c>
      <c r="H502" s="19">
        <v>23000</v>
      </c>
      <c r="I502" s="18">
        <v>2300</v>
      </c>
      <c r="J502" s="20">
        <v>357.24760762206421</v>
      </c>
      <c r="L502" s="22">
        <f t="shared" si="42"/>
        <v>365</v>
      </c>
      <c r="M502">
        <f t="shared" si="43"/>
        <v>168</v>
      </c>
      <c r="N502" s="22">
        <f t="shared" si="44"/>
        <v>197</v>
      </c>
      <c r="O502">
        <f t="shared" si="45"/>
        <v>12413.698630136987</v>
      </c>
      <c r="P502" s="6">
        <f t="shared" si="46"/>
        <v>10586.301369863013</v>
      </c>
      <c r="Q502">
        <f t="shared" si="47"/>
        <v>2017</v>
      </c>
    </row>
    <row r="503" spans="1:17" x14ac:dyDescent="0.3">
      <c r="A503" s="15" t="s">
        <v>184</v>
      </c>
      <c r="B503" s="15" t="s">
        <v>185</v>
      </c>
      <c r="C503" s="16">
        <v>2017</v>
      </c>
      <c r="D503" s="17">
        <v>42940</v>
      </c>
      <c r="E503" s="17">
        <v>43304</v>
      </c>
      <c r="F503" s="15" t="s">
        <v>526</v>
      </c>
      <c r="G503" s="18"/>
      <c r="H503" s="19">
        <v>7500</v>
      </c>
      <c r="I503" s="18">
        <v>750</v>
      </c>
      <c r="J503" s="20">
        <v>116.49378509415136</v>
      </c>
      <c r="L503" s="22">
        <f t="shared" si="42"/>
        <v>365</v>
      </c>
      <c r="M503">
        <f t="shared" si="43"/>
        <v>161</v>
      </c>
      <c r="N503" s="22">
        <f t="shared" si="44"/>
        <v>204</v>
      </c>
      <c r="O503">
        <f t="shared" si="45"/>
        <v>4191.7808219178087</v>
      </c>
      <c r="P503" s="6">
        <f t="shared" si="46"/>
        <v>3308.2191780821913</v>
      </c>
      <c r="Q503">
        <f t="shared" si="47"/>
        <v>2017</v>
      </c>
    </row>
    <row r="504" spans="1:17" x14ac:dyDescent="0.3">
      <c r="A504" s="15" t="s">
        <v>184</v>
      </c>
      <c r="B504" s="15" t="s">
        <v>185</v>
      </c>
      <c r="C504" s="16">
        <v>2017</v>
      </c>
      <c r="D504" s="17">
        <v>42940</v>
      </c>
      <c r="E504" s="17">
        <v>43304</v>
      </c>
      <c r="F504" s="15" t="s">
        <v>527</v>
      </c>
      <c r="G504" s="18">
        <v>700000</v>
      </c>
      <c r="H504" s="19">
        <v>24500</v>
      </c>
      <c r="I504" s="18">
        <v>2450</v>
      </c>
      <c r="J504" s="20">
        <v>380.54636464089447</v>
      </c>
      <c r="L504" s="22">
        <f t="shared" si="42"/>
        <v>365</v>
      </c>
      <c r="M504">
        <f t="shared" si="43"/>
        <v>161</v>
      </c>
      <c r="N504" s="22">
        <f t="shared" si="44"/>
        <v>204</v>
      </c>
      <c r="O504">
        <f t="shared" si="45"/>
        <v>13693.150684931508</v>
      </c>
      <c r="P504" s="6">
        <f t="shared" si="46"/>
        <v>10806.849315068492</v>
      </c>
      <c r="Q504">
        <f t="shared" si="47"/>
        <v>2017</v>
      </c>
    </row>
    <row r="505" spans="1:17" x14ac:dyDescent="0.3">
      <c r="A505" s="15" t="s">
        <v>184</v>
      </c>
      <c r="B505" s="15" t="s">
        <v>185</v>
      </c>
      <c r="C505" s="16">
        <v>2017</v>
      </c>
      <c r="D505" s="17">
        <v>42948</v>
      </c>
      <c r="E505" s="17">
        <v>43312</v>
      </c>
      <c r="F505" s="15" t="s">
        <v>528</v>
      </c>
      <c r="G505" s="18">
        <v>540000</v>
      </c>
      <c r="H505" s="19">
        <v>18900</v>
      </c>
      <c r="I505" s="18">
        <v>1890</v>
      </c>
      <c r="J505" s="20">
        <v>293.56433843726143</v>
      </c>
      <c r="L505" s="22">
        <f t="shared" si="42"/>
        <v>365</v>
      </c>
      <c r="M505">
        <f t="shared" si="43"/>
        <v>153</v>
      </c>
      <c r="N505" s="22">
        <f t="shared" si="44"/>
        <v>212</v>
      </c>
      <c r="O505">
        <f t="shared" si="45"/>
        <v>10977.534246575342</v>
      </c>
      <c r="P505" s="6">
        <f t="shared" si="46"/>
        <v>7922.465753424658</v>
      </c>
      <c r="Q505">
        <f t="shared" si="47"/>
        <v>2017</v>
      </c>
    </row>
    <row r="506" spans="1:17" x14ac:dyDescent="0.3">
      <c r="A506" s="15" t="s">
        <v>184</v>
      </c>
      <c r="B506" s="15" t="s">
        <v>185</v>
      </c>
      <c r="C506" s="16">
        <v>2017</v>
      </c>
      <c r="D506" s="17">
        <v>42951</v>
      </c>
      <c r="E506" s="17">
        <v>43042</v>
      </c>
      <c r="F506" s="15" t="s">
        <v>529</v>
      </c>
      <c r="G506" s="18">
        <v>600000</v>
      </c>
      <c r="H506" s="19">
        <v>6049</v>
      </c>
      <c r="I506" s="18">
        <v>605</v>
      </c>
      <c r="J506" s="20">
        <v>93.95612080460289</v>
      </c>
      <c r="L506" s="22">
        <f t="shared" si="42"/>
        <v>92</v>
      </c>
      <c r="M506">
        <f t="shared" si="43"/>
        <v>92</v>
      </c>
      <c r="N506" s="22">
        <f t="shared" si="44"/>
        <v>0</v>
      </c>
      <c r="O506">
        <f t="shared" si="45"/>
        <v>0</v>
      </c>
      <c r="P506" s="6">
        <f t="shared" si="46"/>
        <v>6049</v>
      </c>
      <c r="Q506">
        <f t="shared" si="47"/>
        <v>2017</v>
      </c>
    </row>
    <row r="507" spans="1:17" x14ac:dyDescent="0.3">
      <c r="A507" s="15" t="s">
        <v>184</v>
      </c>
      <c r="B507" s="15" t="s">
        <v>185</v>
      </c>
      <c r="C507" s="16">
        <v>2017</v>
      </c>
      <c r="D507" s="17">
        <v>43043</v>
      </c>
      <c r="E507" s="17">
        <v>43134</v>
      </c>
      <c r="F507" s="15" t="s">
        <v>530</v>
      </c>
      <c r="G507" s="18">
        <v>600000</v>
      </c>
      <c r="H507" s="19">
        <v>6049</v>
      </c>
      <c r="I507" s="18">
        <v>605</v>
      </c>
      <c r="J507" s="20">
        <v>93.95612080460289</v>
      </c>
      <c r="L507" s="22">
        <f t="shared" si="42"/>
        <v>92</v>
      </c>
      <c r="M507">
        <f t="shared" si="43"/>
        <v>58</v>
      </c>
      <c r="N507" s="22">
        <f t="shared" si="44"/>
        <v>34</v>
      </c>
      <c r="O507">
        <f t="shared" si="45"/>
        <v>2235.5</v>
      </c>
      <c r="P507" s="6">
        <f t="shared" si="46"/>
        <v>3813.5</v>
      </c>
      <c r="Q507">
        <f t="shared" si="47"/>
        <v>2017</v>
      </c>
    </row>
    <row r="508" spans="1:17" x14ac:dyDescent="0.3">
      <c r="A508" s="15" t="s">
        <v>184</v>
      </c>
      <c r="B508" s="15" t="s">
        <v>185</v>
      </c>
      <c r="C508" s="16">
        <v>2017</v>
      </c>
      <c r="D508" s="17">
        <v>42954</v>
      </c>
      <c r="E508" s="17">
        <v>43318</v>
      </c>
      <c r="F508" s="15" t="s">
        <v>531</v>
      </c>
      <c r="G508" s="18">
        <v>1000000</v>
      </c>
      <c r="H508" s="19">
        <v>40000</v>
      </c>
      <c r="I508" s="18">
        <v>4000</v>
      </c>
      <c r="J508" s="20">
        <v>621.30018716880727</v>
      </c>
      <c r="L508" s="22">
        <f t="shared" si="42"/>
        <v>365</v>
      </c>
      <c r="M508">
        <f t="shared" si="43"/>
        <v>147</v>
      </c>
      <c r="N508" s="22">
        <f t="shared" si="44"/>
        <v>218</v>
      </c>
      <c r="O508">
        <f t="shared" si="45"/>
        <v>23890.410958904111</v>
      </c>
      <c r="P508" s="6">
        <f t="shared" si="46"/>
        <v>16109.589041095889</v>
      </c>
      <c r="Q508">
        <f t="shared" si="47"/>
        <v>2017</v>
      </c>
    </row>
    <row r="509" spans="1:17" x14ac:dyDescent="0.3">
      <c r="A509" s="15" t="s">
        <v>184</v>
      </c>
      <c r="B509" s="15" t="s">
        <v>185</v>
      </c>
      <c r="C509" s="16">
        <v>2017</v>
      </c>
      <c r="D509" s="17">
        <v>42933</v>
      </c>
      <c r="E509" s="17">
        <v>43100</v>
      </c>
      <c r="F509" s="15" t="s">
        <v>532</v>
      </c>
      <c r="G509" s="18">
        <v>400000</v>
      </c>
      <c r="H509" s="19">
        <v>1000</v>
      </c>
      <c r="I509" s="18">
        <v>100</v>
      </c>
      <c r="J509" s="20">
        <v>15.532504679220182</v>
      </c>
      <c r="L509" s="22">
        <f t="shared" si="42"/>
        <v>168</v>
      </c>
      <c r="M509">
        <f t="shared" si="43"/>
        <v>168</v>
      </c>
      <c r="N509" s="22">
        <f t="shared" si="44"/>
        <v>0</v>
      </c>
      <c r="O509">
        <f t="shared" si="45"/>
        <v>0</v>
      </c>
      <c r="P509" s="6">
        <f t="shared" si="46"/>
        <v>1000</v>
      </c>
      <c r="Q509">
        <f t="shared" si="47"/>
        <v>2017</v>
      </c>
    </row>
    <row r="510" spans="1:17" x14ac:dyDescent="0.3">
      <c r="A510" s="15" t="s">
        <v>184</v>
      </c>
      <c r="B510" s="15" t="s">
        <v>185</v>
      </c>
      <c r="C510" s="16">
        <v>2017</v>
      </c>
      <c r="D510" s="17">
        <v>42933</v>
      </c>
      <c r="E510" s="17">
        <v>43100</v>
      </c>
      <c r="F510" s="15" t="s">
        <v>533</v>
      </c>
      <c r="G510" s="18">
        <v>400000</v>
      </c>
      <c r="H510" s="19">
        <v>6904</v>
      </c>
      <c r="I510" s="18">
        <v>690</v>
      </c>
      <c r="J510" s="20">
        <v>107.23641230533615</v>
      </c>
      <c r="L510" s="22">
        <f t="shared" si="42"/>
        <v>168</v>
      </c>
      <c r="M510">
        <f t="shared" si="43"/>
        <v>168</v>
      </c>
      <c r="N510" s="22">
        <f t="shared" si="44"/>
        <v>0</v>
      </c>
      <c r="O510">
        <f t="shared" si="45"/>
        <v>0</v>
      </c>
      <c r="P510" s="6">
        <f t="shared" si="46"/>
        <v>6904</v>
      </c>
      <c r="Q510">
        <f t="shared" si="47"/>
        <v>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A6B1-9DFD-4FC4-B976-C0A7D9FD9C17}">
  <dimension ref="A1:V510"/>
  <sheetViews>
    <sheetView topLeftCell="M1" workbookViewId="0">
      <selection activeCell="V7" sqref="V7"/>
    </sheetView>
  </sheetViews>
  <sheetFormatPr defaultRowHeight="14.4" x14ac:dyDescent="0.3"/>
  <cols>
    <col min="21" max="21" width="12.44140625" bestFit="1" customWidth="1"/>
    <col min="22" max="22" width="11.44140625" bestFit="1" customWidth="1"/>
  </cols>
  <sheetData>
    <row r="1" spans="1:22" x14ac:dyDescent="0.3">
      <c r="A1" s="23" t="s">
        <v>536</v>
      </c>
      <c r="B1" s="24" t="s">
        <v>537</v>
      </c>
      <c r="C1" s="24" t="s">
        <v>538</v>
      </c>
      <c r="D1" s="23" t="s">
        <v>539</v>
      </c>
      <c r="E1" s="23" t="s">
        <v>540</v>
      </c>
      <c r="F1" s="23" t="s">
        <v>541</v>
      </c>
      <c r="G1" s="23" t="s">
        <v>542</v>
      </c>
      <c r="H1" s="23" t="s">
        <v>543</v>
      </c>
      <c r="I1" s="23" t="s">
        <v>544</v>
      </c>
      <c r="J1" s="23" t="s">
        <v>545</v>
      </c>
      <c r="K1" s="25" t="s">
        <v>546</v>
      </c>
      <c r="L1" s="25" t="s">
        <v>547</v>
      </c>
      <c r="M1" s="23" t="s">
        <v>548</v>
      </c>
      <c r="N1" s="23" t="s">
        <v>549</v>
      </c>
      <c r="O1" s="23" t="s">
        <v>550</v>
      </c>
      <c r="P1" s="23" t="s">
        <v>551</v>
      </c>
      <c r="Q1" s="23" t="s">
        <v>552</v>
      </c>
      <c r="R1" s="23" t="s">
        <v>553</v>
      </c>
    </row>
    <row r="2" spans="1:22" x14ac:dyDescent="0.3">
      <c r="A2" s="26">
        <v>44937</v>
      </c>
      <c r="B2" s="26">
        <v>44768</v>
      </c>
      <c r="C2" s="26">
        <v>44769</v>
      </c>
      <c r="D2" s="27" t="s">
        <v>554</v>
      </c>
      <c r="E2" s="27" t="s">
        <v>555</v>
      </c>
      <c r="F2" s="27" t="s">
        <v>2322</v>
      </c>
      <c r="G2" s="27" t="s">
        <v>2274</v>
      </c>
      <c r="H2" s="27" t="s">
        <v>556</v>
      </c>
      <c r="I2" s="27" t="s">
        <v>557</v>
      </c>
      <c r="J2" s="27" t="s">
        <v>558</v>
      </c>
      <c r="K2" s="28">
        <v>11550</v>
      </c>
      <c r="L2" s="29">
        <v>11550</v>
      </c>
      <c r="M2" s="27" t="s">
        <v>2303</v>
      </c>
      <c r="N2" s="27" t="s">
        <v>560</v>
      </c>
      <c r="O2" s="27" t="s">
        <v>561</v>
      </c>
      <c r="P2" s="27" t="s">
        <v>562</v>
      </c>
      <c r="Q2" s="27" t="s">
        <v>563</v>
      </c>
      <c r="R2">
        <f>YEAR(A2)</f>
        <v>2023</v>
      </c>
      <c r="U2" s="3" t="s">
        <v>0</v>
      </c>
      <c r="V2" t="s">
        <v>3</v>
      </c>
    </row>
    <row r="3" spans="1:22" x14ac:dyDescent="0.3">
      <c r="A3" s="26">
        <v>44937</v>
      </c>
      <c r="B3" s="26">
        <v>44781</v>
      </c>
      <c r="C3" s="26">
        <v>44796</v>
      </c>
      <c r="D3" s="27" t="s">
        <v>564</v>
      </c>
      <c r="E3" s="27" t="s">
        <v>565</v>
      </c>
      <c r="F3" s="27" t="s">
        <v>2310</v>
      </c>
      <c r="G3" s="27" t="s">
        <v>2285</v>
      </c>
      <c r="H3" s="27" t="s">
        <v>556</v>
      </c>
      <c r="I3" s="27" t="s">
        <v>566</v>
      </c>
      <c r="J3" s="27" t="s">
        <v>567</v>
      </c>
      <c r="K3" s="28">
        <v>17000</v>
      </c>
      <c r="L3" s="29">
        <v>17000</v>
      </c>
      <c r="M3" s="27" t="s">
        <v>568</v>
      </c>
      <c r="N3" s="27" t="s">
        <v>569</v>
      </c>
      <c r="O3" s="27" t="s">
        <v>185</v>
      </c>
      <c r="P3" s="27" t="s">
        <v>570</v>
      </c>
      <c r="Q3" s="27" t="s">
        <v>571</v>
      </c>
      <c r="R3">
        <f t="shared" ref="R3:R66" si="0">YEAR(A3)</f>
        <v>2023</v>
      </c>
      <c r="U3" s="1">
        <v>2023</v>
      </c>
      <c r="V3" s="5">
        <v>118362515</v>
      </c>
    </row>
    <row r="4" spans="1:22" x14ac:dyDescent="0.3">
      <c r="A4" s="26">
        <v>44937</v>
      </c>
      <c r="B4" s="26">
        <v>43699</v>
      </c>
      <c r="C4" s="26">
        <v>44099</v>
      </c>
      <c r="D4" s="27" t="s">
        <v>572</v>
      </c>
      <c r="E4" s="27" t="s">
        <v>573</v>
      </c>
      <c r="F4" s="27" t="s">
        <v>2304</v>
      </c>
      <c r="G4" s="27" t="s">
        <v>2280</v>
      </c>
      <c r="H4" s="27" t="s">
        <v>574</v>
      </c>
      <c r="I4" s="27" t="s">
        <v>575</v>
      </c>
      <c r="J4" s="27" t="s">
        <v>576</v>
      </c>
      <c r="K4" s="28">
        <v>376662</v>
      </c>
      <c r="L4" s="29">
        <v>376662</v>
      </c>
      <c r="M4" s="27" t="s">
        <v>577</v>
      </c>
      <c r="N4" s="27" t="s">
        <v>578</v>
      </c>
      <c r="O4" s="27" t="s">
        <v>579</v>
      </c>
      <c r="P4" s="27" t="s">
        <v>580</v>
      </c>
      <c r="Q4" s="27" t="s">
        <v>581</v>
      </c>
      <c r="R4">
        <f t="shared" si="0"/>
        <v>2023</v>
      </c>
      <c r="U4" s="1" t="s">
        <v>2</v>
      </c>
      <c r="V4" s="5">
        <v>118362515</v>
      </c>
    </row>
    <row r="5" spans="1:22" x14ac:dyDescent="0.3">
      <c r="A5" s="26">
        <v>44937</v>
      </c>
      <c r="B5" s="26">
        <v>43699</v>
      </c>
      <c r="C5" s="26">
        <v>44099</v>
      </c>
      <c r="D5" s="27" t="s">
        <v>582</v>
      </c>
      <c r="E5" s="27" t="s">
        <v>583</v>
      </c>
      <c r="F5" s="27" t="s">
        <v>2301</v>
      </c>
      <c r="G5" s="27" t="s">
        <v>2272</v>
      </c>
      <c r="H5" s="27" t="s">
        <v>574</v>
      </c>
      <c r="I5" s="27" t="s">
        <v>575</v>
      </c>
      <c r="J5" s="27" t="s">
        <v>574</v>
      </c>
      <c r="K5" s="28">
        <v>780000</v>
      </c>
      <c r="L5" s="29">
        <v>780000</v>
      </c>
      <c r="M5" s="27" t="s">
        <v>577</v>
      </c>
      <c r="N5" s="27" t="s">
        <v>584</v>
      </c>
      <c r="O5" s="27" t="s">
        <v>579</v>
      </c>
      <c r="P5" s="27" t="s">
        <v>580</v>
      </c>
      <c r="Q5" s="27" t="s">
        <v>581</v>
      </c>
      <c r="R5">
        <f t="shared" si="0"/>
        <v>2023</v>
      </c>
    </row>
    <row r="6" spans="1:22" x14ac:dyDescent="0.3">
      <c r="A6" s="26">
        <v>44937</v>
      </c>
      <c r="B6" s="26">
        <v>43699</v>
      </c>
      <c r="C6" s="26">
        <v>44099</v>
      </c>
      <c r="D6" s="27" t="s">
        <v>585</v>
      </c>
      <c r="E6" s="27" t="s">
        <v>586</v>
      </c>
      <c r="F6" s="27" t="s">
        <v>2299</v>
      </c>
      <c r="G6" s="27" t="s">
        <v>2289</v>
      </c>
      <c r="H6" s="27" t="s">
        <v>574</v>
      </c>
      <c r="I6" s="27" t="s">
        <v>575</v>
      </c>
      <c r="J6" s="27" t="s">
        <v>574</v>
      </c>
      <c r="K6" s="28">
        <v>760000</v>
      </c>
      <c r="L6" s="29">
        <v>760000</v>
      </c>
      <c r="M6" s="27" t="s">
        <v>577</v>
      </c>
      <c r="N6" s="27" t="s">
        <v>587</v>
      </c>
      <c r="O6" s="27" t="s">
        <v>579</v>
      </c>
      <c r="P6" s="27" t="s">
        <v>580</v>
      </c>
      <c r="Q6" s="27" t="s">
        <v>581</v>
      </c>
      <c r="R6">
        <f t="shared" si="0"/>
        <v>2023</v>
      </c>
    </row>
    <row r="7" spans="1:22" x14ac:dyDescent="0.3">
      <c r="A7" s="26">
        <v>44937</v>
      </c>
      <c r="B7" s="26">
        <v>43699</v>
      </c>
      <c r="C7" s="26">
        <v>44099</v>
      </c>
      <c r="D7" s="27" t="s">
        <v>588</v>
      </c>
      <c r="E7" s="27" t="s">
        <v>589</v>
      </c>
      <c r="F7" s="27" t="s">
        <v>2324</v>
      </c>
      <c r="G7" s="27" t="s">
        <v>2279</v>
      </c>
      <c r="H7" s="27" t="s">
        <v>574</v>
      </c>
      <c r="I7" s="27" t="s">
        <v>575</v>
      </c>
      <c r="J7" s="27" t="s">
        <v>574</v>
      </c>
      <c r="K7" s="28">
        <v>740000</v>
      </c>
      <c r="L7" s="29">
        <v>740000</v>
      </c>
      <c r="M7" s="27" t="s">
        <v>577</v>
      </c>
      <c r="N7" s="27" t="s">
        <v>590</v>
      </c>
      <c r="O7" s="27" t="s">
        <v>579</v>
      </c>
      <c r="P7" s="27" t="s">
        <v>580</v>
      </c>
      <c r="Q7" s="27" t="s">
        <v>581</v>
      </c>
      <c r="R7">
        <f t="shared" si="0"/>
        <v>2023</v>
      </c>
    </row>
    <row r="8" spans="1:22" x14ac:dyDescent="0.3">
      <c r="A8" s="26">
        <v>44937</v>
      </c>
      <c r="B8" s="26">
        <v>43699</v>
      </c>
      <c r="C8" s="26">
        <v>44099</v>
      </c>
      <c r="D8" s="27" t="s">
        <v>591</v>
      </c>
      <c r="E8" s="27" t="s">
        <v>592</v>
      </c>
      <c r="F8" s="27" t="s">
        <v>2324</v>
      </c>
      <c r="G8" s="27" t="s">
        <v>2294</v>
      </c>
      <c r="H8" s="27" t="s">
        <v>574</v>
      </c>
      <c r="I8" s="27" t="s">
        <v>575</v>
      </c>
      <c r="J8" s="27" t="s">
        <v>574</v>
      </c>
      <c r="K8" s="28">
        <v>720000</v>
      </c>
      <c r="L8" s="29">
        <v>720000</v>
      </c>
      <c r="M8" s="27" t="s">
        <v>577</v>
      </c>
      <c r="N8" s="27" t="s">
        <v>593</v>
      </c>
      <c r="O8" s="27" t="s">
        <v>579</v>
      </c>
      <c r="P8" s="27" t="s">
        <v>580</v>
      </c>
      <c r="Q8" s="27" t="s">
        <v>581</v>
      </c>
      <c r="R8">
        <f t="shared" si="0"/>
        <v>2023</v>
      </c>
    </row>
    <row r="9" spans="1:22" x14ac:dyDescent="0.3">
      <c r="A9" s="26">
        <v>44937</v>
      </c>
      <c r="B9" s="26">
        <v>44750</v>
      </c>
      <c r="C9" s="26">
        <v>44918</v>
      </c>
      <c r="D9" s="27" t="s">
        <v>594</v>
      </c>
      <c r="E9" s="27" t="s">
        <v>595</v>
      </c>
      <c r="F9" s="27" t="s">
        <v>2316</v>
      </c>
      <c r="G9" s="27" t="s">
        <v>2283</v>
      </c>
      <c r="H9" s="27" t="s">
        <v>596</v>
      </c>
      <c r="I9" s="27" t="s">
        <v>566</v>
      </c>
      <c r="J9" s="27" t="s">
        <v>597</v>
      </c>
      <c r="K9" s="28">
        <v>23108</v>
      </c>
      <c r="L9" s="29">
        <v>23108</v>
      </c>
      <c r="M9" s="27" t="s">
        <v>598</v>
      </c>
      <c r="N9" s="27" t="s">
        <v>599</v>
      </c>
      <c r="O9" s="27" t="s">
        <v>185</v>
      </c>
      <c r="P9" s="27" t="s">
        <v>570</v>
      </c>
      <c r="Q9" s="27" t="s">
        <v>571</v>
      </c>
      <c r="R9">
        <f t="shared" si="0"/>
        <v>2023</v>
      </c>
    </row>
    <row r="10" spans="1:22" x14ac:dyDescent="0.3">
      <c r="A10" s="26">
        <v>44937</v>
      </c>
      <c r="B10" s="26">
        <v>44750</v>
      </c>
      <c r="C10" s="26">
        <v>44918</v>
      </c>
      <c r="D10" s="27" t="s">
        <v>600</v>
      </c>
      <c r="E10" s="27" t="s">
        <v>601</v>
      </c>
      <c r="F10" s="27" t="s">
        <v>2312</v>
      </c>
      <c r="G10" s="27" t="s">
        <v>2281</v>
      </c>
      <c r="H10" s="27" t="s">
        <v>596</v>
      </c>
      <c r="I10" s="27" t="s">
        <v>566</v>
      </c>
      <c r="J10" s="27" t="s">
        <v>596</v>
      </c>
      <c r="K10" s="28">
        <v>101400</v>
      </c>
      <c r="L10" s="29">
        <v>101400</v>
      </c>
      <c r="M10" s="27" t="s">
        <v>598</v>
      </c>
      <c r="N10" s="27" t="s">
        <v>602</v>
      </c>
      <c r="O10" s="27" t="s">
        <v>185</v>
      </c>
      <c r="P10" s="27" t="s">
        <v>570</v>
      </c>
      <c r="Q10" s="27" t="s">
        <v>571</v>
      </c>
      <c r="R10">
        <f t="shared" si="0"/>
        <v>2023</v>
      </c>
    </row>
    <row r="11" spans="1:22" x14ac:dyDescent="0.3">
      <c r="A11" s="26">
        <v>44937</v>
      </c>
      <c r="B11" s="26">
        <v>44877</v>
      </c>
      <c r="C11" s="26">
        <v>44904</v>
      </c>
      <c r="D11" s="27" t="s">
        <v>603</v>
      </c>
      <c r="E11" s="27" t="s">
        <v>604</v>
      </c>
      <c r="F11" s="27" t="s">
        <v>2325</v>
      </c>
      <c r="G11" s="27" t="s">
        <v>2279</v>
      </c>
      <c r="H11" s="27" t="s">
        <v>556</v>
      </c>
      <c r="I11" s="27" t="s">
        <v>566</v>
      </c>
      <c r="J11" s="27" t="s">
        <v>605</v>
      </c>
      <c r="K11" s="28">
        <v>50000</v>
      </c>
      <c r="L11" s="29">
        <v>50000</v>
      </c>
      <c r="M11" s="27" t="s">
        <v>606</v>
      </c>
      <c r="N11" s="27" t="s">
        <v>607</v>
      </c>
      <c r="O11" s="27" t="s">
        <v>185</v>
      </c>
      <c r="P11" s="27" t="s">
        <v>570</v>
      </c>
      <c r="Q11" s="27" t="s">
        <v>571</v>
      </c>
      <c r="R11">
        <f t="shared" si="0"/>
        <v>2023</v>
      </c>
    </row>
    <row r="12" spans="1:22" x14ac:dyDescent="0.3">
      <c r="A12" s="26">
        <v>44937</v>
      </c>
      <c r="B12" s="26">
        <v>44846</v>
      </c>
      <c r="C12" s="26">
        <v>44880</v>
      </c>
      <c r="D12" s="27" t="s">
        <v>608</v>
      </c>
      <c r="E12" s="27" t="s">
        <v>609</v>
      </c>
      <c r="F12" s="27" t="s">
        <v>2320</v>
      </c>
      <c r="G12" s="27" t="s">
        <v>2275</v>
      </c>
      <c r="H12" s="27" t="s">
        <v>556</v>
      </c>
      <c r="I12" s="27" t="s">
        <v>566</v>
      </c>
      <c r="J12" s="27" t="s">
        <v>610</v>
      </c>
      <c r="K12" s="28">
        <v>12000</v>
      </c>
      <c r="L12" s="29">
        <v>12000</v>
      </c>
      <c r="M12" s="27" t="s">
        <v>606</v>
      </c>
      <c r="N12" s="27" t="s">
        <v>611</v>
      </c>
      <c r="O12" s="27" t="s">
        <v>185</v>
      </c>
      <c r="P12" s="27" t="s">
        <v>570</v>
      </c>
      <c r="Q12" s="27" t="s">
        <v>571</v>
      </c>
      <c r="R12">
        <f t="shared" si="0"/>
        <v>2023</v>
      </c>
    </row>
    <row r="13" spans="1:22" x14ac:dyDescent="0.3">
      <c r="A13" s="26">
        <v>44937</v>
      </c>
      <c r="B13" s="26">
        <v>44724</v>
      </c>
      <c r="C13" s="26">
        <v>44761</v>
      </c>
      <c r="D13" s="27" t="s">
        <v>612</v>
      </c>
      <c r="E13" s="27" t="s">
        <v>613</v>
      </c>
      <c r="F13" s="27" t="s">
        <v>2321</v>
      </c>
      <c r="G13" s="27" t="s">
        <v>2273</v>
      </c>
      <c r="H13" s="27" t="s">
        <v>556</v>
      </c>
      <c r="I13" s="27" t="s">
        <v>575</v>
      </c>
      <c r="J13" s="27" t="s">
        <v>567</v>
      </c>
      <c r="K13" s="28">
        <v>14000</v>
      </c>
      <c r="L13" s="29">
        <v>14000</v>
      </c>
      <c r="M13" s="27" t="s">
        <v>606</v>
      </c>
      <c r="N13" s="27" t="s">
        <v>614</v>
      </c>
      <c r="O13" s="27" t="s">
        <v>579</v>
      </c>
      <c r="P13" s="27" t="s">
        <v>580</v>
      </c>
      <c r="Q13" s="27" t="s">
        <v>581</v>
      </c>
      <c r="R13">
        <f t="shared" si="0"/>
        <v>2023</v>
      </c>
    </row>
    <row r="14" spans="1:22" x14ac:dyDescent="0.3">
      <c r="A14" s="26">
        <v>44937</v>
      </c>
      <c r="B14" s="26">
        <v>44860</v>
      </c>
      <c r="C14" s="26">
        <v>44876</v>
      </c>
      <c r="D14" s="27" t="s">
        <v>615</v>
      </c>
      <c r="E14" s="27" t="s">
        <v>616</v>
      </c>
      <c r="F14" s="27" t="s">
        <v>2311</v>
      </c>
      <c r="G14" s="27" t="s">
        <v>2296</v>
      </c>
      <c r="H14" s="27" t="s">
        <v>556</v>
      </c>
      <c r="I14" s="27" t="s">
        <v>617</v>
      </c>
      <c r="J14" s="27" t="s">
        <v>610</v>
      </c>
      <c r="K14" s="28">
        <v>7000</v>
      </c>
      <c r="L14" s="29">
        <v>7000</v>
      </c>
      <c r="M14" s="27" t="s">
        <v>606</v>
      </c>
      <c r="N14" s="27" t="s">
        <v>618</v>
      </c>
      <c r="O14" s="27" t="s">
        <v>619</v>
      </c>
      <c r="P14" s="27" t="s">
        <v>580</v>
      </c>
      <c r="Q14" s="27" t="s">
        <v>620</v>
      </c>
      <c r="R14">
        <f t="shared" si="0"/>
        <v>2023</v>
      </c>
    </row>
    <row r="15" spans="1:22" x14ac:dyDescent="0.3">
      <c r="A15" s="26">
        <v>44937</v>
      </c>
      <c r="B15" s="26">
        <v>44790</v>
      </c>
      <c r="C15" s="26">
        <v>44882</v>
      </c>
      <c r="D15" s="27" t="s">
        <v>621</v>
      </c>
      <c r="E15" s="27" t="s">
        <v>622</v>
      </c>
      <c r="F15" s="27" t="s">
        <v>2312</v>
      </c>
      <c r="G15" s="27" t="s">
        <v>2279</v>
      </c>
      <c r="H15" s="27" t="s">
        <v>556</v>
      </c>
      <c r="I15" s="27" t="s">
        <v>575</v>
      </c>
      <c r="J15" s="27" t="s">
        <v>610</v>
      </c>
      <c r="K15" s="28">
        <v>7000</v>
      </c>
      <c r="L15" s="29">
        <v>7000</v>
      </c>
      <c r="M15" s="27" t="s">
        <v>606</v>
      </c>
      <c r="N15" s="27" t="s">
        <v>623</v>
      </c>
      <c r="O15" s="27" t="s">
        <v>579</v>
      </c>
      <c r="P15" s="27" t="s">
        <v>580</v>
      </c>
      <c r="Q15" s="27" t="s">
        <v>581</v>
      </c>
      <c r="R15">
        <f t="shared" si="0"/>
        <v>2023</v>
      </c>
    </row>
    <row r="16" spans="1:22" x14ac:dyDescent="0.3">
      <c r="A16" s="26">
        <v>44937</v>
      </c>
      <c r="B16" s="26">
        <v>44886</v>
      </c>
      <c r="C16" s="26">
        <v>44910</v>
      </c>
      <c r="D16" s="27" t="s">
        <v>624</v>
      </c>
      <c r="E16" s="27" t="s">
        <v>625</v>
      </c>
      <c r="F16" s="27" t="s">
        <v>2299</v>
      </c>
      <c r="G16" s="27" t="s">
        <v>2271</v>
      </c>
      <c r="H16" s="27" t="s">
        <v>556</v>
      </c>
      <c r="I16" s="27" t="s">
        <v>617</v>
      </c>
      <c r="J16" s="27" t="s">
        <v>610</v>
      </c>
      <c r="K16" s="28">
        <v>10000</v>
      </c>
      <c r="L16" s="29">
        <v>10000</v>
      </c>
      <c r="M16" s="27" t="s">
        <v>606</v>
      </c>
      <c r="N16" s="27" t="s">
        <v>626</v>
      </c>
      <c r="O16" s="27" t="s">
        <v>619</v>
      </c>
      <c r="P16" s="27" t="s">
        <v>580</v>
      </c>
      <c r="Q16" s="27" t="s">
        <v>620</v>
      </c>
      <c r="R16">
        <f t="shared" si="0"/>
        <v>2023</v>
      </c>
    </row>
    <row r="17" spans="1:18" x14ac:dyDescent="0.3">
      <c r="A17" s="26">
        <v>44937</v>
      </c>
      <c r="B17" s="26">
        <v>44669</v>
      </c>
      <c r="C17" s="26">
        <v>44767</v>
      </c>
      <c r="D17" s="27" t="s">
        <v>627</v>
      </c>
      <c r="E17" s="27" t="s">
        <v>628</v>
      </c>
      <c r="F17" s="27" t="s">
        <v>2309</v>
      </c>
      <c r="G17" s="27" t="s">
        <v>2269</v>
      </c>
      <c r="H17" s="27" t="s">
        <v>556</v>
      </c>
      <c r="I17" s="27" t="s">
        <v>566</v>
      </c>
      <c r="J17" s="27" t="s">
        <v>629</v>
      </c>
      <c r="K17" s="28">
        <v>400000</v>
      </c>
      <c r="L17" s="29">
        <v>400000</v>
      </c>
      <c r="M17" s="27" t="s">
        <v>606</v>
      </c>
      <c r="N17" s="27" t="s">
        <v>630</v>
      </c>
      <c r="O17" s="27" t="s">
        <v>185</v>
      </c>
      <c r="P17" s="27" t="s">
        <v>570</v>
      </c>
      <c r="Q17" s="27" t="s">
        <v>571</v>
      </c>
      <c r="R17">
        <f t="shared" si="0"/>
        <v>2023</v>
      </c>
    </row>
    <row r="18" spans="1:18" x14ac:dyDescent="0.3">
      <c r="A18" s="26">
        <v>44937</v>
      </c>
      <c r="B18" s="26">
        <v>44820</v>
      </c>
      <c r="C18" s="26">
        <v>44876</v>
      </c>
      <c r="D18" s="27" t="s">
        <v>631</v>
      </c>
      <c r="E18" s="27" t="s">
        <v>632</v>
      </c>
      <c r="F18" s="27" t="s">
        <v>2320</v>
      </c>
      <c r="G18" s="27" t="s">
        <v>2274</v>
      </c>
      <c r="H18" s="27" t="s">
        <v>556</v>
      </c>
      <c r="I18" s="27" t="s">
        <v>575</v>
      </c>
      <c r="J18" s="27" t="s">
        <v>610</v>
      </c>
      <c r="K18" s="28">
        <v>9500</v>
      </c>
      <c r="L18" s="29">
        <v>9500</v>
      </c>
      <c r="M18" s="27" t="s">
        <v>606</v>
      </c>
      <c r="N18" s="27" t="s">
        <v>633</v>
      </c>
      <c r="O18" s="27" t="s">
        <v>579</v>
      </c>
      <c r="P18" s="27" t="s">
        <v>580</v>
      </c>
      <c r="Q18" s="27" t="s">
        <v>581</v>
      </c>
      <c r="R18">
        <f t="shared" si="0"/>
        <v>2023</v>
      </c>
    </row>
    <row r="19" spans="1:18" x14ac:dyDescent="0.3">
      <c r="A19" s="26">
        <v>44937</v>
      </c>
      <c r="B19" s="26">
        <v>44622</v>
      </c>
      <c r="C19" s="26">
        <v>44644</v>
      </c>
      <c r="D19" s="27" t="s">
        <v>634</v>
      </c>
      <c r="E19" s="27" t="s">
        <v>635</v>
      </c>
      <c r="F19" s="27" t="s">
        <v>2304</v>
      </c>
      <c r="G19" s="27" t="s">
        <v>2273</v>
      </c>
      <c r="H19" s="27" t="s">
        <v>556</v>
      </c>
      <c r="I19" s="27" t="s">
        <v>566</v>
      </c>
      <c r="J19" s="27" t="s">
        <v>567</v>
      </c>
      <c r="K19" s="28">
        <v>11000</v>
      </c>
      <c r="L19" s="29">
        <v>11000</v>
      </c>
      <c r="M19" s="27" t="s">
        <v>606</v>
      </c>
      <c r="N19" s="27" t="s">
        <v>636</v>
      </c>
      <c r="O19" s="27" t="s">
        <v>185</v>
      </c>
      <c r="P19" s="27" t="s">
        <v>570</v>
      </c>
      <c r="Q19" s="27" t="s">
        <v>571</v>
      </c>
      <c r="R19">
        <f t="shared" si="0"/>
        <v>2023</v>
      </c>
    </row>
    <row r="20" spans="1:18" x14ac:dyDescent="0.3">
      <c r="A20" s="26">
        <v>44937</v>
      </c>
      <c r="B20" s="26">
        <v>44886</v>
      </c>
      <c r="C20" s="26">
        <v>44910</v>
      </c>
      <c r="D20" s="27" t="s">
        <v>637</v>
      </c>
      <c r="E20" s="27" t="s">
        <v>638</v>
      </c>
      <c r="F20" s="27" t="s">
        <v>2311</v>
      </c>
      <c r="G20" s="27" t="s">
        <v>2277</v>
      </c>
      <c r="H20" s="27" t="s">
        <v>556</v>
      </c>
      <c r="I20" s="27" t="s">
        <v>566</v>
      </c>
      <c r="J20" s="27" t="s">
        <v>610</v>
      </c>
      <c r="K20" s="28">
        <v>6000</v>
      </c>
      <c r="L20" s="29">
        <v>6000</v>
      </c>
      <c r="M20" s="27" t="s">
        <v>606</v>
      </c>
      <c r="N20" s="27" t="s">
        <v>639</v>
      </c>
      <c r="O20" s="27" t="s">
        <v>185</v>
      </c>
      <c r="P20" s="27" t="s">
        <v>570</v>
      </c>
      <c r="Q20" s="27" t="s">
        <v>571</v>
      </c>
      <c r="R20">
        <f t="shared" si="0"/>
        <v>2023</v>
      </c>
    </row>
    <row r="21" spans="1:18" x14ac:dyDescent="0.3">
      <c r="A21" s="26">
        <v>44937</v>
      </c>
      <c r="B21" s="26">
        <v>44819</v>
      </c>
      <c r="C21" s="26">
        <v>44866</v>
      </c>
      <c r="D21" s="27" t="s">
        <v>640</v>
      </c>
      <c r="E21" s="27" t="s">
        <v>641</v>
      </c>
      <c r="F21" s="27" t="s">
        <v>2326</v>
      </c>
      <c r="G21" s="27" t="s">
        <v>2276</v>
      </c>
      <c r="H21" s="27" t="s">
        <v>556</v>
      </c>
      <c r="I21" s="27" t="s">
        <v>566</v>
      </c>
      <c r="J21" s="27" t="s">
        <v>610</v>
      </c>
      <c r="K21" s="28">
        <v>8500</v>
      </c>
      <c r="L21" s="29">
        <v>8500</v>
      </c>
      <c r="M21" s="27" t="s">
        <v>606</v>
      </c>
      <c r="N21" s="27" t="s">
        <v>642</v>
      </c>
      <c r="O21" s="27" t="s">
        <v>185</v>
      </c>
      <c r="P21" s="27" t="s">
        <v>570</v>
      </c>
      <c r="Q21" s="27" t="s">
        <v>571</v>
      </c>
      <c r="R21">
        <f t="shared" si="0"/>
        <v>2023</v>
      </c>
    </row>
    <row r="22" spans="1:18" x14ac:dyDescent="0.3">
      <c r="A22" s="26">
        <v>44937</v>
      </c>
      <c r="B22" s="26">
        <v>44830</v>
      </c>
      <c r="C22" s="26">
        <v>44876</v>
      </c>
      <c r="D22" s="27" t="s">
        <v>643</v>
      </c>
      <c r="E22" s="27" t="s">
        <v>644</v>
      </c>
      <c r="F22" s="27" t="s">
        <v>2307</v>
      </c>
      <c r="G22" s="27" t="s">
        <v>2289</v>
      </c>
      <c r="H22" s="27" t="s">
        <v>556</v>
      </c>
      <c r="I22" s="27" t="s">
        <v>566</v>
      </c>
      <c r="J22" s="27" t="s">
        <v>610</v>
      </c>
      <c r="K22" s="28">
        <v>26000</v>
      </c>
      <c r="L22" s="29">
        <v>26000</v>
      </c>
      <c r="M22" s="27" t="s">
        <v>606</v>
      </c>
      <c r="N22" s="27" t="s">
        <v>645</v>
      </c>
      <c r="O22" s="27" t="s">
        <v>185</v>
      </c>
      <c r="P22" s="27" t="s">
        <v>570</v>
      </c>
      <c r="Q22" s="27" t="s">
        <v>571</v>
      </c>
      <c r="R22">
        <f t="shared" si="0"/>
        <v>2023</v>
      </c>
    </row>
    <row r="23" spans="1:18" x14ac:dyDescent="0.3">
      <c r="A23" s="26">
        <v>44937</v>
      </c>
      <c r="B23" s="26">
        <v>44144</v>
      </c>
      <c r="C23" s="26">
        <v>44158</v>
      </c>
      <c r="D23" s="27" t="s">
        <v>646</v>
      </c>
      <c r="E23" s="27" t="s">
        <v>647</v>
      </c>
      <c r="F23" s="27" t="s">
        <v>2304</v>
      </c>
      <c r="G23" s="27" t="s">
        <v>2284</v>
      </c>
      <c r="H23" s="27" t="s">
        <v>556</v>
      </c>
      <c r="I23" s="27" t="s">
        <v>648</v>
      </c>
      <c r="J23" s="27" t="s">
        <v>649</v>
      </c>
      <c r="K23" s="28">
        <v>415326</v>
      </c>
      <c r="L23" s="29">
        <v>415326</v>
      </c>
      <c r="M23" s="27" t="s">
        <v>606</v>
      </c>
      <c r="N23" s="27" t="s">
        <v>650</v>
      </c>
      <c r="O23" s="27" t="s">
        <v>651</v>
      </c>
      <c r="P23" s="27" t="s">
        <v>652</v>
      </c>
      <c r="Q23" s="27" t="s">
        <v>653</v>
      </c>
      <c r="R23">
        <f t="shared" si="0"/>
        <v>2023</v>
      </c>
    </row>
    <row r="24" spans="1:18" x14ac:dyDescent="0.3">
      <c r="A24" s="26">
        <v>44938</v>
      </c>
      <c r="B24" s="26">
        <v>44610</v>
      </c>
      <c r="C24" s="26">
        <v>44643</v>
      </c>
      <c r="D24" s="27" t="s">
        <v>654</v>
      </c>
      <c r="E24" s="27" t="s">
        <v>655</v>
      </c>
      <c r="F24" s="27" t="s">
        <v>2309</v>
      </c>
      <c r="G24" s="27" t="s">
        <v>2280</v>
      </c>
      <c r="H24" s="27" t="s">
        <v>556</v>
      </c>
      <c r="I24" s="27" t="s">
        <v>575</v>
      </c>
      <c r="J24" s="27" t="s">
        <v>629</v>
      </c>
      <c r="K24" s="28">
        <v>485000</v>
      </c>
      <c r="L24" s="29">
        <v>485000</v>
      </c>
      <c r="M24" s="27" t="s">
        <v>656</v>
      </c>
      <c r="N24" s="27" t="s">
        <v>657</v>
      </c>
      <c r="O24" s="27" t="s">
        <v>579</v>
      </c>
      <c r="P24" s="27" t="s">
        <v>580</v>
      </c>
      <c r="Q24" s="27" t="s">
        <v>581</v>
      </c>
      <c r="R24">
        <f t="shared" si="0"/>
        <v>2023</v>
      </c>
    </row>
    <row r="25" spans="1:18" x14ac:dyDescent="0.3">
      <c r="A25" s="26">
        <v>44938</v>
      </c>
      <c r="B25" s="26">
        <v>44870</v>
      </c>
      <c r="C25" s="26">
        <v>44876</v>
      </c>
      <c r="D25" s="27" t="s">
        <v>658</v>
      </c>
      <c r="E25" s="27" t="s">
        <v>659</v>
      </c>
      <c r="F25" s="27" t="s">
        <v>2304</v>
      </c>
      <c r="G25" s="27" t="s">
        <v>2291</v>
      </c>
      <c r="H25" s="27" t="s">
        <v>556</v>
      </c>
      <c r="I25" s="27" t="s">
        <v>566</v>
      </c>
      <c r="J25" s="27" t="s">
        <v>605</v>
      </c>
      <c r="K25" s="28">
        <v>93500</v>
      </c>
      <c r="L25" s="29">
        <v>93500</v>
      </c>
      <c r="M25" s="27" t="s">
        <v>660</v>
      </c>
      <c r="N25" s="27" t="s">
        <v>661</v>
      </c>
      <c r="O25" s="27" t="s">
        <v>185</v>
      </c>
      <c r="P25" s="27" t="s">
        <v>570</v>
      </c>
      <c r="Q25" s="27" t="s">
        <v>571</v>
      </c>
      <c r="R25">
        <f t="shared" si="0"/>
        <v>2023</v>
      </c>
    </row>
    <row r="26" spans="1:18" x14ac:dyDescent="0.3">
      <c r="A26" s="26">
        <v>44938</v>
      </c>
      <c r="B26" s="26">
        <v>44840</v>
      </c>
      <c r="C26" s="26">
        <v>44860</v>
      </c>
      <c r="D26" s="27" t="s">
        <v>662</v>
      </c>
      <c r="E26" s="27" t="s">
        <v>663</v>
      </c>
      <c r="F26" s="27" t="s">
        <v>2326</v>
      </c>
      <c r="G26" s="27" t="s">
        <v>2279</v>
      </c>
      <c r="H26" s="27" t="s">
        <v>556</v>
      </c>
      <c r="I26" s="27" t="s">
        <v>566</v>
      </c>
      <c r="J26" s="27" t="s">
        <v>605</v>
      </c>
      <c r="K26" s="28">
        <v>114700</v>
      </c>
      <c r="L26" s="29">
        <v>114700</v>
      </c>
      <c r="M26" s="27" t="s">
        <v>664</v>
      </c>
      <c r="N26" s="27" t="s">
        <v>665</v>
      </c>
      <c r="O26" s="27" t="s">
        <v>185</v>
      </c>
      <c r="P26" s="27" t="s">
        <v>570</v>
      </c>
      <c r="Q26" s="27" t="s">
        <v>571</v>
      </c>
      <c r="R26">
        <f t="shared" si="0"/>
        <v>2023</v>
      </c>
    </row>
    <row r="27" spans="1:18" x14ac:dyDescent="0.3">
      <c r="A27" s="26">
        <v>44938</v>
      </c>
      <c r="B27" s="26">
        <v>44806</v>
      </c>
      <c r="C27" s="26">
        <v>44851</v>
      </c>
      <c r="D27" s="27" t="s">
        <v>666</v>
      </c>
      <c r="E27" s="27" t="s">
        <v>667</v>
      </c>
      <c r="F27" s="27" t="s">
        <v>2314</v>
      </c>
      <c r="G27" s="27" t="s">
        <v>2271</v>
      </c>
      <c r="H27" s="27" t="s">
        <v>556</v>
      </c>
      <c r="I27" s="27" t="s">
        <v>566</v>
      </c>
      <c r="J27" s="27" t="s">
        <v>605</v>
      </c>
      <c r="K27" s="28">
        <v>30000</v>
      </c>
      <c r="L27" s="29">
        <v>30000</v>
      </c>
      <c r="M27" s="27" t="s">
        <v>668</v>
      </c>
      <c r="N27" s="27" t="s">
        <v>669</v>
      </c>
      <c r="O27" s="27" t="s">
        <v>185</v>
      </c>
      <c r="P27" s="27" t="s">
        <v>570</v>
      </c>
      <c r="Q27" s="27" t="s">
        <v>571</v>
      </c>
      <c r="R27">
        <f t="shared" si="0"/>
        <v>2023</v>
      </c>
    </row>
    <row r="28" spans="1:18" x14ac:dyDescent="0.3">
      <c r="A28" s="26">
        <v>44938</v>
      </c>
      <c r="B28" s="26">
        <v>44749</v>
      </c>
      <c r="C28" s="26">
        <v>44769</v>
      </c>
      <c r="D28" s="27" t="s">
        <v>670</v>
      </c>
      <c r="E28" s="27" t="s">
        <v>671</v>
      </c>
      <c r="F28" s="27" t="s">
        <v>2316</v>
      </c>
      <c r="G28" s="27" t="s">
        <v>2275</v>
      </c>
      <c r="H28" s="27" t="s">
        <v>556</v>
      </c>
      <c r="I28" s="27" t="s">
        <v>617</v>
      </c>
      <c r="J28" s="27" t="s">
        <v>605</v>
      </c>
      <c r="K28" s="28">
        <v>65900</v>
      </c>
      <c r="L28" s="29">
        <v>65900</v>
      </c>
      <c r="M28" s="27" t="s">
        <v>672</v>
      </c>
      <c r="N28" s="27" t="s">
        <v>673</v>
      </c>
      <c r="O28" s="27" t="s">
        <v>619</v>
      </c>
      <c r="P28" s="27" t="s">
        <v>580</v>
      </c>
      <c r="Q28" s="27" t="s">
        <v>620</v>
      </c>
      <c r="R28">
        <f t="shared" si="0"/>
        <v>2023</v>
      </c>
    </row>
    <row r="29" spans="1:18" x14ac:dyDescent="0.3">
      <c r="A29" s="26">
        <v>44938</v>
      </c>
      <c r="B29" s="26">
        <v>44797</v>
      </c>
      <c r="C29" s="26">
        <v>44833</v>
      </c>
      <c r="D29" s="27" t="s">
        <v>674</v>
      </c>
      <c r="E29" s="27" t="s">
        <v>675</v>
      </c>
      <c r="F29" s="27" t="s">
        <v>2318</v>
      </c>
      <c r="G29" s="27" t="s">
        <v>2280</v>
      </c>
      <c r="H29" s="27" t="s">
        <v>556</v>
      </c>
      <c r="I29" s="27" t="s">
        <v>566</v>
      </c>
      <c r="J29" s="27" t="s">
        <v>629</v>
      </c>
      <c r="K29" s="28">
        <v>440000</v>
      </c>
      <c r="L29" s="29">
        <v>440000</v>
      </c>
      <c r="M29" s="27" t="s">
        <v>676</v>
      </c>
      <c r="N29" s="27" t="s">
        <v>677</v>
      </c>
      <c r="O29" s="27" t="s">
        <v>185</v>
      </c>
      <c r="P29" s="27" t="s">
        <v>570</v>
      </c>
      <c r="Q29" s="27" t="s">
        <v>571</v>
      </c>
      <c r="R29">
        <f t="shared" si="0"/>
        <v>2023</v>
      </c>
    </row>
    <row r="30" spans="1:18" x14ac:dyDescent="0.3">
      <c r="A30" s="26">
        <v>44938</v>
      </c>
      <c r="B30" s="26">
        <v>44797</v>
      </c>
      <c r="C30" s="26">
        <v>44833</v>
      </c>
      <c r="D30" s="27" t="s">
        <v>678</v>
      </c>
      <c r="E30" s="27" t="s">
        <v>679</v>
      </c>
      <c r="F30" s="27" t="s">
        <v>2316</v>
      </c>
      <c r="G30" s="27" t="s">
        <v>2298</v>
      </c>
      <c r="H30" s="27" t="s">
        <v>556</v>
      </c>
      <c r="I30" s="27" t="s">
        <v>566</v>
      </c>
      <c r="J30" s="27" t="s">
        <v>567</v>
      </c>
      <c r="K30" s="28">
        <v>26000</v>
      </c>
      <c r="L30" s="29">
        <v>26000</v>
      </c>
      <c r="M30" s="27" t="s">
        <v>676</v>
      </c>
      <c r="N30" s="27" t="s">
        <v>680</v>
      </c>
      <c r="O30" s="27" t="s">
        <v>185</v>
      </c>
      <c r="P30" s="27" t="s">
        <v>570</v>
      </c>
      <c r="Q30" s="27" t="s">
        <v>571</v>
      </c>
      <c r="R30">
        <f t="shared" si="0"/>
        <v>2023</v>
      </c>
    </row>
    <row r="31" spans="1:18" x14ac:dyDescent="0.3">
      <c r="A31" s="26">
        <v>44938</v>
      </c>
      <c r="B31" s="26">
        <v>44887</v>
      </c>
      <c r="C31" s="26">
        <v>44930</v>
      </c>
      <c r="D31" s="27" t="s">
        <v>681</v>
      </c>
      <c r="E31" s="27" t="s">
        <v>682</v>
      </c>
      <c r="F31" s="27" t="s">
        <v>2314</v>
      </c>
      <c r="G31" s="27" t="s">
        <v>2272</v>
      </c>
      <c r="H31" s="27" t="s">
        <v>556</v>
      </c>
      <c r="I31" s="27" t="s">
        <v>566</v>
      </c>
      <c r="J31" s="27" t="s">
        <v>610</v>
      </c>
      <c r="K31" s="28">
        <v>13000</v>
      </c>
      <c r="L31" s="29">
        <v>13000</v>
      </c>
      <c r="M31" s="27" t="s">
        <v>683</v>
      </c>
      <c r="N31" s="27" t="s">
        <v>684</v>
      </c>
      <c r="O31" s="27" t="s">
        <v>185</v>
      </c>
      <c r="P31" s="27" t="s">
        <v>570</v>
      </c>
      <c r="Q31" s="27" t="s">
        <v>571</v>
      </c>
      <c r="R31">
        <f t="shared" si="0"/>
        <v>2023</v>
      </c>
    </row>
    <row r="32" spans="1:18" x14ac:dyDescent="0.3">
      <c r="A32" s="26">
        <v>44938</v>
      </c>
      <c r="B32" s="26">
        <v>44820</v>
      </c>
      <c r="C32" s="26">
        <v>44834</v>
      </c>
      <c r="D32" s="27" t="s">
        <v>685</v>
      </c>
      <c r="E32" s="27" t="s">
        <v>686</v>
      </c>
      <c r="F32" s="27" t="s">
        <v>2323</v>
      </c>
      <c r="G32" s="27" t="s">
        <v>2296</v>
      </c>
      <c r="H32" s="27" t="s">
        <v>556</v>
      </c>
      <c r="I32" s="27" t="s">
        <v>566</v>
      </c>
      <c r="J32" s="27" t="s">
        <v>629</v>
      </c>
      <c r="K32" s="28">
        <v>550000</v>
      </c>
      <c r="L32" s="29">
        <v>550000</v>
      </c>
      <c r="M32" s="27" t="s">
        <v>687</v>
      </c>
      <c r="N32" s="27" t="s">
        <v>688</v>
      </c>
      <c r="O32" s="27" t="s">
        <v>185</v>
      </c>
      <c r="P32" s="27" t="s">
        <v>570</v>
      </c>
      <c r="Q32" s="27" t="s">
        <v>571</v>
      </c>
      <c r="R32">
        <f t="shared" si="0"/>
        <v>2023</v>
      </c>
    </row>
    <row r="33" spans="1:18" x14ac:dyDescent="0.3">
      <c r="A33" s="26">
        <v>44938</v>
      </c>
      <c r="B33" s="26">
        <v>44820</v>
      </c>
      <c r="C33" s="26">
        <v>44834</v>
      </c>
      <c r="D33" s="27" t="s">
        <v>689</v>
      </c>
      <c r="E33" s="27" t="s">
        <v>690</v>
      </c>
      <c r="F33" s="27" t="s">
        <v>2309</v>
      </c>
      <c r="G33" s="27" t="s">
        <v>2282</v>
      </c>
      <c r="H33" s="27" t="s">
        <v>556</v>
      </c>
      <c r="I33" s="27" t="s">
        <v>566</v>
      </c>
      <c r="J33" s="27" t="s">
        <v>567</v>
      </c>
      <c r="K33" s="28">
        <v>22000</v>
      </c>
      <c r="L33" s="29">
        <v>22000</v>
      </c>
      <c r="M33" s="27" t="s">
        <v>687</v>
      </c>
      <c r="N33" s="27" t="s">
        <v>691</v>
      </c>
      <c r="O33" s="27" t="s">
        <v>185</v>
      </c>
      <c r="P33" s="27" t="s">
        <v>570</v>
      </c>
      <c r="Q33" s="27" t="s">
        <v>571</v>
      </c>
      <c r="R33">
        <f t="shared" si="0"/>
        <v>2023</v>
      </c>
    </row>
    <row r="34" spans="1:18" x14ac:dyDescent="0.3">
      <c r="A34" s="26">
        <v>44938</v>
      </c>
      <c r="B34" s="26">
        <v>44820</v>
      </c>
      <c r="C34" s="26">
        <v>44834</v>
      </c>
      <c r="D34" s="27" t="s">
        <v>692</v>
      </c>
      <c r="E34" s="27" t="s">
        <v>693</v>
      </c>
      <c r="F34" s="27" t="s">
        <v>2322</v>
      </c>
      <c r="G34" s="27" t="s">
        <v>2273</v>
      </c>
      <c r="H34" s="27" t="s">
        <v>556</v>
      </c>
      <c r="I34" s="27" t="s">
        <v>566</v>
      </c>
      <c r="J34" s="27" t="s">
        <v>694</v>
      </c>
      <c r="K34" s="28">
        <v>6380</v>
      </c>
      <c r="L34" s="29">
        <v>6380</v>
      </c>
      <c r="M34" s="27" t="s">
        <v>687</v>
      </c>
      <c r="N34" s="27" t="s">
        <v>695</v>
      </c>
      <c r="O34" s="27" t="s">
        <v>185</v>
      </c>
      <c r="P34" s="27" t="s">
        <v>570</v>
      </c>
      <c r="Q34" s="27" t="s">
        <v>571</v>
      </c>
      <c r="R34">
        <f t="shared" si="0"/>
        <v>2023</v>
      </c>
    </row>
    <row r="35" spans="1:18" x14ac:dyDescent="0.3">
      <c r="A35" s="26">
        <v>44938</v>
      </c>
      <c r="B35" s="26">
        <v>44721</v>
      </c>
      <c r="C35" s="26">
        <v>44740</v>
      </c>
      <c r="D35" s="27" t="s">
        <v>696</v>
      </c>
      <c r="E35" s="27" t="s">
        <v>697</v>
      </c>
      <c r="F35" s="27" t="s">
        <v>2328</v>
      </c>
      <c r="G35" s="27" t="s">
        <v>2295</v>
      </c>
      <c r="H35" s="27" t="s">
        <v>556</v>
      </c>
      <c r="I35" s="27" t="s">
        <v>566</v>
      </c>
      <c r="J35" s="27" t="s">
        <v>605</v>
      </c>
      <c r="K35" s="28">
        <v>50000</v>
      </c>
      <c r="L35" s="29">
        <v>50000</v>
      </c>
      <c r="M35" s="27" t="s">
        <v>698</v>
      </c>
      <c r="N35" s="27" t="s">
        <v>699</v>
      </c>
      <c r="O35" s="27" t="s">
        <v>185</v>
      </c>
      <c r="P35" s="27" t="s">
        <v>570</v>
      </c>
      <c r="Q35" s="27" t="s">
        <v>571</v>
      </c>
      <c r="R35">
        <f t="shared" si="0"/>
        <v>2023</v>
      </c>
    </row>
    <row r="36" spans="1:18" x14ac:dyDescent="0.3">
      <c r="A36" s="26">
        <v>44938</v>
      </c>
      <c r="B36" s="26">
        <v>44274</v>
      </c>
      <c r="C36" s="26">
        <v>44483</v>
      </c>
      <c r="D36" s="27" t="s">
        <v>700</v>
      </c>
      <c r="E36" s="27" t="s">
        <v>701</v>
      </c>
      <c r="F36" s="27" t="s">
        <v>2309</v>
      </c>
      <c r="G36" s="27" t="s">
        <v>2277</v>
      </c>
      <c r="H36" s="27" t="s">
        <v>596</v>
      </c>
      <c r="I36" s="27" t="s">
        <v>702</v>
      </c>
      <c r="J36" s="27" t="s">
        <v>558</v>
      </c>
      <c r="K36" s="28">
        <v>4544</v>
      </c>
      <c r="L36" s="29">
        <v>4544</v>
      </c>
      <c r="M36" s="27" t="s">
        <v>703</v>
      </c>
      <c r="N36" s="27" t="s">
        <v>704</v>
      </c>
      <c r="O36" s="27" t="s">
        <v>705</v>
      </c>
      <c r="P36" s="27" t="s">
        <v>706</v>
      </c>
      <c r="Q36" s="27" t="s">
        <v>707</v>
      </c>
      <c r="R36">
        <f t="shared" si="0"/>
        <v>2023</v>
      </c>
    </row>
    <row r="37" spans="1:18" x14ac:dyDescent="0.3">
      <c r="A37" s="26">
        <v>44938</v>
      </c>
      <c r="B37" s="26">
        <v>44637</v>
      </c>
      <c r="C37" s="26">
        <v>44671</v>
      </c>
      <c r="D37" s="27" t="s">
        <v>708</v>
      </c>
      <c r="E37" s="27" t="s">
        <v>709</v>
      </c>
      <c r="F37" s="27" t="s">
        <v>2317</v>
      </c>
      <c r="G37" s="27" t="s">
        <v>2278</v>
      </c>
      <c r="H37" s="27" t="s">
        <v>556</v>
      </c>
      <c r="I37" s="27" t="s">
        <v>566</v>
      </c>
      <c r="J37" s="27" t="s">
        <v>629</v>
      </c>
      <c r="K37" s="28">
        <v>350000</v>
      </c>
      <c r="L37" s="29">
        <v>350000</v>
      </c>
      <c r="M37" s="27" t="s">
        <v>710</v>
      </c>
      <c r="N37" s="27" t="s">
        <v>711</v>
      </c>
      <c r="O37" s="27" t="s">
        <v>185</v>
      </c>
      <c r="P37" s="27" t="s">
        <v>570</v>
      </c>
      <c r="Q37" s="27" t="s">
        <v>571</v>
      </c>
      <c r="R37">
        <f t="shared" si="0"/>
        <v>2023</v>
      </c>
    </row>
    <row r="38" spans="1:18" x14ac:dyDescent="0.3">
      <c r="A38" s="26">
        <v>44938</v>
      </c>
      <c r="B38" s="26">
        <v>44637</v>
      </c>
      <c r="C38" s="26">
        <v>44671</v>
      </c>
      <c r="D38" s="27" t="s">
        <v>712</v>
      </c>
      <c r="E38" s="27" t="s">
        <v>713</v>
      </c>
      <c r="F38" s="27" t="s">
        <v>2305</v>
      </c>
      <c r="G38" s="27" t="s">
        <v>2278</v>
      </c>
      <c r="H38" s="27" t="s">
        <v>556</v>
      </c>
      <c r="I38" s="27" t="s">
        <v>566</v>
      </c>
      <c r="J38" s="27" t="s">
        <v>694</v>
      </c>
      <c r="K38" s="28">
        <v>6380</v>
      </c>
      <c r="L38" s="29">
        <v>6380</v>
      </c>
      <c r="M38" s="27" t="s">
        <v>710</v>
      </c>
      <c r="N38" s="27" t="s">
        <v>714</v>
      </c>
      <c r="O38" s="27" t="s">
        <v>185</v>
      </c>
      <c r="P38" s="27" t="s">
        <v>570</v>
      </c>
      <c r="Q38" s="27" t="s">
        <v>571</v>
      </c>
      <c r="R38">
        <f t="shared" si="0"/>
        <v>2023</v>
      </c>
    </row>
    <row r="39" spans="1:18" x14ac:dyDescent="0.3">
      <c r="A39" s="26">
        <v>44938</v>
      </c>
      <c r="B39" s="26">
        <v>44594</v>
      </c>
      <c r="C39" s="26">
        <v>44648</v>
      </c>
      <c r="D39" s="27" t="s">
        <v>715</v>
      </c>
      <c r="E39" s="27" t="s">
        <v>716</v>
      </c>
      <c r="F39" s="27" t="s">
        <v>2311</v>
      </c>
      <c r="G39" s="27" t="s">
        <v>2284</v>
      </c>
      <c r="H39" s="27" t="s">
        <v>556</v>
      </c>
      <c r="I39" s="27" t="s">
        <v>617</v>
      </c>
      <c r="J39" s="27" t="s">
        <v>629</v>
      </c>
      <c r="K39" s="28">
        <v>420000</v>
      </c>
      <c r="L39" s="29">
        <v>420000</v>
      </c>
      <c r="M39" s="27" t="s">
        <v>717</v>
      </c>
      <c r="N39" s="27" t="s">
        <v>718</v>
      </c>
      <c r="O39" s="27" t="s">
        <v>619</v>
      </c>
      <c r="P39" s="27" t="s">
        <v>580</v>
      </c>
      <c r="Q39" s="27" t="s">
        <v>620</v>
      </c>
      <c r="R39">
        <f t="shared" si="0"/>
        <v>2023</v>
      </c>
    </row>
    <row r="40" spans="1:18" x14ac:dyDescent="0.3">
      <c r="A40" s="26">
        <v>44938</v>
      </c>
      <c r="B40" s="26">
        <v>44594</v>
      </c>
      <c r="C40" s="26">
        <v>44648</v>
      </c>
      <c r="D40" s="27" t="s">
        <v>719</v>
      </c>
      <c r="E40" s="27" t="s">
        <v>720</v>
      </c>
      <c r="F40" s="27" t="s">
        <v>2325</v>
      </c>
      <c r="G40" s="27" t="s">
        <v>2281</v>
      </c>
      <c r="H40" s="27" t="s">
        <v>556</v>
      </c>
      <c r="I40" s="27" t="s">
        <v>617</v>
      </c>
      <c r="J40" s="27" t="s">
        <v>694</v>
      </c>
      <c r="K40" s="28">
        <v>6880</v>
      </c>
      <c r="L40" s="29">
        <v>6880</v>
      </c>
      <c r="M40" s="27" t="s">
        <v>717</v>
      </c>
      <c r="N40" s="27" t="s">
        <v>721</v>
      </c>
      <c r="O40" s="27" t="s">
        <v>619</v>
      </c>
      <c r="P40" s="27" t="s">
        <v>580</v>
      </c>
      <c r="Q40" s="27" t="s">
        <v>620</v>
      </c>
      <c r="R40">
        <f t="shared" si="0"/>
        <v>2023</v>
      </c>
    </row>
    <row r="41" spans="1:18" x14ac:dyDescent="0.3">
      <c r="A41" s="26">
        <v>44938</v>
      </c>
      <c r="B41" s="26">
        <v>44456</v>
      </c>
      <c r="C41" s="26">
        <v>44474</v>
      </c>
      <c r="D41" s="27" t="s">
        <v>722</v>
      </c>
      <c r="E41" s="27" t="s">
        <v>723</v>
      </c>
      <c r="F41" s="27" t="s">
        <v>2309</v>
      </c>
      <c r="G41" s="27" t="s">
        <v>2276</v>
      </c>
      <c r="H41" s="27" t="s">
        <v>556</v>
      </c>
      <c r="I41" s="27" t="s">
        <v>566</v>
      </c>
      <c r="J41" s="27" t="s">
        <v>567</v>
      </c>
      <c r="K41" s="28">
        <v>25000</v>
      </c>
      <c r="L41" s="29">
        <v>25000</v>
      </c>
      <c r="M41" s="27" t="s">
        <v>724</v>
      </c>
      <c r="N41" s="27" t="s">
        <v>725</v>
      </c>
      <c r="O41" s="27" t="s">
        <v>185</v>
      </c>
      <c r="P41" s="27" t="s">
        <v>570</v>
      </c>
      <c r="Q41" s="27" t="s">
        <v>571</v>
      </c>
      <c r="R41">
        <f t="shared" si="0"/>
        <v>2023</v>
      </c>
    </row>
    <row r="42" spans="1:18" x14ac:dyDescent="0.3">
      <c r="A42" s="26">
        <v>44938</v>
      </c>
      <c r="B42" s="26">
        <v>44861</v>
      </c>
      <c r="C42" s="26">
        <v>44888</v>
      </c>
      <c r="D42" s="27" t="s">
        <v>726</v>
      </c>
      <c r="E42" s="27" t="s">
        <v>727</v>
      </c>
      <c r="F42" s="27" t="s">
        <v>2309</v>
      </c>
      <c r="G42" s="27" t="s">
        <v>2292</v>
      </c>
      <c r="H42" s="27" t="s">
        <v>556</v>
      </c>
      <c r="I42" s="27" t="s">
        <v>575</v>
      </c>
      <c r="J42" s="27" t="s">
        <v>610</v>
      </c>
      <c r="K42" s="28">
        <v>9000</v>
      </c>
      <c r="L42" s="29">
        <v>9000</v>
      </c>
      <c r="M42" s="27" t="s">
        <v>728</v>
      </c>
      <c r="N42" s="27" t="s">
        <v>729</v>
      </c>
      <c r="O42" s="27" t="s">
        <v>579</v>
      </c>
      <c r="P42" s="27" t="s">
        <v>580</v>
      </c>
      <c r="Q42" s="27" t="s">
        <v>581</v>
      </c>
      <c r="R42">
        <f t="shared" si="0"/>
        <v>2023</v>
      </c>
    </row>
    <row r="43" spans="1:18" x14ac:dyDescent="0.3">
      <c r="A43" s="26">
        <v>44938</v>
      </c>
      <c r="B43" s="26">
        <v>44672</v>
      </c>
      <c r="C43" s="26">
        <v>44859</v>
      </c>
      <c r="D43" s="27" t="s">
        <v>730</v>
      </c>
      <c r="E43" s="27" t="s">
        <v>731</v>
      </c>
      <c r="F43" s="27" t="s">
        <v>2302</v>
      </c>
      <c r="G43" s="27" t="s">
        <v>2281</v>
      </c>
      <c r="H43" s="27" t="s">
        <v>556</v>
      </c>
      <c r="I43" s="27" t="s">
        <v>566</v>
      </c>
      <c r="J43" s="27" t="s">
        <v>732</v>
      </c>
      <c r="K43" s="28">
        <v>29500</v>
      </c>
      <c r="L43" s="29">
        <v>29500</v>
      </c>
      <c r="M43" s="27" t="s">
        <v>668</v>
      </c>
      <c r="N43" s="27" t="s">
        <v>733</v>
      </c>
      <c r="O43" s="27" t="s">
        <v>185</v>
      </c>
      <c r="P43" s="27" t="s">
        <v>570</v>
      </c>
      <c r="Q43" s="27" t="s">
        <v>571</v>
      </c>
      <c r="R43">
        <f t="shared" si="0"/>
        <v>2023</v>
      </c>
    </row>
    <row r="44" spans="1:18" x14ac:dyDescent="0.3">
      <c r="A44" s="26">
        <v>44938</v>
      </c>
      <c r="B44" s="26">
        <v>44688</v>
      </c>
      <c r="C44" s="26">
        <v>44750</v>
      </c>
      <c r="D44" s="27" t="s">
        <v>734</v>
      </c>
      <c r="E44" s="27" t="s">
        <v>735</v>
      </c>
      <c r="F44" s="27" t="s">
        <v>2304</v>
      </c>
      <c r="G44" s="27" t="s">
        <v>2269</v>
      </c>
      <c r="H44" s="27" t="s">
        <v>556</v>
      </c>
      <c r="I44" s="27" t="s">
        <v>566</v>
      </c>
      <c r="J44" s="27" t="s">
        <v>605</v>
      </c>
      <c r="K44" s="28">
        <v>77500</v>
      </c>
      <c r="L44" s="29">
        <v>77500</v>
      </c>
      <c r="M44" s="27" t="s">
        <v>736</v>
      </c>
      <c r="N44" s="27" t="s">
        <v>737</v>
      </c>
      <c r="O44" s="27" t="s">
        <v>185</v>
      </c>
      <c r="P44" s="27" t="s">
        <v>570</v>
      </c>
      <c r="Q44" s="27" t="s">
        <v>571</v>
      </c>
      <c r="R44">
        <f t="shared" si="0"/>
        <v>2023</v>
      </c>
    </row>
    <row r="45" spans="1:18" x14ac:dyDescent="0.3">
      <c r="A45" s="26">
        <v>44938</v>
      </c>
      <c r="B45" s="26">
        <v>44715</v>
      </c>
      <c r="C45" s="26">
        <v>44763</v>
      </c>
      <c r="D45" s="27" t="s">
        <v>738</v>
      </c>
      <c r="E45" s="27" t="s">
        <v>739</v>
      </c>
      <c r="F45" s="27" t="s">
        <v>2328</v>
      </c>
      <c r="G45" s="27" t="s">
        <v>2277</v>
      </c>
      <c r="H45" s="27" t="s">
        <v>556</v>
      </c>
      <c r="I45" s="27" t="s">
        <v>566</v>
      </c>
      <c r="J45" s="27" t="s">
        <v>629</v>
      </c>
      <c r="K45" s="28">
        <v>550000</v>
      </c>
      <c r="L45" s="29">
        <v>550000</v>
      </c>
      <c r="M45" s="27" t="s">
        <v>740</v>
      </c>
      <c r="N45" s="27" t="s">
        <v>741</v>
      </c>
      <c r="O45" s="27" t="s">
        <v>185</v>
      </c>
      <c r="P45" s="27" t="s">
        <v>570</v>
      </c>
      <c r="Q45" s="27" t="s">
        <v>571</v>
      </c>
      <c r="R45">
        <f t="shared" si="0"/>
        <v>2023</v>
      </c>
    </row>
    <row r="46" spans="1:18" x14ac:dyDescent="0.3">
      <c r="A46" s="26">
        <v>44938</v>
      </c>
      <c r="B46" s="26">
        <v>44887</v>
      </c>
      <c r="C46" s="26">
        <v>44901</v>
      </c>
      <c r="D46" s="27" t="s">
        <v>742</v>
      </c>
      <c r="E46" s="27" t="s">
        <v>743</v>
      </c>
      <c r="F46" s="27" t="s">
        <v>2302</v>
      </c>
      <c r="G46" s="27" t="s">
        <v>2294</v>
      </c>
      <c r="H46" s="27" t="s">
        <v>556</v>
      </c>
      <c r="I46" s="27" t="s">
        <v>566</v>
      </c>
      <c r="J46" s="27" t="s">
        <v>567</v>
      </c>
      <c r="K46" s="28">
        <v>20000</v>
      </c>
      <c r="L46" s="29">
        <v>20000</v>
      </c>
      <c r="M46" s="27" t="s">
        <v>744</v>
      </c>
      <c r="N46" s="27" t="s">
        <v>745</v>
      </c>
      <c r="O46" s="27" t="s">
        <v>185</v>
      </c>
      <c r="P46" s="27" t="s">
        <v>570</v>
      </c>
      <c r="Q46" s="27" t="s">
        <v>571</v>
      </c>
      <c r="R46">
        <f t="shared" si="0"/>
        <v>2023</v>
      </c>
    </row>
    <row r="47" spans="1:18" x14ac:dyDescent="0.3">
      <c r="A47" s="26">
        <v>44938</v>
      </c>
      <c r="B47" s="26">
        <v>44889</v>
      </c>
      <c r="C47" s="26">
        <v>44902</v>
      </c>
      <c r="D47" s="27" t="s">
        <v>746</v>
      </c>
      <c r="E47" s="27" t="s">
        <v>747</v>
      </c>
      <c r="F47" s="27" t="s">
        <v>2312</v>
      </c>
      <c r="G47" s="27" t="s">
        <v>2289</v>
      </c>
      <c r="H47" s="27" t="s">
        <v>556</v>
      </c>
      <c r="I47" s="27" t="s">
        <v>566</v>
      </c>
      <c r="J47" s="27" t="s">
        <v>567</v>
      </c>
      <c r="K47" s="28">
        <v>10000</v>
      </c>
      <c r="L47" s="29">
        <v>10000</v>
      </c>
      <c r="M47" s="27" t="s">
        <v>744</v>
      </c>
      <c r="N47" s="27" t="s">
        <v>748</v>
      </c>
      <c r="O47" s="27" t="s">
        <v>185</v>
      </c>
      <c r="P47" s="27" t="s">
        <v>570</v>
      </c>
      <c r="Q47" s="27" t="s">
        <v>571</v>
      </c>
      <c r="R47">
        <f t="shared" si="0"/>
        <v>2023</v>
      </c>
    </row>
    <row r="48" spans="1:18" x14ac:dyDescent="0.3">
      <c r="A48" s="26">
        <v>44938</v>
      </c>
      <c r="B48" s="26">
        <v>44772</v>
      </c>
      <c r="C48" s="26">
        <v>44798</v>
      </c>
      <c r="D48" s="27" t="s">
        <v>749</v>
      </c>
      <c r="E48" s="27" t="s">
        <v>750</v>
      </c>
      <c r="F48" s="27" t="s">
        <v>2302</v>
      </c>
      <c r="G48" s="27" t="s">
        <v>2288</v>
      </c>
      <c r="H48" s="27" t="s">
        <v>556</v>
      </c>
      <c r="I48" s="27" t="s">
        <v>566</v>
      </c>
      <c r="J48" s="27" t="s">
        <v>567</v>
      </c>
      <c r="K48" s="28">
        <v>18000</v>
      </c>
      <c r="L48" s="29">
        <v>18000</v>
      </c>
      <c r="M48" s="27" t="s">
        <v>751</v>
      </c>
      <c r="N48" s="27" t="s">
        <v>752</v>
      </c>
      <c r="O48" s="27" t="s">
        <v>185</v>
      </c>
      <c r="P48" s="27" t="s">
        <v>570</v>
      </c>
      <c r="Q48" s="27" t="s">
        <v>571</v>
      </c>
      <c r="R48">
        <f t="shared" si="0"/>
        <v>2023</v>
      </c>
    </row>
    <row r="49" spans="1:18" x14ac:dyDescent="0.3">
      <c r="A49" s="26">
        <v>44938</v>
      </c>
      <c r="B49" s="26">
        <v>44772</v>
      </c>
      <c r="C49" s="26">
        <v>44798</v>
      </c>
      <c r="D49" s="27" t="s">
        <v>753</v>
      </c>
      <c r="E49" s="27" t="s">
        <v>754</v>
      </c>
      <c r="F49" s="27" t="s">
        <v>2304</v>
      </c>
      <c r="G49" s="27" t="s">
        <v>2284</v>
      </c>
      <c r="H49" s="27" t="s">
        <v>556</v>
      </c>
      <c r="I49" s="27" t="s">
        <v>566</v>
      </c>
      <c r="J49" s="27" t="s">
        <v>694</v>
      </c>
      <c r="K49" s="28">
        <v>6380</v>
      </c>
      <c r="L49" s="29">
        <v>6380</v>
      </c>
      <c r="M49" s="27" t="s">
        <v>751</v>
      </c>
      <c r="N49" s="27" t="s">
        <v>755</v>
      </c>
      <c r="O49" s="27" t="s">
        <v>185</v>
      </c>
      <c r="P49" s="27" t="s">
        <v>570</v>
      </c>
      <c r="Q49" s="27" t="s">
        <v>571</v>
      </c>
      <c r="R49">
        <f t="shared" si="0"/>
        <v>2023</v>
      </c>
    </row>
    <row r="50" spans="1:18" x14ac:dyDescent="0.3">
      <c r="A50" s="26">
        <v>44938</v>
      </c>
      <c r="B50" s="26">
        <v>44681</v>
      </c>
      <c r="C50" s="26">
        <v>44696</v>
      </c>
      <c r="D50" s="27" t="s">
        <v>756</v>
      </c>
      <c r="E50" s="27" t="s">
        <v>757</v>
      </c>
      <c r="F50" s="27" t="s">
        <v>2318</v>
      </c>
      <c r="G50" s="27" t="s">
        <v>2284</v>
      </c>
      <c r="H50" s="27" t="s">
        <v>556</v>
      </c>
      <c r="I50" s="27" t="s">
        <v>758</v>
      </c>
      <c r="J50" s="27" t="s">
        <v>567</v>
      </c>
      <c r="K50" s="28">
        <v>30000</v>
      </c>
      <c r="L50" s="29">
        <v>30000</v>
      </c>
      <c r="M50" s="27" t="s">
        <v>759</v>
      </c>
      <c r="N50" s="27" t="s">
        <v>760</v>
      </c>
      <c r="O50" s="27" t="s">
        <v>619</v>
      </c>
      <c r="P50" s="27" t="s">
        <v>580</v>
      </c>
      <c r="Q50" s="27" t="s">
        <v>620</v>
      </c>
      <c r="R50">
        <f t="shared" si="0"/>
        <v>2023</v>
      </c>
    </row>
    <row r="51" spans="1:18" x14ac:dyDescent="0.3">
      <c r="A51" s="26">
        <v>44938</v>
      </c>
      <c r="B51" s="26">
        <v>44780</v>
      </c>
      <c r="C51" s="26">
        <v>44833</v>
      </c>
      <c r="D51" s="27" t="s">
        <v>761</v>
      </c>
      <c r="E51" s="27" t="s">
        <v>762</v>
      </c>
      <c r="F51" s="27" t="s">
        <v>2310</v>
      </c>
      <c r="G51" s="27" t="s">
        <v>2295</v>
      </c>
      <c r="H51" s="27" t="s">
        <v>556</v>
      </c>
      <c r="I51" s="27" t="s">
        <v>566</v>
      </c>
      <c r="J51" s="27" t="s">
        <v>629</v>
      </c>
      <c r="K51" s="28">
        <v>465000</v>
      </c>
      <c r="L51" s="29">
        <v>465000</v>
      </c>
      <c r="M51" s="27" t="s">
        <v>763</v>
      </c>
      <c r="N51" s="27" t="s">
        <v>764</v>
      </c>
      <c r="O51" s="27" t="s">
        <v>185</v>
      </c>
      <c r="P51" s="27" t="s">
        <v>570</v>
      </c>
      <c r="Q51" s="27" t="s">
        <v>571</v>
      </c>
      <c r="R51">
        <f t="shared" si="0"/>
        <v>2023</v>
      </c>
    </row>
    <row r="52" spans="1:18" x14ac:dyDescent="0.3">
      <c r="A52" s="26">
        <v>44938</v>
      </c>
      <c r="B52" s="26">
        <v>44777</v>
      </c>
      <c r="C52" s="26">
        <v>44833</v>
      </c>
      <c r="D52" s="27" t="s">
        <v>765</v>
      </c>
      <c r="E52" s="27" t="s">
        <v>766</v>
      </c>
      <c r="F52" s="27" t="s">
        <v>2328</v>
      </c>
      <c r="G52" s="27" t="s">
        <v>2290</v>
      </c>
      <c r="H52" s="27" t="s">
        <v>556</v>
      </c>
      <c r="I52" s="27" t="s">
        <v>566</v>
      </c>
      <c r="J52" s="27" t="s">
        <v>629</v>
      </c>
      <c r="K52" s="28">
        <v>850000</v>
      </c>
      <c r="L52" s="29">
        <v>850000</v>
      </c>
      <c r="M52" s="27" t="s">
        <v>767</v>
      </c>
      <c r="N52" s="27" t="s">
        <v>768</v>
      </c>
      <c r="O52" s="27" t="s">
        <v>185</v>
      </c>
      <c r="P52" s="27" t="s">
        <v>570</v>
      </c>
      <c r="Q52" s="27" t="s">
        <v>571</v>
      </c>
      <c r="R52">
        <f t="shared" si="0"/>
        <v>2023</v>
      </c>
    </row>
    <row r="53" spans="1:18" x14ac:dyDescent="0.3">
      <c r="A53" s="26">
        <v>44938</v>
      </c>
      <c r="B53" s="26">
        <v>44777</v>
      </c>
      <c r="C53" s="26">
        <v>44833</v>
      </c>
      <c r="D53" s="27" t="s">
        <v>769</v>
      </c>
      <c r="E53" s="27" t="s">
        <v>770</v>
      </c>
      <c r="F53" s="27" t="s">
        <v>2313</v>
      </c>
      <c r="G53" s="27" t="s">
        <v>2281</v>
      </c>
      <c r="H53" s="27" t="s">
        <v>556</v>
      </c>
      <c r="I53" s="27" t="s">
        <v>566</v>
      </c>
      <c r="J53" s="27" t="s">
        <v>694</v>
      </c>
      <c r="K53" s="28">
        <v>6380</v>
      </c>
      <c r="L53" s="29">
        <v>6380</v>
      </c>
      <c r="M53" s="27" t="s">
        <v>767</v>
      </c>
      <c r="N53" s="27" t="s">
        <v>771</v>
      </c>
      <c r="O53" s="27" t="s">
        <v>185</v>
      </c>
      <c r="P53" s="27" t="s">
        <v>570</v>
      </c>
      <c r="Q53" s="27" t="s">
        <v>571</v>
      </c>
      <c r="R53">
        <f t="shared" si="0"/>
        <v>2023</v>
      </c>
    </row>
    <row r="54" spans="1:18" x14ac:dyDescent="0.3">
      <c r="A54" s="26">
        <v>44938</v>
      </c>
      <c r="B54" s="26">
        <v>44831</v>
      </c>
      <c r="C54" s="26">
        <v>44888</v>
      </c>
      <c r="D54" s="27" t="s">
        <v>772</v>
      </c>
      <c r="E54" s="27" t="s">
        <v>773</v>
      </c>
      <c r="F54" s="27" t="s">
        <v>2302</v>
      </c>
      <c r="G54" s="27" t="s">
        <v>2283</v>
      </c>
      <c r="H54" s="27" t="s">
        <v>556</v>
      </c>
      <c r="I54" s="27" t="s">
        <v>566</v>
      </c>
      <c r="J54" s="27" t="s">
        <v>610</v>
      </c>
      <c r="K54" s="28">
        <v>16000</v>
      </c>
      <c r="L54" s="29">
        <v>16000</v>
      </c>
      <c r="M54" s="27" t="s">
        <v>728</v>
      </c>
      <c r="N54" s="27" t="s">
        <v>774</v>
      </c>
      <c r="O54" s="27" t="s">
        <v>185</v>
      </c>
      <c r="P54" s="27" t="s">
        <v>570</v>
      </c>
      <c r="Q54" s="27" t="s">
        <v>571</v>
      </c>
      <c r="R54">
        <f t="shared" si="0"/>
        <v>2023</v>
      </c>
    </row>
    <row r="55" spans="1:18" x14ac:dyDescent="0.3">
      <c r="A55" s="26">
        <v>44938</v>
      </c>
      <c r="B55" s="26">
        <v>44202</v>
      </c>
      <c r="C55" s="26">
        <v>44228</v>
      </c>
      <c r="D55" s="27" t="s">
        <v>775</v>
      </c>
      <c r="E55" s="27" t="s">
        <v>776</v>
      </c>
      <c r="F55" s="27" t="s">
        <v>2327</v>
      </c>
      <c r="G55" s="27" t="s">
        <v>2284</v>
      </c>
      <c r="H55" s="27" t="s">
        <v>556</v>
      </c>
      <c r="I55" s="27" t="s">
        <v>566</v>
      </c>
      <c r="J55" s="27" t="s">
        <v>777</v>
      </c>
      <c r="K55" s="28">
        <v>196620</v>
      </c>
      <c r="L55" s="29">
        <v>196620</v>
      </c>
      <c r="M55" s="27" t="s">
        <v>778</v>
      </c>
      <c r="N55" s="27" t="s">
        <v>779</v>
      </c>
      <c r="O55" s="27" t="s">
        <v>185</v>
      </c>
      <c r="P55" s="27" t="s">
        <v>570</v>
      </c>
      <c r="Q55" s="27" t="s">
        <v>571</v>
      </c>
      <c r="R55">
        <f t="shared" si="0"/>
        <v>2023</v>
      </c>
    </row>
    <row r="56" spans="1:18" x14ac:dyDescent="0.3">
      <c r="A56" s="26">
        <v>44939</v>
      </c>
      <c r="B56" s="26">
        <v>43598</v>
      </c>
      <c r="C56" s="26">
        <v>44687</v>
      </c>
      <c r="D56" s="27" t="s">
        <v>780</v>
      </c>
      <c r="E56" s="27" t="s">
        <v>781</v>
      </c>
      <c r="F56" s="27" t="s">
        <v>2308</v>
      </c>
      <c r="G56" s="27" t="s">
        <v>2291</v>
      </c>
      <c r="H56" s="27" t="s">
        <v>596</v>
      </c>
      <c r="I56" s="27" t="s">
        <v>575</v>
      </c>
      <c r="J56" s="27" t="s">
        <v>596</v>
      </c>
      <c r="K56" s="28">
        <v>452000</v>
      </c>
      <c r="L56" s="29">
        <v>452000</v>
      </c>
      <c r="M56" s="27" t="s">
        <v>782</v>
      </c>
      <c r="N56" s="27" t="s">
        <v>783</v>
      </c>
      <c r="O56" s="27" t="s">
        <v>579</v>
      </c>
      <c r="P56" s="27" t="s">
        <v>580</v>
      </c>
      <c r="Q56" s="27" t="s">
        <v>581</v>
      </c>
      <c r="R56">
        <f t="shared" si="0"/>
        <v>2023</v>
      </c>
    </row>
    <row r="57" spans="1:18" x14ac:dyDescent="0.3">
      <c r="A57" s="26">
        <v>44939</v>
      </c>
      <c r="B57" s="26">
        <v>43598</v>
      </c>
      <c r="C57" s="26">
        <v>44687</v>
      </c>
      <c r="D57" s="27" t="s">
        <v>784</v>
      </c>
      <c r="E57" s="27" t="s">
        <v>785</v>
      </c>
      <c r="F57" s="27" t="s">
        <v>2314</v>
      </c>
      <c r="G57" s="27" t="s">
        <v>2272</v>
      </c>
      <c r="H57" s="27" t="s">
        <v>596</v>
      </c>
      <c r="I57" s="27" t="s">
        <v>575</v>
      </c>
      <c r="J57" s="27" t="s">
        <v>597</v>
      </c>
      <c r="K57" s="28">
        <v>198652</v>
      </c>
      <c r="L57" s="29">
        <v>198652</v>
      </c>
      <c r="M57" s="27" t="s">
        <v>782</v>
      </c>
      <c r="N57" s="27" t="s">
        <v>786</v>
      </c>
      <c r="O57" s="27" t="s">
        <v>579</v>
      </c>
      <c r="P57" s="27" t="s">
        <v>580</v>
      </c>
      <c r="Q57" s="27" t="s">
        <v>581</v>
      </c>
      <c r="R57">
        <f t="shared" si="0"/>
        <v>2023</v>
      </c>
    </row>
    <row r="58" spans="1:18" x14ac:dyDescent="0.3">
      <c r="A58" s="26">
        <v>44939</v>
      </c>
      <c r="B58" s="26">
        <v>43598</v>
      </c>
      <c r="C58" s="26">
        <v>44687</v>
      </c>
      <c r="D58" s="27" t="s">
        <v>787</v>
      </c>
      <c r="E58" s="27" t="s">
        <v>788</v>
      </c>
      <c r="F58" s="27" t="s">
        <v>2317</v>
      </c>
      <c r="G58" s="27" t="s">
        <v>2283</v>
      </c>
      <c r="H58" s="27" t="s">
        <v>596</v>
      </c>
      <c r="I58" s="27" t="s">
        <v>575</v>
      </c>
      <c r="J58" s="27" t="s">
        <v>576</v>
      </c>
      <c r="K58" s="28">
        <v>105400</v>
      </c>
      <c r="L58" s="29">
        <v>105400</v>
      </c>
      <c r="M58" s="27" t="s">
        <v>782</v>
      </c>
      <c r="N58" s="27" t="s">
        <v>789</v>
      </c>
      <c r="O58" s="27" t="s">
        <v>579</v>
      </c>
      <c r="P58" s="27" t="s">
        <v>580</v>
      </c>
      <c r="Q58" s="27" t="s">
        <v>581</v>
      </c>
      <c r="R58">
        <f t="shared" si="0"/>
        <v>2023</v>
      </c>
    </row>
    <row r="59" spans="1:18" x14ac:dyDescent="0.3">
      <c r="A59" s="26">
        <v>44939</v>
      </c>
      <c r="B59" s="26">
        <v>44235</v>
      </c>
      <c r="C59" s="26">
        <v>44320</v>
      </c>
      <c r="D59" s="27" t="s">
        <v>790</v>
      </c>
      <c r="E59" s="27" t="s">
        <v>791</v>
      </c>
      <c r="F59" s="27" t="s">
        <v>2305</v>
      </c>
      <c r="G59" s="27" t="s">
        <v>2276</v>
      </c>
      <c r="H59" s="27" t="s">
        <v>574</v>
      </c>
      <c r="I59" s="27" t="s">
        <v>575</v>
      </c>
      <c r="J59" s="27" t="s">
        <v>574</v>
      </c>
      <c r="K59" s="28">
        <v>421970</v>
      </c>
      <c r="L59" s="29">
        <v>421970</v>
      </c>
      <c r="M59" s="27" t="s">
        <v>792</v>
      </c>
      <c r="N59" s="27" t="s">
        <v>793</v>
      </c>
      <c r="O59" s="27" t="s">
        <v>579</v>
      </c>
      <c r="P59" s="27" t="s">
        <v>580</v>
      </c>
      <c r="Q59" s="27" t="s">
        <v>581</v>
      </c>
      <c r="R59">
        <f t="shared" si="0"/>
        <v>2023</v>
      </c>
    </row>
    <row r="60" spans="1:18" x14ac:dyDescent="0.3">
      <c r="A60" s="26">
        <v>44939</v>
      </c>
      <c r="B60" s="26">
        <v>44235</v>
      </c>
      <c r="C60" s="26">
        <v>44320</v>
      </c>
      <c r="D60" s="27" t="s">
        <v>794</v>
      </c>
      <c r="E60" s="27" t="s">
        <v>795</v>
      </c>
      <c r="F60" s="27" t="s">
        <v>2308</v>
      </c>
      <c r="G60" s="27" t="s">
        <v>2296</v>
      </c>
      <c r="H60" s="27" t="s">
        <v>574</v>
      </c>
      <c r="I60" s="27" t="s">
        <v>575</v>
      </c>
      <c r="J60" s="27" t="s">
        <v>597</v>
      </c>
      <c r="K60" s="28">
        <v>81067</v>
      </c>
      <c r="L60" s="29">
        <v>81067</v>
      </c>
      <c r="M60" s="27" t="s">
        <v>792</v>
      </c>
      <c r="N60" s="27" t="s">
        <v>796</v>
      </c>
      <c r="O60" s="27" t="s">
        <v>579</v>
      </c>
      <c r="P60" s="27" t="s">
        <v>580</v>
      </c>
      <c r="Q60" s="27" t="s">
        <v>581</v>
      </c>
      <c r="R60">
        <f t="shared" si="0"/>
        <v>2023</v>
      </c>
    </row>
    <row r="61" spans="1:18" x14ac:dyDescent="0.3">
      <c r="A61" s="26">
        <v>44939</v>
      </c>
      <c r="B61" s="26">
        <v>44235</v>
      </c>
      <c r="C61" s="26">
        <v>44320</v>
      </c>
      <c r="D61" s="27" t="s">
        <v>797</v>
      </c>
      <c r="E61" s="27" t="s">
        <v>798</v>
      </c>
      <c r="F61" s="27" t="s">
        <v>2311</v>
      </c>
      <c r="G61" s="27" t="s">
        <v>2273</v>
      </c>
      <c r="H61" s="27" t="s">
        <v>574</v>
      </c>
      <c r="I61" s="27" t="s">
        <v>575</v>
      </c>
      <c r="J61" s="27" t="s">
        <v>576</v>
      </c>
      <c r="K61" s="28">
        <v>151350</v>
      </c>
      <c r="L61" s="29">
        <v>151350</v>
      </c>
      <c r="M61" s="27" t="s">
        <v>792</v>
      </c>
      <c r="N61" s="27" t="s">
        <v>799</v>
      </c>
      <c r="O61" s="27" t="s">
        <v>579</v>
      </c>
      <c r="P61" s="27" t="s">
        <v>580</v>
      </c>
      <c r="Q61" s="27" t="s">
        <v>581</v>
      </c>
      <c r="R61">
        <f t="shared" si="0"/>
        <v>2023</v>
      </c>
    </row>
    <row r="62" spans="1:18" x14ac:dyDescent="0.3">
      <c r="A62" s="26">
        <v>44939</v>
      </c>
      <c r="B62" s="26">
        <v>44568</v>
      </c>
      <c r="C62" s="26">
        <v>44571</v>
      </c>
      <c r="D62" s="27" t="s">
        <v>800</v>
      </c>
      <c r="E62" s="27" t="s">
        <v>801</v>
      </c>
      <c r="F62" s="27" t="s">
        <v>2325</v>
      </c>
      <c r="G62" s="27" t="s">
        <v>2279</v>
      </c>
      <c r="H62" s="27" t="s">
        <v>556</v>
      </c>
      <c r="I62" s="27" t="s">
        <v>617</v>
      </c>
      <c r="J62" s="27" t="s">
        <v>610</v>
      </c>
      <c r="K62" s="28">
        <v>17000</v>
      </c>
      <c r="L62" s="29">
        <v>17000</v>
      </c>
      <c r="M62" s="27" t="s">
        <v>802</v>
      </c>
      <c r="N62" s="27" t="s">
        <v>803</v>
      </c>
      <c r="O62" s="27" t="s">
        <v>619</v>
      </c>
      <c r="P62" s="27" t="s">
        <v>580</v>
      </c>
      <c r="Q62" s="27" t="s">
        <v>620</v>
      </c>
      <c r="R62">
        <f t="shared" si="0"/>
        <v>2023</v>
      </c>
    </row>
    <row r="63" spans="1:18" x14ac:dyDescent="0.3">
      <c r="A63" s="26">
        <v>44939</v>
      </c>
      <c r="B63" s="26">
        <v>44789</v>
      </c>
      <c r="C63" s="26">
        <v>44797</v>
      </c>
      <c r="D63" s="27" t="s">
        <v>804</v>
      </c>
      <c r="E63" s="27" t="s">
        <v>805</v>
      </c>
      <c r="F63" s="27" t="s">
        <v>2318</v>
      </c>
      <c r="G63" s="27" t="s">
        <v>2292</v>
      </c>
      <c r="H63" s="27" t="s">
        <v>556</v>
      </c>
      <c r="I63" s="27" t="s">
        <v>566</v>
      </c>
      <c r="J63" s="27" t="s">
        <v>610</v>
      </c>
      <c r="K63" s="28">
        <v>15000</v>
      </c>
      <c r="L63" s="29">
        <v>15000</v>
      </c>
      <c r="M63" s="27" t="s">
        <v>806</v>
      </c>
      <c r="N63" s="27" t="s">
        <v>807</v>
      </c>
      <c r="O63" s="27" t="s">
        <v>185</v>
      </c>
      <c r="P63" s="27" t="s">
        <v>570</v>
      </c>
      <c r="Q63" s="27" t="s">
        <v>571</v>
      </c>
      <c r="R63">
        <f t="shared" si="0"/>
        <v>2023</v>
      </c>
    </row>
    <row r="64" spans="1:18" x14ac:dyDescent="0.3">
      <c r="A64" s="26">
        <v>44939</v>
      </c>
      <c r="B64" s="26">
        <v>44836</v>
      </c>
      <c r="C64" s="26">
        <v>44846</v>
      </c>
      <c r="D64" s="27" t="s">
        <v>808</v>
      </c>
      <c r="E64" s="27" t="s">
        <v>809</v>
      </c>
      <c r="F64" s="27" t="s">
        <v>2310</v>
      </c>
      <c r="G64" s="27" t="s">
        <v>2287</v>
      </c>
      <c r="H64" s="27" t="s">
        <v>556</v>
      </c>
      <c r="I64" s="27" t="s">
        <v>566</v>
      </c>
      <c r="J64" s="27" t="s">
        <v>610</v>
      </c>
      <c r="K64" s="28">
        <v>15000</v>
      </c>
      <c r="L64" s="29">
        <v>15000</v>
      </c>
      <c r="M64" s="27" t="s">
        <v>810</v>
      </c>
      <c r="N64" s="27" t="s">
        <v>811</v>
      </c>
      <c r="O64" s="27" t="s">
        <v>185</v>
      </c>
      <c r="P64" s="27" t="s">
        <v>570</v>
      </c>
      <c r="Q64" s="27" t="s">
        <v>571</v>
      </c>
      <c r="R64">
        <f t="shared" si="0"/>
        <v>2023</v>
      </c>
    </row>
    <row r="65" spans="1:18" x14ac:dyDescent="0.3">
      <c r="A65" s="26">
        <v>44939</v>
      </c>
      <c r="B65" s="26">
        <v>44796</v>
      </c>
      <c r="C65" s="26">
        <v>44799</v>
      </c>
      <c r="D65" s="27" t="s">
        <v>812</v>
      </c>
      <c r="E65" s="27" t="s">
        <v>813</v>
      </c>
      <c r="F65" s="27" t="s">
        <v>2314</v>
      </c>
      <c r="G65" s="27" t="s">
        <v>2290</v>
      </c>
      <c r="H65" s="27" t="s">
        <v>556</v>
      </c>
      <c r="I65" s="27" t="s">
        <v>566</v>
      </c>
      <c r="J65" s="27" t="s">
        <v>610</v>
      </c>
      <c r="K65" s="28">
        <v>18000</v>
      </c>
      <c r="L65" s="29">
        <v>18000</v>
      </c>
      <c r="M65" s="27" t="s">
        <v>814</v>
      </c>
      <c r="N65" s="27" t="s">
        <v>815</v>
      </c>
      <c r="O65" s="27" t="s">
        <v>185</v>
      </c>
      <c r="P65" s="27" t="s">
        <v>570</v>
      </c>
      <c r="Q65" s="27" t="s">
        <v>571</v>
      </c>
      <c r="R65">
        <f t="shared" si="0"/>
        <v>2023</v>
      </c>
    </row>
    <row r="66" spans="1:18" x14ac:dyDescent="0.3">
      <c r="A66" s="26">
        <v>44939</v>
      </c>
      <c r="B66" s="26">
        <v>44749</v>
      </c>
      <c r="C66" s="26">
        <v>44791</v>
      </c>
      <c r="D66" s="27" t="s">
        <v>816</v>
      </c>
      <c r="E66" s="27" t="s">
        <v>817</v>
      </c>
      <c r="F66" s="27" t="s">
        <v>2317</v>
      </c>
      <c r="G66" s="27" t="s">
        <v>2297</v>
      </c>
      <c r="H66" s="27" t="s">
        <v>556</v>
      </c>
      <c r="I66" s="27" t="s">
        <v>617</v>
      </c>
      <c r="J66" s="27" t="s">
        <v>610</v>
      </c>
      <c r="K66" s="28">
        <v>15000</v>
      </c>
      <c r="L66" s="29">
        <v>15000</v>
      </c>
      <c r="M66" s="27" t="s">
        <v>818</v>
      </c>
      <c r="N66" s="27" t="s">
        <v>819</v>
      </c>
      <c r="O66" s="27" t="s">
        <v>619</v>
      </c>
      <c r="P66" s="27" t="s">
        <v>580</v>
      </c>
      <c r="Q66" s="27" t="s">
        <v>620</v>
      </c>
      <c r="R66">
        <f t="shared" si="0"/>
        <v>2023</v>
      </c>
    </row>
    <row r="67" spans="1:18" x14ac:dyDescent="0.3">
      <c r="A67" s="26">
        <v>44939</v>
      </c>
      <c r="B67" s="26">
        <v>44594</v>
      </c>
      <c r="C67" s="26">
        <v>44865</v>
      </c>
      <c r="D67" s="27" t="s">
        <v>820</v>
      </c>
      <c r="E67" s="27" t="s">
        <v>821</v>
      </c>
      <c r="F67" s="27" t="s">
        <v>2323</v>
      </c>
      <c r="G67" s="27" t="s">
        <v>2298</v>
      </c>
      <c r="H67" s="27" t="s">
        <v>556</v>
      </c>
      <c r="I67" s="27" t="s">
        <v>566</v>
      </c>
      <c r="J67" s="27" t="s">
        <v>610</v>
      </c>
      <c r="K67" s="28">
        <v>15000</v>
      </c>
      <c r="L67" s="29">
        <v>15000</v>
      </c>
      <c r="M67" s="27" t="s">
        <v>822</v>
      </c>
      <c r="N67" s="27" t="s">
        <v>823</v>
      </c>
      <c r="O67" s="27" t="s">
        <v>185</v>
      </c>
      <c r="P67" s="27" t="s">
        <v>570</v>
      </c>
      <c r="Q67" s="27" t="s">
        <v>571</v>
      </c>
      <c r="R67">
        <f t="shared" ref="R67:R130" si="1">YEAR(A67)</f>
        <v>2023</v>
      </c>
    </row>
    <row r="68" spans="1:18" x14ac:dyDescent="0.3">
      <c r="A68" s="26">
        <v>44939</v>
      </c>
      <c r="B68" s="26">
        <v>44605</v>
      </c>
      <c r="C68" s="26">
        <v>44596</v>
      </c>
      <c r="D68" s="27" t="s">
        <v>824</v>
      </c>
      <c r="E68" s="27" t="s">
        <v>825</v>
      </c>
      <c r="F68" s="27" t="s">
        <v>2320</v>
      </c>
      <c r="G68" s="27" t="s">
        <v>2284</v>
      </c>
      <c r="H68" s="27" t="s">
        <v>556</v>
      </c>
      <c r="I68" s="27" t="s">
        <v>566</v>
      </c>
      <c r="J68" s="27" t="s">
        <v>610</v>
      </c>
      <c r="K68" s="28">
        <v>17000</v>
      </c>
      <c r="L68" s="29">
        <v>17000</v>
      </c>
      <c r="M68" s="27" t="s">
        <v>826</v>
      </c>
      <c r="N68" s="27" t="s">
        <v>827</v>
      </c>
      <c r="O68" s="27" t="s">
        <v>185</v>
      </c>
      <c r="P68" s="27" t="s">
        <v>570</v>
      </c>
      <c r="Q68" s="27" t="s">
        <v>571</v>
      </c>
      <c r="R68">
        <f t="shared" si="1"/>
        <v>2023</v>
      </c>
    </row>
    <row r="69" spans="1:18" x14ac:dyDescent="0.3">
      <c r="A69" s="26">
        <v>44939</v>
      </c>
      <c r="B69" s="26">
        <v>44829</v>
      </c>
      <c r="C69" s="26">
        <v>44841</v>
      </c>
      <c r="D69" s="27" t="s">
        <v>828</v>
      </c>
      <c r="E69" s="27" t="s">
        <v>829</v>
      </c>
      <c r="F69" s="27" t="s">
        <v>2302</v>
      </c>
      <c r="G69" s="27" t="s">
        <v>2283</v>
      </c>
      <c r="H69" s="27" t="s">
        <v>556</v>
      </c>
      <c r="I69" s="27" t="s">
        <v>566</v>
      </c>
      <c r="J69" s="27" t="s">
        <v>610</v>
      </c>
      <c r="K69" s="28">
        <v>29000</v>
      </c>
      <c r="L69" s="29">
        <v>29000</v>
      </c>
      <c r="M69" s="27" t="s">
        <v>830</v>
      </c>
      <c r="N69" s="27" t="s">
        <v>831</v>
      </c>
      <c r="O69" s="27" t="s">
        <v>185</v>
      </c>
      <c r="P69" s="27" t="s">
        <v>570</v>
      </c>
      <c r="Q69" s="27" t="s">
        <v>571</v>
      </c>
      <c r="R69">
        <f t="shared" si="1"/>
        <v>2023</v>
      </c>
    </row>
    <row r="70" spans="1:18" x14ac:dyDescent="0.3">
      <c r="A70" s="26">
        <v>44939</v>
      </c>
      <c r="B70" s="26">
        <v>44801</v>
      </c>
      <c r="C70" s="26">
        <v>44796</v>
      </c>
      <c r="D70" s="27" t="s">
        <v>832</v>
      </c>
      <c r="E70" s="27" t="s">
        <v>833</v>
      </c>
      <c r="F70" s="27" t="s">
        <v>2314</v>
      </c>
      <c r="G70" s="27" t="s">
        <v>2292</v>
      </c>
      <c r="H70" s="27" t="s">
        <v>556</v>
      </c>
      <c r="I70" s="27" t="s">
        <v>566</v>
      </c>
      <c r="J70" s="27" t="s">
        <v>610</v>
      </c>
      <c r="K70" s="28">
        <v>15000</v>
      </c>
      <c r="L70" s="29">
        <v>15000</v>
      </c>
      <c r="M70" s="27" t="s">
        <v>834</v>
      </c>
      <c r="N70" s="27" t="s">
        <v>835</v>
      </c>
      <c r="O70" s="27" t="s">
        <v>185</v>
      </c>
      <c r="P70" s="27" t="s">
        <v>570</v>
      </c>
      <c r="Q70" s="27" t="s">
        <v>571</v>
      </c>
      <c r="R70">
        <f t="shared" si="1"/>
        <v>2023</v>
      </c>
    </row>
    <row r="71" spans="1:18" x14ac:dyDescent="0.3">
      <c r="A71" s="26">
        <v>44939</v>
      </c>
      <c r="B71" s="26">
        <v>44795</v>
      </c>
      <c r="C71" s="26">
        <v>44866</v>
      </c>
      <c r="D71" s="27" t="s">
        <v>836</v>
      </c>
      <c r="E71" s="27" t="s">
        <v>837</v>
      </c>
      <c r="F71" s="27" t="s">
        <v>2299</v>
      </c>
      <c r="G71" s="27" t="s">
        <v>2276</v>
      </c>
      <c r="H71" s="27" t="s">
        <v>556</v>
      </c>
      <c r="I71" s="27" t="s">
        <v>575</v>
      </c>
      <c r="J71" s="27" t="s">
        <v>610</v>
      </c>
      <c r="K71" s="28">
        <v>15000</v>
      </c>
      <c r="L71" s="29">
        <v>15000</v>
      </c>
      <c r="M71" s="27" t="s">
        <v>838</v>
      </c>
      <c r="N71" s="27" t="s">
        <v>839</v>
      </c>
      <c r="O71" s="27" t="s">
        <v>579</v>
      </c>
      <c r="P71" s="27" t="s">
        <v>580</v>
      </c>
      <c r="Q71" s="27" t="s">
        <v>581</v>
      </c>
      <c r="R71">
        <f t="shared" si="1"/>
        <v>2023</v>
      </c>
    </row>
    <row r="72" spans="1:18" x14ac:dyDescent="0.3">
      <c r="A72" s="26">
        <v>44939</v>
      </c>
      <c r="B72" s="26">
        <v>44802</v>
      </c>
      <c r="C72" s="26">
        <v>44880</v>
      </c>
      <c r="D72" s="27" t="s">
        <v>840</v>
      </c>
      <c r="E72" s="27" t="s">
        <v>841</v>
      </c>
      <c r="F72" s="27" t="s">
        <v>2305</v>
      </c>
      <c r="G72" s="27" t="s">
        <v>2286</v>
      </c>
      <c r="H72" s="27" t="s">
        <v>556</v>
      </c>
      <c r="I72" s="27" t="s">
        <v>566</v>
      </c>
      <c r="J72" s="27" t="s">
        <v>610</v>
      </c>
      <c r="K72" s="28">
        <v>15000</v>
      </c>
      <c r="L72" s="29">
        <v>15000</v>
      </c>
      <c r="M72" s="27" t="s">
        <v>842</v>
      </c>
      <c r="N72" s="27" t="s">
        <v>843</v>
      </c>
      <c r="O72" s="27" t="s">
        <v>185</v>
      </c>
      <c r="P72" s="27" t="s">
        <v>570</v>
      </c>
      <c r="Q72" s="27" t="s">
        <v>571</v>
      </c>
      <c r="R72">
        <f t="shared" si="1"/>
        <v>2023</v>
      </c>
    </row>
    <row r="73" spans="1:18" x14ac:dyDescent="0.3">
      <c r="A73" s="26">
        <v>44939</v>
      </c>
      <c r="B73" s="26">
        <v>44697</v>
      </c>
      <c r="C73" s="26">
        <v>44696</v>
      </c>
      <c r="D73" s="27" t="s">
        <v>844</v>
      </c>
      <c r="E73" s="27" t="s">
        <v>845</v>
      </c>
      <c r="F73" s="27" t="s">
        <v>2314</v>
      </c>
      <c r="G73" s="27" t="s">
        <v>2274</v>
      </c>
      <c r="H73" s="27" t="s">
        <v>556</v>
      </c>
      <c r="I73" s="27" t="s">
        <v>617</v>
      </c>
      <c r="J73" s="27" t="s">
        <v>610</v>
      </c>
      <c r="K73" s="28">
        <v>12000</v>
      </c>
      <c r="L73" s="29">
        <v>12000</v>
      </c>
      <c r="M73" s="27" t="s">
        <v>846</v>
      </c>
      <c r="N73" s="27" t="s">
        <v>847</v>
      </c>
      <c r="O73" s="27" t="s">
        <v>619</v>
      </c>
      <c r="P73" s="27" t="s">
        <v>580</v>
      </c>
      <c r="Q73" s="27" t="s">
        <v>620</v>
      </c>
      <c r="R73">
        <f t="shared" si="1"/>
        <v>2023</v>
      </c>
    </row>
    <row r="74" spans="1:18" x14ac:dyDescent="0.3">
      <c r="A74" s="26">
        <v>44939</v>
      </c>
      <c r="B74" s="26">
        <v>44825</v>
      </c>
      <c r="C74" s="26">
        <v>44834</v>
      </c>
      <c r="D74" s="27" t="s">
        <v>848</v>
      </c>
      <c r="E74" s="27" t="s">
        <v>849</v>
      </c>
      <c r="F74" s="27" t="s">
        <v>2318</v>
      </c>
      <c r="G74" s="27" t="s">
        <v>2291</v>
      </c>
      <c r="H74" s="27" t="s">
        <v>556</v>
      </c>
      <c r="I74" s="27" t="s">
        <v>566</v>
      </c>
      <c r="J74" s="27" t="s">
        <v>610</v>
      </c>
      <c r="K74" s="28">
        <v>25000</v>
      </c>
      <c r="L74" s="29">
        <v>25000</v>
      </c>
      <c r="M74" s="27" t="s">
        <v>850</v>
      </c>
      <c r="N74" s="27" t="s">
        <v>851</v>
      </c>
      <c r="O74" s="27" t="s">
        <v>185</v>
      </c>
      <c r="P74" s="27" t="s">
        <v>570</v>
      </c>
      <c r="Q74" s="27" t="s">
        <v>571</v>
      </c>
      <c r="R74">
        <f t="shared" si="1"/>
        <v>2023</v>
      </c>
    </row>
    <row r="75" spans="1:18" x14ac:dyDescent="0.3">
      <c r="A75" s="26">
        <v>44939</v>
      </c>
      <c r="B75" s="26">
        <v>44817</v>
      </c>
      <c r="C75" s="26">
        <v>44834</v>
      </c>
      <c r="D75" s="27" t="s">
        <v>852</v>
      </c>
      <c r="E75" s="27" t="s">
        <v>853</v>
      </c>
      <c r="F75" s="27" t="s">
        <v>2299</v>
      </c>
      <c r="G75" s="27" t="s">
        <v>2291</v>
      </c>
      <c r="H75" s="27" t="s">
        <v>556</v>
      </c>
      <c r="I75" s="27" t="s">
        <v>566</v>
      </c>
      <c r="J75" s="27" t="s">
        <v>610</v>
      </c>
      <c r="K75" s="28">
        <v>15000</v>
      </c>
      <c r="L75" s="29">
        <v>15000</v>
      </c>
      <c r="M75" s="27" t="s">
        <v>850</v>
      </c>
      <c r="N75" s="27" t="s">
        <v>854</v>
      </c>
      <c r="O75" s="27" t="s">
        <v>185</v>
      </c>
      <c r="P75" s="27" t="s">
        <v>570</v>
      </c>
      <c r="Q75" s="27" t="s">
        <v>571</v>
      </c>
      <c r="R75">
        <f t="shared" si="1"/>
        <v>2023</v>
      </c>
    </row>
    <row r="76" spans="1:18" x14ac:dyDescent="0.3">
      <c r="A76" s="26">
        <v>44939</v>
      </c>
      <c r="B76" s="26">
        <v>44685</v>
      </c>
      <c r="C76" s="26">
        <v>44696</v>
      </c>
      <c r="D76" s="27" t="s">
        <v>855</v>
      </c>
      <c r="E76" s="27" t="s">
        <v>856</v>
      </c>
      <c r="F76" s="27" t="s">
        <v>2312</v>
      </c>
      <c r="G76" s="27" t="s">
        <v>2279</v>
      </c>
      <c r="H76" s="27" t="s">
        <v>556</v>
      </c>
      <c r="I76" s="27" t="s">
        <v>566</v>
      </c>
      <c r="J76" s="27" t="s">
        <v>610</v>
      </c>
      <c r="K76" s="28">
        <v>38000</v>
      </c>
      <c r="L76" s="29">
        <v>38000</v>
      </c>
      <c r="M76" s="27" t="s">
        <v>857</v>
      </c>
      <c r="N76" s="27" t="s">
        <v>858</v>
      </c>
      <c r="O76" s="27" t="s">
        <v>185</v>
      </c>
      <c r="P76" s="27" t="s">
        <v>570</v>
      </c>
      <c r="Q76" s="27" t="s">
        <v>571</v>
      </c>
      <c r="R76">
        <f t="shared" si="1"/>
        <v>2023</v>
      </c>
    </row>
    <row r="77" spans="1:18" x14ac:dyDescent="0.3">
      <c r="A77" s="26">
        <v>44939</v>
      </c>
      <c r="B77" s="26">
        <v>44726</v>
      </c>
      <c r="C77" s="26">
        <v>44861</v>
      </c>
      <c r="D77" s="27" t="s">
        <v>859</v>
      </c>
      <c r="E77" s="27" t="s">
        <v>860</v>
      </c>
      <c r="F77" s="27" t="s">
        <v>2324</v>
      </c>
      <c r="G77" s="27" t="s">
        <v>2295</v>
      </c>
      <c r="H77" s="27" t="s">
        <v>556</v>
      </c>
      <c r="I77" s="27" t="s">
        <v>566</v>
      </c>
      <c r="J77" s="27" t="s">
        <v>610</v>
      </c>
      <c r="K77" s="28">
        <v>14000</v>
      </c>
      <c r="L77" s="29">
        <v>14000</v>
      </c>
      <c r="M77" s="27" t="s">
        <v>850</v>
      </c>
      <c r="N77" s="27" t="s">
        <v>861</v>
      </c>
      <c r="O77" s="27" t="s">
        <v>185</v>
      </c>
      <c r="P77" s="27" t="s">
        <v>570</v>
      </c>
      <c r="Q77" s="27" t="s">
        <v>571</v>
      </c>
      <c r="R77">
        <f t="shared" si="1"/>
        <v>2023</v>
      </c>
    </row>
    <row r="78" spans="1:18" x14ac:dyDescent="0.3">
      <c r="A78" s="26">
        <v>44939</v>
      </c>
      <c r="B78" s="26">
        <v>44823</v>
      </c>
      <c r="C78" s="26">
        <v>44832</v>
      </c>
      <c r="D78" s="27" t="s">
        <v>862</v>
      </c>
      <c r="E78" s="27" t="s">
        <v>863</v>
      </c>
      <c r="F78" s="27" t="s">
        <v>2321</v>
      </c>
      <c r="G78" s="27" t="s">
        <v>2284</v>
      </c>
      <c r="H78" s="27" t="s">
        <v>556</v>
      </c>
      <c r="I78" s="27" t="s">
        <v>566</v>
      </c>
      <c r="J78" s="27" t="s">
        <v>610</v>
      </c>
      <c r="K78" s="28">
        <v>15000</v>
      </c>
      <c r="L78" s="29">
        <v>15000</v>
      </c>
      <c r="M78" s="27" t="s">
        <v>838</v>
      </c>
      <c r="N78" s="27" t="s">
        <v>864</v>
      </c>
      <c r="O78" s="27" t="s">
        <v>185</v>
      </c>
      <c r="P78" s="27" t="s">
        <v>570</v>
      </c>
      <c r="Q78" s="27" t="s">
        <v>571</v>
      </c>
      <c r="R78">
        <f t="shared" si="1"/>
        <v>2023</v>
      </c>
    </row>
    <row r="79" spans="1:18" x14ac:dyDescent="0.3">
      <c r="A79" s="26">
        <v>44939</v>
      </c>
      <c r="B79" s="26">
        <v>44477</v>
      </c>
      <c r="C79" s="26">
        <v>44512</v>
      </c>
      <c r="D79" s="27" t="s">
        <v>865</v>
      </c>
      <c r="E79" s="27" t="s">
        <v>866</v>
      </c>
      <c r="F79" s="27" t="s">
        <v>2323</v>
      </c>
      <c r="G79" s="27" t="s">
        <v>2284</v>
      </c>
      <c r="H79" s="27" t="s">
        <v>556</v>
      </c>
      <c r="I79" s="27" t="s">
        <v>617</v>
      </c>
      <c r="J79" s="27" t="s">
        <v>610</v>
      </c>
      <c r="K79" s="28">
        <v>17000</v>
      </c>
      <c r="L79" s="29">
        <v>17000</v>
      </c>
      <c r="M79" s="27" t="s">
        <v>867</v>
      </c>
      <c r="N79" s="27" t="s">
        <v>868</v>
      </c>
      <c r="O79" s="27" t="s">
        <v>619</v>
      </c>
      <c r="P79" s="27" t="s">
        <v>580</v>
      </c>
      <c r="Q79" s="27" t="s">
        <v>620</v>
      </c>
      <c r="R79">
        <f t="shared" si="1"/>
        <v>2023</v>
      </c>
    </row>
    <row r="80" spans="1:18" x14ac:dyDescent="0.3">
      <c r="A80" s="26">
        <v>44939</v>
      </c>
      <c r="B80" s="26">
        <v>44687</v>
      </c>
      <c r="C80" s="26">
        <v>44791</v>
      </c>
      <c r="D80" s="27" t="s">
        <v>787</v>
      </c>
      <c r="E80" s="27" t="s">
        <v>869</v>
      </c>
      <c r="F80" s="27" t="s">
        <v>2310</v>
      </c>
      <c r="G80" s="27" t="s">
        <v>2270</v>
      </c>
      <c r="H80" s="27" t="s">
        <v>556</v>
      </c>
      <c r="I80" s="27" t="s">
        <v>575</v>
      </c>
      <c r="J80" s="27" t="s">
        <v>610</v>
      </c>
      <c r="K80" s="28">
        <v>17000</v>
      </c>
      <c r="L80" s="29">
        <v>17000</v>
      </c>
      <c r="M80" s="27" t="s">
        <v>822</v>
      </c>
      <c r="N80" s="27" t="s">
        <v>870</v>
      </c>
      <c r="O80" s="27" t="s">
        <v>579</v>
      </c>
      <c r="P80" s="27" t="s">
        <v>580</v>
      </c>
      <c r="Q80" s="27" t="s">
        <v>581</v>
      </c>
      <c r="R80">
        <f t="shared" si="1"/>
        <v>2023</v>
      </c>
    </row>
    <row r="81" spans="1:18" x14ac:dyDescent="0.3">
      <c r="A81" s="26">
        <v>44939</v>
      </c>
      <c r="B81" s="26">
        <v>44634</v>
      </c>
      <c r="C81" s="26">
        <v>44778</v>
      </c>
      <c r="D81" s="27" t="s">
        <v>871</v>
      </c>
      <c r="E81" s="27" t="s">
        <v>872</v>
      </c>
      <c r="F81" s="27" t="s">
        <v>2320</v>
      </c>
      <c r="G81" s="27" t="s">
        <v>2275</v>
      </c>
      <c r="H81" s="27" t="s">
        <v>556</v>
      </c>
      <c r="I81" s="27" t="s">
        <v>566</v>
      </c>
      <c r="J81" s="27" t="s">
        <v>610</v>
      </c>
      <c r="K81" s="28">
        <v>26000</v>
      </c>
      <c r="L81" s="29">
        <v>26000</v>
      </c>
      <c r="M81" s="27" t="s">
        <v>873</v>
      </c>
      <c r="N81" s="27" t="s">
        <v>874</v>
      </c>
      <c r="O81" s="27" t="s">
        <v>185</v>
      </c>
      <c r="P81" s="27" t="s">
        <v>570</v>
      </c>
      <c r="Q81" s="27" t="s">
        <v>571</v>
      </c>
      <c r="R81">
        <f t="shared" si="1"/>
        <v>2023</v>
      </c>
    </row>
    <row r="82" spans="1:18" x14ac:dyDescent="0.3">
      <c r="A82" s="26">
        <v>44939</v>
      </c>
      <c r="B82" s="26">
        <v>44702</v>
      </c>
      <c r="C82" s="26">
        <v>44746</v>
      </c>
      <c r="D82" s="27" t="s">
        <v>875</v>
      </c>
      <c r="E82" s="27" t="s">
        <v>876</v>
      </c>
      <c r="F82" s="27" t="s">
        <v>2326</v>
      </c>
      <c r="G82" s="27" t="s">
        <v>2291</v>
      </c>
      <c r="H82" s="27" t="s">
        <v>556</v>
      </c>
      <c r="I82" s="27" t="s">
        <v>566</v>
      </c>
      <c r="J82" s="27" t="s">
        <v>610</v>
      </c>
      <c r="K82" s="28">
        <v>22000</v>
      </c>
      <c r="L82" s="29">
        <v>22000</v>
      </c>
      <c r="M82" s="27" t="s">
        <v>877</v>
      </c>
      <c r="N82" s="27" t="s">
        <v>878</v>
      </c>
      <c r="O82" s="27" t="s">
        <v>185</v>
      </c>
      <c r="P82" s="27" t="s">
        <v>570</v>
      </c>
      <c r="Q82" s="27" t="s">
        <v>571</v>
      </c>
      <c r="R82">
        <f t="shared" si="1"/>
        <v>2023</v>
      </c>
    </row>
    <row r="83" spans="1:18" x14ac:dyDescent="0.3">
      <c r="A83" s="26">
        <v>44939</v>
      </c>
      <c r="B83" s="26">
        <v>44406</v>
      </c>
      <c r="C83" s="26">
        <v>44411</v>
      </c>
      <c r="D83" s="27" t="s">
        <v>879</v>
      </c>
      <c r="E83" s="27" t="s">
        <v>880</v>
      </c>
      <c r="F83" s="27" t="s">
        <v>2307</v>
      </c>
      <c r="G83" s="27" t="s">
        <v>2275</v>
      </c>
      <c r="H83" s="27" t="s">
        <v>556</v>
      </c>
      <c r="I83" s="27" t="s">
        <v>758</v>
      </c>
      <c r="J83" s="27" t="s">
        <v>610</v>
      </c>
      <c r="K83" s="28">
        <v>27000</v>
      </c>
      <c r="L83" s="29">
        <v>27000</v>
      </c>
      <c r="M83" s="27" t="s">
        <v>830</v>
      </c>
      <c r="N83" s="27" t="s">
        <v>881</v>
      </c>
      <c r="O83" s="27" t="s">
        <v>619</v>
      </c>
      <c r="P83" s="27" t="s">
        <v>580</v>
      </c>
      <c r="Q83" s="27" t="s">
        <v>620</v>
      </c>
      <c r="R83">
        <f t="shared" si="1"/>
        <v>2023</v>
      </c>
    </row>
    <row r="84" spans="1:18" x14ac:dyDescent="0.3">
      <c r="A84" s="26">
        <v>44939</v>
      </c>
      <c r="B84" s="26">
        <v>44718</v>
      </c>
      <c r="C84" s="26">
        <v>44741</v>
      </c>
      <c r="D84" s="27" t="s">
        <v>882</v>
      </c>
      <c r="E84" s="27" t="s">
        <v>883</v>
      </c>
      <c r="F84" s="27" t="s">
        <v>2319</v>
      </c>
      <c r="G84" s="27" t="s">
        <v>2286</v>
      </c>
      <c r="H84" s="27" t="s">
        <v>556</v>
      </c>
      <c r="I84" s="27" t="s">
        <v>566</v>
      </c>
      <c r="J84" s="27" t="s">
        <v>610</v>
      </c>
      <c r="K84" s="28">
        <v>17000</v>
      </c>
      <c r="L84" s="29">
        <v>17000</v>
      </c>
      <c r="M84" s="27" t="s">
        <v>884</v>
      </c>
      <c r="N84" s="27" t="s">
        <v>885</v>
      </c>
      <c r="O84" s="27" t="s">
        <v>185</v>
      </c>
      <c r="P84" s="27" t="s">
        <v>570</v>
      </c>
      <c r="Q84" s="27" t="s">
        <v>571</v>
      </c>
      <c r="R84">
        <f t="shared" si="1"/>
        <v>2023</v>
      </c>
    </row>
    <row r="85" spans="1:18" x14ac:dyDescent="0.3">
      <c r="A85" s="26">
        <v>44939</v>
      </c>
      <c r="B85" s="26">
        <v>44817</v>
      </c>
      <c r="C85" s="26">
        <v>44823</v>
      </c>
      <c r="D85" s="27" t="s">
        <v>886</v>
      </c>
      <c r="E85" s="27" t="s">
        <v>887</v>
      </c>
      <c r="F85" s="27" t="s">
        <v>2320</v>
      </c>
      <c r="G85" s="27" t="s">
        <v>2297</v>
      </c>
      <c r="H85" s="27" t="s">
        <v>556</v>
      </c>
      <c r="I85" s="27" t="s">
        <v>566</v>
      </c>
      <c r="J85" s="27" t="s">
        <v>610</v>
      </c>
      <c r="K85" s="28">
        <v>18000</v>
      </c>
      <c r="L85" s="29">
        <v>18000</v>
      </c>
      <c r="M85" s="27" t="s">
        <v>888</v>
      </c>
      <c r="N85" s="27" t="s">
        <v>889</v>
      </c>
      <c r="O85" s="27" t="s">
        <v>185</v>
      </c>
      <c r="P85" s="27" t="s">
        <v>570</v>
      </c>
      <c r="Q85" s="27" t="s">
        <v>571</v>
      </c>
      <c r="R85">
        <f t="shared" si="1"/>
        <v>2023</v>
      </c>
    </row>
    <row r="86" spans="1:18" x14ac:dyDescent="0.3">
      <c r="A86" s="26">
        <v>44939</v>
      </c>
      <c r="B86" s="26">
        <v>44614</v>
      </c>
      <c r="C86" s="26">
        <v>44796</v>
      </c>
      <c r="D86" s="27" t="s">
        <v>890</v>
      </c>
      <c r="E86" s="27" t="s">
        <v>891</v>
      </c>
      <c r="F86" s="27" t="s">
        <v>2323</v>
      </c>
      <c r="G86" s="27" t="s">
        <v>2279</v>
      </c>
      <c r="H86" s="27" t="s">
        <v>556</v>
      </c>
      <c r="I86" s="27" t="s">
        <v>566</v>
      </c>
      <c r="J86" s="27" t="s">
        <v>610</v>
      </c>
      <c r="K86" s="28">
        <v>20000</v>
      </c>
      <c r="L86" s="29">
        <v>20000</v>
      </c>
      <c r="M86" s="27" t="s">
        <v>822</v>
      </c>
      <c r="N86" s="27" t="s">
        <v>892</v>
      </c>
      <c r="O86" s="27" t="s">
        <v>185</v>
      </c>
      <c r="P86" s="27" t="s">
        <v>570</v>
      </c>
      <c r="Q86" s="27" t="s">
        <v>571</v>
      </c>
      <c r="R86">
        <f t="shared" si="1"/>
        <v>2023</v>
      </c>
    </row>
    <row r="87" spans="1:18" x14ac:dyDescent="0.3">
      <c r="A87" s="26">
        <v>44939</v>
      </c>
      <c r="B87" s="26">
        <v>44756</v>
      </c>
      <c r="C87" s="26">
        <v>44791</v>
      </c>
      <c r="D87" s="27" t="s">
        <v>893</v>
      </c>
      <c r="E87" s="27" t="s">
        <v>894</v>
      </c>
      <c r="F87" s="27" t="s">
        <v>2302</v>
      </c>
      <c r="G87" s="27" t="s">
        <v>2296</v>
      </c>
      <c r="H87" s="27" t="s">
        <v>556</v>
      </c>
      <c r="I87" s="27" t="s">
        <v>566</v>
      </c>
      <c r="J87" s="27" t="s">
        <v>610</v>
      </c>
      <c r="K87" s="28">
        <v>24000</v>
      </c>
      <c r="L87" s="29">
        <v>24000</v>
      </c>
      <c r="M87" s="27" t="s">
        <v>895</v>
      </c>
      <c r="N87" s="27" t="s">
        <v>896</v>
      </c>
      <c r="O87" s="27" t="s">
        <v>185</v>
      </c>
      <c r="P87" s="27" t="s">
        <v>570</v>
      </c>
      <c r="Q87" s="27" t="s">
        <v>571</v>
      </c>
      <c r="R87">
        <f t="shared" si="1"/>
        <v>2023</v>
      </c>
    </row>
    <row r="88" spans="1:18" x14ac:dyDescent="0.3">
      <c r="A88" s="26">
        <v>44939</v>
      </c>
      <c r="B88" s="26">
        <v>44592</v>
      </c>
      <c r="C88" s="26">
        <v>44861</v>
      </c>
      <c r="D88" s="27" t="s">
        <v>897</v>
      </c>
      <c r="E88" s="27" t="s">
        <v>898</v>
      </c>
      <c r="F88" s="27" t="s">
        <v>2323</v>
      </c>
      <c r="G88" s="27" t="s">
        <v>2297</v>
      </c>
      <c r="H88" s="27" t="s">
        <v>556</v>
      </c>
      <c r="I88" s="27" t="s">
        <v>566</v>
      </c>
      <c r="J88" s="27" t="s">
        <v>610</v>
      </c>
      <c r="K88" s="28">
        <v>15000</v>
      </c>
      <c r="L88" s="29">
        <v>15000</v>
      </c>
      <c r="M88" s="27" t="s">
        <v>899</v>
      </c>
      <c r="N88" s="27" t="s">
        <v>900</v>
      </c>
      <c r="O88" s="27" t="s">
        <v>185</v>
      </c>
      <c r="P88" s="27" t="s">
        <v>570</v>
      </c>
      <c r="Q88" s="27" t="s">
        <v>571</v>
      </c>
      <c r="R88">
        <f t="shared" si="1"/>
        <v>2023</v>
      </c>
    </row>
    <row r="89" spans="1:18" x14ac:dyDescent="0.3">
      <c r="A89" s="26">
        <v>44939</v>
      </c>
      <c r="B89" s="26">
        <v>44847</v>
      </c>
      <c r="C89" s="26">
        <v>44865</v>
      </c>
      <c r="D89" s="27" t="s">
        <v>901</v>
      </c>
      <c r="E89" s="27" t="s">
        <v>902</v>
      </c>
      <c r="F89" s="27" t="s">
        <v>2313</v>
      </c>
      <c r="G89" s="27" t="s">
        <v>2277</v>
      </c>
      <c r="H89" s="27" t="s">
        <v>556</v>
      </c>
      <c r="I89" s="27" t="s">
        <v>566</v>
      </c>
      <c r="J89" s="27" t="s">
        <v>610</v>
      </c>
      <c r="K89" s="28">
        <v>18000</v>
      </c>
      <c r="L89" s="29">
        <v>18000</v>
      </c>
      <c r="M89" s="27" t="s">
        <v>903</v>
      </c>
      <c r="N89" s="27" t="s">
        <v>904</v>
      </c>
      <c r="O89" s="27" t="s">
        <v>185</v>
      </c>
      <c r="P89" s="27" t="s">
        <v>570</v>
      </c>
      <c r="Q89" s="27" t="s">
        <v>571</v>
      </c>
      <c r="R89">
        <f t="shared" si="1"/>
        <v>2023</v>
      </c>
    </row>
    <row r="90" spans="1:18" x14ac:dyDescent="0.3">
      <c r="A90" s="26">
        <v>44939</v>
      </c>
      <c r="B90" s="26">
        <v>44690</v>
      </c>
      <c r="C90" s="26">
        <v>44863</v>
      </c>
      <c r="D90" s="27" t="s">
        <v>905</v>
      </c>
      <c r="E90" s="27" t="s">
        <v>906</v>
      </c>
      <c r="F90" s="27" t="s">
        <v>2315</v>
      </c>
      <c r="G90" s="27" t="s">
        <v>2273</v>
      </c>
      <c r="H90" s="27" t="s">
        <v>556</v>
      </c>
      <c r="I90" s="27" t="s">
        <v>566</v>
      </c>
      <c r="J90" s="27" t="s">
        <v>610</v>
      </c>
      <c r="K90" s="28">
        <v>15000</v>
      </c>
      <c r="L90" s="29">
        <v>15000</v>
      </c>
      <c r="M90" s="27" t="s">
        <v>907</v>
      </c>
      <c r="N90" s="27" t="s">
        <v>908</v>
      </c>
      <c r="O90" s="27" t="s">
        <v>185</v>
      </c>
      <c r="P90" s="27" t="s">
        <v>570</v>
      </c>
      <c r="Q90" s="27" t="s">
        <v>571</v>
      </c>
      <c r="R90">
        <f t="shared" si="1"/>
        <v>2023</v>
      </c>
    </row>
    <row r="91" spans="1:18" x14ac:dyDescent="0.3">
      <c r="A91" s="26">
        <v>44939</v>
      </c>
      <c r="B91" s="26">
        <v>44642</v>
      </c>
      <c r="C91" s="26">
        <v>44861</v>
      </c>
      <c r="D91" s="27" t="s">
        <v>909</v>
      </c>
      <c r="E91" s="27" t="s">
        <v>910</v>
      </c>
      <c r="F91" s="27" t="s">
        <v>2314</v>
      </c>
      <c r="G91" s="27" t="s">
        <v>2287</v>
      </c>
      <c r="H91" s="27" t="s">
        <v>556</v>
      </c>
      <c r="I91" s="27" t="s">
        <v>566</v>
      </c>
      <c r="J91" s="27" t="s">
        <v>610</v>
      </c>
      <c r="K91" s="28">
        <v>14000</v>
      </c>
      <c r="L91" s="29">
        <v>14000</v>
      </c>
      <c r="M91" s="27" t="s">
        <v>899</v>
      </c>
      <c r="N91" s="27" t="s">
        <v>911</v>
      </c>
      <c r="O91" s="27" t="s">
        <v>185</v>
      </c>
      <c r="P91" s="27" t="s">
        <v>570</v>
      </c>
      <c r="Q91" s="27" t="s">
        <v>571</v>
      </c>
      <c r="R91">
        <f t="shared" si="1"/>
        <v>2023</v>
      </c>
    </row>
    <row r="92" spans="1:18" x14ac:dyDescent="0.3">
      <c r="A92" s="26">
        <v>44939</v>
      </c>
      <c r="B92" s="26">
        <v>44763</v>
      </c>
      <c r="C92" s="26">
        <v>44798</v>
      </c>
      <c r="D92" s="27" t="s">
        <v>912</v>
      </c>
      <c r="E92" s="27" t="s">
        <v>913</v>
      </c>
      <c r="F92" s="27" t="s">
        <v>2322</v>
      </c>
      <c r="G92" s="27" t="s">
        <v>2288</v>
      </c>
      <c r="H92" s="27" t="s">
        <v>556</v>
      </c>
      <c r="I92" s="27" t="s">
        <v>566</v>
      </c>
      <c r="J92" s="27" t="s">
        <v>610</v>
      </c>
      <c r="K92" s="28">
        <v>16000</v>
      </c>
      <c r="L92" s="29">
        <v>16000</v>
      </c>
      <c r="M92" s="27" t="s">
        <v>818</v>
      </c>
      <c r="N92" s="27" t="s">
        <v>914</v>
      </c>
      <c r="O92" s="27" t="s">
        <v>185</v>
      </c>
      <c r="P92" s="27" t="s">
        <v>570</v>
      </c>
      <c r="Q92" s="27" t="s">
        <v>571</v>
      </c>
      <c r="R92">
        <f t="shared" si="1"/>
        <v>2023</v>
      </c>
    </row>
    <row r="93" spans="1:18" x14ac:dyDescent="0.3">
      <c r="A93" s="26">
        <v>44939</v>
      </c>
      <c r="B93" s="26">
        <v>44826</v>
      </c>
      <c r="C93" s="26">
        <v>44833</v>
      </c>
      <c r="D93" s="27" t="s">
        <v>915</v>
      </c>
      <c r="E93" s="27" t="s">
        <v>916</v>
      </c>
      <c r="F93" s="27" t="s">
        <v>2318</v>
      </c>
      <c r="G93" s="27" t="s">
        <v>2297</v>
      </c>
      <c r="H93" s="27" t="s">
        <v>556</v>
      </c>
      <c r="I93" s="27" t="s">
        <v>575</v>
      </c>
      <c r="J93" s="27" t="s">
        <v>610</v>
      </c>
      <c r="K93" s="28">
        <v>18000</v>
      </c>
      <c r="L93" s="29">
        <v>18000</v>
      </c>
      <c r="M93" s="27" t="s">
        <v>792</v>
      </c>
      <c r="N93" s="27" t="s">
        <v>917</v>
      </c>
      <c r="O93" s="27" t="s">
        <v>579</v>
      </c>
      <c r="P93" s="27" t="s">
        <v>580</v>
      </c>
      <c r="Q93" s="27" t="s">
        <v>581</v>
      </c>
      <c r="R93">
        <f t="shared" si="1"/>
        <v>2023</v>
      </c>
    </row>
    <row r="94" spans="1:18" x14ac:dyDescent="0.3">
      <c r="A94" s="26">
        <v>44939</v>
      </c>
      <c r="B94" s="26">
        <v>44637</v>
      </c>
      <c r="C94" s="26">
        <v>44697</v>
      </c>
      <c r="D94" s="27" t="s">
        <v>918</v>
      </c>
      <c r="E94" s="27" t="s">
        <v>919</v>
      </c>
      <c r="F94" s="27" t="s">
        <v>2321</v>
      </c>
      <c r="G94" s="27" t="s">
        <v>2275</v>
      </c>
      <c r="H94" s="27" t="s">
        <v>556</v>
      </c>
      <c r="I94" s="27" t="s">
        <v>617</v>
      </c>
      <c r="J94" s="27" t="s">
        <v>610</v>
      </c>
      <c r="K94" s="28">
        <v>15000</v>
      </c>
      <c r="L94" s="29">
        <v>15000</v>
      </c>
      <c r="M94" s="27" t="s">
        <v>920</v>
      </c>
      <c r="N94" s="27" t="s">
        <v>921</v>
      </c>
      <c r="O94" s="27" t="s">
        <v>619</v>
      </c>
      <c r="P94" s="27" t="s">
        <v>580</v>
      </c>
      <c r="Q94" s="27" t="s">
        <v>620</v>
      </c>
      <c r="R94">
        <f t="shared" si="1"/>
        <v>2023</v>
      </c>
    </row>
    <row r="95" spans="1:18" x14ac:dyDescent="0.3">
      <c r="A95" s="26">
        <v>44939</v>
      </c>
      <c r="B95" s="26">
        <v>44589</v>
      </c>
      <c r="C95" s="26">
        <v>44676</v>
      </c>
      <c r="D95" s="27" t="s">
        <v>922</v>
      </c>
      <c r="E95" s="27" t="s">
        <v>923</v>
      </c>
      <c r="F95" s="27" t="s">
        <v>2309</v>
      </c>
      <c r="G95" s="27" t="s">
        <v>2281</v>
      </c>
      <c r="H95" s="27" t="s">
        <v>556</v>
      </c>
      <c r="I95" s="27" t="s">
        <v>566</v>
      </c>
      <c r="J95" s="27" t="s">
        <v>610</v>
      </c>
      <c r="K95" s="28">
        <v>20000</v>
      </c>
      <c r="L95" s="29">
        <v>20000</v>
      </c>
      <c r="M95" s="27" t="s">
        <v>924</v>
      </c>
      <c r="N95" s="27" t="s">
        <v>925</v>
      </c>
      <c r="O95" s="27" t="s">
        <v>185</v>
      </c>
      <c r="P95" s="27" t="s">
        <v>570</v>
      </c>
      <c r="Q95" s="27" t="s">
        <v>571</v>
      </c>
      <c r="R95">
        <f t="shared" si="1"/>
        <v>2023</v>
      </c>
    </row>
    <row r="96" spans="1:18" x14ac:dyDescent="0.3">
      <c r="A96" s="26">
        <v>44939</v>
      </c>
      <c r="B96" s="26">
        <v>44789</v>
      </c>
      <c r="C96" s="26">
        <v>44908</v>
      </c>
      <c r="D96" s="27" t="s">
        <v>926</v>
      </c>
      <c r="E96" s="27" t="s">
        <v>927</v>
      </c>
      <c r="F96" s="27" t="s">
        <v>2308</v>
      </c>
      <c r="G96" s="27" t="s">
        <v>2284</v>
      </c>
      <c r="H96" s="27" t="s">
        <v>596</v>
      </c>
      <c r="I96" s="27" t="s">
        <v>702</v>
      </c>
      <c r="J96" s="27" t="s">
        <v>928</v>
      </c>
      <c r="K96" s="28">
        <v>983948</v>
      </c>
      <c r="L96" s="29">
        <v>983948</v>
      </c>
      <c r="M96" s="27" t="s">
        <v>929</v>
      </c>
      <c r="N96" s="27" t="s">
        <v>930</v>
      </c>
      <c r="O96" s="27" t="s">
        <v>705</v>
      </c>
      <c r="P96" s="27" t="s">
        <v>706</v>
      </c>
      <c r="Q96" s="27" t="s">
        <v>707</v>
      </c>
      <c r="R96">
        <f t="shared" si="1"/>
        <v>2023</v>
      </c>
    </row>
    <row r="97" spans="1:18" x14ac:dyDescent="0.3">
      <c r="A97" s="26">
        <v>44939</v>
      </c>
      <c r="B97" s="26">
        <v>44718</v>
      </c>
      <c r="C97" s="26">
        <v>44833</v>
      </c>
      <c r="D97" s="27" t="s">
        <v>931</v>
      </c>
      <c r="E97" s="27" t="s">
        <v>932</v>
      </c>
      <c r="F97" s="27" t="s">
        <v>2317</v>
      </c>
      <c r="G97" s="27" t="s">
        <v>2281</v>
      </c>
      <c r="H97" s="27" t="s">
        <v>556</v>
      </c>
      <c r="I97" s="27" t="s">
        <v>566</v>
      </c>
      <c r="J97" s="27" t="s">
        <v>610</v>
      </c>
      <c r="K97" s="28">
        <v>17000</v>
      </c>
      <c r="L97" s="29">
        <v>17000</v>
      </c>
      <c r="M97" s="27" t="s">
        <v>933</v>
      </c>
      <c r="N97" s="27" t="s">
        <v>934</v>
      </c>
      <c r="O97" s="27" t="s">
        <v>185</v>
      </c>
      <c r="P97" s="27" t="s">
        <v>570</v>
      </c>
      <c r="Q97" s="27" t="s">
        <v>571</v>
      </c>
      <c r="R97">
        <f t="shared" si="1"/>
        <v>2023</v>
      </c>
    </row>
    <row r="98" spans="1:18" x14ac:dyDescent="0.3">
      <c r="A98" s="26">
        <v>44939</v>
      </c>
      <c r="B98" s="26">
        <v>44813</v>
      </c>
      <c r="C98" s="26">
        <v>44831</v>
      </c>
      <c r="D98" s="27" t="s">
        <v>935</v>
      </c>
      <c r="E98" s="27" t="s">
        <v>936</v>
      </c>
      <c r="F98" s="27" t="s">
        <v>2316</v>
      </c>
      <c r="G98" s="27" t="s">
        <v>2298</v>
      </c>
      <c r="H98" s="27" t="s">
        <v>556</v>
      </c>
      <c r="I98" s="27" t="s">
        <v>566</v>
      </c>
      <c r="J98" s="27" t="s">
        <v>777</v>
      </c>
      <c r="K98" s="28">
        <v>197780</v>
      </c>
      <c r="L98" s="29">
        <v>197780</v>
      </c>
      <c r="M98" s="27" t="s">
        <v>937</v>
      </c>
      <c r="N98" s="27" t="s">
        <v>938</v>
      </c>
      <c r="O98" s="27" t="s">
        <v>185</v>
      </c>
      <c r="P98" s="27" t="s">
        <v>570</v>
      </c>
      <c r="Q98" s="27" t="s">
        <v>571</v>
      </c>
      <c r="R98">
        <f t="shared" si="1"/>
        <v>2023</v>
      </c>
    </row>
    <row r="99" spans="1:18" x14ac:dyDescent="0.3">
      <c r="A99" s="26">
        <v>44939</v>
      </c>
      <c r="B99" s="26">
        <v>44682</v>
      </c>
      <c r="C99" s="26">
        <v>44741</v>
      </c>
      <c r="D99" s="27" t="s">
        <v>939</v>
      </c>
      <c r="E99" s="27" t="s">
        <v>940</v>
      </c>
      <c r="F99" s="27" t="s">
        <v>2300</v>
      </c>
      <c r="G99" s="27" t="s">
        <v>2278</v>
      </c>
      <c r="H99" s="27" t="s">
        <v>556</v>
      </c>
      <c r="I99" s="27" t="s">
        <v>566</v>
      </c>
      <c r="J99" s="27" t="s">
        <v>777</v>
      </c>
      <c r="K99" s="28">
        <v>256360</v>
      </c>
      <c r="L99" s="29">
        <v>256360</v>
      </c>
      <c r="M99" s="27" t="s">
        <v>740</v>
      </c>
      <c r="N99" s="27" t="s">
        <v>941</v>
      </c>
      <c r="O99" s="27" t="s">
        <v>185</v>
      </c>
      <c r="P99" s="27" t="s">
        <v>570</v>
      </c>
      <c r="Q99" s="27" t="s">
        <v>571</v>
      </c>
      <c r="R99">
        <f t="shared" si="1"/>
        <v>2023</v>
      </c>
    </row>
    <row r="100" spans="1:18" x14ac:dyDescent="0.3">
      <c r="A100" s="26">
        <v>44939</v>
      </c>
      <c r="B100" s="26">
        <v>44608</v>
      </c>
      <c r="C100" s="26">
        <v>44644</v>
      </c>
      <c r="D100" s="27" t="s">
        <v>942</v>
      </c>
      <c r="E100" s="27" t="s">
        <v>943</v>
      </c>
      <c r="F100" s="27" t="s">
        <v>2302</v>
      </c>
      <c r="G100" s="27" t="s">
        <v>2293</v>
      </c>
      <c r="H100" s="27" t="s">
        <v>556</v>
      </c>
      <c r="I100" s="27" t="s">
        <v>566</v>
      </c>
      <c r="J100" s="27" t="s">
        <v>777</v>
      </c>
      <c r="K100" s="28">
        <v>131660</v>
      </c>
      <c r="L100" s="29">
        <v>131660</v>
      </c>
      <c r="M100" s="27" t="s">
        <v>740</v>
      </c>
      <c r="N100" s="27" t="s">
        <v>944</v>
      </c>
      <c r="O100" s="27" t="s">
        <v>185</v>
      </c>
      <c r="P100" s="27" t="s">
        <v>570</v>
      </c>
      <c r="Q100" s="27" t="s">
        <v>571</v>
      </c>
      <c r="R100">
        <f t="shared" si="1"/>
        <v>2023</v>
      </c>
    </row>
    <row r="101" spans="1:18" x14ac:dyDescent="0.3">
      <c r="A101" s="26">
        <v>44939</v>
      </c>
      <c r="B101" s="26">
        <v>44732</v>
      </c>
      <c r="C101" s="26">
        <v>44802</v>
      </c>
      <c r="D101" s="27" t="s">
        <v>945</v>
      </c>
      <c r="E101" s="27" t="s">
        <v>946</v>
      </c>
      <c r="F101" s="27" t="s">
        <v>2312</v>
      </c>
      <c r="G101" s="27" t="s">
        <v>2293</v>
      </c>
      <c r="H101" s="27" t="s">
        <v>556</v>
      </c>
      <c r="I101" s="27" t="s">
        <v>566</v>
      </c>
      <c r="J101" s="27" t="s">
        <v>777</v>
      </c>
      <c r="K101" s="28">
        <v>419920</v>
      </c>
      <c r="L101" s="29">
        <v>419920</v>
      </c>
      <c r="M101" s="27" t="s">
        <v>830</v>
      </c>
      <c r="N101" s="27" t="s">
        <v>947</v>
      </c>
      <c r="O101" s="27" t="s">
        <v>185</v>
      </c>
      <c r="P101" s="27" t="s">
        <v>570</v>
      </c>
      <c r="Q101" s="27" t="s">
        <v>571</v>
      </c>
      <c r="R101">
        <f t="shared" si="1"/>
        <v>2023</v>
      </c>
    </row>
    <row r="102" spans="1:18" x14ac:dyDescent="0.3">
      <c r="A102" s="26">
        <v>44939</v>
      </c>
      <c r="B102" s="26">
        <v>44704</v>
      </c>
      <c r="C102" s="26">
        <v>44799</v>
      </c>
      <c r="D102" s="27" t="s">
        <v>948</v>
      </c>
      <c r="E102" s="27" t="s">
        <v>949</v>
      </c>
      <c r="F102" s="27" t="s">
        <v>2327</v>
      </c>
      <c r="G102" s="27" t="s">
        <v>2276</v>
      </c>
      <c r="H102" s="27" t="s">
        <v>556</v>
      </c>
      <c r="I102" s="27" t="s">
        <v>566</v>
      </c>
      <c r="J102" s="27" t="s">
        <v>777</v>
      </c>
      <c r="K102" s="28">
        <v>151801</v>
      </c>
      <c r="L102" s="29">
        <v>151801</v>
      </c>
      <c r="M102" s="27" t="s">
        <v>568</v>
      </c>
      <c r="N102" s="27" t="s">
        <v>950</v>
      </c>
      <c r="O102" s="27" t="s">
        <v>185</v>
      </c>
      <c r="P102" s="27" t="s">
        <v>570</v>
      </c>
      <c r="Q102" s="27" t="s">
        <v>571</v>
      </c>
      <c r="R102">
        <f t="shared" si="1"/>
        <v>2023</v>
      </c>
    </row>
    <row r="103" spans="1:18" x14ac:dyDescent="0.3">
      <c r="A103" s="26">
        <v>44939</v>
      </c>
      <c r="B103" s="26">
        <v>44669</v>
      </c>
      <c r="C103" s="26">
        <v>44785</v>
      </c>
      <c r="D103" s="27" t="s">
        <v>951</v>
      </c>
      <c r="E103" s="27" t="s">
        <v>952</v>
      </c>
      <c r="F103" s="27" t="s">
        <v>2308</v>
      </c>
      <c r="G103" s="27" t="s">
        <v>2294</v>
      </c>
      <c r="H103" s="27" t="s">
        <v>556</v>
      </c>
      <c r="I103" s="27" t="s">
        <v>617</v>
      </c>
      <c r="J103" s="27" t="s">
        <v>777</v>
      </c>
      <c r="K103" s="28">
        <v>200216</v>
      </c>
      <c r="L103" s="29">
        <v>200216</v>
      </c>
      <c r="M103" s="27" t="s">
        <v>953</v>
      </c>
      <c r="N103" s="27" t="s">
        <v>954</v>
      </c>
      <c r="O103" s="27" t="s">
        <v>619</v>
      </c>
      <c r="P103" s="27" t="s">
        <v>580</v>
      </c>
      <c r="Q103" s="27" t="s">
        <v>620</v>
      </c>
      <c r="R103">
        <f t="shared" si="1"/>
        <v>2023</v>
      </c>
    </row>
    <row r="104" spans="1:18" x14ac:dyDescent="0.3">
      <c r="A104" s="26">
        <v>44939</v>
      </c>
      <c r="B104" s="26">
        <v>44825</v>
      </c>
      <c r="C104" s="26">
        <v>44837</v>
      </c>
      <c r="D104" s="27" t="s">
        <v>955</v>
      </c>
      <c r="E104" s="27" t="s">
        <v>956</v>
      </c>
      <c r="F104" s="27" t="s">
        <v>2312</v>
      </c>
      <c r="G104" s="27" t="s">
        <v>2276</v>
      </c>
      <c r="H104" s="27" t="s">
        <v>556</v>
      </c>
      <c r="I104" s="27" t="s">
        <v>566</v>
      </c>
      <c r="J104" s="27" t="s">
        <v>777</v>
      </c>
      <c r="K104" s="28">
        <v>112288</v>
      </c>
      <c r="L104" s="29">
        <v>112288</v>
      </c>
      <c r="M104" s="27" t="s">
        <v>606</v>
      </c>
      <c r="N104" s="27" t="s">
        <v>957</v>
      </c>
      <c r="O104" s="27" t="s">
        <v>185</v>
      </c>
      <c r="P104" s="27" t="s">
        <v>570</v>
      </c>
      <c r="Q104" s="27" t="s">
        <v>571</v>
      </c>
      <c r="R104">
        <f t="shared" si="1"/>
        <v>2023</v>
      </c>
    </row>
    <row r="105" spans="1:18" x14ac:dyDescent="0.3">
      <c r="A105" s="26">
        <v>44939</v>
      </c>
      <c r="B105" s="26">
        <v>44794</v>
      </c>
      <c r="C105" s="26">
        <v>44804</v>
      </c>
      <c r="D105" s="27" t="s">
        <v>958</v>
      </c>
      <c r="E105" s="27" t="s">
        <v>709</v>
      </c>
      <c r="F105" s="27" t="s">
        <v>2305</v>
      </c>
      <c r="G105" s="27" t="s">
        <v>2293</v>
      </c>
      <c r="H105" s="27" t="s">
        <v>556</v>
      </c>
      <c r="I105" s="27" t="s">
        <v>566</v>
      </c>
      <c r="J105" s="27" t="s">
        <v>777</v>
      </c>
      <c r="K105" s="28">
        <v>365980</v>
      </c>
      <c r="L105" s="29">
        <v>365980</v>
      </c>
      <c r="M105" s="27" t="s">
        <v>959</v>
      </c>
      <c r="N105" s="27" t="s">
        <v>960</v>
      </c>
      <c r="O105" s="27" t="s">
        <v>185</v>
      </c>
      <c r="P105" s="27" t="s">
        <v>570</v>
      </c>
      <c r="Q105" s="27" t="s">
        <v>571</v>
      </c>
      <c r="R105">
        <f t="shared" si="1"/>
        <v>2023</v>
      </c>
    </row>
    <row r="106" spans="1:18" x14ac:dyDescent="0.3">
      <c r="A106" s="26">
        <v>44939</v>
      </c>
      <c r="B106" s="26">
        <v>44714</v>
      </c>
      <c r="C106" s="26">
        <v>44938</v>
      </c>
      <c r="D106" s="27" t="s">
        <v>961</v>
      </c>
      <c r="E106" s="27" t="s">
        <v>962</v>
      </c>
      <c r="F106" s="27" t="s">
        <v>2307</v>
      </c>
      <c r="G106" s="27" t="s">
        <v>2284</v>
      </c>
      <c r="H106" s="27" t="s">
        <v>556</v>
      </c>
      <c r="I106" s="27" t="s">
        <v>566</v>
      </c>
      <c r="J106" s="27" t="s">
        <v>777</v>
      </c>
      <c r="K106" s="28">
        <v>203580</v>
      </c>
      <c r="L106" s="29">
        <v>203580</v>
      </c>
      <c r="M106" s="27" t="s">
        <v>740</v>
      </c>
      <c r="N106" s="27" t="s">
        <v>963</v>
      </c>
      <c r="O106" s="27" t="s">
        <v>185</v>
      </c>
      <c r="P106" s="27" t="s">
        <v>570</v>
      </c>
      <c r="Q106" s="27" t="s">
        <v>571</v>
      </c>
      <c r="R106">
        <f t="shared" si="1"/>
        <v>2023</v>
      </c>
    </row>
    <row r="107" spans="1:18" x14ac:dyDescent="0.3">
      <c r="A107" s="26">
        <v>44939</v>
      </c>
      <c r="B107" s="26">
        <v>44639</v>
      </c>
      <c r="C107" s="26">
        <v>44658</v>
      </c>
      <c r="D107" s="27" t="s">
        <v>964</v>
      </c>
      <c r="E107" s="27" t="s">
        <v>965</v>
      </c>
      <c r="F107" s="27" t="s">
        <v>2317</v>
      </c>
      <c r="G107" s="27" t="s">
        <v>2287</v>
      </c>
      <c r="H107" s="27" t="s">
        <v>556</v>
      </c>
      <c r="I107" s="27" t="s">
        <v>617</v>
      </c>
      <c r="J107" s="27" t="s">
        <v>777</v>
      </c>
      <c r="K107" s="28">
        <v>190240</v>
      </c>
      <c r="L107" s="29">
        <v>190240</v>
      </c>
      <c r="M107" s="27" t="s">
        <v>740</v>
      </c>
      <c r="N107" s="27" t="s">
        <v>966</v>
      </c>
      <c r="O107" s="27" t="s">
        <v>619</v>
      </c>
      <c r="P107" s="27" t="s">
        <v>580</v>
      </c>
      <c r="Q107" s="27" t="s">
        <v>620</v>
      </c>
      <c r="R107">
        <f t="shared" si="1"/>
        <v>2023</v>
      </c>
    </row>
    <row r="108" spans="1:18" x14ac:dyDescent="0.3">
      <c r="A108" s="26">
        <v>44939</v>
      </c>
      <c r="B108" s="26">
        <v>44674</v>
      </c>
      <c r="C108" s="26">
        <v>44938</v>
      </c>
      <c r="D108" s="27" t="s">
        <v>967</v>
      </c>
      <c r="E108" s="27" t="s">
        <v>968</v>
      </c>
      <c r="F108" s="27" t="s">
        <v>2319</v>
      </c>
      <c r="G108" s="27" t="s">
        <v>2277</v>
      </c>
      <c r="H108" s="27" t="s">
        <v>556</v>
      </c>
      <c r="I108" s="27" t="s">
        <v>617</v>
      </c>
      <c r="J108" s="27" t="s">
        <v>777</v>
      </c>
      <c r="K108" s="28">
        <v>219936</v>
      </c>
      <c r="L108" s="29">
        <v>219936</v>
      </c>
      <c r="M108" s="27" t="s">
        <v>740</v>
      </c>
      <c r="N108" s="27" t="s">
        <v>969</v>
      </c>
      <c r="O108" s="27" t="s">
        <v>619</v>
      </c>
      <c r="P108" s="27" t="s">
        <v>580</v>
      </c>
      <c r="Q108" s="27" t="s">
        <v>620</v>
      </c>
      <c r="R108">
        <f t="shared" si="1"/>
        <v>2023</v>
      </c>
    </row>
    <row r="109" spans="1:18" x14ac:dyDescent="0.3">
      <c r="A109" s="26">
        <v>44939</v>
      </c>
      <c r="B109" s="26">
        <v>44748</v>
      </c>
      <c r="C109" s="26">
        <v>44764</v>
      </c>
      <c r="D109" s="27" t="s">
        <v>970</v>
      </c>
      <c r="E109" s="27" t="s">
        <v>971</v>
      </c>
      <c r="F109" s="27" t="s">
        <v>2301</v>
      </c>
      <c r="G109" s="27" t="s">
        <v>2277</v>
      </c>
      <c r="H109" s="27" t="s">
        <v>556</v>
      </c>
      <c r="I109" s="27" t="s">
        <v>575</v>
      </c>
      <c r="J109" s="27" t="s">
        <v>694</v>
      </c>
      <c r="K109" s="28">
        <v>6380</v>
      </c>
      <c r="L109" s="29">
        <v>6380</v>
      </c>
      <c r="M109" s="27" t="s">
        <v>606</v>
      </c>
      <c r="N109" s="27" t="s">
        <v>972</v>
      </c>
      <c r="O109" s="27" t="s">
        <v>579</v>
      </c>
      <c r="P109" s="27" t="s">
        <v>580</v>
      </c>
      <c r="Q109" s="27" t="s">
        <v>581</v>
      </c>
      <c r="R109">
        <f t="shared" si="1"/>
        <v>2023</v>
      </c>
    </row>
    <row r="110" spans="1:18" x14ac:dyDescent="0.3">
      <c r="A110" s="26">
        <v>44939</v>
      </c>
      <c r="B110" s="26">
        <v>44776</v>
      </c>
      <c r="C110" s="26">
        <v>44792</v>
      </c>
      <c r="D110" s="27" t="s">
        <v>973</v>
      </c>
      <c r="E110" s="27" t="s">
        <v>974</v>
      </c>
      <c r="F110" s="27" t="s">
        <v>2317</v>
      </c>
      <c r="G110" s="27" t="s">
        <v>2288</v>
      </c>
      <c r="H110" s="27" t="s">
        <v>556</v>
      </c>
      <c r="I110" s="27" t="s">
        <v>566</v>
      </c>
      <c r="J110" s="27" t="s">
        <v>694</v>
      </c>
      <c r="K110" s="28">
        <v>6380</v>
      </c>
      <c r="L110" s="29">
        <v>6380</v>
      </c>
      <c r="M110" s="27" t="s">
        <v>668</v>
      </c>
      <c r="N110" s="27" t="s">
        <v>975</v>
      </c>
      <c r="O110" s="27" t="s">
        <v>185</v>
      </c>
      <c r="P110" s="27" t="s">
        <v>570</v>
      </c>
      <c r="Q110" s="27" t="s">
        <v>571</v>
      </c>
      <c r="R110">
        <f t="shared" si="1"/>
        <v>2023</v>
      </c>
    </row>
    <row r="111" spans="1:18" x14ac:dyDescent="0.3">
      <c r="A111" s="26">
        <v>44939</v>
      </c>
      <c r="B111" s="26">
        <v>44726</v>
      </c>
      <c r="C111" s="26">
        <v>44739</v>
      </c>
      <c r="D111" s="27" t="s">
        <v>976</v>
      </c>
      <c r="E111" s="27" t="s">
        <v>977</v>
      </c>
      <c r="F111" s="27" t="s">
        <v>2324</v>
      </c>
      <c r="G111" s="27" t="s">
        <v>2294</v>
      </c>
      <c r="H111" s="27" t="s">
        <v>556</v>
      </c>
      <c r="I111" s="27" t="s">
        <v>566</v>
      </c>
      <c r="J111" s="27" t="s">
        <v>694</v>
      </c>
      <c r="K111" s="28">
        <v>6380</v>
      </c>
      <c r="L111" s="29">
        <v>6380</v>
      </c>
      <c r="M111" s="27" t="s">
        <v>606</v>
      </c>
      <c r="N111" s="27" t="s">
        <v>978</v>
      </c>
      <c r="O111" s="27" t="s">
        <v>185</v>
      </c>
      <c r="P111" s="27" t="s">
        <v>570</v>
      </c>
      <c r="Q111" s="27" t="s">
        <v>571</v>
      </c>
      <c r="R111">
        <f t="shared" si="1"/>
        <v>2023</v>
      </c>
    </row>
    <row r="112" spans="1:18" x14ac:dyDescent="0.3">
      <c r="A112" s="26">
        <v>44939</v>
      </c>
      <c r="B112" s="26">
        <v>44589</v>
      </c>
      <c r="C112" s="26">
        <v>44634</v>
      </c>
      <c r="D112" s="27" t="s">
        <v>979</v>
      </c>
      <c r="E112" s="27" t="s">
        <v>980</v>
      </c>
      <c r="F112" s="27" t="s">
        <v>2323</v>
      </c>
      <c r="G112" s="27" t="s">
        <v>2276</v>
      </c>
      <c r="H112" s="27" t="s">
        <v>556</v>
      </c>
      <c r="I112" s="27" t="s">
        <v>566</v>
      </c>
      <c r="J112" s="27" t="s">
        <v>694</v>
      </c>
      <c r="K112" s="28">
        <v>6380</v>
      </c>
      <c r="L112" s="29">
        <v>6380</v>
      </c>
      <c r="M112" s="27" t="s">
        <v>683</v>
      </c>
      <c r="N112" s="27" t="s">
        <v>981</v>
      </c>
      <c r="O112" s="27" t="s">
        <v>185</v>
      </c>
      <c r="P112" s="27" t="s">
        <v>570</v>
      </c>
      <c r="Q112" s="27" t="s">
        <v>571</v>
      </c>
      <c r="R112">
        <f t="shared" si="1"/>
        <v>2023</v>
      </c>
    </row>
    <row r="113" spans="1:18" x14ac:dyDescent="0.3">
      <c r="A113" s="26">
        <v>44939</v>
      </c>
      <c r="B113" s="26">
        <v>44731</v>
      </c>
      <c r="C113" s="26">
        <v>44748</v>
      </c>
      <c r="D113" s="27" t="s">
        <v>982</v>
      </c>
      <c r="E113" s="27" t="s">
        <v>983</v>
      </c>
      <c r="F113" s="27" t="s">
        <v>2312</v>
      </c>
      <c r="G113" s="27" t="s">
        <v>2297</v>
      </c>
      <c r="H113" s="27" t="s">
        <v>556</v>
      </c>
      <c r="I113" s="27" t="s">
        <v>566</v>
      </c>
      <c r="J113" s="27" t="s">
        <v>694</v>
      </c>
      <c r="K113" s="28">
        <v>6380</v>
      </c>
      <c r="L113" s="29">
        <v>6380</v>
      </c>
      <c r="M113" s="27" t="s">
        <v>606</v>
      </c>
      <c r="N113" s="27" t="s">
        <v>984</v>
      </c>
      <c r="O113" s="27" t="s">
        <v>185</v>
      </c>
      <c r="P113" s="27" t="s">
        <v>570</v>
      </c>
      <c r="Q113" s="27" t="s">
        <v>571</v>
      </c>
      <c r="R113">
        <f t="shared" si="1"/>
        <v>2023</v>
      </c>
    </row>
    <row r="114" spans="1:18" x14ac:dyDescent="0.3">
      <c r="A114" s="26">
        <v>44939</v>
      </c>
      <c r="B114" s="26">
        <v>44597</v>
      </c>
      <c r="C114" s="26">
        <v>44652</v>
      </c>
      <c r="D114" s="27" t="s">
        <v>985</v>
      </c>
      <c r="E114" s="27" t="s">
        <v>986</v>
      </c>
      <c r="F114" s="27" t="s">
        <v>2310</v>
      </c>
      <c r="G114" s="27" t="s">
        <v>2275</v>
      </c>
      <c r="H114" s="27" t="s">
        <v>556</v>
      </c>
      <c r="I114" s="27" t="s">
        <v>566</v>
      </c>
      <c r="J114" s="27" t="s">
        <v>694</v>
      </c>
      <c r="K114" s="28">
        <v>6380</v>
      </c>
      <c r="L114" s="29">
        <v>6380</v>
      </c>
      <c r="M114" s="27" t="s">
        <v>987</v>
      </c>
      <c r="N114" s="27" t="s">
        <v>988</v>
      </c>
      <c r="O114" s="27" t="s">
        <v>185</v>
      </c>
      <c r="P114" s="27" t="s">
        <v>570</v>
      </c>
      <c r="Q114" s="27" t="s">
        <v>571</v>
      </c>
      <c r="R114">
        <f t="shared" si="1"/>
        <v>2023</v>
      </c>
    </row>
    <row r="115" spans="1:18" x14ac:dyDescent="0.3">
      <c r="A115" s="26">
        <v>44939</v>
      </c>
      <c r="B115" s="26">
        <v>44755</v>
      </c>
      <c r="C115" s="26">
        <v>44771</v>
      </c>
      <c r="D115" s="27" t="s">
        <v>989</v>
      </c>
      <c r="E115" s="27" t="s">
        <v>990</v>
      </c>
      <c r="F115" s="27" t="s">
        <v>2304</v>
      </c>
      <c r="G115" s="27" t="s">
        <v>2285</v>
      </c>
      <c r="H115" s="27" t="s">
        <v>556</v>
      </c>
      <c r="I115" s="27" t="s">
        <v>566</v>
      </c>
      <c r="J115" s="27" t="s">
        <v>694</v>
      </c>
      <c r="K115" s="28">
        <v>6380</v>
      </c>
      <c r="L115" s="29">
        <v>6380</v>
      </c>
      <c r="M115" s="27" t="s">
        <v>683</v>
      </c>
      <c r="N115" s="27" t="s">
        <v>991</v>
      </c>
      <c r="O115" s="27" t="s">
        <v>185</v>
      </c>
      <c r="P115" s="27" t="s">
        <v>570</v>
      </c>
      <c r="Q115" s="27" t="s">
        <v>571</v>
      </c>
      <c r="R115">
        <f t="shared" si="1"/>
        <v>2023</v>
      </c>
    </row>
    <row r="116" spans="1:18" x14ac:dyDescent="0.3">
      <c r="A116" s="26">
        <v>44939</v>
      </c>
      <c r="B116" s="26">
        <v>44708</v>
      </c>
      <c r="C116" s="26">
        <v>44804</v>
      </c>
      <c r="D116" s="27" t="s">
        <v>431</v>
      </c>
      <c r="E116" s="27" t="s">
        <v>992</v>
      </c>
      <c r="F116" s="27" t="s">
        <v>2314</v>
      </c>
      <c r="G116" s="27" t="s">
        <v>2277</v>
      </c>
      <c r="H116" s="27" t="s">
        <v>556</v>
      </c>
      <c r="I116" s="27" t="s">
        <v>566</v>
      </c>
      <c r="J116" s="27" t="s">
        <v>694</v>
      </c>
      <c r="K116" s="28">
        <v>6380</v>
      </c>
      <c r="L116" s="29">
        <v>6380</v>
      </c>
      <c r="M116" s="27" t="s">
        <v>676</v>
      </c>
      <c r="N116" s="27" t="s">
        <v>993</v>
      </c>
      <c r="O116" s="27" t="s">
        <v>185</v>
      </c>
      <c r="P116" s="27" t="s">
        <v>570</v>
      </c>
      <c r="Q116" s="27" t="s">
        <v>571</v>
      </c>
      <c r="R116">
        <f t="shared" si="1"/>
        <v>2023</v>
      </c>
    </row>
    <row r="117" spans="1:18" x14ac:dyDescent="0.3">
      <c r="A117" s="26">
        <v>44939</v>
      </c>
      <c r="B117" s="26">
        <v>44689</v>
      </c>
      <c r="C117" s="26">
        <v>44761</v>
      </c>
      <c r="D117" s="27" t="s">
        <v>994</v>
      </c>
      <c r="E117" s="27" t="s">
        <v>995</v>
      </c>
      <c r="F117" s="27" t="s">
        <v>2301</v>
      </c>
      <c r="G117" s="27" t="s">
        <v>2278</v>
      </c>
      <c r="H117" s="27" t="s">
        <v>556</v>
      </c>
      <c r="I117" s="27" t="s">
        <v>566</v>
      </c>
      <c r="J117" s="27" t="s">
        <v>694</v>
      </c>
      <c r="K117" s="28">
        <v>6380</v>
      </c>
      <c r="L117" s="29">
        <v>6380</v>
      </c>
      <c r="M117" s="27" t="s">
        <v>606</v>
      </c>
      <c r="N117" s="27" t="s">
        <v>996</v>
      </c>
      <c r="O117" s="27" t="s">
        <v>185</v>
      </c>
      <c r="P117" s="27" t="s">
        <v>570</v>
      </c>
      <c r="Q117" s="27" t="s">
        <v>571</v>
      </c>
      <c r="R117">
        <f t="shared" si="1"/>
        <v>2023</v>
      </c>
    </row>
    <row r="118" spans="1:18" x14ac:dyDescent="0.3">
      <c r="A118" s="26">
        <v>44939</v>
      </c>
      <c r="B118" s="26">
        <v>44706</v>
      </c>
      <c r="C118" s="26">
        <v>44741</v>
      </c>
      <c r="D118" s="27" t="s">
        <v>997</v>
      </c>
      <c r="E118" s="27" t="s">
        <v>998</v>
      </c>
      <c r="F118" s="27" t="s">
        <v>2326</v>
      </c>
      <c r="G118" s="27" t="s">
        <v>2280</v>
      </c>
      <c r="H118" s="27" t="s">
        <v>556</v>
      </c>
      <c r="I118" s="27" t="s">
        <v>566</v>
      </c>
      <c r="J118" s="27" t="s">
        <v>694</v>
      </c>
      <c r="K118" s="28">
        <v>6380</v>
      </c>
      <c r="L118" s="29">
        <v>6380</v>
      </c>
      <c r="M118" s="27" t="s">
        <v>606</v>
      </c>
      <c r="N118" s="27" t="s">
        <v>999</v>
      </c>
      <c r="O118" s="27" t="s">
        <v>185</v>
      </c>
      <c r="P118" s="27" t="s">
        <v>570</v>
      </c>
      <c r="Q118" s="27" t="s">
        <v>571</v>
      </c>
      <c r="R118">
        <f t="shared" si="1"/>
        <v>2023</v>
      </c>
    </row>
    <row r="119" spans="1:18" x14ac:dyDescent="0.3">
      <c r="A119" s="26">
        <v>44939</v>
      </c>
      <c r="B119" s="26">
        <v>44721</v>
      </c>
      <c r="C119" s="26">
        <v>44767</v>
      </c>
      <c r="D119" s="27" t="s">
        <v>1000</v>
      </c>
      <c r="E119" s="27" t="s">
        <v>1001</v>
      </c>
      <c r="F119" s="27" t="s">
        <v>2325</v>
      </c>
      <c r="G119" s="27" t="s">
        <v>2273</v>
      </c>
      <c r="H119" s="27" t="s">
        <v>556</v>
      </c>
      <c r="I119" s="27" t="s">
        <v>566</v>
      </c>
      <c r="J119" s="27" t="s">
        <v>694</v>
      </c>
      <c r="K119" s="28">
        <v>6380</v>
      </c>
      <c r="L119" s="29">
        <v>6380</v>
      </c>
      <c r="M119" s="27" t="s">
        <v>606</v>
      </c>
      <c r="N119" s="27" t="s">
        <v>1002</v>
      </c>
      <c r="O119" s="27" t="s">
        <v>185</v>
      </c>
      <c r="P119" s="27" t="s">
        <v>570</v>
      </c>
      <c r="Q119" s="27" t="s">
        <v>571</v>
      </c>
      <c r="R119">
        <f t="shared" si="1"/>
        <v>2023</v>
      </c>
    </row>
    <row r="120" spans="1:18" x14ac:dyDescent="0.3">
      <c r="A120" s="26">
        <v>44939</v>
      </c>
      <c r="B120" s="26">
        <v>44375</v>
      </c>
      <c r="C120" s="26">
        <v>44385</v>
      </c>
      <c r="D120" s="27" t="s">
        <v>1003</v>
      </c>
      <c r="E120" s="27" t="s">
        <v>1004</v>
      </c>
      <c r="F120" s="27" t="s">
        <v>2306</v>
      </c>
      <c r="G120" s="27" t="s">
        <v>2295</v>
      </c>
      <c r="H120" s="27" t="s">
        <v>556</v>
      </c>
      <c r="I120" s="27" t="s">
        <v>575</v>
      </c>
      <c r="J120" s="27" t="s">
        <v>694</v>
      </c>
      <c r="K120" s="28">
        <v>7540</v>
      </c>
      <c r="L120" s="29">
        <v>7540</v>
      </c>
      <c r="M120" s="27" t="s">
        <v>606</v>
      </c>
      <c r="N120" s="27" t="s">
        <v>1005</v>
      </c>
      <c r="O120" s="27" t="s">
        <v>579</v>
      </c>
      <c r="P120" s="27" t="s">
        <v>580</v>
      </c>
      <c r="Q120" s="27" t="s">
        <v>581</v>
      </c>
      <c r="R120">
        <f t="shared" si="1"/>
        <v>2023</v>
      </c>
    </row>
    <row r="121" spans="1:18" x14ac:dyDescent="0.3">
      <c r="A121" s="26">
        <v>44939</v>
      </c>
      <c r="B121" s="26">
        <v>44489</v>
      </c>
      <c r="C121" s="26">
        <v>44522</v>
      </c>
      <c r="D121" s="27" t="s">
        <v>1006</v>
      </c>
      <c r="E121" s="27" t="s">
        <v>1007</v>
      </c>
      <c r="F121" s="27" t="s">
        <v>2314</v>
      </c>
      <c r="G121" s="27" t="s">
        <v>2295</v>
      </c>
      <c r="H121" s="27" t="s">
        <v>556</v>
      </c>
      <c r="I121" s="27" t="s">
        <v>566</v>
      </c>
      <c r="J121" s="27" t="s">
        <v>694</v>
      </c>
      <c r="K121" s="28">
        <v>6380</v>
      </c>
      <c r="L121" s="29">
        <v>6380</v>
      </c>
      <c r="M121" s="27" t="s">
        <v>987</v>
      </c>
      <c r="N121" s="27" t="s">
        <v>1008</v>
      </c>
      <c r="O121" s="27" t="s">
        <v>185</v>
      </c>
      <c r="P121" s="27" t="s">
        <v>570</v>
      </c>
      <c r="Q121" s="27" t="s">
        <v>571</v>
      </c>
      <c r="R121">
        <f t="shared" si="1"/>
        <v>2023</v>
      </c>
    </row>
    <row r="122" spans="1:18" x14ac:dyDescent="0.3">
      <c r="A122" s="26">
        <v>44939</v>
      </c>
      <c r="B122" s="26">
        <v>44723</v>
      </c>
      <c r="C122" s="26">
        <v>44803</v>
      </c>
      <c r="D122" s="27" t="s">
        <v>1009</v>
      </c>
      <c r="E122" s="27" t="s">
        <v>663</v>
      </c>
      <c r="F122" s="27" t="s">
        <v>2304</v>
      </c>
      <c r="G122" s="27" t="s">
        <v>2282</v>
      </c>
      <c r="H122" s="27" t="s">
        <v>556</v>
      </c>
      <c r="I122" s="27" t="s">
        <v>566</v>
      </c>
      <c r="J122" s="27" t="s">
        <v>694</v>
      </c>
      <c r="K122" s="28">
        <v>6380</v>
      </c>
      <c r="L122" s="29">
        <v>6380</v>
      </c>
      <c r="M122" s="27" t="s">
        <v>606</v>
      </c>
      <c r="N122" s="27" t="s">
        <v>1010</v>
      </c>
      <c r="O122" s="27" t="s">
        <v>185</v>
      </c>
      <c r="P122" s="27" t="s">
        <v>570</v>
      </c>
      <c r="Q122" s="27" t="s">
        <v>571</v>
      </c>
      <c r="R122">
        <f t="shared" si="1"/>
        <v>2023</v>
      </c>
    </row>
    <row r="123" spans="1:18" x14ac:dyDescent="0.3">
      <c r="A123" s="26">
        <v>44939</v>
      </c>
      <c r="B123" s="26">
        <v>44745</v>
      </c>
      <c r="C123" s="26">
        <v>44895</v>
      </c>
      <c r="D123" s="27" t="s">
        <v>1011</v>
      </c>
      <c r="E123" s="27" t="s">
        <v>1012</v>
      </c>
      <c r="F123" s="27" t="s">
        <v>2313</v>
      </c>
      <c r="G123" s="27" t="s">
        <v>2289</v>
      </c>
      <c r="H123" s="27" t="s">
        <v>556</v>
      </c>
      <c r="I123" s="27" t="s">
        <v>566</v>
      </c>
      <c r="J123" s="27" t="s">
        <v>694</v>
      </c>
      <c r="K123" s="28">
        <v>6380</v>
      </c>
      <c r="L123" s="29">
        <v>6380</v>
      </c>
      <c r="M123" s="27" t="s">
        <v>606</v>
      </c>
      <c r="N123" s="27" t="s">
        <v>1013</v>
      </c>
      <c r="O123" s="27" t="s">
        <v>185</v>
      </c>
      <c r="P123" s="27" t="s">
        <v>570</v>
      </c>
      <c r="Q123" s="27" t="s">
        <v>571</v>
      </c>
      <c r="R123">
        <f t="shared" si="1"/>
        <v>2023</v>
      </c>
    </row>
    <row r="124" spans="1:18" x14ac:dyDescent="0.3">
      <c r="A124" s="26">
        <v>44939</v>
      </c>
      <c r="B124" s="26">
        <v>44622</v>
      </c>
      <c r="C124" s="26">
        <v>44895</v>
      </c>
      <c r="D124" s="27" t="s">
        <v>1014</v>
      </c>
      <c r="E124" s="27" t="s">
        <v>1015</v>
      </c>
      <c r="F124" s="27" t="s">
        <v>2325</v>
      </c>
      <c r="G124" s="27" t="s">
        <v>2283</v>
      </c>
      <c r="H124" s="27" t="s">
        <v>556</v>
      </c>
      <c r="I124" s="27" t="s">
        <v>566</v>
      </c>
      <c r="J124" s="27" t="s">
        <v>694</v>
      </c>
      <c r="K124" s="28">
        <v>6380</v>
      </c>
      <c r="L124" s="29">
        <v>6380</v>
      </c>
      <c r="M124" s="27" t="s">
        <v>606</v>
      </c>
      <c r="N124" s="27" t="s">
        <v>1016</v>
      </c>
      <c r="O124" s="27" t="s">
        <v>185</v>
      </c>
      <c r="P124" s="27" t="s">
        <v>570</v>
      </c>
      <c r="Q124" s="27" t="s">
        <v>571</v>
      </c>
      <c r="R124">
        <f t="shared" si="1"/>
        <v>2023</v>
      </c>
    </row>
    <row r="125" spans="1:18" x14ac:dyDescent="0.3">
      <c r="A125" s="26">
        <v>44939</v>
      </c>
      <c r="B125" s="26">
        <v>44606</v>
      </c>
      <c r="C125" s="26">
        <v>44698</v>
      </c>
      <c r="D125" s="27" t="s">
        <v>118</v>
      </c>
      <c r="E125" s="27" t="s">
        <v>1017</v>
      </c>
      <c r="F125" s="27" t="s">
        <v>2299</v>
      </c>
      <c r="G125" s="27" t="s">
        <v>2297</v>
      </c>
      <c r="H125" s="27" t="s">
        <v>556</v>
      </c>
      <c r="I125" s="27" t="s">
        <v>566</v>
      </c>
      <c r="J125" s="27" t="s">
        <v>694</v>
      </c>
      <c r="K125" s="28">
        <v>6380</v>
      </c>
      <c r="L125" s="29">
        <v>6380</v>
      </c>
      <c r="M125" s="27" t="s">
        <v>683</v>
      </c>
      <c r="N125" s="27" t="s">
        <v>1018</v>
      </c>
      <c r="O125" s="27" t="s">
        <v>185</v>
      </c>
      <c r="P125" s="27" t="s">
        <v>570</v>
      </c>
      <c r="Q125" s="27" t="s">
        <v>571</v>
      </c>
      <c r="R125">
        <f t="shared" si="1"/>
        <v>2023</v>
      </c>
    </row>
    <row r="126" spans="1:18" x14ac:dyDescent="0.3">
      <c r="A126" s="26">
        <v>44939</v>
      </c>
      <c r="B126" s="26">
        <v>44770</v>
      </c>
      <c r="C126" s="26">
        <v>44798</v>
      </c>
      <c r="D126" s="27" t="s">
        <v>1019</v>
      </c>
      <c r="E126" s="27" t="s">
        <v>1020</v>
      </c>
      <c r="F126" s="27" t="s">
        <v>2313</v>
      </c>
      <c r="G126" s="27" t="s">
        <v>2297</v>
      </c>
      <c r="H126" s="27" t="s">
        <v>556</v>
      </c>
      <c r="I126" s="27" t="s">
        <v>566</v>
      </c>
      <c r="J126" s="27" t="s">
        <v>694</v>
      </c>
      <c r="K126" s="28">
        <v>6380</v>
      </c>
      <c r="L126" s="29">
        <v>6380</v>
      </c>
      <c r="M126" s="27" t="s">
        <v>606</v>
      </c>
      <c r="N126" s="27" t="s">
        <v>1021</v>
      </c>
      <c r="O126" s="27" t="s">
        <v>185</v>
      </c>
      <c r="P126" s="27" t="s">
        <v>570</v>
      </c>
      <c r="Q126" s="27" t="s">
        <v>571</v>
      </c>
      <c r="R126">
        <f t="shared" si="1"/>
        <v>2023</v>
      </c>
    </row>
    <row r="127" spans="1:18" x14ac:dyDescent="0.3">
      <c r="A127" s="26">
        <v>44939</v>
      </c>
      <c r="B127" s="26">
        <v>44673</v>
      </c>
      <c r="C127" s="26">
        <v>44687</v>
      </c>
      <c r="D127" s="27" t="s">
        <v>1022</v>
      </c>
      <c r="E127" s="27" t="s">
        <v>1023</v>
      </c>
      <c r="F127" s="27" t="s">
        <v>2313</v>
      </c>
      <c r="G127" s="27" t="s">
        <v>2295</v>
      </c>
      <c r="H127" s="27" t="s">
        <v>556</v>
      </c>
      <c r="I127" s="27" t="s">
        <v>566</v>
      </c>
      <c r="J127" s="27" t="s">
        <v>694</v>
      </c>
      <c r="K127" s="28">
        <v>6380</v>
      </c>
      <c r="L127" s="29">
        <v>6380</v>
      </c>
      <c r="M127" s="27" t="s">
        <v>987</v>
      </c>
      <c r="N127" s="27" t="s">
        <v>1024</v>
      </c>
      <c r="O127" s="27" t="s">
        <v>185</v>
      </c>
      <c r="P127" s="27" t="s">
        <v>570</v>
      </c>
      <c r="Q127" s="27" t="s">
        <v>571</v>
      </c>
      <c r="R127">
        <f t="shared" si="1"/>
        <v>2023</v>
      </c>
    </row>
    <row r="128" spans="1:18" x14ac:dyDescent="0.3">
      <c r="A128" s="26">
        <v>44939</v>
      </c>
      <c r="B128" s="26">
        <v>44735</v>
      </c>
      <c r="C128" s="26">
        <v>44788</v>
      </c>
      <c r="D128" s="27" t="s">
        <v>1025</v>
      </c>
      <c r="E128" s="27" t="s">
        <v>1026</v>
      </c>
      <c r="F128" s="27" t="s">
        <v>2317</v>
      </c>
      <c r="G128" s="27" t="s">
        <v>2280</v>
      </c>
      <c r="H128" s="27" t="s">
        <v>556</v>
      </c>
      <c r="I128" s="27" t="s">
        <v>566</v>
      </c>
      <c r="J128" s="27" t="s">
        <v>694</v>
      </c>
      <c r="K128" s="28">
        <v>6380</v>
      </c>
      <c r="L128" s="29">
        <v>6380</v>
      </c>
      <c r="M128" s="27" t="s">
        <v>606</v>
      </c>
      <c r="N128" s="27" t="s">
        <v>1027</v>
      </c>
      <c r="O128" s="27" t="s">
        <v>185</v>
      </c>
      <c r="P128" s="27" t="s">
        <v>570</v>
      </c>
      <c r="Q128" s="27" t="s">
        <v>571</v>
      </c>
      <c r="R128">
        <f t="shared" si="1"/>
        <v>2023</v>
      </c>
    </row>
    <row r="129" spans="1:18" x14ac:dyDescent="0.3">
      <c r="A129" s="26">
        <v>44939</v>
      </c>
      <c r="B129" s="26">
        <v>44760</v>
      </c>
      <c r="C129" s="26">
        <v>44767</v>
      </c>
      <c r="D129" s="27" t="s">
        <v>1028</v>
      </c>
      <c r="E129" s="27" t="s">
        <v>1029</v>
      </c>
      <c r="F129" s="27" t="s">
        <v>2307</v>
      </c>
      <c r="G129" s="27" t="s">
        <v>2290</v>
      </c>
      <c r="H129" s="27" t="s">
        <v>556</v>
      </c>
      <c r="I129" s="27" t="s">
        <v>566</v>
      </c>
      <c r="J129" s="27" t="s">
        <v>694</v>
      </c>
      <c r="K129" s="28">
        <v>6380</v>
      </c>
      <c r="L129" s="29">
        <v>6380</v>
      </c>
      <c r="M129" s="27" t="s">
        <v>606</v>
      </c>
      <c r="N129" s="27" t="s">
        <v>1030</v>
      </c>
      <c r="O129" s="27" t="s">
        <v>185</v>
      </c>
      <c r="P129" s="27" t="s">
        <v>570</v>
      </c>
      <c r="Q129" s="27" t="s">
        <v>571</v>
      </c>
      <c r="R129">
        <f t="shared" si="1"/>
        <v>2023</v>
      </c>
    </row>
    <row r="130" spans="1:18" x14ac:dyDescent="0.3">
      <c r="A130" s="26">
        <v>44939</v>
      </c>
      <c r="B130" s="26">
        <v>44781</v>
      </c>
      <c r="C130" s="26">
        <v>44792</v>
      </c>
      <c r="D130" s="27" t="s">
        <v>1031</v>
      </c>
      <c r="E130" s="27" t="s">
        <v>1032</v>
      </c>
      <c r="F130" s="27" t="s">
        <v>2301</v>
      </c>
      <c r="G130" s="27" t="s">
        <v>2271</v>
      </c>
      <c r="H130" s="27" t="s">
        <v>556</v>
      </c>
      <c r="I130" s="27" t="s">
        <v>566</v>
      </c>
      <c r="J130" s="27" t="s">
        <v>694</v>
      </c>
      <c r="K130" s="28">
        <v>6380</v>
      </c>
      <c r="L130" s="29">
        <v>6380</v>
      </c>
      <c r="M130" s="27" t="s">
        <v>683</v>
      </c>
      <c r="N130" s="27" t="s">
        <v>1033</v>
      </c>
      <c r="O130" s="27" t="s">
        <v>185</v>
      </c>
      <c r="P130" s="27" t="s">
        <v>570</v>
      </c>
      <c r="Q130" s="27" t="s">
        <v>571</v>
      </c>
      <c r="R130">
        <f t="shared" si="1"/>
        <v>2023</v>
      </c>
    </row>
    <row r="131" spans="1:18" x14ac:dyDescent="0.3">
      <c r="A131" s="26">
        <v>44939</v>
      </c>
      <c r="B131" s="26">
        <v>44740</v>
      </c>
      <c r="C131" s="26">
        <v>44768</v>
      </c>
      <c r="D131" s="27" t="s">
        <v>1034</v>
      </c>
      <c r="E131" s="27" t="s">
        <v>1035</v>
      </c>
      <c r="F131" s="27" t="s">
        <v>2326</v>
      </c>
      <c r="G131" s="27" t="s">
        <v>2291</v>
      </c>
      <c r="H131" s="27" t="s">
        <v>556</v>
      </c>
      <c r="I131" s="27" t="s">
        <v>575</v>
      </c>
      <c r="J131" s="27" t="s">
        <v>694</v>
      </c>
      <c r="K131" s="28">
        <v>6380</v>
      </c>
      <c r="L131" s="29">
        <v>6380</v>
      </c>
      <c r="M131" s="27" t="s">
        <v>606</v>
      </c>
      <c r="N131" s="27" t="s">
        <v>1036</v>
      </c>
      <c r="O131" s="27" t="s">
        <v>579</v>
      </c>
      <c r="P131" s="27" t="s">
        <v>580</v>
      </c>
      <c r="Q131" s="27" t="s">
        <v>581</v>
      </c>
      <c r="R131">
        <f t="shared" ref="R131:R194" si="2">YEAR(A131)</f>
        <v>2023</v>
      </c>
    </row>
    <row r="132" spans="1:18" x14ac:dyDescent="0.3">
      <c r="A132" s="26">
        <v>44939</v>
      </c>
      <c r="B132" s="26">
        <v>44549</v>
      </c>
      <c r="C132" s="26">
        <v>44592</v>
      </c>
      <c r="D132" s="27" t="s">
        <v>1037</v>
      </c>
      <c r="E132" s="27" t="s">
        <v>1038</v>
      </c>
      <c r="F132" s="27" t="s">
        <v>2308</v>
      </c>
      <c r="G132" s="27" t="s">
        <v>2276</v>
      </c>
      <c r="H132" s="27" t="s">
        <v>556</v>
      </c>
      <c r="I132" s="27" t="s">
        <v>566</v>
      </c>
      <c r="J132" s="27" t="s">
        <v>694</v>
      </c>
      <c r="K132" s="28">
        <v>6380</v>
      </c>
      <c r="L132" s="29">
        <v>6380</v>
      </c>
      <c r="M132" s="27" t="s">
        <v>683</v>
      </c>
      <c r="N132" s="27" t="s">
        <v>1039</v>
      </c>
      <c r="O132" s="27" t="s">
        <v>185</v>
      </c>
      <c r="P132" s="27" t="s">
        <v>570</v>
      </c>
      <c r="Q132" s="27" t="s">
        <v>571</v>
      </c>
      <c r="R132">
        <f t="shared" si="2"/>
        <v>2023</v>
      </c>
    </row>
    <row r="133" spans="1:18" x14ac:dyDescent="0.3">
      <c r="A133" s="26">
        <v>44939</v>
      </c>
      <c r="B133" s="26">
        <v>44542</v>
      </c>
      <c r="C133" s="26">
        <v>44595</v>
      </c>
      <c r="D133" s="27" t="s">
        <v>1040</v>
      </c>
      <c r="E133" s="27" t="s">
        <v>1041</v>
      </c>
      <c r="F133" s="27" t="s">
        <v>2322</v>
      </c>
      <c r="G133" s="27" t="s">
        <v>2284</v>
      </c>
      <c r="H133" s="27" t="s">
        <v>574</v>
      </c>
      <c r="I133" s="27" t="s">
        <v>566</v>
      </c>
      <c r="J133" s="27" t="s">
        <v>574</v>
      </c>
      <c r="K133" s="28">
        <v>730094</v>
      </c>
      <c r="L133" s="29">
        <v>730094</v>
      </c>
      <c r="M133" s="27" t="s">
        <v>920</v>
      </c>
      <c r="N133" s="27" t="s">
        <v>1042</v>
      </c>
      <c r="O133" s="27" t="s">
        <v>185</v>
      </c>
      <c r="P133" s="27" t="s">
        <v>570</v>
      </c>
      <c r="Q133" s="27" t="s">
        <v>571</v>
      </c>
      <c r="R133">
        <f t="shared" si="2"/>
        <v>2023</v>
      </c>
    </row>
    <row r="134" spans="1:18" x14ac:dyDescent="0.3">
      <c r="A134" s="26">
        <v>44939</v>
      </c>
      <c r="B134" s="26">
        <v>44542</v>
      </c>
      <c r="C134" s="26">
        <v>44595</v>
      </c>
      <c r="D134" s="27" t="s">
        <v>1043</v>
      </c>
      <c r="E134" s="27" t="s">
        <v>1044</v>
      </c>
      <c r="F134" s="27" t="s">
        <v>2323</v>
      </c>
      <c r="G134" s="27" t="s">
        <v>2285</v>
      </c>
      <c r="H134" s="27" t="s">
        <v>574</v>
      </c>
      <c r="I134" s="27" t="s">
        <v>566</v>
      </c>
      <c r="J134" s="27" t="s">
        <v>597</v>
      </c>
      <c r="K134" s="28">
        <v>241640</v>
      </c>
      <c r="L134" s="29">
        <v>241640</v>
      </c>
      <c r="M134" s="27" t="s">
        <v>920</v>
      </c>
      <c r="N134" s="27" t="s">
        <v>1045</v>
      </c>
      <c r="O134" s="27" t="s">
        <v>185</v>
      </c>
      <c r="P134" s="27" t="s">
        <v>570</v>
      </c>
      <c r="Q134" s="27" t="s">
        <v>571</v>
      </c>
      <c r="R134">
        <f t="shared" si="2"/>
        <v>2023</v>
      </c>
    </row>
    <row r="135" spans="1:18" x14ac:dyDescent="0.3">
      <c r="A135" s="26">
        <v>44939</v>
      </c>
      <c r="B135" s="26">
        <v>44542</v>
      </c>
      <c r="C135" s="26">
        <v>44595</v>
      </c>
      <c r="D135" s="27" t="s">
        <v>1046</v>
      </c>
      <c r="E135" s="27" t="s">
        <v>1047</v>
      </c>
      <c r="F135" s="27" t="s">
        <v>2306</v>
      </c>
      <c r="G135" s="27" t="s">
        <v>2286</v>
      </c>
      <c r="H135" s="27" t="s">
        <v>574</v>
      </c>
      <c r="I135" s="27" t="s">
        <v>566</v>
      </c>
      <c r="J135" s="27" t="s">
        <v>576</v>
      </c>
      <c r="K135" s="28">
        <v>200200</v>
      </c>
      <c r="L135" s="29">
        <v>200200</v>
      </c>
      <c r="M135" s="27" t="s">
        <v>920</v>
      </c>
      <c r="N135" s="27" t="s">
        <v>1048</v>
      </c>
      <c r="O135" s="27" t="s">
        <v>185</v>
      </c>
      <c r="P135" s="27" t="s">
        <v>570</v>
      </c>
      <c r="Q135" s="27" t="s">
        <v>571</v>
      </c>
      <c r="R135">
        <f t="shared" si="2"/>
        <v>2023</v>
      </c>
    </row>
    <row r="136" spans="1:18" x14ac:dyDescent="0.3">
      <c r="A136" s="26">
        <v>44939</v>
      </c>
      <c r="B136" s="26">
        <v>41040</v>
      </c>
      <c r="C136" s="26">
        <v>41191</v>
      </c>
      <c r="D136" s="27" t="s">
        <v>1049</v>
      </c>
      <c r="E136" s="27" t="s">
        <v>1050</v>
      </c>
      <c r="F136" s="27" t="s">
        <v>2301</v>
      </c>
      <c r="G136" s="27" t="s">
        <v>2289</v>
      </c>
      <c r="H136" s="27" t="s">
        <v>556</v>
      </c>
      <c r="I136" s="27" t="s">
        <v>702</v>
      </c>
      <c r="J136" s="27" t="s">
        <v>576</v>
      </c>
      <c r="K136" s="28">
        <v>110989</v>
      </c>
      <c r="L136" s="29">
        <v>110989</v>
      </c>
      <c r="M136" s="27" t="s">
        <v>683</v>
      </c>
      <c r="N136" s="27" t="s">
        <v>1051</v>
      </c>
      <c r="O136" s="27" t="s">
        <v>705</v>
      </c>
      <c r="P136" s="27" t="s">
        <v>706</v>
      </c>
      <c r="Q136" s="27" t="s">
        <v>707</v>
      </c>
      <c r="R136">
        <f t="shared" si="2"/>
        <v>2023</v>
      </c>
    </row>
    <row r="137" spans="1:18" x14ac:dyDescent="0.3">
      <c r="A137" s="26">
        <v>44939</v>
      </c>
      <c r="B137" s="26">
        <v>40699</v>
      </c>
      <c r="C137" s="26">
        <v>40756</v>
      </c>
      <c r="D137" s="27" t="s">
        <v>1052</v>
      </c>
      <c r="E137" s="27" t="s">
        <v>1053</v>
      </c>
      <c r="F137" s="27" t="s">
        <v>2323</v>
      </c>
      <c r="G137" s="27" t="s">
        <v>2295</v>
      </c>
      <c r="H137" s="27" t="s">
        <v>556</v>
      </c>
      <c r="I137" s="27" t="s">
        <v>702</v>
      </c>
      <c r="J137" s="27" t="s">
        <v>576</v>
      </c>
      <c r="K137" s="28">
        <v>108109</v>
      </c>
      <c r="L137" s="29">
        <v>108109</v>
      </c>
      <c r="M137" s="27" t="s">
        <v>683</v>
      </c>
      <c r="N137" s="27" t="s">
        <v>1054</v>
      </c>
      <c r="O137" s="27" t="s">
        <v>705</v>
      </c>
      <c r="P137" s="27" t="s">
        <v>706</v>
      </c>
      <c r="Q137" s="27" t="s">
        <v>707</v>
      </c>
      <c r="R137">
        <f t="shared" si="2"/>
        <v>2023</v>
      </c>
    </row>
    <row r="138" spans="1:18" x14ac:dyDescent="0.3">
      <c r="A138" s="26">
        <v>44939</v>
      </c>
      <c r="B138" s="26">
        <v>41056</v>
      </c>
      <c r="C138" s="26">
        <v>41197</v>
      </c>
      <c r="D138" s="27" t="s">
        <v>1055</v>
      </c>
      <c r="E138" s="27" t="s">
        <v>1056</v>
      </c>
      <c r="F138" s="27" t="s">
        <v>2320</v>
      </c>
      <c r="G138" s="27" t="s">
        <v>2276</v>
      </c>
      <c r="H138" s="27" t="s">
        <v>556</v>
      </c>
      <c r="I138" s="27" t="s">
        <v>702</v>
      </c>
      <c r="J138" s="27" t="s">
        <v>576</v>
      </c>
      <c r="K138" s="28">
        <v>159947</v>
      </c>
      <c r="L138" s="29">
        <v>159947</v>
      </c>
      <c r="M138" s="27" t="s">
        <v>683</v>
      </c>
      <c r="N138" s="27" t="s">
        <v>1057</v>
      </c>
      <c r="O138" s="27" t="s">
        <v>705</v>
      </c>
      <c r="P138" s="27" t="s">
        <v>706</v>
      </c>
      <c r="Q138" s="27" t="s">
        <v>707</v>
      </c>
      <c r="R138">
        <f t="shared" si="2"/>
        <v>2023</v>
      </c>
    </row>
    <row r="139" spans="1:18" x14ac:dyDescent="0.3">
      <c r="A139" s="26">
        <v>44939</v>
      </c>
      <c r="B139" s="26">
        <v>40958</v>
      </c>
      <c r="C139" s="26">
        <v>41109</v>
      </c>
      <c r="D139" s="27" t="s">
        <v>1058</v>
      </c>
      <c r="E139" s="27" t="s">
        <v>1059</v>
      </c>
      <c r="F139" s="27" t="s">
        <v>2318</v>
      </c>
      <c r="G139" s="27" t="s">
        <v>2269</v>
      </c>
      <c r="H139" s="27" t="s">
        <v>556</v>
      </c>
      <c r="I139" s="27" t="s">
        <v>702</v>
      </c>
      <c r="J139" s="27" t="s">
        <v>576</v>
      </c>
      <c r="K139" s="28">
        <v>210200</v>
      </c>
      <c r="L139" s="29">
        <v>210200</v>
      </c>
      <c r="M139" s="27" t="s">
        <v>606</v>
      </c>
      <c r="N139" s="27" t="s">
        <v>1060</v>
      </c>
      <c r="O139" s="27" t="s">
        <v>705</v>
      </c>
      <c r="P139" s="27" t="s">
        <v>706</v>
      </c>
      <c r="Q139" s="27" t="s">
        <v>707</v>
      </c>
      <c r="R139">
        <f t="shared" si="2"/>
        <v>2023</v>
      </c>
    </row>
    <row r="140" spans="1:18" x14ac:dyDescent="0.3">
      <c r="A140" s="26">
        <v>44942</v>
      </c>
      <c r="B140" s="26">
        <v>44813</v>
      </c>
      <c r="C140" s="26">
        <v>44848</v>
      </c>
      <c r="D140" s="27" t="s">
        <v>1061</v>
      </c>
      <c r="E140" s="27" t="s">
        <v>1062</v>
      </c>
      <c r="F140" s="27" t="s">
        <v>2304</v>
      </c>
      <c r="G140" s="27" t="s">
        <v>2278</v>
      </c>
      <c r="H140" s="27" t="s">
        <v>556</v>
      </c>
      <c r="I140" s="27" t="s">
        <v>1063</v>
      </c>
      <c r="J140" s="27" t="s">
        <v>649</v>
      </c>
      <c r="K140" s="28">
        <v>40000</v>
      </c>
      <c r="L140" s="29">
        <v>40000</v>
      </c>
      <c r="M140" s="27" t="s">
        <v>1064</v>
      </c>
      <c r="N140" s="27" t="s">
        <v>1065</v>
      </c>
      <c r="O140" s="27" t="s">
        <v>1066</v>
      </c>
      <c r="P140" s="27" t="s">
        <v>1066</v>
      </c>
      <c r="Q140" s="27" t="s">
        <v>1067</v>
      </c>
      <c r="R140">
        <f t="shared" si="2"/>
        <v>2023</v>
      </c>
    </row>
    <row r="141" spans="1:18" x14ac:dyDescent="0.3">
      <c r="A141" s="26">
        <v>44942</v>
      </c>
      <c r="B141" s="26">
        <v>44820</v>
      </c>
      <c r="C141" s="26">
        <v>44848</v>
      </c>
      <c r="D141" s="27" t="s">
        <v>1068</v>
      </c>
      <c r="E141" s="27" t="s">
        <v>1069</v>
      </c>
      <c r="F141" s="27" t="s">
        <v>2299</v>
      </c>
      <c r="G141" s="27" t="s">
        <v>2286</v>
      </c>
      <c r="H141" s="27" t="s">
        <v>556</v>
      </c>
      <c r="I141" s="27" t="s">
        <v>1063</v>
      </c>
      <c r="J141" s="27" t="s">
        <v>649</v>
      </c>
      <c r="K141" s="28">
        <v>12000</v>
      </c>
      <c r="L141" s="29">
        <v>12000</v>
      </c>
      <c r="M141" s="27" t="s">
        <v>1064</v>
      </c>
      <c r="N141" s="27" t="s">
        <v>1070</v>
      </c>
      <c r="O141" s="27" t="s">
        <v>1066</v>
      </c>
      <c r="P141" s="27" t="s">
        <v>1066</v>
      </c>
      <c r="Q141" s="27" t="s">
        <v>1067</v>
      </c>
      <c r="R141">
        <f t="shared" si="2"/>
        <v>2023</v>
      </c>
    </row>
    <row r="142" spans="1:18" x14ac:dyDescent="0.3">
      <c r="A142" s="26">
        <v>44942</v>
      </c>
      <c r="B142" s="26">
        <v>44361</v>
      </c>
      <c r="C142" s="26">
        <v>44379</v>
      </c>
      <c r="D142" s="27" t="s">
        <v>1071</v>
      </c>
      <c r="E142" s="27" t="s">
        <v>1072</v>
      </c>
      <c r="F142" s="27" t="s">
        <v>2303</v>
      </c>
      <c r="G142" s="27" t="s">
        <v>2284</v>
      </c>
      <c r="H142" s="27" t="s">
        <v>574</v>
      </c>
      <c r="I142" s="27" t="s">
        <v>566</v>
      </c>
      <c r="J142" s="27" t="s">
        <v>574</v>
      </c>
      <c r="K142" s="28">
        <v>260250</v>
      </c>
      <c r="L142" s="29">
        <v>260250</v>
      </c>
      <c r="M142" s="27" t="s">
        <v>687</v>
      </c>
      <c r="N142" s="27" t="s">
        <v>1073</v>
      </c>
      <c r="O142" s="27" t="s">
        <v>185</v>
      </c>
      <c r="P142" s="27" t="s">
        <v>570</v>
      </c>
      <c r="Q142" s="27" t="s">
        <v>571</v>
      </c>
      <c r="R142">
        <f t="shared" si="2"/>
        <v>2023</v>
      </c>
    </row>
    <row r="143" spans="1:18" x14ac:dyDescent="0.3">
      <c r="A143" s="26">
        <v>44942</v>
      </c>
      <c r="B143" s="26">
        <v>44361</v>
      </c>
      <c r="C143" s="26">
        <v>44379</v>
      </c>
      <c r="D143" s="27" t="s">
        <v>1074</v>
      </c>
      <c r="E143" s="27" t="s">
        <v>1075</v>
      </c>
      <c r="F143" s="27" t="s">
        <v>2309</v>
      </c>
      <c r="G143" s="27" t="s">
        <v>2291</v>
      </c>
      <c r="H143" s="27" t="s">
        <v>574</v>
      </c>
      <c r="I143" s="27" t="s">
        <v>566</v>
      </c>
      <c r="J143" s="27" t="s">
        <v>576</v>
      </c>
      <c r="K143" s="28">
        <v>136075</v>
      </c>
      <c r="L143" s="29">
        <v>136075</v>
      </c>
      <c r="M143" s="27" t="s">
        <v>687</v>
      </c>
      <c r="N143" s="27" t="s">
        <v>1076</v>
      </c>
      <c r="O143" s="27" t="s">
        <v>185</v>
      </c>
      <c r="P143" s="27" t="s">
        <v>570</v>
      </c>
      <c r="Q143" s="27" t="s">
        <v>571</v>
      </c>
      <c r="R143">
        <f t="shared" si="2"/>
        <v>2023</v>
      </c>
    </row>
    <row r="144" spans="1:18" x14ac:dyDescent="0.3">
      <c r="A144" s="26">
        <v>44942</v>
      </c>
      <c r="B144" s="26">
        <v>43146</v>
      </c>
      <c r="C144" s="26">
        <v>43501</v>
      </c>
      <c r="D144" s="27" t="s">
        <v>1077</v>
      </c>
      <c r="E144" s="27" t="s">
        <v>1078</v>
      </c>
      <c r="F144" s="27" t="s">
        <v>2320</v>
      </c>
      <c r="G144" s="27" t="s">
        <v>2277</v>
      </c>
      <c r="H144" s="27" t="s">
        <v>574</v>
      </c>
      <c r="I144" s="27" t="s">
        <v>566</v>
      </c>
      <c r="J144" s="27" t="s">
        <v>574</v>
      </c>
      <c r="K144" s="28">
        <v>720000</v>
      </c>
      <c r="L144" s="29">
        <v>720000</v>
      </c>
      <c r="M144" s="27" t="s">
        <v>1079</v>
      </c>
      <c r="N144" s="27" t="s">
        <v>1080</v>
      </c>
      <c r="O144" s="27" t="s">
        <v>185</v>
      </c>
      <c r="P144" s="27" t="s">
        <v>570</v>
      </c>
      <c r="Q144" s="27" t="s">
        <v>571</v>
      </c>
      <c r="R144">
        <f t="shared" si="2"/>
        <v>2023</v>
      </c>
    </row>
    <row r="145" spans="1:18" x14ac:dyDescent="0.3">
      <c r="A145" s="26">
        <v>44942</v>
      </c>
      <c r="B145" s="26">
        <v>43146</v>
      </c>
      <c r="C145" s="26">
        <v>43501</v>
      </c>
      <c r="D145" s="27" t="s">
        <v>1081</v>
      </c>
      <c r="E145" s="27" t="s">
        <v>1082</v>
      </c>
      <c r="F145" s="27" t="s">
        <v>2315</v>
      </c>
      <c r="G145" s="27" t="s">
        <v>2272</v>
      </c>
      <c r="H145" s="27" t="s">
        <v>574</v>
      </c>
      <c r="I145" s="27" t="s">
        <v>566</v>
      </c>
      <c r="J145" s="27" t="s">
        <v>574</v>
      </c>
      <c r="K145" s="28">
        <v>738587</v>
      </c>
      <c r="L145" s="29">
        <v>738587</v>
      </c>
      <c r="M145" s="27" t="s">
        <v>1079</v>
      </c>
      <c r="N145" s="27" t="s">
        <v>1083</v>
      </c>
      <c r="O145" s="27" t="s">
        <v>185</v>
      </c>
      <c r="P145" s="27" t="s">
        <v>570</v>
      </c>
      <c r="Q145" s="27" t="s">
        <v>571</v>
      </c>
      <c r="R145">
        <f t="shared" si="2"/>
        <v>2023</v>
      </c>
    </row>
    <row r="146" spans="1:18" x14ac:dyDescent="0.3">
      <c r="A146" s="26">
        <v>44942</v>
      </c>
      <c r="B146" s="26">
        <v>43146</v>
      </c>
      <c r="C146" s="26">
        <v>43501</v>
      </c>
      <c r="D146" s="27" t="s">
        <v>1084</v>
      </c>
      <c r="E146" s="27" t="s">
        <v>1085</v>
      </c>
      <c r="F146" s="27" t="s">
        <v>2301</v>
      </c>
      <c r="G146" s="27" t="s">
        <v>2296</v>
      </c>
      <c r="H146" s="27" t="s">
        <v>574</v>
      </c>
      <c r="I146" s="27" t="s">
        <v>566</v>
      </c>
      <c r="J146" s="27" t="s">
        <v>597</v>
      </c>
      <c r="K146" s="28">
        <v>122544</v>
      </c>
      <c r="L146" s="29">
        <v>122544</v>
      </c>
      <c r="M146" s="27" t="s">
        <v>1079</v>
      </c>
      <c r="N146" s="27" t="s">
        <v>1086</v>
      </c>
      <c r="O146" s="27" t="s">
        <v>185</v>
      </c>
      <c r="P146" s="27" t="s">
        <v>570</v>
      </c>
      <c r="Q146" s="27" t="s">
        <v>571</v>
      </c>
      <c r="R146">
        <f t="shared" si="2"/>
        <v>2023</v>
      </c>
    </row>
    <row r="147" spans="1:18" x14ac:dyDescent="0.3">
      <c r="A147" s="26">
        <v>44942</v>
      </c>
      <c r="B147" s="26">
        <v>43146</v>
      </c>
      <c r="C147" s="26">
        <v>43501</v>
      </c>
      <c r="D147" s="27" t="s">
        <v>1087</v>
      </c>
      <c r="E147" s="27" t="s">
        <v>1088</v>
      </c>
      <c r="F147" s="27" t="s">
        <v>2302</v>
      </c>
      <c r="G147" s="27" t="s">
        <v>2272</v>
      </c>
      <c r="H147" s="27" t="s">
        <v>574</v>
      </c>
      <c r="I147" s="27" t="s">
        <v>566</v>
      </c>
      <c r="J147" s="27" t="s">
        <v>574</v>
      </c>
      <c r="K147" s="28">
        <v>700000</v>
      </c>
      <c r="L147" s="29">
        <v>700000</v>
      </c>
      <c r="M147" s="27" t="s">
        <v>1079</v>
      </c>
      <c r="N147" s="27" t="s">
        <v>1089</v>
      </c>
      <c r="O147" s="27" t="s">
        <v>185</v>
      </c>
      <c r="P147" s="27" t="s">
        <v>570</v>
      </c>
      <c r="Q147" s="27" t="s">
        <v>571</v>
      </c>
      <c r="R147">
        <f t="shared" si="2"/>
        <v>2023</v>
      </c>
    </row>
    <row r="148" spans="1:18" x14ac:dyDescent="0.3">
      <c r="A148" s="26">
        <v>44942</v>
      </c>
      <c r="B148" s="26">
        <v>43146</v>
      </c>
      <c r="C148" s="26">
        <v>43501</v>
      </c>
      <c r="D148" s="27" t="s">
        <v>1090</v>
      </c>
      <c r="E148" s="27" t="s">
        <v>1091</v>
      </c>
      <c r="F148" s="27" t="s">
        <v>2327</v>
      </c>
      <c r="G148" s="27" t="s">
        <v>2276</v>
      </c>
      <c r="H148" s="27" t="s">
        <v>574</v>
      </c>
      <c r="I148" s="27" t="s">
        <v>566</v>
      </c>
      <c r="J148" s="27" t="s">
        <v>576</v>
      </c>
      <c r="K148" s="28">
        <v>232411</v>
      </c>
      <c r="L148" s="29">
        <v>232411</v>
      </c>
      <c r="M148" s="27" t="s">
        <v>1079</v>
      </c>
      <c r="N148" s="27" t="s">
        <v>1092</v>
      </c>
      <c r="O148" s="27" t="s">
        <v>185</v>
      </c>
      <c r="P148" s="27" t="s">
        <v>570</v>
      </c>
      <c r="Q148" s="27" t="s">
        <v>571</v>
      </c>
      <c r="R148">
        <f t="shared" si="2"/>
        <v>2023</v>
      </c>
    </row>
    <row r="149" spans="1:18" x14ac:dyDescent="0.3">
      <c r="A149" s="26">
        <v>44942</v>
      </c>
      <c r="B149" s="26">
        <v>44874</v>
      </c>
      <c r="C149" s="26">
        <v>44915</v>
      </c>
      <c r="D149" s="27" t="s">
        <v>171</v>
      </c>
      <c r="E149" s="27" t="s">
        <v>1093</v>
      </c>
      <c r="F149" s="27" t="s">
        <v>2316</v>
      </c>
      <c r="G149" s="27" t="s">
        <v>2282</v>
      </c>
      <c r="H149" s="27" t="s">
        <v>556</v>
      </c>
      <c r="I149" s="27" t="s">
        <v>1094</v>
      </c>
      <c r="J149" s="27" t="s">
        <v>649</v>
      </c>
      <c r="K149" s="28">
        <v>385074</v>
      </c>
      <c r="L149" s="29">
        <v>385074</v>
      </c>
      <c r="M149" s="27" t="s">
        <v>1095</v>
      </c>
      <c r="N149" s="27" t="s">
        <v>1096</v>
      </c>
      <c r="O149" s="27" t="s">
        <v>1097</v>
      </c>
      <c r="P149" s="27" t="s">
        <v>1098</v>
      </c>
      <c r="Q149" s="27" t="s">
        <v>1099</v>
      </c>
      <c r="R149">
        <f t="shared" si="2"/>
        <v>2023</v>
      </c>
    </row>
    <row r="150" spans="1:18" x14ac:dyDescent="0.3">
      <c r="A150" s="26">
        <v>44942</v>
      </c>
      <c r="B150" s="26">
        <v>44874</v>
      </c>
      <c r="C150" s="26">
        <v>44915</v>
      </c>
      <c r="D150" s="27" t="s">
        <v>1100</v>
      </c>
      <c r="E150" s="27" t="s">
        <v>1101</v>
      </c>
      <c r="F150" s="27" t="s">
        <v>2311</v>
      </c>
      <c r="G150" s="27" t="s">
        <v>2294</v>
      </c>
      <c r="H150" s="27" t="s">
        <v>556</v>
      </c>
      <c r="I150" s="27" t="s">
        <v>1094</v>
      </c>
      <c r="J150" s="27" t="s">
        <v>694</v>
      </c>
      <c r="K150" s="28">
        <v>60204</v>
      </c>
      <c r="L150" s="29">
        <v>60204</v>
      </c>
      <c r="M150" s="27" t="s">
        <v>1095</v>
      </c>
      <c r="N150" s="27" t="s">
        <v>1102</v>
      </c>
      <c r="O150" s="27" t="s">
        <v>1097</v>
      </c>
      <c r="P150" s="27" t="s">
        <v>1098</v>
      </c>
      <c r="Q150" s="27" t="s">
        <v>1099</v>
      </c>
      <c r="R150">
        <f t="shared" si="2"/>
        <v>2023</v>
      </c>
    </row>
    <row r="151" spans="1:18" x14ac:dyDescent="0.3">
      <c r="A151" s="26">
        <v>44942</v>
      </c>
      <c r="B151" s="26">
        <v>44069</v>
      </c>
      <c r="C151" s="26">
        <v>44396</v>
      </c>
      <c r="D151" s="27" t="s">
        <v>1103</v>
      </c>
      <c r="E151" s="27" t="s">
        <v>1104</v>
      </c>
      <c r="F151" s="27" t="s">
        <v>2314</v>
      </c>
      <c r="G151" s="27" t="s">
        <v>2286</v>
      </c>
      <c r="H151" s="27" t="s">
        <v>574</v>
      </c>
      <c r="I151" s="27" t="s">
        <v>575</v>
      </c>
      <c r="J151" s="27" t="s">
        <v>574</v>
      </c>
      <c r="K151" s="28">
        <v>28893</v>
      </c>
      <c r="L151" s="29">
        <v>28893</v>
      </c>
      <c r="M151" s="27" t="s">
        <v>1105</v>
      </c>
      <c r="N151" s="27" t="s">
        <v>1106</v>
      </c>
      <c r="O151" s="27" t="s">
        <v>579</v>
      </c>
      <c r="P151" s="27" t="s">
        <v>580</v>
      </c>
      <c r="Q151" s="27" t="s">
        <v>581</v>
      </c>
      <c r="R151">
        <f t="shared" si="2"/>
        <v>2023</v>
      </c>
    </row>
    <row r="152" spans="1:18" x14ac:dyDescent="0.3">
      <c r="A152" s="26">
        <v>44942</v>
      </c>
      <c r="B152" s="26">
        <v>44069</v>
      </c>
      <c r="C152" s="26">
        <v>44396</v>
      </c>
      <c r="D152" s="27" t="s">
        <v>1107</v>
      </c>
      <c r="E152" s="27" t="s">
        <v>1108</v>
      </c>
      <c r="F152" s="27" t="s">
        <v>2305</v>
      </c>
      <c r="G152" s="27" t="s">
        <v>2275</v>
      </c>
      <c r="H152" s="27" t="s">
        <v>574</v>
      </c>
      <c r="I152" s="27" t="s">
        <v>575</v>
      </c>
      <c r="J152" s="27" t="s">
        <v>597</v>
      </c>
      <c r="K152" s="28">
        <v>139420</v>
      </c>
      <c r="L152" s="29">
        <v>139420</v>
      </c>
      <c r="M152" s="27" t="s">
        <v>1105</v>
      </c>
      <c r="N152" s="27" t="s">
        <v>1109</v>
      </c>
      <c r="O152" s="27" t="s">
        <v>579</v>
      </c>
      <c r="P152" s="27" t="s">
        <v>580</v>
      </c>
      <c r="Q152" s="27" t="s">
        <v>581</v>
      </c>
      <c r="R152">
        <f t="shared" si="2"/>
        <v>2023</v>
      </c>
    </row>
    <row r="153" spans="1:18" x14ac:dyDescent="0.3">
      <c r="A153" s="26">
        <v>44942</v>
      </c>
      <c r="B153" s="26">
        <v>44069</v>
      </c>
      <c r="C153" s="26">
        <v>44396</v>
      </c>
      <c r="D153" s="27" t="s">
        <v>1110</v>
      </c>
      <c r="E153" s="27" t="s">
        <v>1111</v>
      </c>
      <c r="F153" s="27" t="s">
        <v>2325</v>
      </c>
      <c r="G153" s="27" t="s">
        <v>2295</v>
      </c>
      <c r="H153" s="27" t="s">
        <v>574</v>
      </c>
      <c r="I153" s="27" t="s">
        <v>575</v>
      </c>
      <c r="J153" s="27" t="s">
        <v>574</v>
      </c>
      <c r="K153" s="28">
        <v>873775</v>
      </c>
      <c r="L153" s="29">
        <v>873775</v>
      </c>
      <c r="M153" s="27" t="s">
        <v>1105</v>
      </c>
      <c r="N153" s="27" t="s">
        <v>1112</v>
      </c>
      <c r="O153" s="27" t="s">
        <v>579</v>
      </c>
      <c r="P153" s="27" t="s">
        <v>580</v>
      </c>
      <c r="Q153" s="27" t="s">
        <v>581</v>
      </c>
      <c r="R153">
        <f t="shared" si="2"/>
        <v>2023</v>
      </c>
    </row>
    <row r="154" spans="1:18" x14ac:dyDescent="0.3">
      <c r="A154" s="26">
        <v>44942</v>
      </c>
      <c r="B154" s="26">
        <v>44069</v>
      </c>
      <c r="C154" s="26">
        <v>44396</v>
      </c>
      <c r="D154" s="27" t="s">
        <v>1113</v>
      </c>
      <c r="E154" s="27" t="s">
        <v>1114</v>
      </c>
      <c r="F154" s="27" t="s">
        <v>2303</v>
      </c>
      <c r="G154" s="27" t="s">
        <v>2290</v>
      </c>
      <c r="H154" s="27" t="s">
        <v>574</v>
      </c>
      <c r="I154" s="27" t="s">
        <v>575</v>
      </c>
      <c r="J154" s="27" t="s">
        <v>576</v>
      </c>
      <c r="K154" s="28">
        <v>219000</v>
      </c>
      <c r="L154" s="29">
        <v>219000</v>
      </c>
      <c r="M154" s="27" t="s">
        <v>1105</v>
      </c>
      <c r="N154" s="27" t="s">
        <v>1115</v>
      </c>
      <c r="O154" s="27" t="s">
        <v>579</v>
      </c>
      <c r="P154" s="27" t="s">
        <v>580</v>
      </c>
      <c r="Q154" s="27" t="s">
        <v>581</v>
      </c>
      <c r="R154">
        <f t="shared" si="2"/>
        <v>2023</v>
      </c>
    </row>
    <row r="155" spans="1:18" x14ac:dyDescent="0.3">
      <c r="A155" s="26">
        <v>44942</v>
      </c>
      <c r="B155" s="26">
        <v>44395</v>
      </c>
      <c r="C155" s="26">
        <v>44426</v>
      </c>
      <c r="D155" s="27" t="s">
        <v>1116</v>
      </c>
      <c r="E155" s="27" t="s">
        <v>1117</v>
      </c>
      <c r="F155" s="27" t="s">
        <v>2324</v>
      </c>
      <c r="G155" s="27" t="s">
        <v>2283</v>
      </c>
      <c r="H155" s="27" t="s">
        <v>596</v>
      </c>
      <c r="I155" s="27" t="s">
        <v>758</v>
      </c>
      <c r="J155" s="27" t="s">
        <v>596</v>
      </c>
      <c r="K155" s="28">
        <v>324600</v>
      </c>
      <c r="L155" s="29">
        <v>324600</v>
      </c>
      <c r="M155" s="27" t="s">
        <v>577</v>
      </c>
      <c r="N155" s="27" t="s">
        <v>1118</v>
      </c>
      <c r="O155" s="27" t="s">
        <v>619</v>
      </c>
      <c r="P155" s="27" t="s">
        <v>580</v>
      </c>
      <c r="Q155" s="27" t="s">
        <v>620</v>
      </c>
      <c r="R155">
        <f t="shared" si="2"/>
        <v>2023</v>
      </c>
    </row>
    <row r="156" spans="1:18" x14ac:dyDescent="0.3">
      <c r="A156" s="26">
        <v>44942</v>
      </c>
      <c r="B156" s="26">
        <v>44395</v>
      </c>
      <c r="C156" s="26">
        <v>44426</v>
      </c>
      <c r="D156" s="27" t="s">
        <v>1119</v>
      </c>
      <c r="E156" s="27" t="s">
        <v>1120</v>
      </c>
      <c r="F156" s="27" t="s">
        <v>2303</v>
      </c>
      <c r="G156" s="27" t="s">
        <v>2285</v>
      </c>
      <c r="H156" s="27" t="s">
        <v>596</v>
      </c>
      <c r="I156" s="27" t="s">
        <v>758</v>
      </c>
      <c r="J156" s="27" t="s">
        <v>596</v>
      </c>
      <c r="K156" s="28">
        <v>15540</v>
      </c>
      <c r="L156" s="29">
        <v>15540</v>
      </c>
      <c r="M156" s="27" t="s">
        <v>577</v>
      </c>
      <c r="N156" s="27" t="s">
        <v>1121</v>
      </c>
      <c r="O156" s="27" t="s">
        <v>619</v>
      </c>
      <c r="P156" s="27" t="s">
        <v>580</v>
      </c>
      <c r="Q156" s="27" t="s">
        <v>620</v>
      </c>
      <c r="R156">
        <f t="shared" si="2"/>
        <v>2023</v>
      </c>
    </row>
    <row r="157" spans="1:18" x14ac:dyDescent="0.3">
      <c r="A157" s="26">
        <v>44942</v>
      </c>
      <c r="B157" s="26">
        <v>44395</v>
      </c>
      <c r="C157" s="26">
        <v>44426</v>
      </c>
      <c r="D157" s="27" t="s">
        <v>1122</v>
      </c>
      <c r="E157" s="27" t="s">
        <v>1123</v>
      </c>
      <c r="F157" s="27" t="s">
        <v>2314</v>
      </c>
      <c r="G157" s="27" t="s">
        <v>2269</v>
      </c>
      <c r="H157" s="27" t="s">
        <v>596</v>
      </c>
      <c r="I157" s="27" t="s">
        <v>758</v>
      </c>
      <c r="J157" s="27" t="s">
        <v>596</v>
      </c>
      <c r="K157" s="28">
        <v>89900</v>
      </c>
      <c r="L157" s="29">
        <v>89900</v>
      </c>
      <c r="M157" s="27" t="s">
        <v>577</v>
      </c>
      <c r="N157" s="27" t="s">
        <v>1124</v>
      </c>
      <c r="O157" s="27" t="s">
        <v>619</v>
      </c>
      <c r="P157" s="27" t="s">
        <v>580</v>
      </c>
      <c r="Q157" s="27" t="s">
        <v>620</v>
      </c>
      <c r="R157">
        <f t="shared" si="2"/>
        <v>2023</v>
      </c>
    </row>
    <row r="158" spans="1:18" x14ac:dyDescent="0.3">
      <c r="A158" s="26">
        <v>44942</v>
      </c>
      <c r="B158" s="26">
        <v>44478</v>
      </c>
      <c r="C158" s="26">
        <v>44495</v>
      </c>
      <c r="D158" s="27" t="s">
        <v>1125</v>
      </c>
      <c r="E158" s="27" t="s">
        <v>1126</v>
      </c>
      <c r="F158" s="27" t="s">
        <v>2311</v>
      </c>
      <c r="G158" s="27" t="s">
        <v>2289</v>
      </c>
      <c r="H158" s="27" t="s">
        <v>556</v>
      </c>
      <c r="I158" s="27" t="s">
        <v>617</v>
      </c>
      <c r="J158" s="27" t="s">
        <v>777</v>
      </c>
      <c r="K158" s="28">
        <v>456463</v>
      </c>
      <c r="L158" s="29">
        <v>456463</v>
      </c>
      <c r="M158" s="27" t="s">
        <v>1127</v>
      </c>
      <c r="N158" s="27" t="s">
        <v>1128</v>
      </c>
      <c r="O158" s="27" t="s">
        <v>619</v>
      </c>
      <c r="P158" s="27" t="s">
        <v>580</v>
      </c>
      <c r="Q158" s="27" t="s">
        <v>620</v>
      </c>
      <c r="R158">
        <f t="shared" si="2"/>
        <v>2023</v>
      </c>
    </row>
    <row r="159" spans="1:18" x14ac:dyDescent="0.3">
      <c r="A159" s="26">
        <v>44943</v>
      </c>
      <c r="B159" s="26">
        <v>44224</v>
      </c>
      <c r="C159" s="26">
        <v>44251</v>
      </c>
      <c r="D159" s="27" t="s">
        <v>1129</v>
      </c>
      <c r="E159" s="27" t="s">
        <v>1130</v>
      </c>
      <c r="F159" s="27" t="s">
        <v>2305</v>
      </c>
      <c r="G159" s="27" t="s">
        <v>2291</v>
      </c>
      <c r="H159" s="27" t="s">
        <v>574</v>
      </c>
      <c r="I159" s="27" t="s">
        <v>575</v>
      </c>
      <c r="J159" s="27" t="s">
        <v>576</v>
      </c>
      <c r="K159" s="28">
        <v>156390</v>
      </c>
      <c r="L159" s="29">
        <v>156390</v>
      </c>
      <c r="M159" s="27" t="s">
        <v>1131</v>
      </c>
      <c r="N159" s="27" t="s">
        <v>1132</v>
      </c>
      <c r="O159" s="27" t="s">
        <v>579</v>
      </c>
      <c r="P159" s="27" t="s">
        <v>580</v>
      </c>
      <c r="Q159" s="27" t="s">
        <v>581</v>
      </c>
      <c r="R159">
        <f t="shared" si="2"/>
        <v>2023</v>
      </c>
    </row>
    <row r="160" spans="1:18" x14ac:dyDescent="0.3">
      <c r="A160" s="26">
        <v>44943</v>
      </c>
      <c r="B160" s="26">
        <v>44224</v>
      </c>
      <c r="C160" s="26">
        <v>44251</v>
      </c>
      <c r="D160" s="27" t="s">
        <v>1133</v>
      </c>
      <c r="E160" s="27" t="s">
        <v>1134</v>
      </c>
      <c r="F160" s="27" t="s">
        <v>2319</v>
      </c>
      <c r="G160" s="27" t="s">
        <v>2295</v>
      </c>
      <c r="H160" s="27" t="s">
        <v>574</v>
      </c>
      <c r="I160" s="27" t="s">
        <v>575</v>
      </c>
      <c r="J160" s="27" t="s">
        <v>574</v>
      </c>
      <c r="K160" s="28">
        <v>316913</v>
      </c>
      <c r="L160" s="29">
        <v>316913</v>
      </c>
      <c r="M160" s="27" t="s">
        <v>1131</v>
      </c>
      <c r="N160" s="27" t="s">
        <v>1135</v>
      </c>
      <c r="O160" s="27" t="s">
        <v>579</v>
      </c>
      <c r="P160" s="27" t="s">
        <v>580</v>
      </c>
      <c r="Q160" s="27" t="s">
        <v>581</v>
      </c>
      <c r="R160">
        <f t="shared" si="2"/>
        <v>2023</v>
      </c>
    </row>
    <row r="161" spans="1:18" x14ac:dyDescent="0.3">
      <c r="A161" s="26">
        <v>44943</v>
      </c>
      <c r="B161" s="26">
        <v>44224</v>
      </c>
      <c r="C161" s="26">
        <v>44251</v>
      </c>
      <c r="D161" s="27" t="s">
        <v>1136</v>
      </c>
      <c r="E161" s="27" t="s">
        <v>1137</v>
      </c>
      <c r="F161" s="27" t="s">
        <v>2303</v>
      </c>
      <c r="G161" s="27" t="s">
        <v>2269</v>
      </c>
      <c r="H161" s="27" t="s">
        <v>574</v>
      </c>
      <c r="I161" s="27" t="s">
        <v>575</v>
      </c>
      <c r="J161" s="27" t="s">
        <v>574</v>
      </c>
      <c r="K161" s="28">
        <v>2410</v>
      </c>
      <c r="L161" s="29">
        <v>2410</v>
      </c>
      <c r="M161" s="27" t="s">
        <v>1131</v>
      </c>
      <c r="N161" s="27" t="s">
        <v>1138</v>
      </c>
      <c r="O161" s="27" t="s">
        <v>579</v>
      </c>
      <c r="P161" s="27" t="s">
        <v>580</v>
      </c>
      <c r="Q161" s="27" t="s">
        <v>581</v>
      </c>
      <c r="R161">
        <f t="shared" si="2"/>
        <v>2023</v>
      </c>
    </row>
    <row r="162" spans="1:18" x14ac:dyDescent="0.3">
      <c r="A162" s="26">
        <v>44943</v>
      </c>
      <c r="B162" s="26">
        <v>44224</v>
      </c>
      <c r="C162" s="26">
        <v>44251</v>
      </c>
      <c r="D162" s="27" t="s">
        <v>1139</v>
      </c>
      <c r="E162" s="27" t="s">
        <v>1140</v>
      </c>
      <c r="F162" s="27" t="s">
        <v>2325</v>
      </c>
      <c r="G162" s="27" t="s">
        <v>2295</v>
      </c>
      <c r="H162" s="27" t="s">
        <v>574</v>
      </c>
      <c r="I162" s="27" t="s">
        <v>575</v>
      </c>
      <c r="J162" s="27" t="s">
        <v>597</v>
      </c>
      <c r="K162" s="28">
        <v>73629</v>
      </c>
      <c r="L162" s="29">
        <v>73629</v>
      </c>
      <c r="M162" s="27" t="s">
        <v>1131</v>
      </c>
      <c r="N162" s="27" t="s">
        <v>1141</v>
      </c>
      <c r="O162" s="27" t="s">
        <v>579</v>
      </c>
      <c r="P162" s="27" t="s">
        <v>580</v>
      </c>
      <c r="Q162" s="27" t="s">
        <v>581</v>
      </c>
      <c r="R162">
        <f t="shared" si="2"/>
        <v>2023</v>
      </c>
    </row>
    <row r="163" spans="1:18" x14ac:dyDescent="0.3">
      <c r="A163" s="26">
        <v>44943</v>
      </c>
      <c r="B163" s="26">
        <v>44569</v>
      </c>
      <c r="C163" s="26">
        <v>44624</v>
      </c>
      <c r="D163" s="27" t="s">
        <v>1142</v>
      </c>
      <c r="E163" s="27" t="s">
        <v>1143</v>
      </c>
      <c r="F163" s="27" t="s">
        <v>2321</v>
      </c>
      <c r="G163" s="27" t="s">
        <v>2291</v>
      </c>
      <c r="H163" s="27" t="s">
        <v>574</v>
      </c>
      <c r="I163" s="27" t="s">
        <v>566</v>
      </c>
      <c r="J163" s="27" t="s">
        <v>574</v>
      </c>
      <c r="K163" s="28">
        <v>557532</v>
      </c>
      <c r="L163" s="29">
        <v>557532</v>
      </c>
      <c r="M163" s="27" t="s">
        <v>1144</v>
      </c>
      <c r="N163" s="27" t="s">
        <v>1145</v>
      </c>
      <c r="O163" s="27" t="s">
        <v>185</v>
      </c>
      <c r="P163" s="27" t="s">
        <v>570</v>
      </c>
      <c r="Q163" s="27" t="s">
        <v>571</v>
      </c>
      <c r="R163">
        <f t="shared" si="2"/>
        <v>2023</v>
      </c>
    </row>
    <row r="164" spans="1:18" x14ac:dyDescent="0.3">
      <c r="A164" s="26">
        <v>44943</v>
      </c>
      <c r="B164" s="26">
        <v>44569</v>
      </c>
      <c r="C164" s="26">
        <v>44624</v>
      </c>
      <c r="D164" s="27" t="s">
        <v>1146</v>
      </c>
      <c r="E164" s="27" t="s">
        <v>1147</v>
      </c>
      <c r="F164" s="27" t="s">
        <v>2299</v>
      </c>
      <c r="G164" s="27" t="s">
        <v>2285</v>
      </c>
      <c r="H164" s="27" t="s">
        <v>574</v>
      </c>
      <c r="I164" s="27" t="s">
        <v>566</v>
      </c>
      <c r="J164" s="27" t="s">
        <v>574</v>
      </c>
      <c r="K164" s="28">
        <v>550000</v>
      </c>
      <c r="L164" s="29">
        <v>550000</v>
      </c>
      <c r="M164" s="27" t="s">
        <v>1144</v>
      </c>
      <c r="N164" s="27" t="s">
        <v>1148</v>
      </c>
      <c r="O164" s="27" t="s">
        <v>185</v>
      </c>
      <c r="P164" s="27" t="s">
        <v>570</v>
      </c>
      <c r="Q164" s="27" t="s">
        <v>571</v>
      </c>
      <c r="R164">
        <f t="shared" si="2"/>
        <v>2023</v>
      </c>
    </row>
    <row r="165" spans="1:18" x14ac:dyDescent="0.3">
      <c r="A165" s="26">
        <v>44943</v>
      </c>
      <c r="B165" s="26">
        <v>44569</v>
      </c>
      <c r="C165" s="26">
        <v>44624</v>
      </c>
      <c r="D165" s="27" t="s">
        <v>1149</v>
      </c>
      <c r="E165" s="27" t="s">
        <v>1150</v>
      </c>
      <c r="F165" s="27" t="s">
        <v>2318</v>
      </c>
      <c r="G165" s="27" t="s">
        <v>2296</v>
      </c>
      <c r="H165" s="27" t="s">
        <v>574</v>
      </c>
      <c r="I165" s="27" t="s">
        <v>566</v>
      </c>
      <c r="J165" s="27" t="s">
        <v>597</v>
      </c>
      <c r="K165" s="28">
        <v>117330</v>
      </c>
      <c r="L165" s="29">
        <v>117330</v>
      </c>
      <c r="M165" s="27" t="s">
        <v>1144</v>
      </c>
      <c r="N165" s="27" t="s">
        <v>1151</v>
      </c>
      <c r="O165" s="27" t="s">
        <v>185</v>
      </c>
      <c r="P165" s="27" t="s">
        <v>570</v>
      </c>
      <c r="Q165" s="27" t="s">
        <v>571</v>
      </c>
      <c r="R165">
        <f t="shared" si="2"/>
        <v>2023</v>
      </c>
    </row>
    <row r="166" spans="1:18" x14ac:dyDescent="0.3">
      <c r="A166" s="26">
        <v>44943</v>
      </c>
      <c r="B166" s="26">
        <v>44569</v>
      </c>
      <c r="C166" s="26">
        <v>44624</v>
      </c>
      <c r="D166" s="27" t="s">
        <v>1152</v>
      </c>
      <c r="E166" s="27" t="s">
        <v>1153</v>
      </c>
      <c r="F166" s="27" t="s">
        <v>2308</v>
      </c>
      <c r="G166" s="27" t="s">
        <v>2275</v>
      </c>
      <c r="H166" s="27" t="s">
        <v>574</v>
      </c>
      <c r="I166" s="27" t="s">
        <v>566</v>
      </c>
      <c r="J166" s="27" t="s">
        <v>576</v>
      </c>
      <c r="K166" s="28">
        <v>242900</v>
      </c>
      <c r="L166" s="29">
        <v>242900</v>
      </c>
      <c r="M166" s="27" t="s">
        <v>1144</v>
      </c>
      <c r="N166" s="27" t="s">
        <v>1154</v>
      </c>
      <c r="O166" s="27" t="s">
        <v>185</v>
      </c>
      <c r="P166" s="27" t="s">
        <v>570</v>
      </c>
      <c r="Q166" s="27" t="s">
        <v>571</v>
      </c>
      <c r="R166">
        <f t="shared" si="2"/>
        <v>2023</v>
      </c>
    </row>
    <row r="167" spans="1:18" x14ac:dyDescent="0.3">
      <c r="A167" s="26">
        <v>44943</v>
      </c>
      <c r="B167" s="26">
        <v>43797</v>
      </c>
      <c r="C167" s="26">
        <v>44014</v>
      </c>
      <c r="D167" s="27" t="s">
        <v>1155</v>
      </c>
      <c r="E167" s="27" t="s">
        <v>1156</v>
      </c>
      <c r="F167" s="27" t="s">
        <v>2319</v>
      </c>
      <c r="G167" s="27" t="s">
        <v>2294</v>
      </c>
      <c r="H167" s="27" t="s">
        <v>574</v>
      </c>
      <c r="I167" s="27" t="s">
        <v>566</v>
      </c>
      <c r="J167" s="27" t="s">
        <v>574</v>
      </c>
      <c r="K167" s="28">
        <v>298305</v>
      </c>
      <c r="L167" s="29">
        <v>298305</v>
      </c>
      <c r="M167" s="27" t="s">
        <v>1157</v>
      </c>
      <c r="N167" s="27" t="s">
        <v>1158</v>
      </c>
      <c r="O167" s="27" t="s">
        <v>185</v>
      </c>
      <c r="P167" s="27" t="s">
        <v>570</v>
      </c>
      <c r="Q167" s="27" t="s">
        <v>571</v>
      </c>
      <c r="R167">
        <f t="shared" si="2"/>
        <v>2023</v>
      </c>
    </row>
    <row r="168" spans="1:18" x14ac:dyDescent="0.3">
      <c r="A168" s="26">
        <v>44943</v>
      </c>
      <c r="B168" s="26">
        <v>43797</v>
      </c>
      <c r="C168" s="26">
        <v>44014</v>
      </c>
      <c r="D168" s="27" t="s">
        <v>1159</v>
      </c>
      <c r="E168" s="27" t="s">
        <v>1160</v>
      </c>
      <c r="F168" s="27" t="s">
        <v>2304</v>
      </c>
      <c r="G168" s="27" t="s">
        <v>2274</v>
      </c>
      <c r="H168" s="27" t="s">
        <v>574</v>
      </c>
      <c r="I168" s="27" t="s">
        <v>566</v>
      </c>
      <c r="J168" s="27" t="s">
        <v>576</v>
      </c>
      <c r="K168" s="28">
        <v>172200</v>
      </c>
      <c r="L168" s="29">
        <v>172200</v>
      </c>
      <c r="M168" s="27" t="s">
        <v>1157</v>
      </c>
      <c r="N168" s="27" t="s">
        <v>1161</v>
      </c>
      <c r="O168" s="27" t="s">
        <v>185</v>
      </c>
      <c r="P168" s="27" t="s">
        <v>570</v>
      </c>
      <c r="Q168" s="27" t="s">
        <v>571</v>
      </c>
      <c r="R168">
        <f t="shared" si="2"/>
        <v>2023</v>
      </c>
    </row>
    <row r="169" spans="1:18" x14ac:dyDescent="0.3">
      <c r="A169" s="26">
        <v>44943</v>
      </c>
      <c r="B169" s="26">
        <v>43797</v>
      </c>
      <c r="C169" s="26">
        <v>44014</v>
      </c>
      <c r="D169" s="27" t="s">
        <v>1162</v>
      </c>
      <c r="E169" s="27" t="s">
        <v>1163</v>
      </c>
      <c r="F169" s="27" t="s">
        <v>2315</v>
      </c>
      <c r="G169" s="27" t="s">
        <v>2292</v>
      </c>
      <c r="H169" s="27" t="s">
        <v>574</v>
      </c>
      <c r="I169" s="27" t="s">
        <v>566</v>
      </c>
      <c r="J169" s="27" t="s">
        <v>597</v>
      </c>
      <c r="K169" s="28">
        <v>105640</v>
      </c>
      <c r="L169" s="29">
        <v>105640</v>
      </c>
      <c r="M169" s="27" t="s">
        <v>1157</v>
      </c>
      <c r="N169" s="27" t="s">
        <v>1164</v>
      </c>
      <c r="O169" s="27" t="s">
        <v>185</v>
      </c>
      <c r="P169" s="27" t="s">
        <v>570</v>
      </c>
      <c r="Q169" s="27" t="s">
        <v>571</v>
      </c>
      <c r="R169">
        <f t="shared" si="2"/>
        <v>2023</v>
      </c>
    </row>
    <row r="170" spans="1:18" x14ac:dyDescent="0.3">
      <c r="A170" s="26">
        <v>44943</v>
      </c>
      <c r="B170" s="26">
        <v>44803</v>
      </c>
      <c r="C170" s="26">
        <v>44841</v>
      </c>
      <c r="D170" s="27" t="s">
        <v>1165</v>
      </c>
      <c r="E170" s="27" t="s">
        <v>1166</v>
      </c>
      <c r="F170" s="27" t="s">
        <v>2320</v>
      </c>
      <c r="G170" s="27" t="s">
        <v>2297</v>
      </c>
      <c r="H170" s="27" t="s">
        <v>556</v>
      </c>
      <c r="I170" s="27" t="s">
        <v>617</v>
      </c>
      <c r="J170" s="27" t="s">
        <v>610</v>
      </c>
      <c r="K170" s="28">
        <v>10000</v>
      </c>
      <c r="L170" s="29">
        <v>10000</v>
      </c>
      <c r="M170" s="27" t="s">
        <v>1167</v>
      </c>
      <c r="N170" s="27" t="s">
        <v>1168</v>
      </c>
      <c r="O170" s="27" t="s">
        <v>619</v>
      </c>
      <c r="P170" s="27" t="s">
        <v>580</v>
      </c>
      <c r="Q170" s="27" t="s">
        <v>620</v>
      </c>
      <c r="R170">
        <f t="shared" si="2"/>
        <v>2023</v>
      </c>
    </row>
    <row r="171" spans="1:18" x14ac:dyDescent="0.3">
      <c r="A171" s="26">
        <v>44943</v>
      </c>
      <c r="B171" s="26">
        <v>44573</v>
      </c>
      <c r="C171" s="26">
        <v>44656</v>
      </c>
      <c r="D171" s="27" t="s">
        <v>1169</v>
      </c>
      <c r="E171" s="27" t="s">
        <v>1170</v>
      </c>
      <c r="F171" s="27" t="s">
        <v>2313</v>
      </c>
      <c r="G171" s="27" t="s">
        <v>2279</v>
      </c>
      <c r="H171" s="27" t="s">
        <v>556</v>
      </c>
      <c r="I171" s="27" t="s">
        <v>566</v>
      </c>
      <c r="J171" s="27" t="s">
        <v>610</v>
      </c>
      <c r="K171" s="28">
        <v>14000</v>
      </c>
      <c r="L171" s="29">
        <v>14000</v>
      </c>
      <c r="M171" s="27" t="s">
        <v>1171</v>
      </c>
      <c r="N171" s="27" t="s">
        <v>1172</v>
      </c>
      <c r="O171" s="27" t="s">
        <v>185</v>
      </c>
      <c r="P171" s="27" t="s">
        <v>570</v>
      </c>
      <c r="Q171" s="27" t="s">
        <v>571</v>
      </c>
      <c r="R171">
        <f t="shared" si="2"/>
        <v>2023</v>
      </c>
    </row>
    <row r="172" spans="1:18" x14ac:dyDescent="0.3">
      <c r="A172" s="26">
        <v>44943</v>
      </c>
      <c r="B172" s="26">
        <v>44746</v>
      </c>
      <c r="C172" s="26">
        <v>44832</v>
      </c>
      <c r="D172" s="27" t="s">
        <v>1173</v>
      </c>
      <c r="E172" s="27" t="s">
        <v>1174</v>
      </c>
      <c r="F172" s="27" t="s">
        <v>2322</v>
      </c>
      <c r="G172" s="27" t="s">
        <v>2289</v>
      </c>
      <c r="H172" s="27" t="s">
        <v>556</v>
      </c>
      <c r="I172" s="27" t="s">
        <v>617</v>
      </c>
      <c r="J172" s="27" t="s">
        <v>610</v>
      </c>
      <c r="K172" s="28">
        <v>11500</v>
      </c>
      <c r="L172" s="29">
        <v>11500</v>
      </c>
      <c r="M172" s="27" t="s">
        <v>1175</v>
      </c>
      <c r="N172" s="27" t="s">
        <v>1176</v>
      </c>
      <c r="O172" s="27" t="s">
        <v>619</v>
      </c>
      <c r="P172" s="27" t="s">
        <v>580</v>
      </c>
      <c r="Q172" s="27" t="s">
        <v>620</v>
      </c>
      <c r="R172">
        <f t="shared" si="2"/>
        <v>2023</v>
      </c>
    </row>
    <row r="173" spans="1:18" x14ac:dyDescent="0.3">
      <c r="A173" s="26">
        <v>44943</v>
      </c>
      <c r="B173" s="26">
        <v>44739</v>
      </c>
      <c r="C173" s="26">
        <v>44747</v>
      </c>
      <c r="D173" s="27" t="s">
        <v>1177</v>
      </c>
      <c r="E173" s="27" t="s">
        <v>1178</v>
      </c>
      <c r="F173" s="27" t="s">
        <v>2309</v>
      </c>
      <c r="G173" s="27" t="s">
        <v>2276</v>
      </c>
      <c r="H173" s="27" t="s">
        <v>556</v>
      </c>
      <c r="I173" s="27" t="s">
        <v>575</v>
      </c>
      <c r="J173" s="27" t="s">
        <v>610</v>
      </c>
      <c r="K173" s="28">
        <v>10500</v>
      </c>
      <c r="L173" s="29">
        <v>10500</v>
      </c>
      <c r="M173" s="27" t="s">
        <v>1179</v>
      </c>
      <c r="N173" s="27" t="s">
        <v>1180</v>
      </c>
      <c r="O173" s="27" t="s">
        <v>579</v>
      </c>
      <c r="P173" s="27" t="s">
        <v>580</v>
      </c>
      <c r="Q173" s="27" t="s">
        <v>581</v>
      </c>
      <c r="R173">
        <f t="shared" si="2"/>
        <v>2023</v>
      </c>
    </row>
    <row r="174" spans="1:18" x14ac:dyDescent="0.3">
      <c r="A174" s="26">
        <v>44985</v>
      </c>
      <c r="B174" s="26">
        <v>44739</v>
      </c>
      <c r="C174" s="26">
        <v>44747</v>
      </c>
      <c r="D174" s="27" t="s">
        <v>1181</v>
      </c>
      <c r="E174" s="27" t="s">
        <v>1182</v>
      </c>
      <c r="F174" s="27" t="s">
        <v>2321</v>
      </c>
      <c r="G174" s="27" t="s">
        <v>2295</v>
      </c>
      <c r="H174" s="27" t="s">
        <v>556</v>
      </c>
      <c r="I174" s="27" t="s">
        <v>575</v>
      </c>
      <c r="J174" s="27" t="s">
        <v>610</v>
      </c>
      <c r="K174" s="28">
        <v>-10500</v>
      </c>
      <c r="L174" s="29">
        <v>-10500</v>
      </c>
      <c r="M174" s="27" t="s">
        <v>1179</v>
      </c>
      <c r="N174" s="27" t="s">
        <v>1183</v>
      </c>
      <c r="O174" s="27" t="s">
        <v>579</v>
      </c>
      <c r="P174" s="27" t="s">
        <v>580</v>
      </c>
      <c r="Q174" s="27" t="s">
        <v>581</v>
      </c>
      <c r="R174">
        <f t="shared" si="2"/>
        <v>2023</v>
      </c>
    </row>
    <row r="175" spans="1:18" x14ac:dyDescent="0.3">
      <c r="A175" s="26">
        <v>44943</v>
      </c>
      <c r="B175" s="26">
        <v>44795</v>
      </c>
      <c r="C175" s="26">
        <v>44820</v>
      </c>
      <c r="D175" s="27" t="s">
        <v>1184</v>
      </c>
      <c r="E175" s="27" t="s">
        <v>1185</v>
      </c>
      <c r="F175" s="27" t="s">
        <v>2320</v>
      </c>
      <c r="G175" s="27" t="s">
        <v>2294</v>
      </c>
      <c r="H175" s="27" t="s">
        <v>556</v>
      </c>
      <c r="I175" s="27" t="s">
        <v>566</v>
      </c>
      <c r="J175" s="27" t="s">
        <v>567</v>
      </c>
      <c r="K175" s="28">
        <v>15000</v>
      </c>
      <c r="L175" s="29">
        <v>15000</v>
      </c>
      <c r="M175" s="27" t="s">
        <v>1186</v>
      </c>
      <c r="N175" s="27" t="s">
        <v>1187</v>
      </c>
      <c r="O175" s="27" t="s">
        <v>185</v>
      </c>
      <c r="P175" s="27" t="s">
        <v>570</v>
      </c>
      <c r="Q175" s="27" t="s">
        <v>571</v>
      </c>
      <c r="R175">
        <f t="shared" si="2"/>
        <v>2023</v>
      </c>
    </row>
    <row r="176" spans="1:18" x14ac:dyDescent="0.3">
      <c r="A176" s="26">
        <v>44943</v>
      </c>
      <c r="B176" s="26">
        <v>44540</v>
      </c>
      <c r="C176" s="26">
        <v>44546</v>
      </c>
      <c r="D176" s="27" t="s">
        <v>1188</v>
      </c>
      <c r="E176" s="27" t="s">
        <v>1189</v>
      </c>
      <c r="F176" s="27" t="s">
        <v>2309</v>
      </c>
      <c r="G176" s="27" t="s">
        <v>2297</v>
      </c>
      <c r="H176" s="27" t="s">
        <v>556</v>
      </c>
      <c r="I176" s="27" t="s">
        <v>566</v>
      </c>
      <c r="J176" s="27" t="s">
        <v>567</v>
      </c>
      <c r="K176" s="28">
        <v>11000</v>
      </c>
      <c r="L176" s="29">
        <v>11000</v>
      </c>
      <c r="M176" s="27" t="s">
        <v>1190</v>
      </c>
      <c r="N176" s="27" t="s">
        <v>1191</v>
      </c>
      <c r="O176" s="27" t="s">
        <v>185</v>
      </c>
      <c r="P176" s="27" t="s">
        <v>570</v>
      </c>
      <c r="Q176" s="27" t="s">
        <v>571</v>
      </c>
      <c r="R176">
        <f t="shared" si="2"/>
        <v>2023</v>
      </c>
    </row>
    <row r="177" spans="1:18" x14ac:dyDescent="0.3">
      <c r="A177" s="26">
        <v>44943</v>
      </c>
      <c r="B177" s="26">
        <v>44769</v>
      </c>
      <c r="C177" s="26">
        <v>44796</v>
      </c>
      <c r="D177" s="27" t="s">
        <v>1192</v>
      </c>
      <c r="E177" s="27" t="s">
        <v>1193</v>
      </c>
      <c r="F177" s="27" t="s">
        <v>2308</v>
      </c>
      <c r="G177" s="27" t="s">
        <v>2292</v>
      </c>
      <c r="H177" s="27" t="s">
        <v>556</v>
      </c>
      <c r="I177" s="27" t="s">
        <v>566</v>
      </c>
      <c r="J177" s="27" t="s">
        <v>610</v>
      </c>
      <c r="K177" s="28">
        <v>9000</v>
      </c>
      <c r="L177" s="29">
        <v>9000</v>
      </c>
      <c r="M177" s="27" t="s">
        <v>676</v>
      </c>
      <c r="N177" s="27" t="s">
        <v>1194</v>
      </c>
      <c r="O177" s="27" t="s">
        <v>185</v>
      </c>
      <c r="P177" s="27" t="s">
        <v>570</v>
      </c>
      <c r="Q177" s="27" t="s">
        <v>571</v>
      </c>
      <c r="R177">
        <f t="shared" si="2"/>
        <v>2023</v>
      </c>
    </row>
    <row r="178" spans="1:18" x14ac:dyDescent="0.3">
      <c r="A178" s="26">
        <v>44943</v>
      </c>
      <c r="B178" s="26">
        <v>44850</v>
      </c>
      <c r="C178" s="26">
        <v>44876</v>
      </c>
      <c r="D178" s="27" t="s">
        <v>1195</v>
      </c>
      <c r="E178" s="27" t="s">
        <v>1196</v>
      </c>
      <c r="F178" s="27" t="s">
        <v>2318</v>
      </c>
      <c r="G178" s="27" t="s">
        <v>2276</v>
      </c>
      <c r="H178" s="27" t="s">
        <v>556</v>
      </c>
      <c r="I178" s="27" t="s">
        <v>566</v>
      </c>
      <c r="J178" s="27" t="s">
        <v>567</v>
      </c>
      <c r="K178" s="28">
        <v>4000</v>
      </c>
      <c r="L178" s="29">
        <v>4000</v>
      </c>
      <c r="M178" s="27" t="s">
        <v>822</v>
      </c>
      <c r="N178" s="27" t="s">
        <v>1197</v>
      </c>
      <c r="O178" s="27" t="s">
        <v>185</v>
      </c>
      <c r="P178" s="27" t="s">
        <v>570</v>
      </c>
      <c r="Q178" s="27" t="s">
        <v>571</v>
      </c>
      <c r="R178">
        <f t="shared" si="2"/>
        <v>2023</v>
      </c>
    </row>
    <row r="179" spans="1:18" x14ac:dyDescent="0.3">
      <c r="A179" s="26">
        <v>44943</v>
      </c>
      <c r="B179" s="26">
        <v>44732</v>
      </c>
      <c r="C179" s="26">
        <v>44861</v>
      </c>
      <c r="D179" s="27" t="s">
        <v>1198</v>
      </c>
      <c r="E179" s="27" t="s">
        <v>1199</v>
      </c>
      <c r="F179" s="27" t="s">
        <v>2302</v>
      </c>
      <c r="G179" s="27" t="s">
        <v>2289</v>
      </c>
      <c r="H179" s="27" t="s">
        <v>556</v>
      </c>
      <c r="I179" s="27" t="s">
        <v>566</v>
      </c>
      <c r="J179" s="27" t="s">
        <v>610</v>
      </c>
      <c r="K179" s="28">
        <v>4600</v>
      </c>
      <c r="L179" s="29">
        <v>4600</v>
      </c>
      <c r="M179" s="27" t="s">
        <v>1200</v>
      </c>
      <c r="N179" s="27" t="s">
        <v>1201</v>
      </c>
      <c r="O179" s="27" t="s">
        <v>185</v>
      </c>
      <c r="P179" s="27" t="s">
        <v>570</v>
      </c>
      <c r="Q179" s="27" t="s">
        <v>571</v>
      </c>
      <c r="R179">
        <f t="shared" si="2"/>
        <v>2023</v>
      </c>
    </row>
    <row r="180" spans="1:18" x14ac:dyDescent="0.3">
      <c r="A180" s="26">
        <v>44943</v>
      </c>
      <c r="B180" s="26">
        <v>44875</v>
      </c>
      <c r="C180" s="26">
        <v>44895</v>
      </c>
      <c r="D180" s="27" t="s">
        <v>1202</v>
      </c>
      <c r="E180" s="27" t="s">
        <v>1203</v>
      </c>
      <c r="F180" s="27" t="s">
        <v>2301</v>
      </c>
      <c r="G180" s="27" t="s">
        <v>2273</v>
      </c>
      <c r="H180" s="27" t="s">
        <v>556</v>
      </c>
      <c r="I180" s="27" t="s">
        <v>566</v>
      </c>
      <c r="J180" s="27" t="s">
        <v>610</v>
      </c>
      <c r="K180" s="28">
        <v>12000</v>
      </c>
      <c r="L180" s="29">
        <v>12000</v>
      </c>
      <c r="M180" s="27" t="s">
        <v>929</v>
      </c>
      <c r="N180" s="27" t="s">
        <v>1204</v>
      </c>
      <c r="O180" s="27" t="s">
        <v>185</v>
      </c>
      <c r="P180" s="27" t="s">
        <v>570</v>
      </c>
      <c r="Q180" s="27" t="s">
        <v>571</v>
      </c>
      <c r="R180">
        <f t="shared" si="2"/>
        <v>2023</v>
      </c>
    </row>
    <row r="181" spans="1:18" x14ac:dyDescent="0.3">
      <c r="A181" s="26">
        <v>44943</v>
      </c>
      <c r="B181" s="26">
        <v>44557</v>
      </c>
      <c r="C181" s="26">
        <v>44571</v>
      </c>
      <c r="D181" s="27" t="s">
        <v>1205</v>
      </c>
      <c r="E181" s="27" t="s">
        <v>1206</v>
      </c>
      <c r="F181" s="27" t="s">
        <v>2303</v>
      </c>
      <c r="G181" s="27" t="s">
        <v>2280</v>
      </c>
      <c r="H181" s="27" t="s">
        <v>556</v>
      </c>
      <c r="I181" s="27" t="s">
        <v>566</v>
      </c>
      <c r="J181" s="27" t="s">
        <v>567</v>
      </c>
      <c r="K181" s="28">
        <v>12000</v>
      </c>
      <c r="L181" s="29">
        <v>12000</v>
      </c>
      <c r="M181" s="27" t="s">
        <v>830</v>
      </c>
      <c r="N181" s="27" t="s">
        <v>1207</v>
      </c>
      <c r="O181" s="27" t="s">
        <v>185</v>
      </c>
      <c r="P181" s="27" t="s">
        <v>570</v>
      </c>
      <c r="Q181" s="27" t="s">
        <v>571</v>
      </c>
      <c r="R181">
        <f t="shared" si="2"/>
        <v>2023</v>
      </c>
    </row>
    <row r="182" spans="1:18" x14ac:dyDescent="0.3">
      <c r="A182" s="26">
        <v>44943</v>
      </c>
      <c r="B182" s="26">
        <v>44822</v>
      </c>
      <c r="C182" s="26">
        <v>44863</v>
      </c>
      <c r="D182" s="27" t="s">
        <v>1208</v>
      </c>
      <c r="E182" s="27" t="s">
        <v>1209</v>
      </c>
      <c r="F182" s="27" t="s">
        <v>2314</v>
      </c>
      <c r="G182" s="27" t="s">
        <v>2290</v>
      </c>
      <c r="H182" s="27" t="s">
        <v>556</v>
      </c>
      <c r="I182" s="27" t="s">
        <v>566</v>
      </c>
      <c r="J182" s="27" t="s">
        <v>610</v>
      </c>
      <c r="K182" s="28">
        <v>10000</v>
      </c>
      <c r="L182" s="29">
        <v>10000</v>
      </c>
      <c r="M182" s="27" t="s">
        <v>1200</v>
      </c>
      <c r="N182" s="27" t="s">
        <v>1210</v>
      </c>
      <c r="O182" s="27" t="s">
        <v>185</v>
      </c>
      <c r="P182" s="27" t="s">
        <v>570</v>
      </c>
      <c r="Q182" s="27" t="s">
        <v>571</v>
      </c>
      <c r="R182">
        <f t="shared" si="2"/>
        <v>2023</v>
      </c>
    </row>
    <row r="183" spans="1:18" x14ac:dyDescent="0.3">
      <c r="A183" s="26">
        <v>44943</v>
      </c>
      <c r="B183" s="26">
        <v>44432</v>
      </c>
      <c r="C183" s="26">
        <v>44286</v>
      </c>
      <c r="D183" s="27" t="s">
        <v>1211</v>
      </c>
      <c r="E183" s="27" t="s">
        <v>1212</v>
      </c>
      <c r="F183" s="27" t="s">
        <v>2305</v>
      </c>
      <c r="G183" s="27" t="s">
        <v>2283</v>
      </c>
      <c r="H183" s="27" t="s">
        <v>556</v>
      </c>
      <c r="I183" s="27" t="s">
        <v>758</v>
      </c>
      <c r="J183" s="27" t="s">
        <v>610</v>
      </c>
      <c r="K183" s="28">
        <v>12000</v>
      </c>
      <c r="L183" s="29">
        <v>12000</v>
      </c>
      <c r="M183" s="27" t="s">
        <v>1144</v>
      </c>
      <c r="N183" s="27" t="s">
        <v>1213</v>
      </c>
      <c r="O183" s="27" t="s">
        <v>619</v>
      </c>
      <c r="P183" s="27" t="s">
        <v>580</v>
      </c>
      <c r="Q183" s="27" t="s">
        <v>620</v>
      </c>
      <c r="R183">
        <f t="shared" si="2"/>
        <v>2023</v>
      </c>
    </row>
    <row r="184" spans="1:18" x14ac:dyDescent="0.3">
      <c r="A184" s="26">
        <v>44943</v>
      </c>
      <c r="B184" s="26">
        <v>44670</v>
      </c>
      <c r="C184" s="26">
        <v>44882</v>
      </c>
      <c r="D184" s="27" t="s">
        <v>1214</v>
      </c>
      <c r="E184" s="27" t="s">
        <v>1215</v>
      </c>
      <c r="F184" s="27" t="s">
        <v>2301</v>
      </c>
      <c r="G184" s="27" t="s">
        <v>2272</v>
      </c>
      <c r="H184" s="27" t="s">
        <v>556</v>
      </c>
      <c r="I184" s="27" t="s">
        <v>566</v>
      </c>
      <c r="J184" s="27" t="s">
        <v>567</v>
      </c>
      <c r="K184" s="28">
        <v>10000</v>
      </c>
      <c r="L184" s="29">
        <v>10000</v>
      </c>
      <c r="M184" s="27" t="s">
        <v>740</v>
      </c>
      <c r="N184" s="27" t="s">
        <v>1216</v>
      </c>
      <c r="O184" s="27" t="s">
        <v>185</v>
      </c>
      <c r="P184" s="27" t="s">
        <v>570</v>
      </c>
      <c r="Q184" s="27" t="s">
        <v>571</v>
      </c>
      <c r="R184">
        <f t="shared" si="2"/>
        <v>2023</v>
      </c>
    </row>
    <row r="185" spans="1:18" x14ac:dyDescent="0.3">
      <c r="A185" s="26">
        <v>44944</v>
      </c>
      <c r="B185" s="26">
        <v>44814</v>
      </c>
      <c r="C185" s="26">
        <v>44861</v>
      </c>
      <c r="D185" s="27" t="s">
        <v>1217</v>
      </c>
      <c r="E185" s="27" t="s">
        <v>1218</v>
      </c>
      <c r="F185" s="27" t="s">
        <v>2306</v>
      </c>
      <c r="G185" s="27" t="s">
        <v>2281</v>
      </c>
      <c r="H185" s="27" t="s">
        <v>556</v>
      </c>
      <c r="I185" s="27" t="s">
        <v>617</v>
      </c>
      <c r="J185" s="27" t="s">
        <v>694</v>
      </c>
      <c r="K185" s="28">
        <v>24780</v>
      </c>
      <c r="L185" s="29">
        <v>24780</v>
      </c>
      <c r="M185" s="27" t="s">
        <v>850</v>
      </c>
      <c r="N185" s="27" t="s">
        <v>1219</v>
      </c>
      <c r="O185" s="27" t="s">
        <v>619</v>
      </c>
      <c r="P185" s="27" t="s">
        <v>580</v>
      </c>
      <c r="Q185" s="27" t="s">
        <v>620</v>
      </c>
      <c r="R185">
        <f t="shared" si="2"/>
        <v>2023</v>
      </c>
    </row>
    <row r="186" spans="1:18" x14ac:dyDescent="0.3">
      <c r="A186" s="26">
        <v>44944</v>
      </c>
      <c r="B186" s="26">
        <v>44368</v>
      </c>
      <c r="C186" s="26">
        <v>44403</v>
      </c>
      <c r="D186" s="27" t="s">
        <v>364</v>
      </c>
      <c r="E186" s="27" t="s">
        <v>1220</v>
      </c>
      <c r="F186" s="27" t="s">
        <v>2323</v>
      </c>
      <c r="G186" s="27" t="s">
        <v>2282</v>
      </c>
      <c r="H186" s="27" t="s">
        <v>556</v>
      </c>
      <c r="I186" s="27" t="s">
        <v>566</v>
      </c>
      <c r="J186" s="27" t="s">
        <v>694</v>
      </c>
      <c r="K186" s="28">
        <v>7100</v>
      </c>
      <c r="L186" s="29">
        <v>7100</v>
      </c>
      <c r="M186" s="27" t="s">
        <v>1127</v>
      </c>
      <c r="N186" s="27" t="s">
        <v>1221</v>
      </c>
      <c r="O186" s="27" t="s">
        <v>185</v>
      </c>
      <c r="P186" s="27" t="s">
        <v>570</v>
      </c>
      <c r="Q186" s="27" t="s">
        <v>571</v>
      </c>
      <c r="R186">
        <f t="shared" si="2"/>
        <v>2023</v>
      </c>
    </row>
    <row r="187" spans="1:18" x14ac:dyDescent="0.3">
      <c r="A187" s="26">
        <v>44944</v>
      </c>
      <c r="B187" s="26">
        <v>44893</v>
      </c>
      <c r="C187" s="26">
        <v>44901</v>
      </c>
      <c r="D187" s="27" t="s">
        <v>1222</v>
      </c>
      <c r="E187" s="27" t="s">
        <v>1223</v>
      </c>
      <c r="F187" s="27" t="s">
        <v>2320</v>
      </c>
      <c r="G187" s="27" t="s">
        <v>2294</v>
      </c>
      <c r="H187" s="27" t="s">
        <v>556</v>
      </c>
      <c r="I187" s="27" t="s">
        <v>566</v>
      </c>
      <c r="J187" s="27" t="s">
        <v>694</v>
      </c>
      <c r="K187" s="28">
        <v>6980</v>
      </c>
      <c r="L187" s="29">
        <v>6980</v>
      </c>
      <c r="M187" s="27" t="s">
        <v>929</v>
      </c>
      <c r="N187" s="27" t="s">
        <v>1224</v>
      </c>
      <c r="O187" s="27" t="s">
        <v>185</v>
      </c>
      <c r="P187" s="27" t="s">
        <v>570</v>
      </c>
      <c r="Q187" s="27" t="s">
        <v>571</v>
      </c>
      <c r="R187">
        <f t="shared" si="2"/>
        <v>2023</v>
      </c>
    </row>
    <row r="188" spans="1:18" x14ac:dyDescent="0.3">
      <c r="A188" s="26">
        <v>44944</v>
      </c>
      <c r="B188" s="26">
        <v>44854</v>
      </c>
      <c r="C188" s="26">
        <v>44918</v>
      </c>
      <c r="D188" s="27" t="s">
        <v>1225</v>
      </c>
      <c r="E188" s="27" t="s">
        <v>1226</v>
      </c>
      <c r="F188" s="27" t="s">
        <v>2314</v>
      </c>
      <c r="G188" s="27" t="s">
        <v>2285</v>
      </c>
      <c r="H188" s="27" t="s">
        <v>556</v>
      </c>
      <c r="I188" s="27" t="s">
        <v>566</v>
      </c>
      <c r="J188" s="27" t="s">
        <v>694</v>
      </c>
      <c r="K188" s="28">
        <v>7100</v>
      </c>
      <c r="L188" s="29">
        <v>7100</v>
      </c>
      <c r="M188" s="27" t="s">
        <v>822</v>
      </c>
      <c r="N188" s="27" t="s">
        <v>1227</v>
      </c>
      <c r="O188" s="27" t="s">
        <v>185</v>
      </c>
      <c r="P188" s="27" t="s">
        <v>570</v>
      </c>
      <c r="Q188" s="27" t="s">
        <v>571</v>
      </c>
      <c r="R188">
        <f t="shared" si="2"/>
        <v>2023</v>
      </c>
    </row>
    <row r="189" spans="1:18" x14ac:dyDescent="0.3">
      <c r="A189" s="26">
        <v>44944</v>
      </c>
      <c r="B189" s="26">
        <v>44900</v>
      </c>
      <c r="C189" s="26">
        <v>44932</v>
      </c>
      <c r="D189" s="27" t="s">
        <v>1228</v>
      </c>
      <c r="E189" s="27" t="s">
        <v>1229</v>
      </c>
      <c r="F189" s="27" t="s">
        <v>2318</v>
      </c>
      <c r="G189" s="27" t="s">
        <v>2294</v>
      </c>
      <c r="H189" s="27" t="s">
        <v>556</v>
      </c>
      <c r="I189" s="27" t="s">
        <v>566</v>
      </c>
      <c r="J189" s="27" t="s">
        <v>694</v>
      </c>
      <c r="K189" s="28">
        <v>7100</v>
      </c>
      <c r="L189" s="29">
        <v>7100</v>
      </c>
      <c r="M189" s="27" t="s">
        <v>683</v>
      </c>
      <c r="N189" s="27" t="s">
        <v>1230</v>
      </c>
      <c r="O189" s="27" t="s">
        <v>185</v>
      </c>
      <c r="P189" s="27" t="s">
        <v>570</v>
      </c>
      <c r="Q189" s="27" t="s">
        <v>571</v>
      </c>
      <c r="R189">
        <f t="shared" si="2"/>
        <v>2023</v>
      </c>
    </row>
    <row r="190" spans="1:18" x14ac:dyDescent="0.3">
      <c r="A190" s="26">
        <v>44944</v>
      </c>
      <c r="B190" s="26">
        <v>44639</v>
      </c>
      <c r="C190" s="26">
        <v>44939</v>
      </c>
      <c r="D190" s="27" t="s">
        <v>1231</v>
      </c>
      <c r="E190" s="27" t="s">
        <v>1232</v>
      </c>
      <c r="F190" s="27" t="s">
        <v>2299</v>
      </c>
      <c r="G190" s="27" t="s">
        <v>2290</v>
      </c>
      <c r="H190" s="27" t="s">
        <v>556</v>
      </c>
      <c r="I190" s="27" t="s">
        <v>566</v>
      </c>
      <c r="J190" s="27" t="s">
        <v>694</v>
      </c>
      <c r="K190" s="28">
        <v>6920</v>
      </c>
      <c r="L190" s="29">
        <v>6920</v>
      </c>
      <c r="M190" s="27" t="s">
        <v>953</v>
      </c>
      <c r="N190" s="27" t="s">
        <v>1233</v>
      </c>
      <c r="O190" s="27" t="s">
        <v>185</v>
      </c>
      <c r="P190" s="27" t="s">
        <v>570</v>
      </c>
      <c r="Q190" s="27" t="s">
        <v>571</v>
      </c>
      <c r="R190">
        <f t="shared" si="2"/>
        <v>2023</v>
      </c>
    </row>
    <row r="191" spans="1:18" x14ac:dyDescent="0.3">
      <c r="A191" s="26">
        <v>44944</v>
      </c>
      <c r="B191" s="26">
        <v>44858</v>
      </c>
      <c r="C191" s="26">
        <v>44904</v>
      </c>
      <c r="D191" s="27" t="s">
        <v>1234</v>
      </c>
      <c r="E191" s="27" t="s">
        <v>1235</v>
      </c>
      <c r="F191" s="27" t="s">
        <v>2325</v>
      </c>
      <c r="G191" s="27" t="s">
        <v>2283</v>
      </c>
      <c r="H191" s="27" t="s">
        <v>556</v>
      </c>
      <c r="I191" s="27" t="s">
        <v>575</v>
      </c>
      <c r="J191" s="27" t="s">
        <v>694</v>
      </c>
      <c r="K191" s="28">
        <v>10928</v>
      </c>
      <c r="L191" s="29">
        <v>10928</v>
      </c>
      <c r="M191" s="27" t="s">
        <v>822</v>
      </c>
      <c r="N191" s="27" t="s">
        <v>1236</v>
      </c>
      <c r="O191" s="27" t="s">
        <v>579</v>
      </c>
      <c r="P191" s="27" t="s">
        <v>580</v>
      </c>
      <c r="Q191" s="27" t="s">
        <v>581</v>
      </c>
      <c r="R191">
        <f t="shared" si="2"/>
        <v>2023</v>
      </c>
    </row>
    <row r="192" spans="1:18" x14ac:dyDescent="0.3">
      <c r="A192" s="26">
        <v>44944</v>
      </c>
      <c r="B192" s="26">
        <v>44777</v>
      </c>
      <c r="C192" s="26">
        <v>44833</v>
      </c>
      <c r="D192" s="27" t="s">
        <v>1237</v>
      </c>
      <c r="E192" s="27" t="s">
        <v>1238</v>
      </c>
      <c r="F192" s="27" t="s">
        <v>2307</v>
      </c>
      <c r="G192" s="27" t="s">
        <v>2270</v>
      </c>
      <c r="H192" s="27" t="s">
        <v>556</v>
      </c>
      <c r="I192" s="27" t="s">
        <v>566</v>
      </c>
      <c r="J192" s="27" t="s">
        <v>694</v>
      </c>
      <c r="K192" s="28">
        <v>14780</v>
      </c>
      <c r="L192" s="29">
        <v>14780</v>
      </c>
      <c r="M192" s="27" t="s">
        <v>740</v>
      </c>
      <c r="N192" s="27" t="s">
        <v>1239</v>
      </c>
      <c r="O192" s="27" t="s">
        <v>185</v>
      </c>
      <c r="P192" s="27" t="s">
        <v>570</v>
      </c>
      <c r="Q192" s="27" t="s">
        <v>571</v>
      </c>
      <c r="R192">
        <f t="shared" si="2"/>
        <v>2023</v>
      </c>
    </row>
    <row r="193" spans="1:18" x14ac:dyDescent="0.3">
      <c r="A193" s="26">
        <v>44944</v>
      </c>
      <c r="B193" s="26">
        <v>44892</v>
      </c>
      <c r="C193" s="26">
        <v>44909</v>
      </c>
      <c r="D193" s="27" t="s">
        <v>1240</v>
      </c>
      <c r="E193" s="27" t="s">
        <v>1241</v>
      </c>
      <c r="F193" s="27" t="s">
        <v>2305</v>
      </c>
      <c r="G193" s="27" t="s">
        <v>2298</v>
      </c>
      <c r="H193" s="27" t="s">
        <v>556</v>
      </c>
      <c r="I193" s="27" t="s">
        <v>566</v>
      </c>
      <c r="J193" s="27" t="s">
        <v>694</v>
      </c>
      <c r="K193" s="28">
        <v>7100</v>
      </c>
      <c r="L193" s="29">
        <v>7100</v>
      </c>
      <c r="M193" s="27" t="s">
        <v>822</v>
      </c>
      <c r="N193" s="27" t="s">
        <v>1242</v>
      </c>
      <c r="O193" s="27" t="s">
        <v>185</v>
      </c>
      <c r="P193" s="27" t="s">
        <v>570</v>
      </c>
      <c r="Q193" s="27" t="s">
        <v>571</v>
      </c>
      <c r="R193">
        <f t="shared" si="2"/>
        <v>2023</v>
      </c>
    </row>
    <row r="194" spans="1:18" x14ac:dyDescent="0.3">
      <c r="A194" s="26">
        <v>44944</v>
      </c>
      <c r="B194" s="26">
        <v>44596</v>
      </c>
      <c r="C194" s="26">
        <v>44739</v>
      </c>
      <c r="D194" s="27" t="s">
        <v>1243</v>
      </c>
      <c r="E194" s="27" t="s">
        <v>1244</v>
      </c>
      <c r="F194" s="27" t="s">
        <v>2304</v>
      </c>
      <c r="G194" s="27" t="s">
        <v>2273</v>
      </c>
      <c r="H194" s="27" t="s">
        <v>556</v>
      </c>
      <c r="I194" s="27" t="s">
        <v>566</v>
      </c>
      <c r="J194" s="27" t="s">
        <v>694</v>
      </c>
      <c r="K194" s="28">
        <v>6740</v>
      </c>
      <c r="L194" s="29">
        <v>6740</v>
      </c>
      <c r="M194" s="27" t="s">
        <v>822</v>
      </c>
      <c r="N194" s="27" t="s">
        <v>1245</v>
      </c>
      <c r="O194" s="27" t="s">
        <v>185</v>
      </c>
      <c r="P194" s="27" t="s">
        <v>570</v>
      </c>
      <c r="Q194" s="27" t="s">
        <v>571</v>
      </c>
      <c r="R194">
        <f t="shared" si="2"/>
        <v>2023</v>
      </c>
    </row>
    <row r="195" spans="1:18" x14ac:dyDescent="0.3">
      <c r="A195" s="26">
        <v>44944</v>
      </c>
      <c r="B195" s="26">
        <v>44654</v>
      </c>
      <c r="C195" s="26">
        <v>44881</v>
      </c>
      <c r="D195" s="27" t="s">
        <v>1246</v>
      </c>
      <c r="E195" s="27" t="s">
        <v>1247</v>
      </c>
      <c r="F195" s="27" t="s">
        <v>2301</v>
      </c>
      <c r="G195" s="27" t="s">
        <v>2298</v>
      </c>
      <c r="H195" s="27" t="s">
        <v>556</v>
      </c>
      <c r="I195" s="27" t="s">
        <v>566</v>
      </c>
      <c r="J195" s="27" t="s">
        <v>694</v>
      </c>
      <c r="K195" s="28">
        <v>26360</v>
      </c>
      <c r="L195" s="29">
        <v>26360</v>
      </c>
      <c r="M195" s="27" t="s">
        <v>1248</v>
      </c>
      <c r="N195" s="27" t="s">
        <v>1249</v>
      </c>
      <c r="O195" s="27" t="s">
        <v>185</v>
      </c>
      <c r="P195" s="27" t="s">
        <v>570</v>
      </c>
      <c r="Q195" s="27" t="s">
        <v>571</v>
      </c>
      <c r="R195">
        <f t="shared" ref="R195:R258" si="3">YEAR(A195)</f>
        <v>2023</v>
      </c>
    </row>
    <row r="196" spans="1:18" x14ac:dyDescent="0.3">
      <c r="A196" s="26">
        <v>44944</v>
      </c>
      <c r="B196" s="26">
        <v>44872</v>
      </c>
      <c r="C196" s="26">
        <v>44886</v>
      </c>
      <c r="D196" s="27" t="s">
        <v>1250</v>
      </c>
      <c r="E196" s="27" t="s">
        <v>1251</v>
      </c>
      <c r="F196" s="27" t="s">
        <v>2307</v>
      </c>
      <c r="G196" s="27" t="s">
        <v>2275</v>
      </c>
      <c r="H196" s="27" t="s">
        <v>556</v>
      </c>
      <c r="I196" s="27" t="s">
        <v>566</v>
      </c>
      <c r="J196" s="27" t="s">
        <v>694</v>
      </c>
      <c r="K196" s="28">
        <v>7100</v>
      </c>
      <c r="L196" s="29">
        <v>7100</v>
      </c>
      <c r="M196" s="27" t="s">
        <v>929</v>
      </c>
      <c r="N196" s="27" t="s">
        <v>1252</v>
      </c>
      <c r="O196" s="27" t="s">
        <v>185</v>
      </c>
      <c r="P196" s="27" t="s">
        <v>570</v>
      </c>
      <c r="Q196" s="27" t="s">
        <v>571</v>
      </c>
      <c r="R196">
        <f t="shared" si="3"/>
        <v>2023</v>
      </c>
    </row>
    <row r="197" spans="1:18" x14ac:dyDescent="0.3">
      <c r="A197" s="26">
        <v>44944</v>
      </c>
      <c r="B197" s="26">
        <v>44826</v>
      </c>
      <c r="C197" s="26">
        <v>44881</v>
      </c>
      <c r="D197" s="27" t="s">
        <v>1253</v>
      </c>
      <c r="E197" s="27" t="s">
        <v>1254</v>
      </c>
      <c r="F197" s="27" t="s">
        <v>2301</v>
      </c>
      <c r="G197" s="27" t="s">
        <v>2274</v>
      </c>
      <c r="H197" s="27" t="s">
        <v>556</v>
      </c>
      <c r="I197" s="27" t="s">
        <v>566</v>
      </c>
      <c r="J197" s="27" t="s">
        <v>694</v>
      </c>
      <c r="K197" s="28">
        <v>6980</v>
      </c>
      <c r="L197" s="29">
        <v>6980</v>
      </c>
      <c r="M197" s="27" t="s">
        <v>822</v>
      </c>
      <c r="N197" s="27" t="s">
        <v>1255</v>
      </c>
      <c r="O197" s="27" t="s">
        <v>185</v>
      </c>
      <c r="P197" s="27" t="s">
        <v>570</v>
      </c>
      <c r="Q197" s="27" t="s">
        <v>571</v>
      </c>
      <c r="R197">
        <f t="shared" si="3"/>
        <v>2023</v>
      </c>
    </row>
    <row r="198" spans="1:18" x14ac:dyDescent="0.3">
      <c r="A198" s="26">
        <v>44944</v>
      </c>
      <c r="B198" s="26">
        <v>44778</v>
      </c>
      <c r="C198" s="26">
        <v>44939</v>
      </c>
      <c r="D198" s="27" t="s">
        <v>1256</v>
      </c>
      <c r="E198" s="27" t="s">
        <v>1257</v>
      </c>
      <c r="F198" s="27" t="s">
        <v>2304</v>
      </c>
      <c r="G198" s="27" t="s">
        <v>2282</v>
      </c>
      <c r="H198" s="27" t="s">
        <v>556</v>
      </c>
      <c r="I198" s="27" t="s">
        <v>566</v>
      </c>
      <c r="J198" s="27" t="s">
        <v>694</v>
      </c>
      <c r="K198" s="28">
        <v>6980</v>
      </c>
      <c r="L198" s="29">
        <v>6980</v>
      </c>
      <c r="M198" s="27" t="s">
        <v>1258</v>
      </c>
      <c r="N198" s="27" t="s">
        <v>1259</v>
      </c>
      <c r="O198" s="27" t="s">
        <v>185</v>
      </c>
      <c r="P198" s="27" t="s">
        <v>570</v>
      </c>
      <c r="Q198" s="27" t="s">
        <v>571</v>
      </c>
      <c r="R198">
        <f t="shared" si="3"/>
        <v>2023</v>
      </c>
    </row>
    <row r="199" spans="1:18" x14ac:dyDescent="0.3">
      <c r="A199" s="26">
        <v>44944</v>
      </c>
      <c r="B199" s="26">
        <v>44851</v>
      </c>
      <c r="C199" s="26">
        <v>44887</v>
      </c>
      <c r="D199" s="27" t="s">
        <v>1260</v>
      </c>
      <c r="E199" s="27" t="s">
        <v>1261</v>
      </c>
      <c r="F199" s="27" t="s">
        <v>2307</v>
      </c>
      <c r="G199" s="27" t="s">
        <v>2288</v>
      </c>
      <c r="H199" s="27" t="s">
        <v>556</v>
      </c>
      <c r="I199" s="27" t="s">
        <v>566</v>
      </c>
      <c r="J199" s="27" t="s">
        <v>694</v>
      </c>
      <c r="K199" s="28">
        <v>6980</v>
      </c>
      <c r="L199" s="29">
        <v>6980</v>
      </c>
      <c r="M199" s="27" t="s">
        <v>929</v>
      </c>
      <c r="N199" s="27" t="s">
        <v>1262</v>
      </c>
      <c r="O199" s="27" t="s">
        <v>185</v>
      </c>
      <c r="P199" s="27" t="s">
        <v>570</v>
      </c>
      <c r="Q199" s="27" t="s">
        <v>571</v>
      </c>
      <c r="R199">
        <f t="shared" si="3"/>
        <v>2023</v>
      </c>
    </row>
    <row r="200" spans="1:18" x14ac:dyDescent="0.3">
      <c r="A200" s="26">
        <v>44944</v>
      </c>
      <c r="B200" s="26">
        <v>44835</v>
      </c>
      <c r="C200" s="26">
        <v>44890</v>
      </c>
      <c r="D200" s="27" t="s">
        <v>1263</v>
      </c>
      <c r="E200" s="27" t="s">
        <v>1264</v>
      </c>
      <c r="F200" s="27" t="s">
        <v>2312</v>
      </c>
      <c r="G200" s="27" t="s">
        <v>2285</v>
      </c>
      <c r="H200" s="27" t="s">
        <v>556</v>
      </c>
      <c r="I200" s="27" t="s">
        <v>575</v>
      </c>
      <c r="J200" s="27" t="s">
        <v>694</v>
      </c>
      <c r="K200" s="28">
        <v>7100</v>
      </c>
      <c r="L200" s="29">
        <v>7100</v>
      </c>
      <c r="M200" s="27" t="s">
        <v>822</v>
      </c>
      <c r="N200" s="27" t="s">
        <v>1265</v>
      </c>
      <c r="O200" s="27" t="s">
        <v>579</v>
      </c>
      <c r="P200" s="27" t="s">
        <v>580</v>
      </c>
      <c r="Q200" s="27" t="s">
        <v>581</v>
      </c>
      <c r="R200">
        <f t="shared" si="3"/>
        <v>2023</v>
      </c>
    </row>
    <row r="201" spans="1:18" x14ac:dyDescent="0.3">
      <c r="A201" s="26">
        <v>44944</v>
      </c>
      <c r="B201" s="26">
        <v>44839</v>
      </c>
      <c r="C201" s="26">
        <v>44859</v>
      </c>
      <c r="D201" s="27" t="s">
        <v>1266</v>
      </c>
      <c r="E201" s="27" t="s">
        <v>1267</v>
      </c>
      <c r="F201" s="27" t="s">
        <v>2307</v>
      </c>
      <c r="G201" s="27" t="s">
        <v>2291</v>
      </c>
      <c r="H201" s="27" t="s">
        <v>556</v>
      </c>
      <c r="I201" s="27" t="s">
        <v>566</v>
      </c>
      <c r="J201" s="27" t="s">
        <v>694</v>
      </c>
      <c r="K201" s="28">
        <v>15740</v>
      </c>
      <c r="L201" s="29">
        <v>15740</v>
      </c>
      <c r="M201" s="27" t="s">
        <v>850</v>
      </c>
      <c r="N201" s="27" t="s">
        <v>1268</v>
      </c>
      <c r="O201" s="27" t="s">
        <v>185</v>
      </c>
      <c r="P201" s="27" t="s">
        <v>570</v>
      </c>
      <c r="Q201" s="27" t="s">
        <v>571</v>
      </c>
      <c r="R201">
        <f t="shared" si="3"/>
        <v>2023</v>
      </c>
    </row>
    <row r="202" spans="1:18" x14ac:dyDescent="0.3">
      <c r="A202" s="26">
        <v>44944</v>
      </c>
      <c r="B202" s="26">
        <v>44845</v>
      </c>
      <c r="C202" s="26">
        <v>44890</v>
      </c>
      <c r="D202" s="27" t="s">
        <v>1269</v>
      </c>
      <c r="E202" s="27" t="s">
        <v>1270</v>
      </c>
      <c r="F202" s="27" t="s">
        <v>2301</v>
      </c>
      <c r="G202" s="27" t="s">
        <v>2279</v>
      </c>
      <c r="H202" s="27" t="s">
        <v>556</v>
      </c>
      <c r="I202" s="27" t="s">
        <v>566</v>
      </c>
      <c r="J202" s="27" t="s">
        <v>694</v>
      </c>
      <c r="K202" s="28">
        <v>6980</v>
      </c>
      <c r="L202" s="29">
        <v>6980</v>
      </c>
      <c r="M202" s="27" t="s">
        <v>822</v>
      </c>
      <c r="N202" s="27" t="s">
        <v>1271</v>
      </c>
      <c r="O202" s="27" t="s">
        <v>185</v>
      </c>
      <c r="P202" s="27" t="s">
        <v>570</v>
      </c>
      <c r="Q202" s="27" t="s">
        <v>571</v>
      </c>
      <c r="R202">
        <f t="shared" si="3"/>
        <v>2023</v>
      </c>
    </row>
    <row r="203" spans="1:18" x14ac:dyDescent="0.3">
      <c r="A203" s="26">
        <v>44944</v>
      </c>
      <c r="B203" s="26">
        <v>44870</v>
      </c>
      <c r="C203" s="26">
        <v>44895</v>
      </c>
      <c r="D203" s="27" t="s">
        <v>1272</v>
      </c>
      <c r="E203" s="27" t="s">
        <v>1273</v>
      </c>
      <c r="F203" s="27" t="s">
        <v>2322</v>
      </c>
      <c r="G203" s="27" t="s">
        <v>2280</v>
      </c>
      <c r="H203" s="27" t="s">
        <v>556</v>
      </c>
      <c r="I203" s="27" t="s">
        <v>575</v>
      </c>
      <c r="J203" s="27" t="s">
        <v>694</v>
      </c>
      <c r="K203" s="28">
        <v>7100</v>
      </c>
      <c r="L203" s="29">
        <v>7100</v>
      </c>
      <c r="M203" s="27" t="s">
        <v>929</v>
      </c>
      <c r="N203" s="27" t="s">
        <v>1274</v>
      </c>
      <c r="O203" s="27" t="s">
        <v>579</v>
      </c>
      <c r="P203" s="27" t="s">
        <v>580</v>
      </c>
      <c r="Q203" s="27" t="s">
        <v>581</v>
      </c>
      <c r="R203">
        <f t="shared" si="3"/>
        <v>2023</v>
      </c>
    </row>
    <row r="204" spans="1:18" x14ac:dyDescent="0.3">
      <c r="A204" s="26">
        <v>44944</v>
      </c>
      <c r="B204" s="26">
        <v>44056</v>
      </c>
      <c r="C204" s="26">
        <v>44653</v>
      </c>
      <c r="D204" s="27" t="s">
        <v>1275</v>
      </c>
      <c r="E204" s="27" t="s">
        <v>1276</v>
      </c>
      <c r="F204" s="27" t="s">
        <v>2317</v>
      </c>
      <c r="G204" s="27" t="s">
        <v>2288</v>
      </c>
      <c r="H204" s="27" t="s">
        <v>556</v>
      </c>
      <c r="I204" s="27" t="s">
        <v>575</v>
      </c>
      <c r="J204" s="27" t="s">
        <v>694</v>
      </c>
      <c r="K204" s="28">
        <v>10752</v>
      </c>
      <c r="L204" s="29">
        <v>10752</v>
      </c>
      <c r="M204" s="27" t="s">
        <v>1277</v>
      </c>
      <c r="N204" s="27" t="s">
        <v>1278</v>
      </c>
      <c r="O204" s="27" t="s">
        <v>579</v>
      </c>
      <c r="P204" s="27" t="s">
        <v>580</v>
      </c>
      <c r="Q204" s="27" t="s">
        <v>581</v>
      </c>
      <c r="R204">
        <f t="shared" si="3"/>
        <v>2023</v>
      </c>
    </row>
    <row r="205" spans="1:18" x14ac:dyDescent="0.3">
      <c r="A205" s="26">
        <v>44944</v>
      </c>
      <c r="B205" s="26">
        <v>44056</v>
      </c>
      <c r="C205" s="26">
        <v>44653</v>
      </c>
      <c r="D205" s="27" t="s">
        <v>1279</v>
      </c>
      <c r="E205" s="27" t="s">
        <v>1199</v>
      </c>
      <c r="F205" s="27" t="s">
        <v>2310</v>
      </c>
      <c r="G205" s="27" t="s">
        <v>2285</v>
      </c>
      <c r="H205" s="27" t="s">
        <v>574</v>
      </c>
      <c r="I205" s="27" t="s">
        <v>575</v>
      </c>
      <c r="J205" s="27" t="s">
        <v>694</v>
      </c>
      <c r="K205" s="28">
        <v>2320</v>
      </c>
      <c r="L205" s="29">
        <v>2320</v>
      </c>
      <c r="M205" s="27" t="s">
        <v>1277</v>
      </c>
      <c r="N205" s="27" t="s">
        <v>1280</v>
      </c>
      <c r="O205" s="27" t="s">
        <v>579</v>
      </c>
      <c r="P205" s="27" t="s">
        <v>580</v>
      </c>
      <c r="Q205" s="27" t="s">
        <v>581</v>
      </c>
      <c r="R205">
        <f t="shared" si="3"/>
        <v>2023</v>
      </c>
    </row>
    <row r="206" spans="1:18" x14ac:dyDescent="0.3">
      <c r="A206" s="26">
        <v>44944</v>
      </c>
      <c r="B206" s="26">
        <v>44697</v>
      </c>
      <c r="C206" s="26">
        <v>44688</v>
      </c>
      <c r="D206" s="27" t="s">
        <v>1281</v>
      </c>
      <c r="E206" s="27" t="s">
        <v>1282</v>
      </c>
      <c r="F206" s="27" t="s">
        <v>2299</v>
      </c>
      <c r="G206" s="27" t="s">
        <v>2274</v>
      </c>
      <c r="H206" s="27" t="s">
        <v>556</v>
      </c>
      <c r="I206" s="27" t="s">
        <v>566</v>
      </c>
      <c r="J206" s="27" t="s">
        <v>777</v>
      </c>
      <c r="K206" s="28">
        <v>89320</v>
      </c>
      <c r="L206" s="29">
        <v>89320</v>
      </c>
      <c r="M206" s="27" t="s">
        <v>687</v>
      </c>
      <c r="N206" s="27" t="s">
        <v>1283</v>
      </c>
      <c r="O206" s="27" t="s">
        <v>185</v>
      </c>
      <c r="P206" s="27" t="s">
        <v>570</v>
      </c>
      <c r="Q206" s="27" t="s">
        <v>571</v>
      </c>
      <c r="R206">
        <f t="shared" si="3"/>
        <v>2023</v>
      </c>
    </row>
    <row r="207" spans="1:18" x14ac:dyDescent="0.3">
      <c r="A207" s="26">
        <v>44944</v>
      </c>
      <c r="B207" s="26">
        <v>44678</v>
      </c>
      <c r="C207" s="26">
        <v>44696</v>
      </c>
      <c r="D207" s="27" t="s">
        <v>1284</v>
      </c>
      <c r="E207" s="27" t="s">
        <v>1285</v>
      </c>
      <c r="F207" s="27" t="s">
        <v>2315</v>
      </c>
      <c r="G207" s="27" t="s">
        <v>2291</v>
      </c>
      <c r="H207" s="27" t="s">
        <v>556</v>
      </c>
      <c r="I207" s="27" t="s">
        <v>575</v>
      </c>
      <c r="J207" s="27" t="s">
        <v>777</v>
      </c>
      <c r="K207" s="28">
        <v>374472</v>
      </c>
      <c r="L207" s="29">
        <v>374472</v>
      </c>
      <c r="M207" s="27" t="s">
        <v>1286</v>
      </c>
      <c r="N207" s="27" t="s">
        <v>1287</v>
      </c>
      <c r="O207" s="27" t="s">
        <v>579</v>
      </c>
      <c r="P207" s="27" t="s">
        <v>580</v>
      </c>
      <c r="Q207" s="27" t="s">
        <v>581</v>
      </c>
      <c r="R207">
        <f t="shared" si="3"/>
        <v>2023</v>
      </c>
    </row>
    <row r="208" spans="1:18" x14ac:dyDescent="0.3">
      <c r="A208" s="26">
        <v>44944</v>
      </c>
      <c r="B208" s="26">
        <v>44767</v>
      </c>
      <c r="C208" s="26">
        <v>44799</v>
      </c>
      <c r="D208" s="27" t="s">
        <v>1288</v>
      </c>
      <c r="E208" s="27" t="s">
        <v>1289</v>
      </c>
      <c r="F208" s="27" t="s">
        <v>2309</v>
      </c>
      <c r="G208" s="27" t="s">
        <v>2279</v>
      </c>
      <c r="H208" s="27" t="s">
        <v>556</v>
      </c>
      <c r="I208" s="27" t="s">
        <v>566</v>
      </c>
      <c r="J208" s="27" t="s">
        <v>777</v>
      </c>
      <c r="K208" s="28">
        <v>194300</v>
      </c>
      <c r="L208" s="29">
        <v>194300</v>
      </c>
      <c r="M208" s="27" t="s">
        <v>1290</v>
      </c>
      <c r="N208" s="27" t="s">
        <v>1291</v>
      </c>
      <c r="O208" s="27" t="s">
        <v>185</v>
      </c>
      <c r="P208" s="27" t="s">
        <v>570</v>
      </c>
      <c r="Q208" s="27" t="s">
        <v>571</v>
      </c>
      <c r="R208">
        <f t="shared" si="3"/>
        <v>2023</v>
      </c>
    </row>
    <row r="209" spans="1:18" x14ac:dyDescent="0.3">
      <c r="A209" s="26">
        <v>44944</v>
      </c>
      <c r="B209" s="26">
        <v>44767</v>
      </c>
      <c r="C209" s="26">
        <v>44799</v>
      </c>
      <c r="D209" s="27" t="s">
        <v>1292</v>
      </c>
      <c r="E209" s="27" t="s">
        <v>1293</v>
      </c>
      <c r="F209" s="27" t="s">
        <v>2307</v>
      </c>
      <c r="G209" s="27" t="s">
        <v>2288</v>
      </c>
      <c r="H209" s="27" t="s">
        <v>556</v>
      </c>
      <c r="I209" s="27" t="s">
        <v>566</v>
      </c>
      <c r="J209" s="27" t="s">
        <v>694</v>
      </c>
      <c r="K209" s="28">
        <v>7540</v>
      </c>
      <c r="L209" s="29">
        <v>7540</v>
      </c>
      <c r="M209" s="27" t="s">
        <v>1290</v>
      </c>
      <c r="N209" s="27" t="s">
        <v>1294</v>
      </c>
      <c r="O209" s="27" t="s">
        <v>185</v>
      </c>
      <c r="P209" s="27" t="s">
        <v>570</v>
      </c>
      <c r="Q209" s="27" t="s">
        <v>571</v>
      </c>
      <c r="R209">
        <f t="shared" si="3"/>
        <v>2023</v>
      </c>
    </row>
    <row r="210" spans="1:18" x14ac:dyDescent="0.3">
      <c r="A210" s="26">
        <v>44944</v>
      </c>
      <c r="B210" s="26">
        <v>44565</v>
      </c>
      <c r="C210" s="26">
        <v>44599</v>
      </c>
      <c r="D210" s="27" t="s">
        <v>1295</v>
      </c>
      <c r="E210" s="27" t="s">
        <v>1296</v>
      </c>
      <c r="F210" s="27" t="s">
        <v>2299</v>
      </c>
      <c r="G210" s="27" t="s">
        <v>2292</v>
      </c>
      <c r="H210" s="27" t="s">
        <v>556</v>
      </c>
      <c r="I210" s="27" t="s">
        <v>566</v>
      </c>
      <c r="J210" s="27" t="s">
        <v>777</v>
      </c>
      <c r="K210" s="28">
        <v>123772</v>
      </c>
      <c r="L210" s="29">
        <v>123772</v>
      </c>
      <c r="M210" s="27" t="s">
        <v>683</v>
      </c>
      <c r="N210" s="27" t="s">
        <v>1297</v>
      </c>
      <c r="O210" s="27" t="s">
        <v>185</v>
      </c>
      <c r="P210" s="27" t="s">
        <v>570</v>
      </c>
      <c r="Q210" s="27" t="s">
        <v>571</v>
      </c>
      <c r="R210">
        <f t="shared" si="3"/>
        <v>2023</v>
      </c>
    </row>
    <row r="211" spans="1:18" x14ac:dyDescent="0.3">
      <c r="A211" s="26">
        <v>44944</v>
      </c>
      <c r="B211" s="26">
        <v>44591</v>
      </c>
      <c r="C211" s="26">
        <v>44607</v>
      </c>
      <c r="D211" s="27" t="s">
        <v>1298</v>
      </c>
      <c r="E211" s="27" t="s">
        <v>1299</v>
      </c>
      <c r="F211" s="27" t="s">
        <v>2300</v>
      </c>
      <c r="G211" s="27" t="s">
        <v>2290</v>
      </c>
      <c r="H211" s="27" t="s">
        <v>556</v>
      </c>
      <c r="I211" s="27" t="s">
        <v>566</v>
      </c>
      <c r="J211" s="27" t="s">
        <v>777</v>
      </c>
      <c r="K211" s="28">
        <v>230520</v>
      </c>
      <c r="L211" s="29">
        <v>230520</v>
      </c>
      <c r="M211" s="27" t="s">
        <v>1300</v>
      </c>
      <c r="N211" s="27" t="s">
        <v>1301</v>
      </c>
      <c r="O211" s="27" t="s">
        <v>185</v>
      </c>
      <c r="P211" s="27" t="s">
        <v>570</v>
      </c>
      <c r="Q211" s="27" t="s">
        <v>571</v>
      </c>
      <c r="R211">
        <f t="shared" si="3"/>
        <v>2023</v>
      </c>
    </row>
    <row r="212" spans="1:18" x14ac:dyDescent="0.3">
      <c r="A212" s="26">
        <v>44944</v>
      </c>
      <c r="B212" s="26">
        <v>44736</v>
      </c>
      <c r="C212" s="26">
        <v>44767</v>
      </c>
      <c r="D212" s="27" t="s">
        <v>1302</v>
      </c>
      <c r="E212" s="27" t="s">
        <v>1303</v>
      </c>
      <c r="F212" s="27" t="s">
        <v>2323</v>
      </c>
      <c r="G212" s="27" t="s">
        <v>2275</v>
      </c>
      <c r="H212" s="27" t="s">
        <v>556</v>
      </c>
      <c r="I212" s="27" t="s">
        <v>575</v>
      </c>
      <c r="J212" s="27" t="s">
        <v>777</v>
      </c>
      <c r="K212" s="28">
        <v>1933675</v>
      </c>
      <c r="L212" s="29">
        <v>1933675</v>
      </c>
      <c r="M212" s="27" t="s">
        <v>606</v>
      </c>
      <c r="N212" s="27" t="s">
        <v>1304</v>
      </c>
      <c r="O212" s="27" t="s">
        <v>579</v>
      </c>
      <c r="P212" s="27" t="s">
        <v>580</v>
      </c>
      <c r="Q212" s="27" t="s">
        <v>581</v>
      </c>
      <c r="R212">
        <f t="shared" si="3"/>
        <v>2023</v>
      </c>
    </row>
    <row r="213" spans="1:18" x14ac:dyDescent="0.3">
      <c r="A213" s="26">
        <v>44944</v>
      </c>
      <c r="B213" s="26">
        <v>44706</v>
      </c>
      <c r="C213" s="26">
        <v>44861</v>
      </c>
      <c r="D213" s="27" t="s">
        <v>1305</v>
      </c>
      <c r="E213" s="27" t="s">
        <v>1306</v>
      </c>
      <c r="F213" s="27" t="s">
        <v>2321</v>
      </c>
      <c r="G213" s="27" t="s">
        <v>2271</v>
      </c>
      <c r="H213" s="27" t="s">
        <v>556</v>
      </c>
      <c r="I213" s="27" t="s">
        <v>566</v>
      </c>
      <c r="J213" s="27" t="s">
        <v>777</v>
      </c>
      <c r="K213" s="28">
        <v>77720</v>
      </c>
      <c r="L213" s="29">
        <v>77720</v>
      </c>
      <c r="M213" s="27" t="s">
        <v>850</v>
      </c>
      <c r="N213" s="27" t="s">
        <v>1307</v>
      </c>
      <c r="O213" s="27" t="s">
        <v>185</v>
      </c>
      <c r="P213" s="27" t="s">
        <v>570</v>
      </c>
      <c r="Q213" s="27" t="s">
        <v>571</v>
      </c>
      <c r="R213">
        <f t="shared" si="3"/>
        <v>2023</v>
      </c>
    </row>
    <row r="214" spans="1:18" x14ac:dyDescent="0.3">
      <c r="A214" s="26">
        <v>44944</v>
      </c>
      <c r="B214" s="26">
        <v>44577</v>
      </c>
      <c r="C214" s="26">
        <v>44597</v>
      </c>
      <c r="D214" s="27" t="s">
        <v>1308</v>
      </c>
      <c r="E214" s="27" t="s">
        <v>1309</v>
      </c>
      <c r="F214" s="27" t="s">
        <v>2313</v>
      </c>
      <c r="G214" s="27" t="s">
        <v>2270</v>
      </c>
      <c r="H214" s="27" t="s">
        <v>556</v>
      </c>
      <c r="I214" s="27" t="s">
        <v>566</v>
      </c>
      <c r="J214" s="27" t="s">
        <v>777</v>
      </c>
      <c r="K214" s="28">
        <v>108460</v>
      </c>
      <c r="L214" s="29">
        <v>108460</v>
      </c>
      <c r="M214" s="27" t="s">
        <v>687</v>
      </c>
      <c r="N214" s="27" t="s">
        <v>1310</v>
      </c>
      <c r="O214" s="27" t="s">
        <v>185</v>
      </c>
      <c r="P214" s="27" t="s">
        <v>570</v>
      </c>
      <c r="Q214" s="27" t="s">
        <v>571</v>
      </c>
      <c r="R214">
        <f t="shared" si="3"/>
        <v>2023</v>
      </c>
    </row>
    <row r="215" spans="1:18" x14ac:dyDescent="0.3">
      <c r="A215" s="26">
        <v>44944</v>
      </c>
      <c r="B215" s="26">
        <v>44790</v>
      </c>
      <c r="C215" s="26">
        <v>44824</v>
      </c>
      <c r="D215" s="27" t="s">
        <v>1311</v>
      </c>
      <c r="E215" s="27" t="s">
        <v>1312</v>
      </c>
      <c r="F215" s="27" t="s">
        <v>2320</v>
      </c>
      <c r="G215" s="27" t="s">
        <v>2284</v>
      </c>
      <c r="H215" s="27" t="s">
        <v>556</v>
      </c>
      <c r="I215" s="27" t="s">
        <v>566</v>
      </c>
      <c r="J215" s="27" t="s">
        <v>777</v>
      </c>
      <c r="K215" s="28">
        <v>219820</v>
      </c>
      <c r="L215" s="29">
        <v>219820</v>
      </c>
      <c r="M215" s="27" t="s">
        <v>838</v>
      </c>
      <c r="N215" s="27" t="s">
        <v>1313</v>
      </c>
      <c r="O215" s="27" t="s">
        <v>185</v>
      </c>
      <c r="P215" s="27" t="s">
        <v>570</v>
      </c>
      <c r="Q215" s="27" t="s">
        <v>571</v>
      </c>
      <c r="R215">
        <f t="shared" si="3"/>
        <v>2023</v>
      </c>
    </row>
    <row r="216" spans="1:18" x14ac:dyDescent="0.3">
      <c r="A216" s="26">
        <v>44944</v>
      </c>
      <c r="B216" s="26">
        <v>44790</v>
      </c>
      <c r="C216" s="26">
        <v>44824</v>
      </c>
      <c r="D216" s="27" t="s">
        <v>81</v>
      </c>
      <c r="E216" s="27" t="s">
        <v>968</v>
      </c>
      <c r="F216" s="27" t="s">
        <v>2323</v>
      </c>
      <c r="G216" s="27" t="s">
        <v>2286</v>
      </c>
      <c r="H216" s="27" t="s">
        <v>556</v>
      </c>
      <c r="I216" s="27" t="s">
        <v>566</v>
      </c>
      <c r="J216" s="27" t="s">
        <v>694</v>
      </c>
      <c r="K216" s="28">
        <v>6960</v>
      </c>
      <c r="L216" s="29">
        <v>6960</v>
      </c>
      <c r="M216" s="27" t="s">
        <v>838</v>
      </c>
      <c r="N216" s="27" t="s">
        <v>1314</v>
      </c>
      <c r="O216" s="27" t="s">
        <v>185</v>
      </c>
      <c r="P216" s="27" t="s">
        <v>570</v>
      </c>
      <c r="Q216" s="27" t="s">
        <v>571</v>
      </c>
      <c r="R216">
        <f t="shared" si="3"/>
        <v>2023</v>
      </c>
    </row>
    <row r="217" spans="1:18" x14ac:dyDescent="0.3">
      <c r="A217" s="26">
        <v>44944</v>
      </c>
      <c r="B217" s="26">
        <v>44885</v>
      </c>
      <c r="C217" s="26">
        <v>44932</v>
      </c>
      <c r="D217" s="27" t="s">
        <v>1315</v>
      </c>
      <c r="E217" s="27" t="s">
        <v>1316</v>
      </c>
      <c r="F217" s="27" t="s">
        <v>2308</v>
      </c>
      <c r="G217" s="27" t="s">
        <v>2283</v>
      </c>
      <c r="H217" s="27" t="s">
        <v>556</v>
      </c>
      <c r="I217" s="27" t="s">
        <v>566</v>
      </c>
      <c r="J217" s="27" t="s">
        <v>610</v>
      </c>
      <c r="K217" s="28">
        <v>8000</v>
      </c>
      <c r="L217" s="29">
        <v>8000</v>
      </c>
      <c r="M217" s="27" t="s">
        <v>683</v>
      </c>
      <c r="N217" s="27" t="s">
        <v>1317</v>
      </c>
      <c r="O217" s="27" t="s">
        <v>185</v>
      </c>
      <c r="P217" s="27" t="s">
        <v>570</v>
      </c>
      <c r="Q217" s="27" t="s">
        <v>571</v>
      </c>
      <c r="R217">
        <f t="shared" si="3"/>
        <v>2023</v>
      </c>
    </row>
    <row r="218" spans="1:18" x14ac:dyDescent="0.3">
      <c r="A218" s="26">
        <v>44944</v>
      </c>
      <c r="B218" s="26">
        <v>44686</v>
      </c>
      <c r="C218" s="26">
        <v>44700</v>
      </c>
      <c r="D218" s="27" t="s">
        <v>1318</v>
      </c>
      <c r="E218" s="27" t="s">
        <v>1319</v>
      </c>
      <c r="F218" s="27" t="s">
        <v>2304</v>
      </c>
      <c r="G218" s="27" t="s">
        <v>2273</v>
      </c>
      <c r="H218" s="27" t="s">
        <v>556</v>
      </c>
      <c r="I218" s="27" t="s">
        <v>566</v>
      </c>
      <c r="J218" s="27" t="s">
        <v>777</v>
      </c>
      <c r="K218" s="28">
        <v>1371700</v>
      </c>
      <c r="L218" s="29">
        <v>1371700</v>
      </c>
      <c r="M218" s="27" t="s">
        <v>929</v>
      </c>
      <c r="N218" s="27" t="s">
        <v>1320</v>
      </c>
      <c r="O218" s="27" t="s">
        <v>185</v>
      </c>
      <c r="P218" s="27" t="s">
        <v>570</v>
      </c>
      <c r="Q218" s="27" t="s">
        <v>571</v>
      </c>
      <c r="R218">
        <f t="shared" si="3"/>
        <v>2023</v>
      </c>
    </row>
    <row r="219" spans="1:18" x14ac:dyDescent="0.3">
      <c r="A219" s="26">
        <v>44945</v>
      </c>
      <c r="B219" s="26">
        <v>44927</v>
      </c>
      <c r="C219" s="26">
        <v>44945</v>
      </c>
      <c r="D219" s="27" t="s">
        <v>481</v>
      </c>
      <c r="E219" s="27" t="s">
        <v>1321</v>
      </c>
      <c r="F219" s="27" t="s">
        <v>2315</v>
      </c>
      <c r="G219" s="27" t="s">
        <v>2284</v>
      </c>
      <c r="H219" s="27" t="s">
        <v>556</v>
      </c>
      <c r="I219" s="27" t="s">
        <v>557</v>
      </c>
      <c r="J219" s="27" t="s">
        <v>558</v>
      </c>
      <c r="K219" s="28">
        <v>3112</v>
      </c>
      <c r="L219" s="29">
        <v>3112</v>
      </c>
      <c r="M219" s="27" t="s">
        <v>559</v>
      </c>
      <c r="N219" s="27" t="s">
        <v>1322</v>
      </c>
      <c r="O219" s="27" t="s">
        <v>561</v>
      </c>
      <c r="P219" s="27" t="s">
        <v>562</v>
      </c>
      <c r="Q219" s="27" t="s">
        <v>563</v>
      </c>
      <c r="R219">
        <f t="shared" si="3"/>
        <v>2023</v>
      </c>
    </row>
    <row r="220" spans="1:18" x14ac:dyDescent="0.3">
      <c r="A220" s="26">
        <v>44945</v>
      </c>
      <c r="B220" s="26">
        <v>44928</v>
      </c>
      <c r="C220" s="26">
        <v>44945</v>
      </c>
      <c r="D220" s="27" t="s">
        <v>1323</v>
      </c>
      <c r="E220" s="27" t="s">
        <v>1324</v>
      </c>
      <c r="F220" s="27" t="s">
        <v>2328</v>
      </c>
      <c r="G220" s="27" t="s">
        <v>2283</v>
      </c>
      <c r="H220" s="27" t="s">
        <v>556</v>
      </c>
      <c r="I220" s="27" t="s">
        <v>557</v>
      </c>
      <c r="J220" s="27" t="s">
        <v>558</v>
      </c>
      <c r="K220" s="28">
        <v>27901</v>
      </c>
      <c r="L220" s="29">
        <v>27901</v>
      </c>
      <c r="M220" s="27" t="s">
        <v>559</v>
      </c>
      <c r="N220" s="27" t="s">
        <v>1325</v>
      </c>
      <c r="O220" s="27" t="s">
        <v>561</v>
      </c>
      <c r="P220" s="27" t="s">
        <v>562</v>
      </c>
      <c r="Q220" s="27" t="s">
        <v>563</v>
      </c>
      <c r="R220">
        <f t="shared" si="3"/>
        <v>2023</v>
      </c>
    </row>
    <row r="221" spans="1:18" x14ac:dyDescent="0.3">
      <c r="A221" s="26">
        <v>44945</v>
      </c>
      <c r="B221" s="26">
        <v>44929</v>
      </c>
      <c r="C221" s="26">
        <v>44945</v>
      </c>
      <c r="D221" s="27" t="s">
        <v>1326</v>
      </c>
      <c r="E221" s="27" t="s">
        <v>1327</v>
      </c>
      <c r="F221" s="27" t="s">
        <v>2324</v>
      </c>
      <c r="G221" s="27" t="s">
        <v>2289</v>
      </c>
      <c r="H221" s="27" t="s">
        <v>556</v>
      </c>
      <c r="I221" s="27" t="s">
        <v>557</v>
      </c>
      <c r="J221" s="27" t="s">
        <v>558</v>
      </c>
      <c r="K221" s="28">
        <v>20500</v>
      </c>
      <c r="L221" s="29">
        <v>20500</v>
      </c>
      <c r="M221" s="27" t="s">
        <v>559</v>
      </c>
      <c r="N221" s="27" t="s">
        <v>1328</v>
      </c>
      <c r="O221" s="27" t="s">
        <v>561</v>
      </c>
      <c r="P221" s="27" t="s">
        <v>562</v>
      </c>
      <c r="Q221" s="27" t="s">
        <v>563</v>
      </c>
      <c r="R221">
        <f t="shared" si="3"/>
        <v>2023</v>
      </c>
    </row>
    <row r="222" spans="1:18" x14ac:dyDescent="0.3">
      <c r="A222" s="26">
        <v>44945</v>
      </c>
      <c r="B222" s="26">
        <v>44930</v>
      </c>
      <c r="C222" s="26">
        <v>44945</v>
      </c>
      <c r="D222" s="27" t="s">
        <v>1329</v>
      </c>
      <c r="E222" s="27" t="s">
        <v>1330</v>
      </c>
      <c r="F222" s="27" t="s">
        <v>2322</v>
      </c>
      <c r="G222" s="27" t="s">
        <v>2285</v>
      </c>
      <c r="H222" s="27" t="s">
        <v>556</v>
      </c>
      <c r="I222" s="27" t="s">
        <v>557</v>
      </c>
      <c r="J222" s="27" t="s">
        <v>558</v>
      </c>
      <c r="K222" s="28">
        <v>75000</v>
      </c>
      <c r="L222" s="29">
        <v>75000</v>
      </c>
      <c r="M222" s="27" t="s">
        <v>559</v>
      </c>
      <c r="N222" s="27" t="s">
        <v>1331</v>
      </c>
      <c r="O222" s="27" t="s">
        <v>561</v>
      </c>
      <c r="P222" s="27" t="s">
        <v>562</v>
      </c>
      <c r="Q222" s="27" t="s">
        <v>563</v>
      </c>
      <c r="R222">
        <f t="shared" si="3"/>
        <v>2023</v>
      </c>
    </row>
    <row r="223" spans="1:18" x14ac:dyDescent="0.3">
      <c r="A223" s="26">
        <v>44945</v>
      </c>
      <c r="B223" s="26">
        <v>44931</v>
      </c>
      <c r="C223" s="26">
        <v>44945</v>
      </c>
      <c r="D223" s="27" t="s">
        <v>1332</v>
      </c>
      <c r="E223" s="27" t="s">
        <v>1333</v>
      </c>
      <c r="F223" s="27" t="s">
        <v>2307</v>
      </c>
      <c r="G223" s="27" t="s">
        <v>2291</v>
      </c>
      <c r="H223" s="27" t="s">
        <v>556</v>
      </c>
      <c r="I223" s="27" t="s">
        <v>557</v>
      </c>
      <c r="J223" s="27" t="s">
        <v>558</v>
      </c>
      <c r="K223" s="28">
        <v>2300</v>
      </c>
      <c r="L223" s="29">
        <v>2300</v>
      </c>
      <c r="M223" s="27" t="s">
        <v>559</v>
      </c>
      <c r="N223" s="27" t="s">
        <v>1334</v>
      </c>
      <c r="O223" s="27" t="s">
        <v>561</v>
      </c>
      <c r="P223" s="27" t="s">
        <v>562</v>
      </c>
      <c r="Q223" s="27" t="s">
        <v>563</v>
      </c>
      <c r="R223">
        <f t="shared" si="3"/>
        <v>2023</v>
      </c>
    </row>
    <row r="224" spans="1:18" x14ac:dyDescent="0.3">
      <c r="A224" s="26">
        <v>44945</v>
      </c>
      <c r="B224" s="26">
        <v>44932</v>
      </c>
      <c r="C224" s="26">
        <v>44945</v>
      </c>
      <c r="D224" s="27" t="s">
        <v>1335</v>
      </c>
      <c r="E224" s="27" t="s">
        <v>1336</v>
      </c>
      <c r="F224" s="27" t="s">
        <v>2309</v>
      </c>
      <c r="G224" s="27" t="s">
        <v>2283</v>
      </c>
      <c r="H224" s="27" t="s">
        <v>556</v>
      </c>
      <c r="I224" s="27" t="s">
        <v>557</v>
      </c>
      <c r="J224" s="27" t="s">
        <v>558</v>
      </c>
      <c r="K224" s="28">
        <v>21480</v>
      </c>
      <c r="L224" s="29">
        <v>21480</v>
      </c>
      <c r="M224" s="27" t="s">
        <v>559</v>
      </c>
      <c r="N224" s="27" t="s">
        <v>1337</v>
      </c>
      <c r="O224" s="27" t="s">
        <v>561</v>
      </c>
      <c r="P224" s="27" t="s">
        <v>562</v>
      </c>
      <c r="Q224" s="27" t="s">
        <v>563</v>
      </c>
      <c r="R224">
        <f t="shared" si="3"/>
        <v>2023</v>
      </c>
    </row>
    <row r="225" spans="1:18" x14ac:dyDescent="0.3">
      <c r="A225" s="26">
        <v>44945</v>
      </c>
      <c r="B225" s="26">
        <v>44934</v>
      </c>
      <c r="C225" s="26">
        <v>44945</v>
      </c>
      <c r="D225" s="27" t="s">
        <v>1338</v>
      </c>
      <c r="E225" s="27" t="s">
        <v>1339</v>
      </c>
      <c r="F225" s="27" t="s">
        <v>2328</v>
      </c>
      <c r="G225" s="27" t="s">
        <v>2280</v>
      </c>
      <c r="H225" s="27" t="s">
        <v>556</v>
      </c>
      <c r="I225" s="27" t="s">
        <v>557</v>
      </c>
      <c r="J225" s="27" t="s">
        <v>558</v>
      </c>
      <c r="K225" s="28">
        <v>9050</v>
      </c>
      <c r="L225" s="29">
        <v>9050</v>
      </c>
      <c r="M225" s="27" t="s">
        <v>559</v>
      </c>
      <c r="N225" s="27" t="s">
        <v>1340</v>
      </c>
      <c r="O225" s="27" t="s">
        <v>561</v>
      </c>
      <c r="P225" s="27" t="s">
        <v>562</v>
      </c>
      <c r="Q225" s="27" t="s">
        <v>563</v>
      </c>
      <c r="R225">
        <f t="shared" si="3"/>
        <v>2023</v>
      </c>
    </row>
    <row r="226" spans="1:18" x14ac:dyDescent="0.3">
      <c r="A226" s="26">
        <v>44945</v>
      </c>
      <c r="B226" s="26">
        <v>44936</v>
      </c>
      <c r="C226" s="26">
        <v>44945</v>
      </c>
      <c r="D226" s="27" t="s">
        <v>1341</v>
      </c>
      <c r="E226" s="27" t="s">
        <v>825</v>
      </c>
      <c r="F226" s="27" t="s">
        <v>2299</v>
      </c>
      <c r="G226" s="27" t="s">
        <v>2294</v>
      </c>
      <c r="H226" s="27" t="s">
        <v>556</v>
      </c>
      <c r="I226" s="27" t="s">
        <v>557</v>
      </c>
      <c r="J226" s="27" t="s">
        <v>558</v>
      </c>
      <c r="K226" s="28">
        <v>12300</v>
      </c>
      <c r="L226" s="29">
        <v>12300</v>
      </c>
      <c r="M226" s="27" t="s">
        <v>559</v>
      </c>
      <c r="N226" s="27" t="s">
        <v>1342</v>
      </c>
      <c r="O226" s="27" t="s">
        <v>561</v>
      </c>
      <c r="P226" s="27" t="s">
        <v>562</v>
      </c>
      <c r="Q226" s="27" t="s">
        <v>563</v>
      </c>
      <c r="R226">
        <f t="shared" si="3"/>
        <v>2023</v>
      </c>
    </row>
    <row r="227" spans="1:18" x14ac:dyDescent="0.3">
      <c r="A227" s="26">
        <v>44945</v>
      </c>
      <c r="B227" s="26">
        <v>44496</v>
      </c>
      <c r="C227" s="26">
        <v>44930</v>
      </c>
      <c r="D227" s="27" t="s">
        <v>1343</v>
      </c>
      <c r="E227" s="27" t="s">
        <v>1344</v>
      </c>
      <c r="F227" s="27" t="s">
        <v>2317</v>
      </c>
      <c r="G227" s="27" t="s">
        <v>2287</v>
      </c>
      <c r="H227" s="27" t="s">
        <v>556</v>
      </c>
      <c r="I227" s="27" t="s">
        <v>1345</v>
      </c>
      <c r="J227" s="27" t="s">
        <v>649</v>
      </c>
      <c r="K227" s="28">
        <v>3463776</v>
      </c>
      <c r="L227" s="29">
        <v>3463776</v>
      </c>
      <c r="M227" s="27" t="s">
        <v>577</v>
      </c>
      <c r="N227" s="27" t="s">
        <v>1346</v>
      </c>
      <c r="O227" s="27" t="s">
        <v>652</v>
      </c>
      <c r="P227" s="27" t="s">
        <v>652</v>
      </c>
      <c r="Q227" s="27" t="s">
        <v>1347</v>
      </c>
      <c r="R227">
        <f t="shared" si="3"/>
        <v>2023</v>
      </c>
    </row>
    <row r="228" spans="1:18" x14ac:dyDescent="0.3">
      <c r="A228" s="26">
        <v>44945</v>
      </c>
      <c r="B228" s="26">
        <v>44496</v>
      </c>
      <c r="C228" s="26">
        <v>44930</v>
      </c>
      <c r="D228" s="27" t="s">
        <v>1348</v>
      </c>
      <c r="E228" s="27" t="s">
        <v>1349</v>
      </c>
      <c r="F228" s="27" t="s">
        <v>2313</v>
      </c>
      <c r="G228" s="27" t="s">
        <v>2293</v>
      </c>
      <c r="H228" s="27" t="s">
        <v>556</v>
      </c>
      <c r="I228" s="27" t="s">
        <v>1345</v>
      </c>
      <c r="J228" s="27" t="s">
        <v>649</v>
      </c>
      <c r="K228" s="28">
        <v>891665</v>
      </c>
      <c r="L228" s="29">
        <v>891665</v>
      </c>
      <c r="M228" s="27" t="s">
        <v>606</v>
      </c>
      <c r="N228" s="27" t="s">
        <v>1350</v>
      </c>
      <c r="O228" s="27" t="s">
        <v>652</v>
      </c>
      <c r="P228" s="27" t="s">
        <v>652</v>
      </c>
      <c r="Q228" s="27" t="s">
        <v>1347</v>
      </c>
      <c r="R228">
        <f t="shared" si="3"/>
        <v>2023</v>
      </c>
    </row>
    <row r="229" spans="1:18" x14ac:dyDescent="0.3">
      <c r="A229" s="26">
        <v>44945</v>
      </c>
      <c r="B229" s="26">
        <v>44497</v>
      </c>
      <c r="C229" s="26">
        <v>44930</v>
      </c>
      <c r="D229" s="27" t="s">
        <v>1351</v>
      </c>
      <c r="E229" s="27" t="s">
        <v>1352</v>
      </c>
      <c r="F229" s="27" t="s">
        <v>2312</v>
      </c>
      <c r="G229" s="27" t="s">
        <v>2271</v>
      </c>
      <c r="H229" s="27" t="s">
        <v>556</v>
      </c>
      <c r="I229" s="27" t="s">
        <v>1353</v>
      </c>
      <c r="J229" s="27" t="s">
        <v>649</v>
      </c>
      <c r="K229" s="28">
        <v>205481</v>
      </c>
      <c r="L229" s="29">
        <v>205481</v>
      </c>
      <c r="M229" s="27" t="s">
        <v>683</v>
      </c>
      <c r="N229" s="27" t="s">
        <v>1354</v>
      </c>
      <c r="O229" s="27" t="s">
        <v>652</v>
      </c>
      <c r="P229" s="27" t="s">
        <v>652</v>
      </c>
      <c r="Q229" s="27" t="s">
        <v>1347</v>
      </c>
      <c r="R229">
        <f t="shared" si="3"/>
        <v>2023</v>
      </c>
    </row>
    <row r="230" spans="1:18" x14ac:dyDescent="0.3">
      <c r="A230" s="26">
        <v>44945</v>
      </c>
      <c r="B230" s="26">
        <v>44496</v>
      </c>
      <c r="C230" s="26">
        <v>44930</v>
      </c>
      <c r="D230" s="27" t="s">
        <v>1355</v>
      </c>
      <c r="E230" s="27" t="s">
        <v>1356</v>
      </c>
      <c r="F230" s="27" t="s">
        <v>2308</v>
      </c>
      <c r="G230" s="27" t="s">
        <v>2296</v>
      </c>
      <c r="H230" s="27" t="s">
        <v>556</v>
      </c>
      <c r="I230" s="27" t="s">
        <v>1353</v>
      </c>
      <c r="J230" s="27" t="s">
        <v>649</v>
      </c>
      <c r="K230" s="28">
        <v>235463</v>
      </c>
      <c r="L230" s="29">
        <v>235463</v>
      </c>
      <c r="M230" s="27" t="s">
        <v>683</v>
      </c>
      <c r="N230" s="27" t="s">
        <v>1357</v>
      </c>
      <c r="O230" s="27" t="s">
        <v>652</v>
      </c>
      <c r="P230" s="27" t="s">
        <v>652</v>
      </c>
      <c r="Q230" s="27" t="s">
        <v>1347</v>
      </c>
      <c r="R230">
        <f t="shared" si="3"/>
        <v>2023</v>
      </c>
    </row>
    <row r="231" spans="1:18" x14ac:dyDescent="0.3">
      <c r="A231" s="26">
        <v>44945</v>
      </c>
      <c r="B231" s="26">
        <v>44496</v>
      </c>
      <c r="C231" s="26">
        <v>44930</v>
      </c>
      <c r="D231" s="27" t="s">
        <v>1358</v>
      </c>
      <c r="E231" s="27" t="s">
        <v>1359</v>
      </c>
      <c r="F231" s="27" t="s">
        <v>2300</v>
      </c>
      <c r="G231" s="27" t="s">
        <v>2274</v>
      </c>
      <c r="H231" s="27" t="s">
        <v>556</v>
      </c>
      <c r="I231" s="27" t="s">
        <v>1353</v>
      </c>
      <c r="J231" s="27" t="s">
        <v>649</v>
      </c>
      <c r="K231" s="28">
        <v>230382</v>
      </c>
      <c r="L231" s="29">
        <v>230382</v>
      </c>
      <c r="M231" s="27" t="s">
        <v>683</v>
      </c>
      <c r="N231" s="27" t="s">
        <v>1360</v>
      </c>
      <c r="O231" s="27" t="s">
        <v>652</v>
      </c>
      <c r="P231" s="27" t="s">
        <v>652</v>
      </c>
      <c r="Q231" s="27" t="s">
        <v>1347</v>
      </c>
      <c r="R231">
        <f t="shared" si="3"/>
        <v>2023</v>
      </c>
    </row>
    <row r="232" spans="1:18" x14ac:dyDescent="0.3">
      <c r="A232" s="26">
        <v>44945</v>
      </c>
      <c r="B232" s="26">
        <v>44538</v>
      </c>
      <c r="C232" s="26">
        <v>44931</v>
      </c>
      <c r="D232" s="27" t="s">
        <v>1361</v>
      </c>
      <c r="E232" s="27" t="s">
        <v>1362</v>
      </c>
      <c r="F232" s="27" t="s">
        <v>2313</v>
      </c>
      <c r="G232" s="27" t="s">
        <v>2292</v>
      </c>
      <c r="H232" s="27" t="s">
        <v>556</v>
      </c>
      <c r="I232" s="27" t="s">
        <v>1345</v>
      </c>
      <c r="J232" s="27" t="s">
        <v>649</v>
      </c>
      <c r="K232" s="28">
        <v>305051</v>
      </c>
      <c r="L232" s="29">
        <v>305051</v>
      </c>
      <c r="M232" s="27" t="s">
        <v>577</v>
      </c>
      <c r="N232" s="27" t="s">
        <v>1363</v>
      </c>
      <c r="O232" s="27" t="s">
        <v>652</v>
      </c>
      <c r="P232" s="27" t="s">
        <v>652</v>
      </c>
      <c r="Q232" s="27" t="s">
        <v>1347</v>
      </c>
      <c r="R232">
        <f t="shared" si="3"/>
        <v>2023</v>
      </c>
    </row>
    <row r="233" spans="1:18" x14ac:dyDescent="0.3">
      <c r="A233" s="26">
        <v>44945</v>
      </c>
      <c r="B233" s="26">
        <v>44496</v>
      </c>
      <c r="C233" s="26">
        <v>44930</v>
      </c>
      <c r="D233" s="27" t="s">
        <v>1364</v>
      </c>
      <c r="E233" s="27" t="s">
        <v>1365</v>
      </c>
      <c r="F233" s="27" t="s">
        <v>2316</v>
      </c>
      <c r="G233" s="27" t="s">
        <v>2270</v>
      </c>
      <c r="H233" s="27" t="s">
        <v>556</v>
      </c>
      <c r="I233" s="27" t="s">
        <v>1353</v>
      </c>
      <c r="J233" s="27" t="s">
        <v>649</v>
      </c>
      <c r="K233" s="28">
        <v>82928</v>
      </c>
      <c r="L233" s="29">
        <v>82928</v>
      </c>
      <c r="M233" s="27" t="s">
        <v>929</v>
      </c>
      <c r="N233" s="27" t="s">
        <v>1366</v>
      </c>
      <c r="O233" s="27" t="s">
        <v>652</v>
      </c>
      <c r="P233" s="27" t="s">
        <v>652</v>
      </c>
      <c r="Q233" s="27" t="s">
        <v>1347</v>
      </c>
      <c r="R233">
        <f t="shared" si="3"/>
        <v>2023</v>
      </c>
    </row>
    <row r="234" spans="1:18" x14ac:dyDescent="0.3">
      <c r="A234" s="26">
        <v>44945</v>
      </c>
      <c r="B234" s="26">
        <v>44496</v>
      </c>
      <c r="C234" s="26">
        <v>44930</v>
      </c>
      <c r="D234" s="27" t="s">
        <v>1367</v>
      </c>
      <c r="E234" s="27" t="s">
        <v>1368</v>
      </c>
      <c r="F234" s="27" t="s">
        <v>2311</v>
      </c>
      <c r="G234" s="27" t="s">
        <v>2282</v>
      </c>
      <c r="H234" s="27" t="s">
        <v>556</v>
      </c>
      <c r="I234" s="27" t="s">
        <v>1353</v>
      </c>
      <c r="J234" s="27" t="s">
        <v>649</v>
      </c>
      <c r="K234" s="28">
        <v>236673</v>
      </c>
      <c r="L234" s="29">
        <v>236673</v>
      </c>
      <c r="M234" s="27" t="s">
        <v>683</v>
      </c>
      <c r="N234" s="27" t="s">
        <v>1369</v>
      </c>
      <c r="O234" s="27" t="s">
        <v>652</v>
      </c>
      <c r="P234" s="27" t="s">
        <v>652</v>
      </c>
      <c r="Q234" s="27" t="s">
        <v>1347</v>
      </c>
      <c r="R234">
        <f t="shared" si="3"/>
        <v>2023</v>
      </c>
    </row>
    <row r="235" spans="1:18" x14ac:dyDescent="0.3">
      <c r="A235" s="26">
        <v>44945</v>
      </c>
      <c r="B235" s="26">
        <v>44538</v>
      </c>
      <c r="C235" s="26">
        <v>44930</v>
      </c>
      <c r="D235" s="27" t="s">
        <v>1370</v>
      </c>
      <c r="E235" s="27" t="s">
        <v>1371</v>
      </c>
      <c r="F235" s="27" t="s">
        <v>2308</v>
      </c>
      <c r="G235" s="27" t="s">
        <v>2283</v>
      </c>
      <c r="H235" s="27" t="s">
        <v>556</v>
      </c>
      <c r="I235" s="27" t="s">
        <v>1345</v>
      </c>
      <c r="J235" s="27" t="s">
        <v>649</v>
      </c>
      <c r="K235" s="28">
        <v>107200</v>
      </c>
      <c r="L235" s="29">
        <v>107200</v>
      </c>
      <c r="M235" s="27" t="s">
        <v>577</v>
      </c>
      <c r="N235" s="27" t="s">
        <v>1372</v>
      </c>
      <c r="O235" s="27" t="s">
        <v>652</v>
      </c>
      <c r="P235" s="27" t="s">
        <v>652</v>
      </c>
      <c r="Q235" s="27" t="s">
        <v>1347</v>
      </c>
      <c r="R235">
        <f t="shared" si="3"/>
        <v>2023</v>
      </c>
    </row>
    <row r="236" spans="1:18" x14ac:dyDescent="0.3">
      <c r="A236" s="26">
        <v>44945</v>
      </c>
      <c r="B236" s="26">
        <v>44538</v>
      </c>
      <c r="C236" s="26">
        <v>44930</v>
      </c>
      <c r="D236" s="27" t="s">
        <v>1373</v>
      </c>
      <c r="E236" s="27" t="s">
        <v>1374</v>
      </c>
      <c r="F236" s="27" t="s">
        <v>2303</v>
      </c>
      <c r="G236" s="27" t="s">
        <v>2294</v>
      </c>
      <c r="H236" s="27" t="s">
        <v>556</v>
      </c>
      <c r="I236" s="27" t="s">
        <v>1345</v>
      </c>
      <c r="J236" s="27" t="s">
        <v>649</v>
      </c>
      <c r="K236" s="28">
        <v>619876</v>
      </c>
      <c r="L236" s="29">
        <v>619876</v>
      </c>
      <c r="M236" s="27" t="s">
        <v>577</v>
      </c>
      <c r="N236" s="27" t="s">
        <v>1375</v>
      </c>
      <c r="O236" s="27" t="s">
        <v>652</v>
      </c>
      <c r="P236" s="27" t="s">
        <v>652</v>
      </c>
      <c r="Q236" s="27" t="s">
        <v>1347</v>
      </c>
      <c r="R236">
        <f t="shared" si="3"/>
        <v>2023</v>
      </c>
    </row>
    <row r="237" spans="1:18" x14ac:dyDescent="0.3">
      <c r="A237" s="26">
        <v>44945</v>
      </c>
      <c r="B237" s="26">
        <v>44538</v>
      </c>
      <c r="C237" s="26">
        <v>44930</v>
      </c>
      <c r="D237" s="27" t="s">
        <v>1376</v>
      </c>
      <c r="E237" s="27" t="s">
        <v>1377</v>
      </c>
      <c r="F237" s="27" t="s">
        <v>2320</v>
      </c>
      <c r="G237" s="27" t="s">
        <v>2272</v>
      </c>
      <c r="H237" s="27" t="s">
        <v>556</v>
      </c>
      <c r="I237" s="27" t="s">
        <v>1345</v>
      </c>
      <c r="J237" s="27" t="s">
        <v>649</v>
      </c>
      <c r="K237" s="28">
        <v>430815</v>
      </c>
      <c r="L237" s="29">
        <v>430815</v>
      </c>
      <c r="M237" s="27" t="s">
        <v>577</v>
      </c>
      <c r="N237" s="27" t="s">
        <v>1378</v>
      </c>
      <c r="O237" s="27" t="s">
        <v>652</v>
      </c>
      <c r="P237" s="27" t="s">
        <v>652</v>
      </c>
      <c r="Q237" s="27" t="s">
        <v>1347</v>
      </c>
      <c r="R237">
        <f t="shared" si="3"/>
        <v>2023</v>
      </c>
    </row>
    <row r="238" spans="1:18" x14ac:dyDescent="0.3">
      <c r="A238" s="26">
        <v>44945</v>
      </c>
      <c r="B238" s="26">
        <v>44496</v>
      </c>
      <c r="C238" s="26">
        <v>44930</v>
      </c>
      <c r="D238" s="27" t="s">
        <v>1379</v>
      </c>
      <c r="E238" s="27" t="s">
        <v>1380</v>
      </c>
      <c r="F238" s="27" t="s">
        <v>2304</v>
      </c>
      <c r="G238" s="27" t="s">
        <v>2289</v>
      </c>
      <c r="H238" s="27" t="s">
        <v>556</v>
      </c>
      <c r="I238" s="27" t="s">
        <v>1353</v>
      </c>
      <c r="J238" s="27" t="s">
        <v>649</v>
      </c>
      <c r="K238" s="28">
        <v>586004</v>
      </c>
      <c r="L238" s="29">
        <v>586004</v>
      </c>
      <c r="M238" s="27" t="s">
        <v>683</v>
      </c>
      <c r="N238" s="27" t="s">
        <v>1381</v>
      </c>
      <c r="O238" s="27" t="s">
        <v>652</v>
      </c>
      <c r="P238" s="27" t="s">
        <v>652</v>
      </c>
      <c r="Q238" s="27" t="s">
        <v>1347</v>
      </c>
      <c r="R238">
        <f t="shared" si="3"/>
        <v>2023</v>
      </c>
    </row>
    <row r="239" spans="1:18" x14ac:dyDescent="0.3">
      <c r="A239" s="26">
        <v>44945</v>
      </c>
      <c r="B239" s="26">
        <v>44538</v>
      </c>
      <c r="C239" s="26">
        <v>44930</v>
      </c>
      <c r="D239" s="27" t="s">
        <v>1382</v>
      </c>
      <c r="E239" s="27" t="s">
        <v>1383</v>
      </c>
      <c r="F239" s="27" t="s">
        <v>2306</v>
      </c>
      <c r="G239" s="27" t="s">
        <v>2274</v>
      </c>
      <c r="H239" s="27" t="s">
        <v>556</v>
      </c>
      <c r="I239" s="27" t="s">
        <v>1353</v>
      </c>
      <c r="J239" s="27" t="s">
        <v>649</v>
      </c>
      <c r="K239" s="28">
        <v>15833</v>
      </c>
      <c r="L239" s="29">
        <v>15833</v>
      </c>
      <c r="M239" s="27" t="s">
        <v>577</v>
      </c>
      <c r="N239" s="27" t="s">
        <v>1384</v>
      </c>
      <c r="O239" s="27" t="s">
        <v>652</v>
      </c>
      <c r="P239" s="27" t="s">
        <v>652</v>
      </c>
      <c r="Q239" s="27" t="s">
        <v>1347</v>
      </c>
      <c r="R239">
        <f t="shared" si="3"/>
        <v>2023</v>
      </c>
    </row>
    <row r="240" spans="1:18" x14ac:dyDescent="0.3">
      <c r="A240" s="26">
        <v>44945</v>
      </c>
      <c r="B240" s="26">
        <v>44496</v>
      </c>
      <c r="C240" s="26">
        <v>44930</v>
      </c>
      <c r="D240" s="27" t="s">
        <v>1385</v>
      </c>
      <c r="E240" s="27" t="s">
        <v>1386</v>
      </c>
      <c r="F240" s="27" t="s">
        <v>2313</v>
      </c>
      <c r="G240" s="27" t="s">
        <v>2274</v>
      </c>
      <c r="H240" s="27" t="s">
        <v>556</v>
      </c>
      <c r="I240" s="27" t="s">
        <v>1345</v>
      </c>
      <c r="J240" s="27" t="s">
        <v>649</v>
      </c>
      <c r="K240" s="28">
        <v>91756</v>
      </c>
      <c r="L240" s="29">
        <v>91756</v>
      </c>
      <c r="M240" s="27" t="s">
        <v>606</v>
      </c>
      <c r="N240" s="27" t="s">
        <v>1387</v>
      </c>
      <c r="O240" s="27" t="s">
        <v>652</v>
      </c>
      <c r="P240" s="27" t="s">
        <v>652</v>
      </c>
      <c r="Q240" s="27" t="s">
        <v>1347</v>
      </c>
      <c r="R240">
        <f t="shared" si="3"/>
        <v>2023</v>
      </c>
    </row>
    <row r="241" spans="1:18" x14ac:dyDescent="0.3">
      <c r="A241" s="26">
        <v>44945</v>
      </c>
      <c r="B241" s="26">
        <v>44705</v>
      </c>
      <c r="C241" s="26">
        <v>44764</v>
      </c>
      <c r="D241" s="27" t="s">
        <v>1388</v>
      </c>
      <c r="E241" s="27" t="s">
        <v>1389</v>
      </c>
      <c r="F241" s="27" t="s">
        <v>2312</v>
      </c>
      <c r="G241" s="27" t="s">
        <v>2285</v>
      </c>
      <c r="H241" s="27" t="s">
        <v>556</v>
      </c>
      <c r="I241" s="27" t="s">
        <v>566</v>
      </c>
      <c r="J241" s="27" t="s">
        <v>1390</v>
      </c>
      <c r="K241" s="28">
        <v>150801</v>
      </c>
      <c r="L241" s="29">
        <v>150801</v>
      </c>
      <c r="M241" s="27" t="s">
        <v>1391</v>
      </c>
      <c r="N241" s="27" t="s">
        <v>1392</v>
      </c>
      <c r="O241" s="27" t="s">
        <v>185</v>
      </c>
      <c r="P241" s="27" t="s">
        <v>570</v>
      </c>
      <c r="Q241" s="27" t="s">
        <v>571</v>
      </c>
      <c r="R241">
        <f t="shared" si="3"/>
        <v>2023</v>
      </c>
    </row>
    <row r="242" spans="1:18" x14ac:dyDescent="0.3">
      <c r="A242" s="26">
        <v>44945</v>
      </c>
      <c r="B242" s="26">
        <v>44529</v>
      </c>
      <c r="C242" s="26">
        <v>44536</v>
      </c>
      <c r="D242" s="27" t="s">
        <v>1393</v>
      </c>
      <c r="E242" s="27" t="s">
        <v>1394</v>
      </c>
      <c r="F242" s="27" t="s">
        <v>2327</v>
      </c>
      <c r="G242" s="27" t="s">
        <v>2297</v>
      </c>
      <c r="H242" s="27" t="s">
        <v>556</v>
      </c>
      <c r="I242" s="27" t="s">
        <v>566</v>
      </c>
      <c r="J242" s="27" t="s">
        <v>777</v>
      </c>
      <c r="K242" s="28">
        <v>21462</v>
      </c>
      <c r="L242" s="29">
        <v>21462</v>
      </c>
      <c r="M242" s="27" t="s">
        <v>929</v>
      </c>
      <c r="N242" s="27" t="s">
        <v>1395</v>
      </c>
      <c r="O242" s="27" t="s">
        <v>185</v>
      </c>
      <c r="P242" s="27" t="s">
        <v>570</v>
      </c>
      <c r="Q242" s="27" t="s">
        <v>571</v>
      </c>
      <c r="R242">
        <f t="shared" si="3"/>
        <v>2023</v>
      </c>
    </row>
    <row r="243" spans="1:18" x14ac:dyDescent="0.3">
      <c r="A243" s="26">
        <v>44945</v>
      </c>
      <c r="B243" s="26">
        <v>44652</v>
      </c>
      <c r="C243" s="26">
        <v>44769</v>
      </c>
      <c r="D243" s="27" t="s">
        <v>1396</v>
      </c>
      <c r="E243" s="27" t="s">
        <v>1397</v>
      </c>
      <c r="F243" s="27" t="s">
        <v>2307</v>
      </c>
      <c r="G243" s="27" t="s">
        <v>2286</v>
      </c>
      <c r="H243" s="27" t="s">
        <v>556</v>
      </c>
      <c r="I243" s="27" t="s">
        <v>566</v>
      </c>
      <c r="J243" s="27" t="s">
        <v>777</v>
      </c>
      <c r="K243" s="28">
        <v>50880</v>
      </c>
      <c r="L243" s="29">
        <v>50880</v>
      </c>
      <c r="M243" s="27" t="s">
        <v>822</v>
      </c>
      <c r="N243" s="27" t="s">
        <v>1398</v>
      </c>
      <c r="O243" s="27" t="s">
        <v>185</v>
      </c>
      <c r="P243" s="27" t="s">
        <v>570</v>
      </c>
      <c r="Q243" s="27" t="s">
        <v>571</v>
      </c>
      <c r="R243">
        <f t="shared" si="3"/>
        <v>2023</v>
      </c>
    </row>
    <row r="244" spans="1:18" x14ac:dyDescent="0.3">
      <c r="A244" s="26">
        <v>44946</v>
      </c>
      <c r="B244" s="26">
        <v>44496</v>
      </c>
      <c r="C244" s="26">
        <v>44946</v>
      </c>
      <c r="D244" s="27" t="s">
        <v>1399</v>
      </c>
      <c r="E244" s="27" t="s">
        <v>1400</v>
      </c>
      <c r="F244" s="27" t="s">
        <v>2321</v>
      </c>
      <c r="G244" s="27" t="s">
        <v>2283</v>
      </c>
      <c r="H244" s="27" t="s">
        <v>556</v>
      </c>
      <c r="I244" s="27" t="s">
        <v>1353</v>
      </c>
      <c r="J244" s="27" t="s">
        <v>649</v>
      </c>
      <c r="K244" s="28">
        <v>233808</v>
      </c>
      <c r="L244" s="29">
        <v>233808</v>
      </c>
      <c r="M244" s="27" t="s">
        <v>683</v>
      </c>
      <c r="N244" s="27" t="s">
        <v>1401</v>
      </c>
      <c r="O244" s="27" t="s">
        <v>652</v>
      </c>
      <c r="P244" s="27" t="s">
        <v>652</v>
      </c>
      <c r="Q244" s="27" t="s">
        <v>1347</v>
      </c>
      <c r="R244">
        <f t="shared" si="3"/>
        <v>2023</v>
      </c>
    </row>
    <row r="245" spans="1:18" x14ac:dyDescent="0.3">
      <c r="A245" s="26">
        <v>44946</v>
      </c>
      <c r="B245" s="26">
        <v>43615</v>
      </c>
      <c r="C245" s="26">
        <v>43724</v>
      </c>
      <c r="D245" s="27" t="s">
        <v>1402</v>
      </c>
      <c r="E245" s="27" t="s">
        <v>1403</v>
      </c>
      <c r="F245" s="27" t="s">
        <v>2311</v>
      </c>
      <c r="G245" s="27" t="s">
        <v>2298</v>
      </c>
      <c r="H245" s="27" t="s">
        <v>596</v>
      </c>
      <c r="I245" s="27" t="s">
        <v>1404</v>
      </c>
      <c r="J245" s="27" t="s">
        <v>928</v>
      </c>
      <c r="K245" s="28">
        <v>306000</v>
      </c>
      <c r="L245" s="29">
        <v>306000</v>
      </c>
      <c r="M245" s="27" t="s">
        <v>1405</v>
      </c>
      <c r="N245" s="27" t="s">
        <v>1406</v>
      </c>
      <c r="O245" s="27" t="s">
        <v>1407</v>
      </c>
      <c r="P245" s="27" t="s">
        <v>706</v>
      </c>
      <c r="Q245" s="27" t="s">
        <v>707</v>
      </c>
      <c r="R245">
        <f t="shared" si="3"/>
        <v>2023</v>
      </c>
    </row>
    <row r="246" spans="1:18" x14ac:dyDescent="0.3">
      <c r="A246" s="26">
        <v>44946</v>
      </c>
      <c r="B246" s="26">
        <v>44793</v>
      </c>
      <c r="C246" s="26">
        <v>44796</v>
      </c>
      <c r="D246" s="27" t="s">
        <v>1408</v>
      </c>
      <c r="E246" s="27" t="s">
        <v>1409</v>
      </c>
      <c r="F246" s="27" t="s">
        <v>2300</v>
      </c>
      <c r="G246" s="27" t="s">
        <v>2273</v>
      </c>
      <c r="H246" s="27" t="s">
        <v>556</v>
      </c>
      <c r="I246" s="27" t="s">
        <v>575</v>
      </c>
      <c r="J246" s="27" t="s">
        <v>777</v>
      </c>
      <c r="K246" s="28">
        <v>127252</v>
      </c>
      <c r="L246" s="29">
        <v>127252</v>
      </c>
      <c r="M246" s="27" t="s">
        <v>577</v>
      </c>
      <c r="N246" s="27" t="s">
        <v>1410</v>
      </c>
      <c r="O246" s="27" t="s">
        <v>579</v>
      </c>
      <c r="P246" s="27" t="s">
        <v>580</v>
      </c>
      <c r="Q246" s="27" t="s">
        <v>581</v>
      </c>
      <c r="R246">
        <f t="shared" si="3"/>
        <v>2023</v>
      </c>
    </row>
    <row r="247" spans="1:18" x14ac:dyDescent="0.3">
      <c r="A247" s="26">
        <v>44946</v>
      </c>
      <c r="B247" s="26">
        <v>44904</v>
      </c>
      <c r="C247" s="26">
        <v>44911</v>
      </c>
      <c r="D247" s="27" t="s">
        <v>1411</v>
      </c>
      <c r="E247" s="27" t="s">
        <v>1412</v>
      </c>
      <c r="F247" s="27" t="s">
        <v>2301</v>
      </c>
      <c r="G247" s="27" t="s">
        <v>2290</v>
      </c>
      <c r="H247" s="27" t="s">
        <v>556</v>
      </c>
      <c r="I247" s="27" t="s">
        <v>566</v>
      </c>
      <c r="J247" s="27" t="s">
        <v>777</v>
      </c>
      <c r="K247" s="28">
        <v>177500</v>
      </c>
      <c r="L247" s="29">
        <v>177500</v>
      </c>
      <c r="M247" s="27" t="s">
        <v>1405</v>
      </c>
      <c r="N247" s="27" t="s">
        <v>1413</v>
      </c>
      <c r="O247" s="27" t="s">
        <v>185</v>
      </c>
      <c r="P247" s="27" t="s">
        <v>570</v>
      </c>
      <c r="Q247" s="27" t="s">
        <v>571</v>
      </c>
      <c r="R247">
        <f t="shared" si="3"/>
        <v>2023</v>
      </c>
    </row>
    <row r="248" spans="1:18" x14ac:dyDescent="0.3">
      <c r="A248" s="26">
        <v>44946</v>
      </c>
      <c r="B248" s="26">
        <v>44867</v>
      </c>
      <c r="C248" s="26">
        <v>44879</v>
      </c>
      <c r="D248" s="27" t="s">
        <v>1414</v>
      </c>
      <c r="E248" s="27" t="s">
        <v>1415</v>
      </c>
      <c r="F248" s="27" t="s">
        <v>2306</v>
      </c>
      <c r="G248" s="27" t="s">
        <v>2295</v>
      </c>
      <c r="H248" s="27" t="s">
        <v>556</v>
      </c>
      <c r="I248" s="27" t="s">
        <v>575</v>
      </c>
      <c r="J248" s="27" t="s">
        <v>777</v>
      </c>
      <c r="K248" s="28">
        <v>256360</v>
      </c>
      <c r="L248" s="29">
        <v>256360</v>
      </c>
      <c r="M248" s="27" t="s">
        <v>1405</v>
      </c>
      <c r="N248" s="27" t="s">
        <v>1416</v>
      </c>
      <c r="O248" s="27" t="s">
        <v>579</v>
      </c>
      <c r="P248" s="27" t="s">
        <v>580</v>
      </c>
      <c r="Q248" s="27" t="s">
        <v>581</v>
      </c>
      <c r="R248">
        <f t="shared" si="3"/>
        <v>2023</v>
      </c>
    </row>
    <row r="249" spans="1:18" x14ac:dyDescent="0.3">
      <c r="A249" s="26">
        <v>44946</v>
      </c>
      <c r="B249" s="26">
        <v>44843</v>
      </c>
      <c r="C249" s="26">
        <v>44860</v>
      </c>
      <c r="D249" s="27" t="s">
        <v>1417</v>
      </c>
      <c r="E249" s="27" t="s">
        <v>1418</v>
      </c>
      <c r="F249" s="27" t="s">
        <v>2323</v>
      </c>
      <c r="G249" s="27" t="s">
        <v>2297</v>
      </c>
      <c r="H249" s="27" t="s">
        <v>556</v>
      </c>
      <c r="I249" s="27" t="s">
        <v>575</v>
      </c>
      <c r="J249" s="27" t="s">
        <v>777</v>
      </c>
      <c r="K249" s="28">
        <v>66700</v>
      </c>
      <c r="L249" s="29">
        <v>66700</v>
      </c>
      <c r="M249" s="27" t="s">
        <v>1405</v>
      </c>
      <c r="N249" s="27" t="s">
        <v>1419</v>
      </c>
      <c r="O249" s="27" t="s">
        <v>579</v>
      </c>
      <c r="P249" s="27" t="s">
        <v>580</v>
      </c>
      <c r="Q249" s="27" t="s">
        <v>581</v>
      </c>
      <c r="R249">
        <f t="shared" si="3"/>
        <v>2023</v>
      </c>
    </row>
    <row r="250" spans="1:18" x14ac:dyDescent="0.3">
      <c r="A250" s="26">
        <v>44946</v>
      </c>
      <c r="B250" s="26">
        <v>44564</v>
      </c>
      <c r="C250" s="26">
        <v>44592</v>
      </c>
      <c r="D250" s="27" t="s">
        <v>1420</v>
      </c>
      <c r="E250" s="27" t="s">
        <v>1421</v>
      </c>
      <c r="F250" s="27" t="s">
        <v>2328</v>
      </c>
      <c r="G250" s="27" t="s">
        <v>2272</v>
      </c>
      <c r="H250" s="27" t="s">
        <v>556</v>
      </c>
      <c r="I250" s="27" t="s">
        <v>566</v>
      </c>
      <c r="J250" s="27" t="s">
        <v>1422</v>
      </c>
      <c r="K250" s="28">
        <v>230724</v>
      </c>
      <c r="L250" s="29">
        <v>230724</v>
      </c>
      <c r="M250" s="27" t="s">
        <v>1405</v>
      </c>
      <c r="N250" s="27" t="s">
        <v>1423</v>
      </c>
      <c r="O250" s="27" t="s">
        <v>185</v>
      </c>
      <c r="P250" s="27" t="s">
        <v>570</v>
      </c>
      <c r="Q250" s="27" t="s">
        <v>571</v>
      </c>
      <c r="R250">
        <f t="shared" si="3"/>
        <v>2023</v>
      </c>
    </row>
    <row r="251" spans="1:18" x14ac:dyDescent="0.3">
      <c r="A251" s="26">
        <v>44946</v>
      </c>
      <c r="B251" s="26">
        <v>44844</v>
      </c>
      <c r="C251" s="26">
        <v>44848</v>
      </c>
      <c r="D251" s="27" t="s">
        <v>1424</v>
      </c>
      <c r="E251" s="27" t="s">
        <v>1425</v>
      </c>
      <c r="F251" s="27" t="s">
        <v>2310</v>
      </c>
      <c r="G251" s="27" t="s">
        <v>2269</v>
      </c>
      <c r="H251" s="27" t="s">
        <v>556</v>
      </c>
      <c r="I251" s="27" t="s">
        <v>566</v>
      </c>
      <c r="J251" s="27" t="s">
        <v>610</v>
      </c>
      <c r="K251" s="28">
        <v>25750</v>
      </c>
      <c r="L251" s="29">
        <v>25750</v>
      </c>
      <c r="M251" s="27" t="s">
        <v>577</v>
      </c>
      <c r="N251" s="27" t="s">
        <v>1426</v>
      </c>
      <c r="O251" s="27" t="s">
        <v>185</v>
      </c>
      <c r="P251" s="27" t="s">
        <v>570</v>
      </c>
      <c r="Q251" s="27" t="s">
        <v>571</v>
      </c>
      <c r="R251">
        <f t="shared" si="3"/>
        <v>2023</v>
      </c>
    </row>
    <row r="252" spans="1:18" x14ac:dyDescent="0.3">
      <c r="A252" s="26">
        <v>44949</v>
      </c>
      <c r="B252" s="26">
        <v>44940</v>
      </c>
      <c r="C252" s="26">
        <v>44946</v>
      </c>
      <c r="D252" s="27" t="s">
        <v>1427</v>
      </c>
      <c r="E252" s="27" t="s">
        <v>1428</v>
      </c>
      <c r="F252" s="27" t="s">
        <v>2324</v>
      </c>
      <c r="G252" s="27" t="s">
        <v>2282</v>
      </c>
      <c r="H252" s="27" t="s">
        <v>556</v>
      </c>
      <c r="I252" s="27" t="s">
        <v>557</v>
      </c>
      <c r="J252" s="27" t="s">
        <v>558</v>
      </c>
      <c r="K252" s="28">
        <v>30310</v>
      </c>
      <c r="L252" s="29">
        <v>30310</v>
      </c>
      <c r="M252" s="27" t="s">
        <v>559</v>
      </c>
      <c r="N252" s="27" t="s">
        <v>1429</v>
      </c>
      <c r="O252" s="27" t="s">
        <v>561</v>
      </c>
      <c r="P252" s="27" t="s">
        <v>562</v>
      </c>
      <c r="Q252" s="27" t="s">
        <v>563</v>
      </c>
      <c r="R252">
        <f t="shared" si="3"/>
        <v>2023</v>
      </c>
    </row>
    <row r="253" spans="1:18" x14ac:dyDescent="0.3">
      <c r="A253" s="26">
        <v>44949</v>
      </c>
      <c r="B253" s="26">
        <v>44939</v>
      </c>
      <c r="C253" s="26">
        <v>44946</v>
      </c>
      <c r="D253" s="27" t="s">
        <v>1430</v>
      </c>
      <c r="E253" s="27" t="s">
        <v>1431</v>
      </c>
      <c r="F253" s="27" t="s">
        <v>2311</v>
      </c>
      <c r="G253" s="27" t="s">
        <v>2276</v>
      </c>
      <c r="H253" s="27" t="s">
        <v>556</v>
      </c>
      <c r="I253" s="27" t="s">
        <v>557</v>
      </c>
      <c r="J253" s="27" t="s">
        <v>558</v>
      </c>
      <c r="K253" s="28">
        <v>22000</v>
      </c>
      <c r="L253" s="29">
        <v>22000</v>
      </c>
      <c r="M253" s="27" t="s">
        <v>559</v>
      </c>
      <c r="N253" s="27" t="s">
        <v>1432</v>
      </c>
      <c r="O253" s="27" t="s">
        <v>561</v>
      </c>
      <c r="P253" s="27" t="s">
        <v>562</v>
      </c>
      <c r="Q253" s="27" t="s">
        <v>563</v>
      </c>
      <c r="R253">
        <f t="shared" si="3"/>
        <v>2023</v>
      </c>
    </row>
    <row r="254" spans="1:18" x14ac:dyDescent="0.3">
      <c r="A254" s="26">
        <v>44949</v>
      </c>
      <c r="B254" s="26">
        <v>42312</v>
      </c>
      <c r="C254" s="26">
        <v>42398</v>
      </c>
      <c r="D254" s="27" t="s">
        <v>1433</v>
      </c>
      <c r="E254" s="27" t="s">
        <v>1434</v>
      </c>
      <c r="F254" s="27" t="s">
        <v>2307</v>
      </c>
      <c r="G254" s="27" t="s">
        <v>2270</v>
      </c>
      <c r="H254" s="27" t="s">
        <v>596</v>
      </c>
      <c r="I254" s="27" t="s">
        <v>758</v>
      </c>
      <c r="J254" s="27" t="s">
        <v>576</v>
      </c>
      <c r="K254" s="28">
        <v>101230</v>
      </c>
      <c r="L254" s="29">
        <v>101230</v>
      </c>
      <c r="M254" s="27" t="s">
        <v>577</v>
      </c>
      <c r="N254" s="27" t="s">
        <v>1435</v>
      </c>
      <c r="O254" s="27" t="s">
        <v>619</v>
      </c>
      <c r="P254" s="27" t="s">
        <v>580</v>
      </c>
      <c r="Q254" s="27" t="s">
        <v>620</v>
      </c>
      <c r="R254">
        <f t="shared" si="3"/>
        <v>2023</v>
      </c>
    </row>
    <row r="255" spans="1:18" x14ac:dyDescent="0.3">
      <c r="A255" s="26">
        <v>44949</v>
      </c>
      <c r="B255" s="26">
        <v>40582</v>
      </c>
      <c r="C255" s="26">
        <v>40838</v>
      </c>
      <c r="D255" s="27" t="s">
        <v>1436</v>
      </c>
      <c r="E255" s="27" t="s">
        <v>1437</v>
      </c>
      <c r="F255" s="27" t="s">
        <v>2315</v>
      </c>
      <c r="G255" s="27" t="s">
        <v>2288</v>
      </c>
      <c r="H255" s="27" t="s">
        <v>556</v>
      </c>
      <c r="I255" s="27" t="s">
        <v>702</v>
      </c>
      <c r="J255" s="27" t="s">
        <v>576</v>
      </c>
      <c r="K255" s="28">
        <v>103780</v>
      </c>
      <c r="L255" s="29">
        <v>103780</v>
      </c>
      <c r="M255" s="27" t="s">
        <v>683</v>
      </c>
      <c r="N255" s="27" t="s">
        <v>1438</v>
      </c>
      <c r="O255" s="27" t="s">
        <v>705</v>
      </c>
      <c r="P255" s="27" t="s">
        <v>706</v>
      </c>
      <c r="Q255" s="27" t="s">
        <v>707</v>
      </c>
      <c r="R255">
        <f t="shared" si="3"/>
        <v>2023</v>
      </c>
    </row>
    <row r="256" spans="1:18" x14ac:dyDescent="0.3">
      <c r="A256" s="26">
        <v>44949</v>
      </c>
      <c r="B256" s="26">
        <v>40287</v>
      </c>
      <c r="C256" s="26">
        <v>40477</v>
      </c>
      <c r="D256" s="27" t="s">
        <v>1439</v>
      </c>
      <c r="E256" s="27" t="s">
        <v>1440</v>
      </c>
      <c r="F256" s="27" t="s">
        <v>2323</v>
      </c>
      <c r="G256" s="27" t="s">
        <v>2273</v>
      </c>
      <c r="H256" s="27" t="s">
        <v>556</v>
      </c>
      <c r="I256" s="27" t="s">
        <v>702</v>
      </c>
      <c r="J256" s="27" t="s">
        <v>576</v>
      </c>
      <c r="K256" s="28">
        <v>128577</v>
      </c>
      <c r="L256" s="29">
        <v>128577</v>
      </c>
      <c r="M256" s="27" t="s">
        <v>606</v>
      </c>
      <c r="N256" s="27" t="s">
        <v>1441</v>
      </c>
      <c r="O256" s="27" t="s">
        <v>705</v>
      </c>
      <c r="P256" s="27" t="s">
        <v>706</v>
      </c>
      <c r="Q256" s="27" t="s">
        <v>707</v>
      </c>
      <c r="R256">
        <f t="shared" si="3"/>
        <v>2023</v>
      </c>
    </row>
    <row r="257" spans="1:18" x14ac:dyDescent="0.3">
      <c r="A257" s="26">
        <v>44949</v>
      </c>
      <c r="B257" s="26">
        <v>41327</v>
      </c>
      <c r="C257" s="26">
        <v>41533</v>
      </c>
      <c r="D257" s="27" t="s">
        <v>1442</v>
      </c>
      <c r="E257" s="27" t="s">
        <v>1443</v>
      </c>
      <c r="F257" s="27" t="s">
        <v>2321</v>
      </c>
      <c r="G257" s="27" t="s">
        <v>2276</v>
      </c>
      <c r="H257" s="27" t="s">
        <v>556</v>
      </c>
      <c r="I257" s="27" t="s">
        <v>1404</v>
      </c>
      <c r="J257" s="27" t="s">
        <v>576</v>
      </c>
      <c r="K257" s="28">
        <v>106805</v>
      </c>
      <c r="L257" s="29">
        <v>106805</v>
      </c>
      <c r="M257" s="27" t="s">
        <v>683</v>
      </c>
      <c r="N257" s="27" t="s">
        <v>1444</v>
      </c>
      <c r="O257" s="27" t="s">
        <v>1407</v>
      </c>
      <c r="P257" s="27" t="s">
        <v>706</v>
      </c>
      <c r="Q257" s="27" t="s">
        <v>707</v>
      </c>
      <c r="R257">
        <f t="shared" si="3"/>
        <v>2023</v>
      </c>
    </row>
    <row r="258" spans="1:18" x14ac:dyDescent="0.3">
      <c r="A258" s="26">
        <v>44949</v>
      </c>
      <c r="B258" s="26">
        <v>44693</v>
      </c>
      <c r="C258" s="26">
        <v>44887</v>
      </c>
      <c r="D258" s="27" t="s">
        <v>1445</v>
      </c>
      <c r="E258" s="27" t="s">
        <v>1446</v>
      </c>
      <c r="F258" s="27" t="s">
        <v>2320</v>
      </c>
      <c r="G258" s="27" t="s">
        <v>2272</v>
      </c>
      <c r="H258" s="27" t="s">
        <v>556</v>
      </c>
      <c r="I258" s="27" t="s">
        <v>758</v>
      </c>
      <c r="J258" s="27" t="s">
        <v>610</v>
      </c>
      <c r="K258" s="28">
        <v>20000</v>
      </c>
      <c r="L258" s="29">
        <v>20000</v>
      </c>
      <c r="M258" s="27" t="s">
        <v>1447</v>
      </c>
      <c r="N258" s="27" t="s">
        <v>1448</v>
      </c>
      <c r="O258" s="27" t="s">
        <v>619</v>
      </c>
      <c r="P258" s="27" t="s">
        <v>580</v>
      </c>
      <c r="Q258" s="27" t="s">
        <v>620</v>
      </c>
      <c r="R258">
        <f t="shared" si="3"/>
        <v>2023</v>
      </c>
    </row>
    <row r="259" spans="1:18" x14ac:dyDescent="0.3">
      <c r="A259" s="26">
        <v>44949</v>
      </c>
      <c r="B259" s="26">
        <v>44799</v>
      </c>
      <c r="C259" s="26">
        <v>44910</v>
      </c>
      <c r="D259" s="27" t="s">
        <v>712</v>
      </c>
      <c r="E259" s="27" t="s">
        <v>1449</v>
      </c>
      <c r="F259" s="27" t="s">
        <v>2299</v>
      </c>
      <c r="G259" s="27" t="s">
        <v>2285</v>
      </c>
      <c r="H259" s="27" t="s">
        <v>556</v>
      </c>
      <c r="I259" s="27" t="s">
        <v>1450</v>
      </c>
      <c r="J259" s="27" t="s">
        <v>649</v>
      </c>
      <c r="K259" s="28">
        <v>215836</v>
      </c>
      <c r="L259" s="29">
        <v>215836</v>
      </c>
      <c r="M259" s="27" t="s">
        <v>683</v>
      </c>
      <c r="N259" s="27" t="s">
        <v>1451</v>
      </c>
      <c r="O259" s="27" t="s">
        <v>1452</v>
      </c>
      <c r="P259" s="30" t="s">
        <v>1453</v>
      </c>
      <c r="Q259" s="27" t="s">
        <v>1454</v>
      </c>
      <c r="R259">
        <f t="shared" ref="R259:R322" si="4">YEAR(A259)</f>
        <v>2023</v>
      </c>
    </row>
    <row r="260" spans="1:18" x14ac:dyDescent="0.3">
      <c r="A260" s="26">
        <v>44949</v>
      </c>
      <c r="B260" s="26">
        <v>44799</v>
      </c>
      <c r="C260" s="26">
        <v>44910</v>
      </c>
      <c r="D260" s="27" t="s">
        <v>1455</v>
      </c>
      <c r="E260" s="27" t="s">
        <v>1456</v>
      </c>
      <c r="F260" s="27" t="s">
        <v>2314</v>
      </c>
      <c r="G260" s="27" t="s">
        <v>2298</v>
      </c>
      <c r="H260" s="27" t="s">
        <v>556</v>
      </c>
      <c r="I260" s="27" t="s">
        <v>1450</v>
      </c>
      <c r="J260" s="27" t="s">
        <v>649</v>
      </c>
      <c r="K260" s="28">
        <v>215836</v>
      </c>
      <c r="L260" s="29">
        <v>215836</v>
      </c>
      <c r="M260" s="27" t="s">
        <v>683</v>
      </c>
      <c r="N260" s="27" t="s">
        <v>1457</v>
      </c>
      <c r="O260" s="27" t="s">
        <v>1452</v>
      </c>
      <c r="P260" s="30" t="s">
        <v>1453</v>
      </c>
      <c r="Q260" s="27" t="s">
        <v>1454</v>
      </c>
      <c r="R260">
        <f t="shared" si="4"/>
        <v>2023</v>
      </c>
    </row>
    <row r="261" spans="1:18" x14ac:dyDescent="0.3">
      <c r="A261" s="26">
        <v>44949</v>
      </c>
      <c r="B261" s="26">
        <v>44717</v>
      </c>
      <c r="C261" s="26">
        <v>44741</v>
      </c>
      <c r="D261" s="27" t="s">
        <v>1458</v>
      </c>
      <c r="E261" s="27" t="s">
        <v>1459</v>
      </c>
      <c r="F261" s="27" t="s">
        <v>2303</v>
      </c>
      <c r="G261" s="27" t="s">
        <v>2272</v>
      </c>
      <c r="H261" s="27" t="s">
        <v>556</v>
      </c>
      <c r="I261" s="27" t="s">
        <v>566</v>
      </c>
      <c r="J261" s="27" t="s">
        <v>777</v>
      </c>
      <c r="K261" s="28">
        <v>83172</v>
      </c>
      <c r="L261" s="29">
        <v>83172</v>
      </c>
      <c r="M261" s="27" t="s">
        <v>1460</v>
      </c>
      <c r="N261" s="27" t="s">
        <v>1461</v>
      </c>
      <c r="O261" s="27" t="s">
        <v>185</v>
      </c>
      <c r="P261" s="27" t="s">
        <v>570</v>
      </c>
      <c r="Q261" s="27" t="s">
        <v>571</v>
      </c>
      <c r="R261">
        <f t="shared" si="4"/>
        <v>2023</v>
      </c>
    </row>
    <row r="262" spans="1:18" x14ac:dyDescent="0.3">
      <c r="A262" s="26">
        <v>44949</v>
      </c>
      <c r="B262" s="26">
        <v>44573</v>
      </c>
      <c r="C262" s="26">
        <v>44739</v>
      </c>
      <c r="D262" s="27" t="s">
        <v>1462</v>
      </c>
      <c r="E262" s="27" t="s">
        <v>1463</v>
      </c>
      <c r="F262" s="27" t="s">
        <v>2319</v>
      </c>
      <c r="G262" s="27" t="s">
        <v>2285</v>
      </c>
      <c r="H262" s="27" t="s">
        <v>556</v>
      </c>
      <c r="I262" s="27" t="s">
        <v>575</v>
      </c>
      <c r="J262" s="27" t="s">
        <v>610</v>
      </c>
      <c r="K262" s="28">
        <v>12000</v>
      </c>
      <c r="L262" s="29">
        <v>12000</v>
      </c>
      <c r="M262" s="27" t="s">
        <v>778</v>
      </c>
      <c r="N262" s="27" t="s">
        <v>1464</v>
      </c>
      <c r="O262" s="27" t="s">
        <v>579</v>
      </c>
      <c r="P262" s="27" t="s">
        <v>580</v>
      </c>
      <c r="Q262" s="27" t="s">
        <v>581</v>
      </c>
      <c r="R262">
        <f t="shared" si="4"/>
        <v>2023</v>
      </c>
    </row>
    <row r="263" spans="1:18" x14ac:dyDescent="0.3">
      <c r="A263" s="26">
        <v>44949</v>
      </c>
      <c r="B263" s="26">
        <v>44634</v>
      </c>
      <c r="C263" s="26">
        <v>44652</v>
      </c>
      <c r="D263" s="27" t="s">
        <v>1465</v>
      </c>
      <c r="E263" s="27" t="s">
        <v>1466</v>
      </c>
      <c r="F263" s="27" t="s">
        <v>2312</v>
      </c>
      <c r="G263" s="27" t="s">
        <v>2282</v>
      </c>
      <c r="H263" s="27" t="s">
        <v>556</v>
      </c>
      <c r="I263" s="27" t="s">
        <v>566</v>
      </c>
      <c r="J263" s="27" t="s">
        <v>777</v>
      </c>
      <c r="K263" s="28">
        <v>133400</v>
      </c>
      <c r="L263" s="29">
        <v>133400</v>
      </c>
      <c r="M263" s="27" t="s">
        <v>687</v>
      </c>
      <c r="N263" s="27" t="s">
        <v>1467</v>
      </c>
      <c r="O263" s="27" t="s">
        <v>185</v>
      </c>
      <c r="P263" s="27" t="s">
        <v>570</v>
      </c>
      <c r="Q263" s="27" t="s">
        <v>571</v>
      </c>
      <c r="R263">
        <f t="shared" si="4"/>
        <v>2023</v>
      </c>
    </row>
    <row r="264" spans="1:18" x14ac:dyDescent="0.3">
      <c r="A264" s="26">
        <v>44949</v>
      </c>
      <c r="B264" s="26">
        <v>44233</v>
      </c>
      <c r="C264" s="26">
        <v>44762</v>
      </c>
      <c r="D264" s="27" t="s">
        <v>1468</v>
      </c>
      <c r="E264" s="27" t="s">
        <v>1469</v>
      </c>
      <c r="F264" s="27" t="s">
        <v>2311</v>
      </c>
      <c r="G264" s="27" t="s">
        <v>2297</v>
      </c>
      <c r="H264" s="27" t="s">
        <v>596</v>
      </c>
      <c r="I264" s="27" t="s">
        <v>1470</v>
      </c>
      <c r="J264" s="27" t="s">
        <v>928</v>
      </c>
      <c r="K264" s="28">
        <v>108394</v>
      </c>
      <c r="L264" s="29">
        <v>108394</v>
      </c>
      <c r="M264" s="27" t="s">
        <v>1277</v>
      </c>
      <c r="N264" s="27" t="s">
        <v>1471</v>
      </c>
      <c r="O264" s="27" t="s">
        <v>1472</v>
      </c>
      <c r="P264" s="30" t="s">
        <v>706</v>
      </c>
      <c r="Q264" s="27" t="s">
        <v>707</v>
      </c>
      <c r="R264">
        <f t="shared" si="4"/>
        <v>2023</v>
      </c>
    </row>
    <row r="265" spans="1:18" x14ac:dyDescent="0.3">
      <c r="A265" s="26">
        <v>44949</v>
      </c>
      <c r="B265" s="26">
        <v>44233</v>
      </c>
      <c r="C265" s="26">
        <v>44762</v>
      </c>
      <c r="D265" s="27" t="s">
        <v>1473</v>
      </c>
      <c r="E265" s="27" t="s">
        <v>1474</v>
      </c>
      <c r="F265" s="27" t="s">
        <v>2314</v>
      </c>
      <c r="G265" s="27" t="s">
        <v>2295</v>
      </c>
      <c r="H265" s="27" t="s">
        <v>596</v>
      </c>
      <c r="I265" s="27" t="s">
        <v>1470</v>
      </c>
      <c r="J265" s="27" t="s">
        <v>1475</v>
      </c>
      <c r="K265" s="28">
        <v>6000</v>
      </c>
      <c r="L265" s="29">
        <v>6000</v>
      </c>
      <c r="M265" s="27" t="s">
        <v>1277</v>
      </c>
      <c r="N265" s="27" t="s">
        <v>1476</v>
      </c>
      <c r="O265" s="27" t="s">
        <v>1472</v>
      </c>
      <c r="P265" s="30" t="s">
        <v>706</v>
      </c>
      <c r="Q265" s="27" t="s">
        <v>707</v>
      </c>
      <c r="R265">
        <f t="shared" si="4"/>
        <v>2023</v>
      </c>
    </row>
    <row r="266" spans="1:18" x14ac:dyDescent="0.3">
      <c r="A266" s="26">
        <v>44949</v>
      </c>
      <c r="B266" s="26">
        <v>44738</v>
      </c>
      <c r="C266" s="26">
        <v>44824</v>
      </c>
      <c r="D266" s="27" t="s">
        <v>1477</v>
      </c>
      <c r="E266" s="27" t="s">
        <v>1478</v>
      </c>
      <c r="F266" s="27" t="s">
        <v>2328</v>
      </c>
      <c r="G266" s="27" t="s">
        <v>2280</v>
      </c>
      <c r="H266" s="27" t="s">
        <v>556</v>
      </c>
      <c r="I266" s="27" t="s">
        <v>566</v>
      </c>
      <c r="J266" s="27" t="s">
        <v>777</v>
      </c>
      <c r="K266" s="28">
        <v>161240</v>
      </c>
      <c r="L266" s="29">
        <v>161240</v>
      </c>
      <c r="M266" s="27" t="s">
        <v>687</v>
      </c>
      <c r="N266" s="27" t="s">
        <v>1479</v>
      </c>
      <c r="O266" s="27" t="s">
        <v>185</v>
      </c>
      <c r="P266" s="27" t="s">
        <v>570</v>
      </c>
      <c r="Q266" s="27" t="s">
        <v>571</v>
      </c>
      <c r="R266">
        <f t="shared" si="4"/>
        <v>2023</v>
      </c>
    </row>
    <row r="267" spans="1:18" x14ac:dyDescent="0.3">
      <c r="A267" s="26">
        <v>44949</v>
      </c>
      <c r="B267" s="26">
        <v>44777</v>
      </c>
      <c r="C267" s="26">
        <v>44796</v>
      </c>
      <c r="D267" s="27" t="s">
        <v>1480</v>
      </c>
      <c r="E267" s="27" t="s">
        <v>1481</v>
      </c>
      <c r="F267" s="27" t="s">
        <v>2310</v>
      </c>
      <c r="G267" s="27" t="s">
        <v>2275</v>
      </c>
      <c r="H267" s="27" t="s">
        <v>556</v>
      </c>
      <c r="I267" s="27" t="s">
        <v>566</v>
      </c>
      <c r="J267" s="27" t="s">
        <v>777</v>
      </c>
      <c r="K267" s="28">
        <v>181169</v>
      </c>
      <c r="L267" s="29">
        <v>181169</v>
      </c>
      <c r="M267" s="27" t="s">
        <v>1405</v>
      </c>
      <c r="N267" s="27" t="s">
        <v>1482</v>
      </c>
      <c r="O267" s="27" t="s">
        <v>185</v>
      </c>
      <c r="P267" s="27" t="s">
        <v>570</v>
      </c>
      <c r="Q267" s="27" t="s">
        <v>571</v>
      </c>
      <c r="R267">
        <f t="shared" si="4"/>
        <v>2023</v>
      </c>
    </row>
    <row r="268" spans="1:18" x14ac:dyDescent="0.3">
      <c r="A268" s="26">
        <v>44949</v>
      </c>
      <c r="B268" s="26">
        <v>44743</v>
      </c>
      <c r="C268" s="26">
        <v>44791</v>
      </c>
      <c r="D268" s="27" t="s">
        <v>1483</v>
      </c>
      <c r="E268" s="27" t="s">
        <v>1484</v>
      </c>
      <c r="F268" s="27" t="s">
        <v>2318</v>
      </c>
      <c r="G268" s="27" t="s">
        <v>2287</v>
      </c>
      <c r="H268" s="27" t="s">
        <v>556</v>
      </c>
      <c r="I268" s="27" t="s">
        <v>575</v>
      </c>
      <c r="J268" s="27" t="s">
        <v>777</v>
      </c>
      <c r="K268" s="28">
        <v>265060</v>
      </c>
      <c r="L268" s="29">
        <v>265060</v>
      </c>
      <c r="M268" s="27" t="s">
        <v>606</v>
      </c>
      <c r="N268" s="27" t="s">
        <v>1485</v>
      </c>
      <c r="O268" s="27" t="s">
        <v>579</v>
      </c>
      <c r="P268" s="27" t="s">
        <v>580</v>
      </c>
      <c r="Q268" s="27" t="s">
        <v>581</v>
      </c>
      <c r="R268">
        <f t="shared" si="4"/>
        <v>2023</v>
      </c>
    </row>
    <row r="269" spans="1:18" x14ac:dyDescent="0.3">
      <c r="A269" s="26">
        <v>44949</v>
      </c>
      <c r="B269" s="26">
        <v>44806</v>
      </c>
      <c r="C269" s="26">
        <v>44823</v>
      </c>
      <c r="D269" s="27" t="s">
        <v>1486</v>
      </c>
      <c r="E269" s="27" t="s">
        <v>1487</v>
      </c>
      <c r="F269" s="27" t="s">
        <v>2328</v>
      </c>
      <c r="G269" s="27" t="s">
        <v>2294</v>
      </c>
      <c r="H269" s="27" t="s">
        <v>556</v>
      </c>
      <c r="I269" s="27" t="s">
        <v>575</v>
      </c>
      <c r="J269" s="27" t="s">
        <v>777</v>
      </c>
      <c r="K269" s="28">
        <v>222720</v>
      </c>
      <c r="L269" s="29">
        <v>222720</v>
      </c>
      <c r="M269" s="27" t="s">
        <v>1290</v>
      </c>
      <c r="N269" s="27" t="s">
        <v>1488</v>
      </c>
      <c r="O269" s="27" t="s">
        <v>579</v>
      </c>
      <c r="P269" s="27" t="s">
        <v>580</v>
      </c>
      <c r="Q269" s="27" t="s">
        <v>581</v>
      </c>
      <c r="R269">
        <f t="shared" si="4"/>
        <v>2023</v>
      </c>
    </row>
    <row r="270" spans="1:18" x14ac:dyDescent="0.3">
      <c r="A270" s="26">
        <v>44949</v>
      </c>
      <c r="B270" s="26">
        <v>44528</v>
      </c>
      <c r="C270" s="26">
        <v>44537</v>
      </c>
      <c r="D270" s="27" t="s">
        <v>1489</v>
      </c>
      <c r="E270" s="27" t="s">
        <v>1490</v>
      </c>
      <c r="F270" s="27" t="s">
        <v>2313</v>
      </c>
      <c r="G270" s="27" t="s">
        <v>2272</v>
      </c>
      <c r="H270" s="27" t="s">
        <v>556</v>
      </c>
      <c r="I270" s="27" t="s">
        <v>566</v>
      </c>
      <c r="J270" s="27" t="s">
        <v>694</v>
      </c>
      <c r="K270" s="28">
        <v>7540</v>
      </c>
      <c r="L270" s="29">
        <v>7540</v>
      </c>
      <c r="M270" s="27" t="s">
        <v>830</v>
      </c>
      <c r="N270" s="27" t="s">
        <v>1491</v>
      </c>
      <c r="O270" s="27" t="s">
        <v>185</v>
      </c>
      <c r="P270" s="27" t="s">
        <v>570</v>
      </c>
      <c r="Q270" s="27" t="s">
        <v>571</v>
      </c>
      <c r="R270">
        <f t="shared" si="4"/>
        <v>2023</v>
      </c>
    </row>
    <row r="271" spans="1:18" x14ac:dyDescent="0.3">
      <c r="A271" s="26">
        <v>44949</v>
      </c>
      <c r="B271" s="26">
        <v>44528</v>
      </c>
      <c r="C271" s="26">
        <v>44537</v>
      </c>
      <c r="D271" s="27" t="s">
        <v>1492</v>
      </c>
      <c r="E271" s="27" t="s">
        <v>1493</v>
      </c>
      <c r="F271" s="27" t="s">
        <v>2321</v>
      </c>
      <c r="G271" s="27" t="s">
        <v>2285</v>
      </c>
      <c r="H271" s="27" t="s">
        <v>556</v>
      </c>
      <c r="I271" s="27" t="s">
        <v>566</v>
      </c>
      <c r="J271" s="27" t="s">
        <v>777</v>
      </c>
      <c r="K271" s="28">
        <v>103240</v>
      </c>
      <c r="L271" s="29">
        <v>103240</v>
      </c>
      <c r="M271" s="27" t="s">
        <v>830</v>
      </c>
      <c r="N271" s="27" t="s">
        <v>1494</v>
      </c>
      <c r="O271" s="27" t="s">
        <v>185</v>
      </c>
      <c r="P271" s="27" t="s">
        <v>570</v>
      </c>
      <c r="Q271" s="27" t="s">
        <v>571</v>
      </c>
      <c r="R271">
        <f t="shared" si="4"/>
        <v>2023</v>
      </c>
    </row>
    <row r="272" spans="1:18" x14ac:dyDescent="0.3">
      <c r="A272" s="26">
        <v>44949</v>
      </c>
      <c r="B272" s="26">
        <v>44401</v>
      </c>
      <c r="C272" s="26">
        <v>44411</v>
      </c>
      <c r="D272" s="27" t="s">
        <v>1495</v>
      </c>
      <c r="E272" s="27" t="s">
        <v>1496</v>
      </c>
      <c r="F272" s="27" t="s">
        <v>2305</v>
      </c>
      <c r="G272" s="27" t="s">
        <v>2277</v>
      </c>
      <c r="H272" s="27" t="s">
        <v>556</v>
      </c>
      <c r="I272" s="27" t="s">
        <v>566</v>
      </c>
      <c r="J272" s="27" t="s">
        <v>1497</v>
      </c>
      <c r="K272" s="28">
        <v>60000</v>
      </c>
      <c r="L272" s="29">
        <v>60000</v>
      </c>
      <c r="M272" s="27" t="s">
        <v>830</v>
      </c>
      <c r="N272" s="27" t="s">
        <v>1498</v>
      </c>
      <c r="O272" s="27" t="s">
        <v>185</v>
      </c>
      <c r="P272" s="27" t="s">
        <v>570</v>
      </c>
      <c r="Q272" s="27" t="s">
        <v>571</v>
      </c>
      <c r="R272">
        <f t="shared" si="4"/>
        <v>2023</v>
      </c>
    </row>
    <row r="273" spans="1:18" x14ac:dyDescent="0.3">
      <c r="A273" s="26">
        <v>44949</v>
      </c>
      <c r="B273" s="26">
        <v>44436</v>
      </c>
      <c r="C273" s="26">
        <v>44446</v>
      </c>
      <c r="D273" s="27" t="s">
        <v>1499</v>
      </c>
      <c r="E273" s="27" t="s">
        <v>1500</v>
      </c>
      <c r="F273" s="27" t="s">
        <v>2309</v>
      </c>
      <c r="G273" s="27" t="s">
        <v>2284</v>
      </c>
      <c r="H273" s="27" t="s">
        <v>556</v>
      </c>
      <c r="I273" s="27" t="s">
        <v>566</v>
      </c>
      <c r="J273" s="27" t="s">
        <v>1497</v>
      </c>
      <c r="K273" s="28">
        <v>50000</v>
      </c>
      <c r="L273" s="29">
        <v>50000</v>
      </c>
      <c r="M273" s="27" t="s">
        <v>606</v>
      </c>
      <c r="N273" s="27" t="s">
        <v>1501</v>
      </c>
      <c r="O273" s="27" t="s">
        <v>185</v>
      </c>
      <c r="P273" s="27" t="s">
        <v>570</v>
      </c>
      <c r="Q273" s="27" t="s">
        <v>571</v>
      </c>
      <c r="R273">
        <f t="shared" si="4"/>
        <v>2023</v>
      </c>
    </row>
    <row r="274" spans="1:18" x14ac:dyDescent="0.3">
      <c r="A274" s="26">
        <v>44949</v>
      </c>
      <c r="B274" s="26">
        <v>43737</v>
      </c>
      <c r="C274" s="26">
        <v>43741</v>
      </c>
      <c r="D274" s="27" t="s">
        <v>1502</v>
      </c>
      <c r="E274" s="27" t="s">
        <v>1503</v>
      </c>
      <c r="F274" s="27" t="s">
        <v>2312</v>
      </c>
      <c r="G274" s="27" t="s">
        <v>2275</v>
      </c>
      <c r="H274" s="27" t="s">
        <v>556</v>
      </c>
      <c r="I274" s="27" t="s">
        <v>566</v>
      </c>
      <c r="J274" s="27" t="s">
        <v>1497</v>
      </c>
      <c r="K274" s="28">
        <v>30000</v>
      </c>
      <c r="L274" s="29">
        <v>30000</v>
      </c>
      <c r="M274" s="27" t="s">
        <v>577</v>
      </c>
      <c r="N274" s="27" t="s">
        <v>1504</v>
      </c>
      <c r="O274" s="27" t="s">
        <v>185</v>
      </c>
      <c r="P274" s="27" t="s">
        <v>570</v>
      </c>
      <c r="Q274" s="27" t="s">
        <v>571</v>
      </c>
      <c r="R274">
        <f t="shared" si="4"/>
        <v>2023</v>
      </c>
    </row>
    <row r="275" spans="1:18" x14ac:dyDescent="0.3">
      <c r="A275" s="26">
        <v>44949</v>
      </c>
      <c r="B275" s="26">
        <v>44529</v>
      </c>
      <c r="C275" s="26">
        <v>44537</v>
      </c>
      <c r="D275" s="27" t="s">
        <v>1505</v>
      </c>
      <c r="E275" s="27" t="s">
        <v>1506</v>
      </c>
      <c r="F275" s="27" t="s">
        <v>2322</v>
      </c>
      <c r="G275" s="27" t="s">
        <v>2294</v>
      </c>
      <c r="H275" s="27" t="s">
        <v>556</v>
      </c>
      <c r="I275" s="27" t="s">
        <v>566</v>
      </c>
      <c r="J275" s="27" t="s">
        <v>1497</v>
      </c>
      <c r="K275" s="28">
        <v>30000</v>
      </c>
      <c r="L275" s="29">
        <v>30000</v>
      </c>
      <c r="M275" s="27" t="s">
        <v>830</v>
      </c>
      <c r="N275" s="27" t="s">
        <v>1507</v>
      </c>
      <c r="O275" s="27" t="s">
        <v>185</v>
      </c>
      <c r="P275" s="27" t="s">
        <v>570</v>
      </c>
      <c r="Q275" s="27" t="s">
        <v>571</v>
      </c>
      <c r="R275">
        <f t="shared" si="4"/>
        <v>2023</v>
      </c>
    </row>
    <row r="276" spans="1:18" x14ac:dyDescent="0.3">
      <c r="A276" s="26">
        <v>44949</v>
      </c>
      <c r="B276" s="26">
        <v>44677</v>
      </c>
      <c r="C276" s="26">
        <v>44692</v>
      </c>
      <c r="D276" s="27" t="s">
        <v>1508</v>
      </c>
      <c r="E276" s="27" t="s">
        <v>1509</v>
      </c>
      <c r="F276" s="27" t="s">
        <v>2324</v>
      </c>
      <c r="G276" s="27" t="s">
        <v>2285</v>
      </c>
      <c r="H276" s="27" t="s">
        <v>556</v>
      </c>
      <c r="I276" s="27" t="s">
        <v>617</v>
      </c>
      <c r="J276" s="27" t="s">
        <v>777</v>
      </c>
      <c r="K276" s="28">
        <v>245920</v>
      </c>
      <c r="L276" s="29">
        <v>245920</v>
      </c>
      <c r="M276" s="27" t="s">
        <v>1510</v>
      </c>
      <c r="N276" s="27" t="s">
        <v>1511</v>
      </c>
      <c r="O276" s="27" t="s">
        <v>619</v>
      </c>
      <c r="P276" s="27" t="s">
        <v>580</v>
      </c>
      <c r="Q276" s="27" t="s">
        <v>620</v>
      </c>
      <c r="R276">
        <f t="shared" si="4"/>
        <v>2023</v>
      </c>
    </row>
    <row r="277" spans="1:18" x14ac:dyDescent="0.3">
      <c r="A277" s="26">
        <v>44949</v>
      </c>
      <c r="B277" s="26">
        <v>44702</v>
      </c>
      <c r="C277" s="26">
        <v>44887</v>
      </c>
      <c r="D277" s="27" t="s">
        <v>1512</v>
      </c>
      <c r="E277" s="27" t="s">
        <v>1513</v>
      </c>
      <c r="F277" s="27" t="s">
        <v>2328</v>
      </c>
      <c r="G277" s="27" t="s">
        <v>2293</v>
      </c>
      <c r="H277" s="27" t="s">
        <v>556</v>
      </c>
      <c r="I277" s="27" t="s">
        <v>566</v>
      </c>
      <c r="J277" s="27" t="s">
        <v>777</v>
      </c>
      <c r="K277" s="28">
        <v>140360</v>
      </c>
      <c r="L277" s="29">
        <v>140360</v>
      </c>
      <c r="M277" s="27" t="s">
        <v>1514</v>
      </c>
      <c r="N277" s="27" t="s">
        <v>1515</v>
      </c>
      <c r="O277" s="27" t="s">
        <v>185</v>
      </c>
      <c r="P277" s="27" t="s">
        <v>570</v>
      </c>
      <c r="Q277" s="27" t="s">
        <v>571</v>
      </c>
      <c r="R277">
        <f t="shared" si="4"/>
        <v>2023</v>
      </c>
    </row>
    <row r="278" spans="1:18" x14ac:dyDescent="0.3">
      <c r="A278" s="26">
        <v>44949</v>
      </c>
      <c r="B278" s="26">
        <v>44760</v>
      </c>
      <c r="C278" s="26">
        <v>44778</v>
      </c>
      <c r="D278" s="27" t="s">
        <v>1516</v>
      </c>
      <c r="E278" s="27" t="s">
        <v>1517</v>
      </c>
      <c r="F278" s="27" t="s">
        <v>2304</v>
      </c>
      <c r="G278" s="27" t="s">
        <v>2270</v>
      </c>
      <c r="H278" s="27" t="s">
        <v>556</v>
      </c>
      <c r="I278" s="27" t="s">
        <v>566</v>
      </c>
      <c r="J278" s="27" t="s">
        <v>777</v>
      </c>
      <c r="K278" s="28">
        <v>221560</v>
      </c>
      <c r="L278" s="29">
        <v>221560</v>
      </c>
      <c r="M278" s="27" t="s">
        <v>577</v>
      </c>
      <c r="N278" s="27" t="s">
        <v>1518</v>
      </c>
      <c r="O278" s="27" t="s">
        <v>185</v>
      </c>
      <c r="P278" s="27" t="s">
        <v>570</v>
      </c>
      <c r="Q278" s="27" t="s">
        <v>571</v>
      </c>
      <c r="R278">
        <f t="shared" si="4"/>
        <v>2023</v>
      </c>
    </row>
    <row r="279" spans="1:18" x14ac:dyDescent="0.3">
      <c r="A279" s="26">
        <v>44949</v>
      </c>
      <c r="B279" s="26">
        <v>44493</v>
      </c>
      <c r="C279" s="26">
        <v>44510</v>
      </c>
      <c r="D279" s="27" t="s">
        <v>1519</v>
      </c>
      <c r="E279" s="27" t="s">
        <v>1520</v>
      </c>
      <c r="F279" s="27" t="s">
        <v>2324</v>
      </c>
      <c r="G279" s="27" t="s">
        <v>2292</v>
      </c>
      <c r="H279" s="27" t="s">
        <v>556</v>
      </c>
      <c r="I279" s="27" t="s">
        <v>566</v>
      </c>
      <c r="J279" s="27" t="s">
        <v>1497</v>
      </c>
      <c r="K279" s="28">
        <v>30000</v>
      </c>
      <c r="L279" s="29">
        <v>30000</v>
      </c>
      <c r="M279" s="27" t="s">
        <v>830</v>
      </c>
      <c r="N279" s="27" t="s">
        <v>1521</v>
      </c>
      <c r="O279" s="27" t="s">
        <v>185</v>
      </c>
      <c r="P279" s="27" t="s">
        <v>570</v>
      </c>
      <c r="Q279" s="27" t="s">
        <v>571</v>
      </c>
      <c r="R279">
        <f t="shared" si="4"/>
        <v>2023</v>
      </c>
    </row>
    <row r="280" spans="1:18" x14ac:dyDescent="0.3">
      <c r="A280" s="26">
        <v>44949</v>
      </c>
      <c r="B280" s="26">
        <v>44390</v>
      </c>
      <c r="C280" s="26">
        <v>44396</v>
      </c>
      <c r="D280" s="27" t="s">
        <v>1522</v>
      </c>
      <c r="E280" s="27" t="s">
        <v>1523</v>
      </c>
      <c r="F280" s="27" t="s">
        <v>2302</v>
      </c>
      <c r="G280" s="27" t="s">
        <v>2286</v>
      </c>
      <c r="H280" s="27" t="s">
        <v>556</v>
      </c>
      <c r="I280" s="27" t="s">
        <v>566</v>
      </c>
      <c r="J280" s="27" t="s">
        <v>1497</v>
      </c>
      <c r="K280" s="28">
        <v>30000</v>
      </c>
      <c r="L280" s="29">
        <v>30000</v>
      </c>
      <c r="M280" s="27" t="s">
        <v>830</v>
      </c>
      <c r="N280" s="27" t="s">
        <v>1524</v>
      </c>
      <c r="O280" s="27" t="s">
        <v>185</v>
      </c>
      <c r="P280" s="27" t="s">
        <v>570</v>
      </c>
      <c r="Q280" s="27" t="s">
        <v>571</v>
      </c>
      <c r="R280">
        <f t="shared" si="4"/>
        <v>2023</v>
      </c>
    </row>
    <row r="281" spans="1:18" x14ac:dyDescent="0.3">
      <c r="A281" s="26">
        <v>44949</v>
      </c>
      <c r="B281" s="26">
        <v>44197</v>
      </c>
      <c r="C281" s="26">
        <v>44207</v>
      </c>
      <c r="D281" s="27" t="s">
        <v>1525</v>
      </c>
      <c r="E281" s="27" t="s">
        <v>1526</v>
      </c>
      <c r="F281" s="27" t="s">
        <v>2315</v>
      </c>
      <c r="G281" s="27" t="s">
        <v>2292</v>
      </c>
      <c r="H281" s="27" t="s">
        <v>556</v>
      </c>
      <c r="I281" s="27" t="s">
        <v>566</v>
      </c>
      <c r="J281" s="27" t="s">
        <v>1497</v>
      </c>
      <c r="K281" s="28">
        <v>15000</v>
      </c>
      <c r="L281" s="29">
        <v>15000</v>
      </c>
      <c r="M281" s="27" t="s">
        <v>1527</v>
      </c>
      <c r="N281" s="27" t="s">
        <v>1528</v>
      </c>
      <c r="O281" s="27" t="s">
        <v>185</v>
      </c>
      <c r="P281" s="27" t="s">
        <v>570</v>
      </c>
      <c r="Q281" s="27" t="s">
        <v>571</v>
      </c>
      <c r="R281">
        <f t="shared" si="4"/>
        <v>2023</v>
      </c>
    </row>
    <row r="282" spans="1:18" x14ac:dyDescent="0.3">
      <c r="A282" s="26">
        <v>44949</v>
      </c>
      <c r="B282" s="26">
        <v>44751</v>
      </c>
      <c r="C282" s="26">
        <v>44767</v>
      </c>
      <c r="D282" s="27" t="s">
        <v>1529</v>
      </c>
      <c r="E282" s="27" t="s">
        <v>1530</v>
      </c>
      <c r="F282" s="27" t="s">
        <v>2310</v>
      </c>
      <c r="G282" s="27" t="s">
        <v>2282</v>
      </c>
      <c r="H282" s="27" t="s">
        <v>556</v>
      </c>
      <c r="I282" s="27" t="s">
        <v>566</v>
      </c>
      <c r="J282" s="27" t="s">
        <v>777</v>
      </c>
      <c r="K282" s="28">
        <v>107880</v>
      </c>
      <c r="L282" s="29">
        <v>107880</v>
      </c>
      <c r="M282" s="27" t="s">
        <v>846</v>
      </c>
      <c r="N282" s="27" t="s">
        <v>1531</v>
      </c>
      <c r="O282" s="27" t="s">
        <v>185</v>
      </c>
      <c r="P282" s="27" t="s">
        <v>570</v>
      </c>
      <c r="Q282" s="27" t="s">
        <v>571</v>
      </c>
      <c r="R282">
        <f t="shared" si="4"/>
        <v>2023</v>
      </c>
    </row>
    <row r="283" spans="1:18" x14ac:dyDescent="0.3">
      <c r="A283" s="26">
        <v>44949</v>
      </c>
      <c r="B283" s="26">
        <v>44007</v>
      </c>
      <c r="C283" s="26">
        <v>44350</v>
      </c>
      <c r="D283" s="27" t="s">
        <v>1532</v>
      </c>
      <c r="E283" s="27" t="s">
        <v>1533</v>
      </c>
      <c r="F283" s="27" t="s">
        <v>2327</v>
      </c>
      <c r="G283" s="27" t="s">
        <v>2288</v>
      </c>
      <c r="H283" s="27" t="s">
        <v>574</v>
      </c>
      <c r="I283" s="27" t="s">
        <v>575</v>
      </c>
      <c r="J283" s="27" t="s">
        <v>574</v>
      </c>
      <c r="K283" s="28">
        <v>41411</v>
      </c>
      <c r="L283" s="29">
        <v>41411</v>
      </c>
      <c r="M283" s="27" t="s">
        <v>1534</v>
      </c>
      <c r="N283" s="27" t="s">
        <v>1535</v>
      </c>
      <c r="O283" s="27" t="s">
        <v>579</v>
      </c>
      <c r="P283" s="27" t="s">
        <v>580</v>
      </c>
      <c r="Q283" s="27" t="s">
        <v>581</v>
      </c>
      <c r="R283">
        <f t="shared" si="4"/>
        <v>2023</v>
      </c>
    </row>
    <row r="284" spans="1:18" x14ac:dyDescent="0.3">
      <c r="A284" s="26">
        <v>45223</v>
      </c>
      <c r="B284" s="26">
        <v>44007</v>
      </c>
      <c r="C284" s="26">
        <v>44350</v>
      </c>
      <c r="D284" s="27" t="s">
        <v>1536</v>
      </c>
      <c r="E284" s="27" t="s">
        <v>1537</v>
      </c>
      <c r="F284" s="27" t="s">
        <v>2326</v>
      </c>
      <c r="G284" s="27" t="s">
        <v>2296</v>
      </c>
      <c r="H284" s="27" t="s">
        <v>574</v>
      </c>
      <c r="I284" s="27" t="s">
        <v>575</v>
      </c>
      <c r="J284" s="27" t="s">
        <v>574</v>
      </c>
      <c r="K284" s="28">
        <v>-41411</v>
      </c>
      <c r="L284" s="29">
        <v>-41411</v>
      </c>
      <c r="M284" s="27" t="s">
        <v>1534</v>
      </c>
      <c r="N284" s="27" t="s">
        <v>1538</v>
      </c>
      <c r="O284" s="27" t="s">
        <v>579</v>
      </c>
      <c r="P284" s="27" t="s">
        <v>580</v>
      </c>
      <c r="Q284" s="27" t="s">
        <v>581</v>
      </c>
      <c r="R284">
        <f t="shared" si="4"/>
        <v>2023</v>
      </c>
    </row>
    <row r="285" spans="1:18" x14ac:dyDescent="0.3">
      <c r="A285" s="26">
        <v>44949</v>
      </c>
      <c r="B285" s="26">
        <v>44699</v>
      </c>
      <c r="C285" s="26">
        <v>44689</v>
      </c>
      <c r="D285" s="27" t="s">
        <v>1539</v>
      </c>
      <c r="E285" s="27" t="s">
        <v>1540</v>
      </c>
      <c r="F285" s="27" t="s">
        <v>2315</v>
      </c>
      <c r="G285" s="27" t="s">
        <v>2269</v>
      </c>
      <c r="H285" s="27" t="s">
        <v>556</v>
      </c>
      <c r="I285" s="27" t="s">
        <v>566</v>
      </c>
      <c r="J285" s="27" t="s">
        <v>610</v>
      </c>
      <c r="K285" s="28">
        <v>15000</v>
      </c>
      <c r="L285" s="29">
        <v>15000</v>
      </c>
      <c r="M285" s="27" t="s">
        <v>1541</v>
      </c>
      <c r="N285" s="27" t="s">
        <v>1542</v>
      </c>
      <c r="O285" s="27" t="s">
        <v>185</v>
      </c>
      <c r="P285" s="27" t="s">
        <v>570</v>
      </c>
      <c r="Q285" s="27" t="s">
        <v>571</v>
      </c>
      <c r="R285">
        <f t="shared" si="4"/>
        <v>2023</v>
      </c>
    </row>
    <row r="286" spans="1:18" x14ac:dyDescent="0.3">
      <c r="A286" s="26">
        <v>44949</v>
      </c>
      <c r="B286" s="26">
        <v>44510</v>
      </c>
      <c r="C286" s="26">
        <v>44516</v>
      </c>
      <c r="D286" s="27" t="s">
        <v>1543</v>
      </c>
      <c r="E286" s="27" t="s">
        <v>1544</v>
      </c>
      <c r="F286" s="27" t="s">
        <v>2315</v>
      </c>
      <c r="G286" s="27" t="s">
        <v>2279</v>
      </c>
      <c r="H286" s="27" t="s">
        <v>556</v>
      </c>
      <c r="I286" s="27" t="s">
        <v>566</v>
      </c>
      <c r="J286" s="27" t="s">
        <v>610</v>
      </c>
      <c r="K286" s="28">
        <v>16000</v>
      </c>
      <c r="L286" s="29">
        <v>16000</v>
      </c>
      <c r="M286" s="27" t="s">
        <v>1545</v>
      </c>
      <c r="N286" s="27" t="s">
        <v>1546</v>
      </c>
      <c r="O286" s="27" t="s">
        <v>185</v>
      </c>
      <c r="P286" s="27" t="s">
        <v>570</v>
      </c>
      <c r="Q286" s="27" t="s">
        <v>571</v>
      </c>
      <c r="R286">
        <f t="shared" si="4"/>
        <v>2023</v>
      </c>
    </row>
    <row r="287" spans="1:18" x14ac:dyDescent="0.3">
      <c r="A287" s="26">
        <v>44949</v>
      </c>
      <c r="B287" s="26">
        <v>44689</v>
      </c>
      <c r="C287" s="26">
        <v>44695</v>
      </c>
      <c r="D287" s="27" t="s">
        <v>1547</v>
      </c>
      <c r="E287" s="27" t="s">
        <v>1548</v>
      </c>
      <c r="F287" s="27" t="s">
        <v>2328</v>
      </c>
      <c r="G287" s="27" t="s">
        <v>2272</v>
      </c>
      <c r="H287" s="27" t="s">
        <v>556</v>
      </c>
      <c r="I287" s="27" t="s">
        <v>566</v>
      </c>
      <c r="J287" s="27" t="s">
        <v>777</v>
      </c>
      <c r="K287" s="28">
        <v>343128</v>
      </c>
      <c r="L287" s="29">
        <v>343128</v>
      </c>
      <c r="M287" s="27" t="s">
        <v>850</v>
      </c>
      <c r="N287" s="27" t="s">
        <v>1549</v>
      </c>
      <c r="O287" s="27" t="s">
        <v>185</v>
      </c>
      <c r="P287" s="27" t="s">
        <v>570</v>
      </c>
      <c r="Q287" s="27" t="s">
        <v>571</v>
      </c>
      <c r="R287">
        <f t="shared" si="4"/>
        <v>2023</v>
      </c>
    </row>
    <row r="288" spans="1:18" x14ac:dyDescent="0.3">
      <c r="A288" s="26">
        <v>44949</v>
      </c>
      <c r="B288" s="26">
        <v>44011</v>
      </c>
      <c r="C288" s="26">
        <v>44020</v>
      </c>
      <c r="D288" s="27" t="s">
        <v>1550</v>
      </c>
      <c r="E288" s="27" t="s">
        <v>1551</v>
      </c>
      <c r="F288" s="27" t="s">
        <v>2317</v>
      </c>
      <c r="G288" s="27" t="s">
        <v>2296</v>
      </c>
      <c r="H288" s="27" t="s">
        <v>556</v>
      </c>
      <c r="I288" s="27" t="s">
        <v>566</v>
      </c>
      <c r="J288" s="27" t="s">
        <v>777</v>
      </c>
      <c r="K288" s="28">
        <v>94540</v>
      </c>
      <c r="L288" s="29">
        <v>94540</v>
      </c>
      <c r="M288" s="27" t="s">
        <v>1552</v>
      </c>
      <c r="N288" s="27" t="s">
        <v>1553</v>
      </c>
      <c r="O288" s="27" t="s">
        <v>185</v>
      </c>
      <c r="P288" s="27" t="s">
        <v>570</v>
      </c>
      <c r="Q288" s="27" t="s">
        <v>571</v>
      </c>
      <c r="R288">
        <f t="shared" si="4"/>
        <v>2023</v>
      </c>
    </row>
    <row r="289" spans="1:18" x14ac:dyDescent="0.3">
      <c r="A289" s="26">
        <v>44950</v>
      </c>
      <c r="B289" s="26">
        <v>44941</v>
      </c>
      <c r="C289" s="26">
        <v>44946</v>
      </c>
      <c r="D289" s="27" t="s">
        <v>1554</v>
      </c>
      <c r="E289" s="27" t="s">
        <v>1555</v>
      </c>
      <c r="F289" s="27" t="s">
        <v>2310</v>
      </c>
      <c r="G289" s="27" t="s">
        <v>2296</v>
      </c>
      <c r="H289" s="27" t="s">
        <v>556</v>
      </c>
      <c r="I289" s="27" t="s">
        <v>557</v>
      </c>
      <c r="J289" s="27" t="s">
        <v>558</v>
      </c>
      <c r="K289" s="28">
        <v>6000</v>
      </c>
      <c r="L289" s="29">
        <v>6000</v>
      </c>
      <c r="M289" s="27" t="s">
        <v>559</v>
      </c>
      <c r="N289" s="27" t="s">
        <v>1556</v>
      </c>
      <c r="O289" s="27" t="s">
        <v>561</v>
      </c>
      <c r="P289" s="27" t="s">
        <v>562</v>
      </c>
      <c r="Q289" s="27" t="s">
        <v>563</v>
      </c>
      <c r="R289">
        <f t="shared" si="4"/>
        <v>2023</v>
      </c>
    </row>
    <row r="290" spans="1:18" x14ac:dyDescent="0.3">
      <c r="A290" s="26">
        <v>44950</v>
      </c>
      <c r="B290" s="26">
        <v>44931</v>
      </c>
      <c r="C290" s="26">
        <v>44946</v>
      </c>
      <c r="D290" s="27" t="s">
        <v>1116</v>
      </c>
      <c r="E290" s="27" t="s">
        <v>923</v>
      </c>
      <c r="F290" s="27" t="s">
        <v>2303</v>
      </c>
      <c r="G290" s="27" t="s">
        <v>2269</v>
      </c>
      <c r="H290" s="27" t="s">
        <v>556</v>
      </c>
      <c r="I290" s="27" t="s">
        <v>557</v>
      </c>
      <c r="J290" s="27" t="s">
        <v>558</v>
      </c>
      <c r="K290" s="28">
        <v>5550</v>
      </c>
      <c r="L290" s="29">
        <v>5550</v>
      </c>
      <c r="M290" s="27" t="s">
        <v>559</v>
      </c>
      <c r="N290" s="27" t="s">
        <v>1557</v>
      </c>
      <c r="O290" s="27" t="s">
        <v>561</v>
      </c>
      <c r="P290" s="27" t="s">
        <v>562</v>
      </c>
      <c r="Q290" s="27" t="s">
        <v>563</v>
      </c>
      <c r="R290">
        <f t="shared" si="4"/>
        <v>2023</v>
      </c>
    </row>
    <row r="291" spans="1:18" x14ac:dyDescent="0.3">
      <c r="A291" s="26">
        <v>44950</v>
      </c>
      <c r="B291" s="26">
        <v>44928</v>
      </c>
      <c r="C291" s="26">
        <v>44945</v>
      </c>
      <c r="D291" s="27" t="s">
        <v>1558</v>
      </c>
      <c r="E291" s="27" t="s">
        <v>1559</v>
      </c>
      <c r="F291" s="27" t="s">
        <v>2324</v>
      </c>
      <c r="G291" s="27" t="s">
        <v>2284</v>
      </c>
      <c r="H291" s="27" t="s">
        <v>556</v>
      </c>
      <c r="I291" s="27" t="s">
        <v>557</v>
      </c>
      <c r="J291" s="27" t="s">
        <v>558</v>
      </c>
      <c r="K291" s="28">
        <v>14250</v>
      </c>
      <c r="L291" s="29">
        <v>14250</v>
      </c>
      <c r="M291" s="27" t="s">
        <v>559</v>
      </c>
      <c r="N291" s="27" t="s">
        <v>1560</v>
      </c>
      <c r="O291" s="27" t="s">
        <v>561</v>
      </c>
      <c r="P291" s="27" t="s">
        <v>562</v>
      </c>
      <c r="Q291" s="27" t="s">
        <v>563</v>
      </c>
      <c r="R291">
        <f t="shared" si="4"/>
        <v>2023</v>
      </c>
    </row>
    <row r="292" spans="1:18" x14ac:dyDescent="0.3">
      <c r="A292" s="26">
        <v>44950</v>
      </c>
      <c r="B292" s="26">
        <v>43879</v>
      </c>
      <c r="C292" s="26">
        <v>44251</v>
      </c>
      <c r="D292" s="27" t="s">
        <v>1561</v>
      </c>
      <c r="E292" s="27" t="s">
        <v>1562</v>
      </c>
      <c r="F292" s="27" t="s">
        <v>2307</v>
      </c>
      <c r="G292" s="27" t="s">
        <v>2293</v>
      </c>
      <c r="H292" s="27" t="s">
        <v>574</v>
      </c>
      <c r="I292" s="27" t="s">
        <v>566</v>
      </c>
      <c r="J292" s="27" t="s">
        <v>574</v>
      </c>
      <c r="K292" s="28">
        <v>750000</v>
      </c>
      <c r="L292" s="29">
        <v>750000</v>
      </c>
      <c r="M292" s="27" t="s">
        <v>1563</v>
      </c>
      <c r="N292" s="27" t="s">
        <v>1564</v>
      </c>
      <c r="O292" s="27" t="s">
        <v>185</v>
      </c>
      <c r="P292" s="27" t="s">
        <v>570</v>
      </c>
      <c r="Q292" s="27" t="s">
        <v>571</v>
      </c>
      <c r="R292">
        <f t="shared" si="4"/>
        <v>2023</v>
      </c>
    </row>
    <row r="293" spans="1:18" x14ac:dyDescent="0.3">
      <c r="A293" s="26">
        <v>44950</v>
      </c>
      <c r="B293" s="26">
        <v>44756</v>
      </c>
      <c r="C293" s="26">
        <v>44893</v>
      </c>
      <c r="D293" s="27" t="s">
        <v>1565</v>
      </c>
      <c r="E293" s="27" t="s">
        <v>1566</v>
      </c>
      <c r="F293" s="27" t="s">
        <v>2306</v>
      </c>
      <c r="G293" s="27" t="s">
        <v>2278</v>
      </c>
      <c r="H293" s="27" t="s">
        <v>556</v>
      </c>
      <c r="I293" s="27" t="s">
        <v>566</v>
      </c>
      <c r="J293" s="27" t="s">
        <v>777</v>
      </c>
      <c r="K293" s="28">
        <v>316820</v>
      </c>
      <c r="L293" s="29">
        <v>316820</v>
      </c>
      <c r="M293" s="27" t="s">
        <v>1290</v>
      </c>
      <c r="N293" s="27" t="s">
        <v>1567</v>
      </c>
      <c r="O293" s="27" t="s">
        <v>185</v>
      </c>
      <c r="P293" s="27" t="s">
        <v>570</v>
      </c>
      <c r="Q293" s="27" t="s">
        <v>571</v>
      </c>
      <c r="R293">
        <f t="shared" si="4"/>
        <v>2023</v>
      </c>
    </row>
    <row r="294" spans="1:18" x14ac:dyDescent="0.3">
      <c r="A294" s="26">
        <v>44950</v>
      </c>
      <c r="B294" s="26">
        <v>44498</v>
      </c>
      <c r="C294" s="26">
        <v>44517</v>
      </c>
      <c r="D294" s="27" t="s">
        <v>1568</v>
      </c>
      <c r="E294" s="27" t="s">
        <v>1569</v>
      </c>
      <c r="F294" s="27" t="s">
        <v>2299</v>
      </c>
      <c r="G294" s="27" t="s">
        <v>2287</v>
      </c>
      <c r="H294" s="27" t="s">
        <v>556</v>
      </c>
      <c r="I294" s="27" t="s">
        <v>566</v>
      </c>
      <c r="J294" s="27" t="s">
        <v>777</v>
      </c>
      <c r="K294" s="28">
        <v>64380</v>
      </c>
      <c r="L294" s="29">
        <v>64380</v>
      </c>
      <c r="M294" s="27" t="s">
        <v>1570</v>
      </c>
      <c r="N294" s="27" t="s">
        <v>1571</v>
      </c>
      <c r="O294" s="27" t="s">
        <v>185</v>
      </c>
      <c r="P294" s="27" t="s">
        <v>570</v>
      </c>
      <c r="Q294" s="27" t="s">
        <v>571</v>
      </c>
      <c r="R294">
        <f t="shared" si="4"/>
        <v>2023</v>
      </c>
    </row>
    <row r="295" spans="1:18" x14ac:dyDescent="0.3">
      <c r="A295" s="26">
        <v>44950</v>
      </c>
      <c r="B295" s="26">
        <v>44574</v>
      </c>
      <c r="C295" s="26">
        <v>44746</v>
      </c>
      <c r="D295" s="27" t="s">
        <v>1572</v>
      </c>
      <c r="E295" s="27" t="s">
        <v>1573</v>
      </c>
      <c r="F295" s="27" t="s">
        <v>2320</v>
      </c>
      <c r="G295" s="27" t="s">
        <v>2298</v>
      </c>
      <c r="H295" s="27" t="s">
        <v>556</v>
      </c>
      <c r="I295" s="27" t="s">
        <v>566</v>
      </c>
      <c r="J295" s="27" t="s">
        <v>777</v>
      </c>
      <c r="K295" s="28">
        <v>325380</v>
      </c>
      <c r="L295" s="29">
        <v>325380</v>
      </c>
      <c r="M295" s="27" t="s">
        <v>740</v>
      </c>
      <c r="N295" s="27" t="s">
        <v>1574</v>
      </c>
      <c r="O295" s="27" t="s">
        <v>185</v>
      </c>
      <c r="P295" s="27" t="s">
        <v>570</v>
      </c>
      <c r="Q295" s="27" t="s">
        <v>571</v>
      </c>
      <c r="R295">
        <f t="shared" si="4"/>
        <v>2023</v>
      </c>
    </row>
    <row r="296" spans="1:18" x14ac:dyDescent="0.3">
      <c r="A296" s="26">
        <v>44950</v>
      </c>
      <c r="B296" s="26">
        <v>44643</v>
      </c>
      <c r="C296" s="26">
        <v>44649</v>
      </c>
      <c r="D296" s="27" t="s">
        <v>1575</v>
      </c>
      <c r="E296" s="27" t="s">
        <v>1576</v>
      </c>
      <c r="F296" s="27" t="s">
        <v>2319</v>
      </c>
      <c r="G296" s="27" t="s">
        <v>2286</v>
      </c>
      <c r="H296" s="27" t="s">
        <v>556</v>
      </c>
      <c r="I296" s="27" t="s">
        <v>566</v>
      </c>
      <c r="J296" s="27" t="s">
        <v>777</v>
      </c>
      <c r="K296" s="28">
        <v>183280</v>
      </c>
      <c r="L296" s="29">
        <v>183280</v>
      </c>
      <c r="M296" s="27" t="s">
        <v>850</v>
      </c>
      <c r="N296" s="27" t="s">
        <v>1577</v>
      </c>
      <c r="O296" s="27" t="s">
        <v>185</v>
      </c>
      <c r="P296" s="27" t="s">
        <v>570</v>
      </c>
      <c r="Q296" s="27" t="s">
        <v>571</v>
      </c>
      <c r="R296">
        <f t="shared" si="4"/>
        <v>2023</v>
      </c>
    </row>
    <row r="297" spans="1:18" x14ac:dyDescent="0.3">
      <c r="A297" s="26">
        <v>44950</v>
      </c>
      <c r="B297" s="26">
        <v>44643</v>
      </c>
      <c r="C297" s="26">
        <v>44649</v>
      </c>
      <c r="D297" s="27" t="s">
        <v>1578</v>
      </c>
      <c r="E297" s="27" t="s">
        <v>1579</v>
      </c>
      <c r="F297" s="27" t="s">
        <v>2319</v>
      </c>
      <c r="G297" s="27" t="s">
        <v>2292</v>
      </c>
      <c r="H297" s="27" t="s">
        <v>556</v>
      </c>
      <c r="I297" s="27" t="s">
        <v>566</v>
      </c>
      <c r="J297" s="27" t="s">
        <v>694</v>
      </c>
      <c r="K297" s="28">
        <v>6380</v>
      </c>
      <c r="L297" s="29">
        <v>6380</v>
      </c>
      <c r="M297" s="27" t="s">
        <v>850</v>
      </c>
      <c r="N297" s="27" t="s">
        <v>1580</v>
      </c>
      <c r="O297" s="27" t="s">
        <v>185</v>
      </c>
      <c r="P297" s="27" t="s">
        <v>570</v>
      </c>
      <c r="Q297" s="27" t="s">
        <v>571</v>
      </c>
      <c r="R297">
        <f t="shared" si="4"/>
        <v>2023</v>
      </c>
    </row>
    <row r="298" spans="1:18" x14ac:dyDescent="0.3">
      <c r="A298" s="26">
        <v>44950</v>
      </c>
      <c r="B298" s="26">
        <v>44669</v>
      </c>
      <c r="C298" s="26">
        <v>44697</v>
      </c>
      <c r="D298" s="27" t="s">
        <v>1581</v>
      </c>
      <c r="E298" s="27" t="s">
        <v>1582</v>
      </c>
      <c r="F298" s="27" t="s">
        <v>2322</v>
      </c>
      <c r="G298" s="27" t="s">
        <v>2282</v>
      </c>
      <c r="H298" s="27" t="s">
        <v>556</v>
      </c>
      <c r="I298" s="27" t="s">
        <v>566</v>
      </c>
      <c r="J298" s="27" t="s">
        <v>777</v>
      </c>
      <c r="K298" s="28">
        <v>292900</v>
      </c>
      <c r="L298" s="29">
        <v>292900</v>
      </c>
      <c r="M298" s="27" t="s">
        <v>740</v>
      </c>
      <c r="N298" s="27" t="s">
        <v>1583</v>
      </c>
      <c r="O298" s="27" t="s">
        <v>185</v>
      </c>
      <c r="P298" s="27" t="s">
        <v>570</v>
      </c>
      <c r="Q298" s="27" t="s">
        <v>571</v>
      </c>
      <c r="R298">
        <f t="shared" si="4"/>
        <v>2023</v>
      </c>
    </row>
    <row r="299" spans="1:18" x14ac:dyDescent="0.3">
      <c r="A299" s="26">
        <v>44950</v>
      </c>
      <c r="B299" s="26">
        <v>44669</v>
      </c>
      <c r="C299" s="26">
        <v>44697</v>
      </c>
      <c r="D299" s="27" t="s">
        <v>1584</v>
      </c>
      <c r="E299" s="27" t="s">
        <v>1585</v>
      </c>
      <c r="F299" s="27" t="s">
        <v>2326</v>
      </c>
      <c r="G299" s="27" t="s">
        <v>2278</v>
      </c>
      <c r="H299" s="27" t="s">
        <v>556</v>
      </c>
      <c r="I299" s="27" t="s">
        <v>566</v>
      </c>
      <c r="J299" s="27" t="s">
        <v>694</v>
      </c>
      <c r="K299" s="28">
        <v>6380</v>
      </c>
      <c r="L299" s="29">
        <v>6380</v>
      </c>
      <c r="M299" s="27" t="s">
        <v>740</v>
      </c>
      <c r="N299" s="27" t="s">
        <v>1586</v>
      </c>
      <c r="O299" s="27" t="s">
        <v>185</v>
      </c>
      <c r="P299" s="27" t="s">
        <v>570</v>
      </c>
      <c r="Q299" s="27" t="s">
        <v>571</v>
      </c>
      <c r="R299">
        <f t="shared" si="4"/>
        <v>2023</v>
      </c>
    </row>
    <row r="300" spans="1:18" x14ac:dyDescent="0.3">
      <c r="A300" s="26">
        <v>44950</v>
      </c>
      <c r="B300" s="26">
        <v>44731</v>
      </c>
      <c r="C300" s="26">
        <v>44740</v>
      </c>
      <c r="D300" s="27" t="s">
        <v>1587</v>
      </c>
      <c r="E300" s="27" t="s">
        <v>1588</v>
      </c>
      <c r="F300" s="27" t="s">
        <v>2316</v>
      </c>
      <c r="G300" s="27" t="s">
        <v>2279</v>
      </c>
      <c r="H300" s="27" t="s">
        <v>556</v>
      </c>
      <c r="I300" s="27" t="s">
        <v>566</v>
      </c>
      <c r="J300" s="27" t="s">
        <v>777</v>
      </c>
      <c r="K300" s="28">
        <v>377000</v>
      </c>
      <c r="L300" s="29">
        <v>377000</v>
      </c>
      <c r="M300" s="27" t="s">
        <v>577</v>
      </c>
      <c r="N300" s="27" t="s">
        <v>1589</v>
      </c>
      <c r="O300" s="27" t="s">
        <v>185</v>
      </c>
      <c r="P300" s="27" t="s">
        <v>570</v>
      </c>
      <c r="Q300" s="27" t="s">
        <v>571</v>
      </c>
      <c r="R300">
        <f t="shared" si="4"/>
        <v>2023</v>
      </c>
    </row>
    <row r="301" spans="1:18" x14ac:dyDescent="0.3">
      <c r="A301" s="26">
        <v>44950</v>
      </c>
      <c r="B301" s="26">
        <v>44749</v>
      </c>
      <c r="C301" s="26">
        <v>44769</v>
      </c>
      <c r="D301" s="27" t="s">
        <v>1590</v>
      </c>
      <c r="E301" s="27" t="s">
        <v>1591</v>
      </c>
      <c r="F301" s="27" t="s">
        <v>2310</v>
      </c>
      <c r="G301" s="27" t="s">
        <v>2291</v>
      </c>
      <c r="H301" s="27" t="s">
        <v>556</v>
      </c>
      <c r="I301" s="27" t="s">
        <v>566</v>
      </c>
      <c r="J301" s="27" t="s">
        <v>777</v>
      </c>
      <c r="K301" s="28">
        <v>162748</v>
      </c>
      <c r="L301" s="29">
        <v>162748</v>
      </c>
      <c r="M301" s="27" t="s">
        <v>987</v>
      </c>
      <c r="N301" s="27" t="s">
        <v>1592</v>
      </c>
      <c r="O301" s="27" t="s">
        <v>185</v>
      </c>
      <c r="P301" s="27" t="s">
        <v>570</v>
      </c>
      <c r="Q301" s="27" t="s">
        <v>571</v>
      </c>
      <c r="R301">
        <f t="shared" si="4"/>
        <v>2023</v>
      </c>
    </row>
    <row r="302" spans="1:18" x14ac:dyDescent="0.3">
      <c r="A302" s="26">
        <v>44950</v>
      </c>
      <c r="B302" s="26">
        <v>44658</v>
      </c>
      <c r="C302" s="26">
        <v>44677</v>
      </c>
      <c r="D302" s="27" t="s">
        <v>1593</v>
      </c>
      <c r="E302" s="27" t="s">
        <v>1594</v>
      </c>
      <c r="F302" s="27" t="s">
        <v>2326</v>
      </c>
      <c r="G302" s="27" t="s">
        <v>2294</v>
      </c>
      <c r="H302" s="27" t="s">
        <v>556</v>
      </c>
      <c r="I302" s="27" t="s">
        <v>566</v>
      </c>
      <c r="J302" s="27" t="s">
        <v>777</v>
      </c>
      <c r="K302" s="28">
        <v>44080</v>
      </c>
      <c r="L302" s="29">
        <v>44080</v>
      </c>
      <c r="M302" s="27" t="s">
        <v>929</v>
      </c>
      <c r="N302" s="27" t="s">
        <v>1595</v>
      </c>
      <c r="O302" s="27" t="s">
        <v>185</v>
      </c>
      <c r="P302" s="27" t="s">
        <v>570</v>
      </c>
      <c r="Q302" s="27" t="s">
        <v>571</v>
      </c>
      <c r="R302">
        <f t="shared" si="4"/>
        <v>2023</v>
      </c>
    </row>
    <row r="303" spans="1:18" x14ac:dyDescent="0.3">
      <c r="A303" s="26">
        <v>44951</v>
      </c>
      <c r="B303" s="26">
        <v>44758</v>
      </c>
      <c r="C303" s="26">
        <v>44831</v>
      </c>
      <c r="D303" s="27" t="s">
        <v>1596</v>
      </c>
      <c r="E303" s="27" t="s">
        <v>1597</v>
      </c>
      <c r="F303" s="27" t="s">
        <v>2307</v>
      </c>
      <c r="G303" s="27" t="s">
        <v>2284</v>
      </c>
      <c r="H303" s="27" t="s">
        <v>574</v>
      </c>
      <c r="I303" s="27" t="s">
        <v>758</v>
      </c>
      <c r="J303" s="27" t="s">
        <v>574</v>
      </c>
      <c r="K303" s="28">
        <v>282650</v>
      </c>
      <c r="L303" s="29">
        <v>282650</v>
      </c>
      <c r="M303" s="27" t="s">
        <v>577</v>
      </c>
      <c r="N303" s="27" t="s">
        <v>1598</v>
      </c>
      <c r="O303" s="27" t="s">
        <v>619</v>
      </c>
      <c r="P303" s="27" t="s">
        <v>580</v>
      </c>
      <c r="Q303" s="27" t="s">
        <v>620</v>
      </c>
      <c r="R303">
        <f t="shared" si="4"/>
        <v>2023</v>
      </c>
    </row>
    <row r="304" spans="1:18" x14ac:dyDescent="0.3">
      <c r="A304" s="26">
        <v>44951</v>
      </c>
      <c r="B304" s="26">
        <v>44758</v>
      </c>
      <c r="C304" s="26">
        <v>44831</v>
      </c>
      <c r="D304" s="27" t="s">
        <v>1599</v>
      </c>
      <c r="E304" s="27" t="s">
        <v>1600</v>
      </c>
      <c r="F304" s="27" t="s">
        <v>2308</v>
      </c>
      <c r="G304" s="27" t="s">
        <v>2297</v>
      </c>
      <c r="H304" s="27" t="s">
        <v>574</v>
      </c>
      <c r="I304" s="27" t="s">
        <v>758</v>
      </c>
      <c r="J304" s="27" t="s">
        <v>574</v>
      </c>
      <c r="K304" s="28">
        <v>3956</v>
      </c>
      <c r="L304" s="29">
        <v>3956</v>
      </c>
      <c r="M304" s="27" t="s">
        <v>577</v>
      </c>
      <c r="N304" s="27" t="s">
        <v>1601</v>
      </c>
      <c r="O304" s="27" t="s">
        <v>619</v>
      </c>
      <c r="P304" s="27" t="s">
        <v>580</v>
      </c>
      <c r="Q304" s="27" t="s">
        <v>620</v>
      </c>
      <c r="R304">
        <f t="shared" si="4"/>
        <v>2023</v>
      </c>
    </row>
    <row r="305" spans="1:18" x14ac:dyDescent="0.3">
      <c r="A305" s="26">
        <v>44951</v>
      </c>
      <c r="B305" s="26">
        <v>44758</v>
      </c>
      <c r="C305" s="26">
        <v>44831</v>
      </c>
      <c r="D305" s="27" t="s">
        <v>1602</v>
      </c>
      <c r="E305" s="27" t="s">
        <v>1603</v>
      </c>
      <c r="F305" s="27" t="s">
        <v>2312</v>
      </c>
      <c r="G305" s="27" t="s">
        <v>2270</v>
      </c>
      <c r="H305" s="27" t="s">
        <v>574</v>
      </c>
      <c r="I305" s="27" t="s">
        <v>758</v>
      </c>
      <c r="J305" s="27" t="s">
        <v>597</v>
      </c>
      <c r="K305" s="28">
        <v>48958</v>
      </c>
      <c r="L305" s="29">
        <v>48958</v>
      </c>
      <c r="M305" s="27" t="s">
        <v>577</v>
      </c>
      <c r="N305" s="27" t="s">
        <v>1604</v>
      </c>
      <c r="O305" s="27" t="s">
        <v>619</v>
      </c>
      <c r="P305" s="27" t="s">
        <v>580</v>
      </c>
      <c r="Q305" s="27" t="s">
        <v>620</v>
      </c>
      <c r="R305">
        <f t="shared" si="4"/>
        <v>2023</v>
      </c>
    </row>
    <row r="306" spans="1:18" x14ac:dyDescent="0.3">
      <c r="A306" s="26">
        <v>44951</v>
      </c>
      <c r="B306" s="26">
        <v>44758</v>
      </c>
      <c r="C306" s="26">
        <v>44831</v>
      </c>
      <c r="D306" s="27" t="s">
        <v>1605</v>
      </c>
      <c r="E306" s="27" t="s">
        <v>1606</v>
      </c>
      <c r="F306" s="27" t="s">
        <v>2299</v>
      </c>
      <c r="G306" s="27" t="s">
        <v>2287</v>
      </c>
      <c r="H306" s="27" t="s">
        <v>574</v>
      </c>
      <c r="I306" s="27" t="s">
        <v>758</v>
      </c>
      <c r="J306" s="27" t="s">
        <v>576</v>
      </c>
      <c r="K306" s="28">
        <v>91100</v>
      </c>
      <c r="L306" s="29">
        <v>91100</v>
      </c>
      <c r="M306" s="27" t="s">
        <v>577</v>
      </c>
      <c r="N306" s="27" t="s">
        <v>1607</v>
      </c>
      <c r="O306" s="27" t="s">
        <v>619</v>
      </c>
      <c r="P306" s="27" t="s">
        <v>580</v>
      </c>
      <c r="Q306" s="27" t="s">
        <v>620</v>
      </c>
      <c r="R306">
        <f t="shared" si="4"/>
        <v>2023</v>
      </c>
    </row>
    <row r="307" spans="1:18" x14ac:dyDescent="0.3">
      <c r="A307" s="26">
        <v>44951</v>
      </c>
      <c r="B307" s="26">
        <v>44830</v>
      </c>
      <c r="C307" s="26">
        <v>44838</v>
      </c>
      <c r="D307" s="27" t="s">
        <v>1608</v>
      </c>
      <c r="E307" s="27" t="s">
        <v>1609</v>
      </c>
      <c r="F307" s="27" t="s">
        <v>2311</v>
      </c>
      <c r="G307" s="27" t="s">
        <v>2271</v>
      </c>
      <c r="H307" s="27" t="s">
        <v>556</v>
      </c>
      <c r="I307" s="27" t="s">
        <v>566</v>
      </c>
      <c r="J307" s="27" t="s">
        <v>777</v>
      </c>
      <c r="K307" s="28">
        <v>155804</v>
      </c>
      <c r="L307" s="29">
        <v>155804</v>
      </c>
      <c r="M307" s="27" t="s">
        <v>577</v>
      </c>
      <c r="N307" s="27" t="s">
        <v>1610</v>
      </c>
      <c r="O307" s="27" t="s">
        <v>185</v>
      </c>
      <c r="P307" s="27" t="s">
        <v>570</v>
      </c>
      <c r="Q307" s="27" t="s">
        <v>571</v>
      </c>
      <c r="R307">
        <f t="shared" si="4"/>
        <v>2023</v>
      </c>
    </row>
    <row r="308" spans="1:18" x14ac:dyDescent="0.3">
      <c r="A308" s="26">
        <v>44951</v>
      </c>
      <c r="B308" s="26">
        <v>44627</v>
      </c>
      <c r="C308" s="26">
        <v>44657</v>
      </c>
      <c r="D308" s="27" t="s">
        <v>1611</v>
      </c>
      <c r="E308" s="27" t="s">
        <v>1612</v>
      </c>
      <c r="F308" s="27" t="s">
        <v>2311</v>
      </c>
      <c r="G308" s="27" t="s">
        <v>2280</v>
      </c>
      <c r="H308" s="27" t="s">
        <v>556</v>
      </c>
      <c r="I308" s="27" t="s">
        <v>566</v>
      </c>
      <c r="J308" s="27" t="s">
        <v>777</v>
      </c>
      <c r="K308" s="28">
        <v>121475</v>
      </c>
      <c r="L308" s="29">
        <v>121475</v>
      </c>
      <c r="M308" s="27" t="s">
        <v>1248</v>
      </c>
      <c r="N308" s="27" t="s">
        <v>1613</v>
      </c>
      <c r="O308" s="27" t="s">
        <v>185</v>
      </c>
      <c r="P308" s="27" t="s">
        <v>570</v>
      </c>
      <c r="Q308" s="27" t="s">
        <v>571</v>
      </c>
      <c r="R308">
        <f t="shared" si="4"/>
        <v>2023</v>
      </c>
    </row>
    <row r="309" spans="1:18" x14ac:dyDescent="0.3">
      <c r="A309" s="26">
        <v>44951</v>
      </c>
      <c r="B309" s="26">
        <v>44833</v>
      </c>
      <c r="C309" s="26">
        <v>44839</v>
      </c>
      <c r="D309" s="27" t="s">
        <v>1614</v>
      </c>
      <c r="E309" s="27" t="s">
        <v>1615</v>
      </c>
      <c r="F309" s="27" t="s">
        <v>2328</v>
      </c>
      <c r="G309" s="27" t="s">
        <v>2298</v>
      </c>
      <c r="H309" s="27" t="s">
        <v>556</v>
      </c>
      <c r="I309" s="27" t="s">
        <v>566</v>
      </c>
      <c r="J309" s="27" t="s">
        <v>777</v>
      </c>
      <c r="K309" s="28">
        <v>138040</v>
      </c>
      <c r="L309" s="29">
        <v>138040</v>
      </c>
      <c r="M309" s="27" t="s">
        <v>683</v>
      </c>
      <c r="N309" s="27" t="s">
        <v>1616</v>
      </c>
      <c r="O309" s="27" t="s">
        <v>185</v>
      </c>
      <c r="P309" s="27" t="s">
        <v>570</v>
      </c>
      <c r="Q309" s="27" t="s">
        <v>571</v>
      </c>
      <c r="R309">
        <f t="shared" si="4"/>
        <v>2023</v>
      </c>
    </row>
    <row r="310" spans="1:18" x14ac:dyDescent="0.3">
      <c r="A310" s="26">
        <v>44951</v>
      </c>
      <c r="B310" s="26">
        <v>43611</v>
      </c>
      <c r="C310" s="26">
        <v>43665</v>
      </c>
      <c r="D310" s="27" t="s">
        <v>1617</v>
      </c>
      <c r="E310" s="27" t="s">
        <v>1618</v>
      </c>
      <c r="F310" s="27" t="s">
        <v>2306</v>
      </c>
      <c r="G310" s="27" t="s">
        <v>2272</v>
      </c>
      <c r="H310" s="27" t="s">
        <v>556</v>
      </c>
      <c r="I310" s="27" t="s">
        <v>566</v>
      </c>
      <c r="J310" s="27" t="s">
        <v>1619</v>
      </c>
      <c r="K310" s="28">
        <v>39908</v>
      </c>
      <c r="L310" s="29">
        <v>39908</v>
      </c>
      <c r="M310" s="27" t="s">
        <v>1620</v>
      </c>
      <c r="N310" s="27" t="s">
        <v>1621</v>
      </c>
      <c r="O310" s="27" t="s">
        <v>185</v>
      </c>
      <c r="P310" s="27" t="s">
        <v>570</v>
      </c>
      <c r="Q310" s="27" t="s">
        <v>571</v>
      </c>
      <c r="R310">
        <f t="shared" si="4"/>
        <v>2023</v>
      </c>
    </row>
    <row r="311" spans="1:18" x14ac:dyDescent="0.3">
      <c r="A311" s="26">
        <v>44951</v>
      </c>
      <c r="B311" s="26">
        <v>44195</v>
      </c>
      <c r="C311" s="26">
        <v>44202</v>
      </c>
      <c r="D311" s="27" t="s">
        <v>1622</v>
      </c>
      <c r="E311" s="27" t="s">
        <v>1623</v>
      </c>
      <c r="F311" s="27" t="s">
        <v>2303</v>
      </c>
      <c r="G311" s="27" t="s">
        <v>2283</v>
      </c>
      <c r="H311" s="27" t="s">
        <v>574</v>
      </c>
      <c r="I311" s="27" t="s">
        <v>1470</v>
      </c>
      <c r="J311" s="27" t="s">
        <v>1619</v>
      </c>
      <c r="K311" s="28">
        <v>41600</v>
      </c>
      <c r="L311" s="29">
        <v>41600</v>
      </c>
      <c r="M311" s="27" t="s">
        <v>987</v>
      </c>
      <c r="N311" s="27" t="s">
        <v>1624</v>
      </c>
      <c r="O311" s="27" t="s">
        <v>1472</v>
      </c>
      <c r="P311" s="30" t="s">
        <v>706</v>
      </c>
      <c r="Q311" s="27" t="s">
        <v>707</v>
      </c>
      <c r="R311">
        <f t="shared" si="4"/>
        <v>2023</v>
      </c>
    </row>
    <row r="312" spans="1:18" x14ac:dyDescent="0.3">
      <c r="A312" s="26">
        <v>44951</v>
      </c>
      <c r="B312" s="26">
        <v>44164</v>
      </c>
      <c r="C312" s="26">
        <v>44195</v>
      </c>
      <c r="D312" s="27" t="s">
        <v>1625</v>
      </c>
      <c r="E312" s="27" t="s">
        <v>1626</v>
      </c>
      <c r="F312" s="27" t="s">
        <v>2328</v>
      </c>
      <c r="G312" s="27" t="s">
        <v>2298</v>
      </c>
      <c r="H312" s="27" t="s">
        <v>556</v>
      </c>
      <c r="I312" s="27" t="s">
        <v>1627</v>
      </c>
      <c r="J312" s="27" t="s">
        <v>649</v>
      </c>
      <c r="K312" s="28">
        <v>2804383</v>
      </c>
      <c r="L312" s="29">
        <v>2804383</v>
      </c>
      <c r="M312" s="27" t="s">
        <v>577</v>
      </c>
      <c r="N312" s="27" t="s">
        <v>1628</v>
      </c>
      <c r="O312" s="27" t="s">
        <v>1629</v>
      </c>
      <c r="P312" s="27" t="s">
        <v>1630</v>
      </c>
      <c r="Q312" s="27" t="s">
        <v>1631</v>
      </c>
      <c r="R312">
        <f t="shared" si="4"/>
        <v>2023</v>
      </c>
    </row>
    <row r="313" spans="1:18" x14ac:dyDescent="0.3">
      <c r="A313" s="26">
        <v>44951</v>
      </c>
      <c r="B313" s="26">
        <v>44164</v>
      </c>
      <c r="C313" s="26">
        <v>44195</v>
      </c>
      <c r="D313" s="27" t="s">
        <v>1632</v>
      </c>
      <c r="E313" s="27" t="s">
        <v>1633</v>
      </c>
      <c r="F313" s="27" t="s">
        <v>2321</v>
      </c>
      <c r="G313" s="27" t="s">
        <v>2278</v>
      </c>
      <c r="H313" s="27" t="s">
        <v>556</v>
      </c>
      <c r="I313" s="27" t="s">
        <v>1634</v>
      </c>
      <c r="J313" s="27" t="s">
        <v>649</v>
      </c>
      <c r="K313" s="28">
        <v>47556453</v>
      </c>
      <c r="L313" s="29">
        <v>47556453</v>
      </c>
      <c r="M313" s="27" t="s">
        <v>577</v>
      </c>
      <c r="N313" s="27" t="s">
        <v>1635</v>
      </c>
      <c r="O313" s="27" t="s">
        <v>1636</v>
      </c>
      <c r="P313" s="31" t="s">
        <v>1630</v>
      </c>
      <c r="Q313" s="27" t="s">
        <v>1631</v>
      </c>
      <c r="R313">
        <f t="shared" si="4"/>
        <v>2023</v>
      </c>
    </row>
    <row r="314" spans="1:18" x14ac:dyDescent="0.3">
      <c r="A314" s="26">
        <v>44951</v>
      </c>
      <c r="B314" s="26">
        <v>44903</v>
      </c>
      <c r="C314" s="26">
        <v>44916</v>
      </c>
      <c r="D314" s="27" t="s">
        <v>1637</v>
      </c>
      <c r="E314" s="27" t="s">
        <v>1638</v>
      </c>
      <c r="F314" s="27" t="s">
        <v>2323</v>
      </c>
      <c r="G314" s="27" t="s">
        <v>2277</v>
      </c>
      <c r="H314" s="27" t="s">
        <v>556</v>
      </c>
      <c r="I314" s="27" t="s">
        <v>566</v>
      </c>
      <c r="J314" s="27" t="s">
        <v>605</v>
      </c>
      <c r="K314" s="28">
        <v>67000</v>
      </c>
      <c r="L314" s="29">
        <v>67000</v>
      </c>
      <c r="M314" s="27" t="s">
        <v>1639</v>
      </c>
      <c r="N314" s="27" t="s">
        <v>1640</v>
      </c>
      <c r="O314" s="27" t="s">
        <v>185</v>
      </c>
      <c r="P314" s="27" t="s">
        <v>570</v>
      </c>
      <c r="Q314" s="27" t="s">
        <v>571</v>
      </c>
      <c r="R314">
        <f t="shared" si="4"/>
        <v>2023</v>
      </c>
    </row>
    <row r="315" spans="1:18" x14ac:dyDescent="0.3">
      <c r="A315" s="26">
        <v>44952</v>
      </c>
      <c r="B315" s="26">
        <v>44946</v>
      </c>
      <c r="C315" s="26">
        <v>44946</v>
      </c>
      <c r="D315" s="27" t="s">
        <v>1641</v>
      </c>
      <c r="E315" s="27" t="s">
        <v>1642</v>
      </c>
      <c r="F315" s="27" t="s">
        <v>2328</v>
      </c>
      <c r="G315" s="27" t="s">
        <v>2285</v>
      </c>
      <c r="H315" s="27" t="s">
        <v>556</v>
      </c>
      <c r="I315" s="27" t="s">
        <v>557</v>
      </c>
      <c r="J315" s="27" t="s">
        <v>558</v>
      </c>
      <c r="K315" s="28">
        <v>123000</v>
      </c>
      <c r="L315" s="29">
        <v>123000</v>
      </c>
      <c r="M315" s="27" t="s">
        <v>559</v>
      </c>
      <c r="N315" s="27" t="s">
        <v>1643</v>
      </c>
      <c r="O315" s="27" t="s">
        <v>561</v>
      </c>
      <c r="P315" s="27" t="s">
        <v>562</v>
      </c>
      <c r="Q315" s="27" t="s">
        <v>563</v>
      </c>
      <c r="R315">
        <f t="shared" si="4"/>
        <v>2023</v>
      </c>
    </row>
    <row r="316" spans="1:18" x14ac:dyDescent="0.3">
      <c r="A316" s="26">
        <v>44952</v>
      </c>
      <c r="B316" s="26">
        <v>44689</v>
      </c>
      <c r="C316" s="26">
        <v>44761</v>
      </c>
      <c r="D316" s="27" t="s">
        <v>1644</v>
      </c>
      <c r="E316" s="27" t="s">
        <v>1645</v>
      </c>
      <c r="F316" s="27" t="s">
        <v>2309</v>
      </c>
      <c r="G316" s="27" t="s">
        <v>2296</v>
      </c>
      <c r="H316" s="27" t="s">
        <v>556</v>
      </c>
      <c r="I316" s="27" t="s">
        <v>575</v>
      </c>
      <c r="J316" s="27" t="s">
        <v>777</v>
      </c>
      <c r="K316" s="28">
        <v>375000</v>
      </c>
      <c r="L316" s="29">
        <v>375000</v>
      </c>
      <c r="M316" s="27" t="s">
        <v>1646</v>
      </c>
      <c r="N316" s="27" t="s">
        <v>1647</v>
      </c>
      <c r="O316" s="27" t="s">
        <v>579</v>
      </c>
      <c r="P316" s="27" t="s">
        <v>580</v>
      </c>
      <c r="Q316" s="27" t="s">
        <v>581</v>
      </c>
      <c r="R316">
        <f t="shared" si="4"/>
        <v>2023</v>
      </c>
    </row>
    <row r="317" spans="1:18" x14ac:dyDescent="0.3">
      <c r="A317" s="26">
        <v>44952</v>
      </c>
      <c r="B317" s="26">
        <v>44862</v>
      </c>
      <c r="C317" s="26">
        <v>44868</v>
      </c>
      <c r="D317" s="27" t="s">
        <v>1648</v>
      </c>
      <c r="E317" s="27" t="s">
        <v>1649</v>
      </c>
      <c r="F317" s="27" t="s">
        <v>2323</v>
      </c>
      <c r="G317" s="27" t="s">
        <v>2290</v>
      </c>
      <c r="H317" s="27" t="s">
        <v>556</v>
      </c>
      <c r="I317" s="27" t="s">
        <v>566</v>
      </c>
      <c r="J317" s="27" t="s">
        <v>777</v>
      </c>
      <c r="K317" s="28">
        <v>48140</v>
      </c>
      <c r="L317" s="29">
        <v>48140</v>
      </c>
      <c r="M317" s="27" t="s">
        <v>929</v>
      </c>
      <c r="N317" s="27" t="s">
        <v>1650</v>
      </c>
      <c r="O317" s="27" t="s">
        <v>185</v>
      </c>
      <c r="P317" s="27" t="s">
        <v>570</v>
      </c>
      <c r="Q317" s="27" t="s">
        <v>571</v>
      </c>
      <c r="R317">
        <f t="shared" si="4"/>
        <v>2023</v>
      </c>
    </row>
    <row r="318" spans="1:18" x14ac:dyDescent="0.3">
      <c r="A318" s="26">
        <v>44952</v>
      </c>
      <c r="B318" s="26">
        <v>44479</v>
      </c>
      <c r="C318" s="26">
        <v>44567</v>
      </c>
      <c r="D318" s="27" t="s">
        <v>1651</v>
      </c>
      <c r="E318" s="27" t="s">
        <v>1652</v>
      </c>
      <c r="F318" s="27" t="s">
        <v>2325</v>
      </c>
      <c r="G318" s="27" t="s">
        <v>2291</v>
      </c>
      <c r="H318" s="27" t="s">
        <v>556</v>
      </c>
      <c r="I318" s="27" t="s">
        <v>617</v>
      </c>
      <c r="J318" s="27" t="s">
        <v>777</v>
      </c>
      <c r="K318" s="28">
        <v>217848</v>
      </c>
      <c r="L318" s="29">
        <v>217848</v>
      </c>
      <c r="M318" s="27" t="s">
        <v>1653</v>
      </c>
      <c r="N318" s="27" t="s">
        <v>1654</v>
      </c>
      <c r="O318" s="27" t="s">
        <v>619</v>
      </c>
      <c r="P318" s="27" t="s">
        <v>580</v>
      </c>
      <c r="Q318" s="27" t="s">
        <v>620</v>
      </c>
      <c r="R318">
        <f t="shared" si="4"/>
        <v>2023</v>
      </c>
    </row>
    <row r="319" spans="1:18" x14ac:dyDescent="0.3">
      <c r="A319" s="26">
        <v>44952</v>
      </c>
      <c r="B319" s="26">
        <v>44758</v>
      </c>
      <c r="C319" s="26">
        <v>44831</v>
      </c>
      <c r="D319" s="27" t="s">
        <v>1655</v>
      </c>
      <c r="E319" s="27" t="s">
        <v>1656</v>
      </c>
      <c r="F319" s="27" t="s">
        <v>2327</v>
      </c>
      <c r="G319" s="27" t="s">
        <v>2279</v>
      </c>
      <c r="H319" s="27" t="s">
        <v>574</v>
      </c>
      <c r="I319" s="27" t="s">
        <v>758</v>
      </c>
      <c r="J319" s="27" t="s">
        <v>574</v>
      </c>
      <c r="K319" s="28">
        <v>47000</v>
      </c>
      <c r="L319" s="29">
        <v>47000</v>
      </c>
      <c r="M319" s="27" t="s">
        <v>577</v>
      </c>
      <c r="N319" s="27" t="s">
        <v>1657</v>
      </c>
      <c r="O319" s="27" t="s">
        <v>619</v>
      </c>
      <c r="P319" s="27" t="s">
        <v>580</v>
      </c>
      <c r="Q319" s="27" t="s">
        <v>620</v>
      </c>
      <c r="R319">
        <f t="shared" si="4"/>
        <v>2023</v>
      </c>
    </row>
    <row r="320" spans="1:18" x14ac:dyDescent="0.3">
      <c r="A320" s="26">
        <v>44952</v>
      </c>
      <c r="B320" s="26">
        <v>44595</v>
      </c>
      <c r="C320" s="26">
        <v>44652</v>
      </c>
      <c r="D320" s="27" t="s">
        <v>1658</v>
      </c>
      <c r="E320" s="27" t="s">
        <v>1659</v>
      </c>
      <c r="F320" s="27" t="s">
        <v>2316</v>
      </c>
      <c r="G320" s="27" t="s">
        <v>2270</v>
      </c>
      <c r="H320" s="27" t="s">
        <v>556</v>
      </c>
      <c r="I320" s="27" t="s">
        <v>566</v>
      </c>
      <c r="J320" s="27" t="s">
        <v>694</v>
      </c>
      <c r="K320" s="28">
        <v>7540</v>
      </c>
      <c r="L320" s="29">
        <v>7540</v>
      </c>
      <c r="M320" s="27" t="s">
        <v>822</v>
      </c>
      <c r="N320" s="27" t="s">
        <v>1660</v>
      </c>
      <c r="O320" s="27" t="s">
        <v>185</v>
      </c>
      <c r="P320" s="27" t="s">
        <v>570</v>
      </c>
      <c r="Q320" s="27" t="s">
        <v>571</v>
      </c>
      <c r="R320">
        <f t="shared" si="4"/>
        <v>2023</v>
      </c>
    </row>
    <row r="321" spans="1:18" x14ac:dyDescent="0.3">
      <c r="A321" s="26">
        <v>44952</v>
      </c>
      <c r="B321" s="26">
        <v>44595</v>
      </c>
      <c r="C321" s="26">
        <v>44652</v>
      </c>
      <c r="D321" s="27" t="s">
        <v>1661</v>
      </c>
      <c r="E321" s="27" t="s">
        <v>1662</v>
      </c>
      <c r="F321" s="27" t="s">
        <v>2318</v>
      </c>
      <c r="G321" s="27" t="s">
        <v>2293</v>
      </c>
      <c r="H321" s="27" t="s">
        <v>556</v>
      </c>
      <c r="I321" s="27" t="s">
        <v>566</v>
      </c>
      <c r="J321" s="27" t="s">
        <v>777</v>
      </c>
      <c r="K321" s="28">
        <v>193140</v>
      </c>
      <c r="L321" s="29">
        <v>193140</v>
      </c>
      <c r="M321" s="27" t="s">
        <v>822</v>
      </c>
      <c r="N321" s="27" t="s">
        <v>1663</v>
      </c>
      <c r="O321" s="27" t="s">
        <v>185</v>
      </c>
      <c r="P321" s="27" t="s">
        <v>570</v>
      </c>
      <c r="Q321" s="27" t="s">
        <v>571</v>
      </c>
      <c r="R321">
        <f t="shared" si="4"/>
        <v>2023</v>
      </c>
    </row>
    <row r="322" spans="1:18" x14ac:dyDescent="0.3">
      <c r="A322" s="26">
        <v>44952</v>
      </c>
      <c r="B322" s="26">
        <v>44825</v>
      </c>
      <c r="C322" s="26">
        <v>44834</v>
      </c>
      <c r="D322" s="27" t="s">
        <v>1664</v>
      </c>
      <c r="E322" s="27" t="s">
        <v>1665</v>
      </c>
      <c r="F322" s="27" t="s">
        <v>2313</v>
      </c>
      <c r="G322" s="27" t="s">
        <v>2290</v>
      </c>
      <c r="H322" s="27" t="s">
        <v>556</v>
      </c>
      <c r="I322" s="27" t="s">
        <v>566</v>
      </c>
      <c r="J322" s="27" t="s">
        <v>777</v>
      </c>
      <c r="K322" s="28">
        <v>106720</v>
      </c>
      <c r="L322" s="29">
        <v>106720</v>
      </c>
      <c r="M322" s="27" t="s">
        <v>850</v>
      </c>
      <c r="N322" s="27" t="s">
        <v>1666</v>
      </c>
      <c r="O322" s="27" t="s">
        <v>185</v>
      </c>
      <c r="P322" s="27" t="s">
        <v>570</v>
      </c>
      <c r="Q322" s="27" t="s">
        <v>571</v>
      </c>
      <c r="R322">
        <f t="shared" si="4"/>
        <v>2023</v>
      </c>
    </row>
    <row r="323" spans="1:18" x14ac:dyDescent="0.3">
      <c r="A323" s="26">
        <v>44952</v>
      </c>
      <c r="B323" s="26">
        <v>43848</v>
      </c>
      <c r="C323" s="26">
        <v>43867</v>
      </c>
      <c r="D323" s="27" t="s">
        <v>1667</v>
      </c>
      <c r="E323" s="27" t="s">
        <v>1668</v>
      </c>
      <c r="F323" s="27" t="s">
        <v>2301</v>
      </c>
      <c r="G323" s="27" t="s">
        <v>2293</v>
      </c>
      <c r="H323" s="27" t="s">
        <v>556</v>
      </c>
      <c r="I323" s="27" t="s">
        <v>575</v>
      </c>
      <c r="J323" s="27" t="s">
        <v>777</v>
      </c>
      <c r="K323" s="28">
        <v>1791417</v>
      </c>
      <c r="L323" s="29">
        <v>1791417</v>
      </c>
      <c r="M323" s="27" t="s">
        <v>1669</v>
      </c>
      <c r="N323" s="27" t="s">
        <v>1670</v>
      </c>
      <c r="O323" s="27" t="s">
        <v>579</v>
      </c>
      <c r="P323" s="27" t="s">
        <v>580</v>
      </c>
      <c r="Q323" s="27" t="s">
        <v>581</v>
      </c>
      <c r="R323">
        <f t="shared" ref="R323:R386" si="5">YEAR(A323)</f>
        <v>2023</v>
      </c>
    </row>
    <row r="324" spans="1:18" x14ac:dyDescent="0.3">
      <c r="A324" s="26">
        <v>44952</v>
      </c>
      <c r="B324" s="26">
        <v>44619</v>
      </c>
      <c r="C324" s="26">
        <v>44746</v>
      </c>
      <c r="D324" s="27" t="s">
        <v>514</v>
      </c>
      <c r="E324" s="27" t="s">
        <v>1671</v>
      </c>
      <c r="F324" s="27" t="s">
        <v>2311</v>
      </c>
      <c r="G324" s="27" t="s">
        <v>2284</v>
      </c>
      <c r="H324" s="27" t="s">
        <v>556</v>
      </c>
      <c r="I324" s="27" t="s">
        <v>566</v>
      </c>
      <c r="J324" s="27" t="s">
        <v>777</v>
      </c>
      <c r="K324" s="28">
        <v>190356</v>
      </c>
      <c r="L324" s="29">
        <v>190356</v>
      </c>
      <c r="M324" s="27" t="s">
        <v>1672</v>
      </c>
      <c r="N324" s="27" t="s">
        <v>1673</v>
      </c>
      <c r="O324" s="27" t="s">
        <v>185</v>
      </c>
      <c r="P324" s="27" t="s">
        <v>570</v>
      </c>
      <c r="Q324" s="27" t="s">
        <v>571</v>
      </c>
      <c r="R324">
        <f t="shared" si="5"/>
        <v>2023</v>
      </c>
    </row>
    <row r="325" spans="1:18" x14ac:dyDescent="0.3">
      <c r="A325" s="26">
        <v>44952</v>
      </c>
      <c r="B325" s="26">
        <v>44807</v>
      </c>
      <c r="C325" s="26">
        <v>44819</v>
      </c>
      <c r="D325" s="27" t="s">
        <v>1674</v>
      </c>
      <c r="E325" s="27" t="s">
        <v>1675</v>
      </c>
      <c r="F325" s="27" t="s">
        <v>2316</v>
      </c>
      <c r="G325" s="27" t="s">
        <v>2282</v>
      </c>
      <c r="H325" s="27" t="s">
        <v>556</v>
      </c>
      <c r="I325" s="27" t="s">
        <v>566</v>
      </c>
      <c r="J325" s="27" t="s">
        <v>777</v>
      </c>
      <c r="K325" s="28">
        <v>129688</v>
      </c>
      <c r="L325" s="29">
        <v>129688</v>
      </c>
      <c r="M325" s="27" t="s">
        <v>850</v>
      </c>
      <c r="N325" s="27" t="s">
        <v>1676</v>
      </c>
      <c r="O325" s="27" t="s">
        <v>185</v>
      </c>
      <c r="P325" s="27" t="s">
        <v>570</v>
      </c>
      <c r="Q325" s="27" t="s">
        <v>571</v>
      </c>
      <c r="R325">
        <f t="shared" si="5"/>
        <v>2023</v>
      </c>
    </row>
    <row r="326" spans="1:18" x14ac:dyDescent="0.3">
      <c r="A326" s="26">
        <v>44952</v>
      </c>
      <c r="B326" s="26">
        <v>44601</v>
      </c>
      <c r="C326" s="26">
        <v>44644</v>
      </c>
      <c r="D326" s="27" t="s">
        <v>1677</v>
      </c>
      <c r="E326" s="27" t="s">
        <v>1678</v>
      </c>
      <c r="F326" s="27" t="s">
        <v>2313</v>
      </c>
      <c r="G326" s="27" t="s">
        <v>2274</v>
      </c>
      <c r="H326" s="27" t="s">
        <v>556</v>
      </c>
      <c r="I326" s="27" t="s">
        <v>566</v>
      </c>
      <c r="J326" s="27" t="s">
        <v>777</v>
      </c>
      <c r="K326" s="28">
        <v>225736</v>
      </c>
      <c r="L326" s="29">
        <v>225736</v>
      </c>
      <c r="M326" s="27" t="s">
        <v>1679</v>
      </c>
      <c r="N326" s="27" t="s">
        <v>1680</v>
      </c>
      <c r="O326" s="27" t="s">
        <v>185</v>
      </c>
      <c r="P326" s="27" t="s">
        <v>570</v>
      </c>
      <c r="Q326" s="27" t="s">
        <v>571</v>
      </c>
      <c r="R326">
        <f t="shared" si="5"/>
        <v>2023</v>
      </c>
    </row>
    <row r="327" spans="1:18" x14ac:dyDescent="0.3">
      <c r="A327" s="26">
        <v>44952</v>
      </c>
      <c r="B327" s="26">
        <v>44719</v>
      </c>
      <c r="C327" s="26">
        <v>44852</v>
      </c>
      <c r="D327" s="27" t="s">
        <v>1681</v>
      </c>
      <c r="E327" s="27" t="s">
        <v>1682</v>
      </c>
      <c r="F327" s="27" t="s">
        <v>2299</v>
      </c>
      <c r="G327" s="27" t="s">
        <v>2285</v>
      </c>
      <c r="H327" s="27" t="s">
        <v>556</v>
      </c>
      <c r="I327" s="27" t="s">
        <v>566</v>
      </c>
      <c r="J327" s="27" t="s">
        <v>694</v>
      </c>
      <c r="K327" s="28">
        <v>7540</v>
      </c>
      <c r="L327" s="29">
        <v>7540</v>
      </c>
      <c r="M327" s="27" t="s">
        <v>838</v>
      </c>
      <c r="N327" s="27" t="s">
        <v>1683</v>
      </c>
      <c r="O327" s="27" t="s">
        <v>185</v>
      </c>
      <c r="P327" s="27" t="s">
        <v>570</v>
      </c>
      <c r="Q327" s="27" t="s">
        <v>571</v>
      </c>
      <c r="R327">
        <f t="shared" si="5"/>
        <v>2023</v>
      </c>
    </row>
    <row r="328" spans="1:18" x14ac:dyDescent="0.3">
      <c r="A328" s="26">
        <v>44952</v>
      </c>
      <c r="B328" s="26">
        <v>44719</v>
      </c>
      <c r="C328" s="26">
        <v>44852</v>
      </c>
      <c r="D328" s="27" t="s">
        <v>1684</v>
      </c>
      <c r="E328" s="27" t="s">
        <v>1685</v>
      </c>
      <c r="F328" s="27" t="s">
        <v>2304</v>
      </c>
      <c r="G328" s="27" t="s">
        <v>2276</v>
      </c>
      <c r="H328" s="27" t="s">
        <v>556</v>
      </c>
      <c r="I328" s="27" t="s">
        <v>566</v>
      </c>
      <c r="J328" s="27" t="s">
        <v>777</v>
      </c>
      <c r="K328" s="28">
        <v>143260</v>
      </c>
      <c r="L328" s="29">
        <v>143260</v>
      </c>
      <c r="M328" s="27" t="s">
        <v>838</v>
      </c>
      <c r="N328" s="27" t="s">
        <v>1686</v>
      </c>
      <c r="O328" s="27" t="s">
        <v>185</v>
      </c>
      <c r="P328" s="27" t="s">
        <v>570</v>
      </c>
      <c r="Q328" s="27" t="s">
        <v>571</v>
      </c>
      <c r="R328">
        <f t="shared" si="5"/>
        <v>2023</v>
      </c>
    </row>
    <row r="329" spans="1:18" x14ac:dyDescent="0.3">
      <c r="A329" s="26">
        <v>44952</v>
      </c>
      <c r="B329" s="26">
        <v>44599</v>
      </c>
      <c r="C329" s="26">
        <v>44607</v>
      </c>
      <c r="D329" s="27" t="s">
        <v>1687</v>
      </c>
      <c r="E329" s="27" t="s">
        <v>1688</v>
      </c>
      <c r="F329" s="27" t="s">
        <v>2323</v>
      </c>
      <c r="G329" s="27" t="s">
        <v>2293</v>
      </c>
      <c r="H329" s="27" t="s">
        <v>556</v>
      </c>
      <c r="I329" s="27" t="s">
        <v>566</v>
      </c>
      <c r="J329" s="27" t="s">
        <v>777</v>
      </c>
      <c r="K329" s="28">
        <v>171564</v>
      </c>
      <c r="L329" s="29">
        <v>171564</v>
      </c>
      <c r="M329" s="27" t="s">
        <v>929</v>
      </c>
      <c r="N329" s="27" t="s">
        <v>1689</v>
      </c>
      <c r="O329" s="27" t="s">
        <v>185</v>
      </c>
      <c r="P329" s="27" t="s">
        <v>570</v>
      </c>
      <c r="Q329" s="27" t="s">
        <v>571</v>
      </c>
      <c r="R329">
        <f t="shared" si="5"/>
        <v>2023</v>
      </c>
    </row>
    <row r="330" spans="1:18" x14ac:dyDescent="0.3">
      <c r="A330" s="26">
        <v>44952</v>
      </c>
      <c r="B330" s="26">
        <v>44582</v>
      </c>
      <c r="C330" s="26">
        <v>44657</v>
      </c>
      <c r="D330" s="27" t="s">
        <v>1690</v>
      </c>
      <c r="E330" s="27" t="s">
        <v>1691</v>
      </c>
      <c r="F330" s="27" t="s">
        <v>2313</v>
      </c>
      <c r="G330" s="27" t="s">
        <v>2289</v>
      </c>
      <c r="H330" s="27" t="s">
        <v>556</v>
      </c>
      <c r="I330" s="27" t="s">
        <v>566</v>
      </c>
      <c r="J330" s="27" t="s">
        <v>777</v>
      </c>
      <c r="K330" s="28">
        <v>195228</v>
      </c>
      <c r="L330" s="29">
        <v>195228</v>
      </c>
      <c r="M330" s="27" t="s">
        <v>687</v>
      </c>
      <c r="N330" s="27" t="s">
        <v>1692</v>
      </c>
      <c r="O330" s="27" t="s">
        <v>185</v>
      </c>
      <c r="P330" s="27" t="s">
        <v>570</v>
      </c>
      <c r="Q330" s="27" t="s">
        <v>571</v>
      </c>
      <c r="R330">
        <f t="shared" si="5"/>
        <v>2023</v>
      </c>
    </row>
    <row r="331" spans="1:18" x14ac:dyDescent="0.3">
      <c r="A331" s="26">
        <v>44952</v>
      </c>
      <c r="B331" s="26">
        <v>44710</v>
      </c>
      <c r="C331" s="26">
        <v>44820</v>
      </c>
      <c r="D331" s="27" t="s">
        <v>1693</v>
      </c>
      <c r="E331" s="27" t="s">
        <v>1694</v>
      </c>
      <c r="F331" s="27" t="s">
        <v>2328</v>
      </c>
      <c r="G331" s="27" t="s">
        <v>2286</v>
      </c>
      <c r="H331" s="27" t="s">
        <v>556</v>
      </c>
      <c r="I331" s="27" t="s">
        <v>566</v>
      </c>
      <c r="J331" s="27" t="s">
        <v>567</v>
      </c>
      <c r="K331" s="28">
        <v>18000</v>
      </c>
      <c r="L331" s="29">
        <v>18000</v>
      </c>
      <c r="M331" s="27" t="s">
        <v>1695</v>
      </c>
      <c r="N331" s="27" t="s">
        <v>1696</v>
      </c>
      <c r="O331" s="27" t="s">
        <v>185</v>
      </c>
      <c r="P331" s="27" t="s">
        <v>570</v>
      </c>
      <c r="Q331" s="27" t="s">
        <v>571</v>
      </c>
      <c r="R331">
        <f t="shared" si="5"/>
        <v>2023</v>
      </c>
    </row>
    <row r="332" spans="1:18" x14ac:dyDescent="0.3">
      <c r="A332" s="26">
        <v>44952</v>
      </c>
      <c r="B332" s="26">
        <v>44860</v>
      </c>
      <c r="C332" s="26">
        <v>44879</v>
      </c>
      <c r="D332" s="27" t="s">
        <v>1697</v>
      </c>
      <c r="E332" s="27" t="s">
        <v>1698</v>
      </c>
      <c r="F332" s="27" t="s">
        <v>2302</v>
      </c>
      <c r="G332" s="27" t="s">
        <v>2282</v>
      </c>
      <c r="H332" s="27" t="s">
        <v>556</v>
      </c>
      <c r="I332" s="27" t="s">
        <v>566</v>
      </c>
      <c r="J332" s="27" t="s">
        <v>777</v>
      </c>
      <c r="K332" s="28">
        <v>272600</v>
      </c>
      <c r="L332" s="29">
        <v>272600</v>
      </c>
      <c r="M332" s="27" t="s">
        <v>842</v>
      </c>
      <c r="N332" s="27" t="s">
        <v>1699</v>
      </c>
      <c r="O332" s="27" t="s">
        <v>185</v>
      </c>
      <c r="P332" s="27" t="s">
        <v>570</v>
      </c>
      <c r="Q332" s="27" t="s">
        <v>571</v>
      </c>
      <c r="R332">
        <f t="shared" si="5"/>
        <v>2023</v>
      </c>
    </row>
    <row r="333" spans="1:18" x14ac:dyDescent="0.3">
      <c r="A333" s="26">
        <v>44952</v>
      </c>
      <c r="B333" s="26">
        <v>44596</v>
      </c>
      <c r="C333" s="26">
        <v>44600</v>
      </c>
      <c r="D333" s="27" t="s">
        <v>1700</v>
      </c>
      <c r="E333" s="27" t="s">
        <v>1530</v>
      </c>
      <c r="F333" s="27" t="s">
        <v>2314</v>
      </c>
      <c r="G333" s="27" t="s">
        <v>2275</v>
      </c>
      <c r="H333" s="27" t="s">
        <v>556</v>
      </c>
      <c r="I333" s="27" t="s">
        <v>566</v>
      </c>
      <c r="J333" s="27" t="s">
        <v>694</v>
      </c>
      <c r="K333" s="28">
        <v>6380</v>
      </c>
      <c r="L333" s="29">
        <v>6380</v>
      </c>
      <c r="M333" s="27" t="s">
        <v>1646</v>
      </c>
      <c r="N333" s="27" t="s">
        <v>1701</v>
      </c>
      <c r="O333" s="27" t="s">
        <v>185</v>
      </c>
      <c r="P333" s="27" t="s">
        <v>570</v>
      </c>
      <c r="Q333" s="27" t="s">
        <v>571</v>
      </c>
      <c r="R333">
        <f t="shared" si="5"/>
        <v>2023</v>
      </c>
    </row>
    <row r="334" spans="1:18" x14ac:dyDescent="0.3">
      <c r="A334" s="26">
        <v>44952</v>
      </c>
      <c r="B334" s="26">
        <v>44596</v>
      </c>
      <c r="C334" s="26">
        <v>44600</v>
      </c>
      <c r="D334" s="27" t="s">
        <v>1702</v>
      </c>
      <c r="E334" s="27" t="s">
        <v>1703</v>
      </c>
      <c r="F334" s="27" t="s">
        <v>2305</v>
      </c>
      <c r="G334" s="27" t="s">
        <v>2272</v>
      </c>
      <c r="H334" s="27" t="s">
        <v>556</v>
      </c>
      <c r="I334" s="27" t="s">
        <v>566</v>
      </c>
      <c r="J334" s="27" t="s">
        <v>777</v>
      </c>
      <c r="K334" s="28">
        <v>216340</v>
      </c>
      <c r="L334" s="29">
        <v>216340</v>
      </c>
      <c r="M334" s="27" t="s">
        <v>1646</v>
      </c>
      <c r="N334" s="27" t="s">
        <v>1704</v>
      </c>
      <c r="O334" s="27" t="s">
        <v>185</v>
      </c>
      <c r="P334" s="27" t="s">
        <v>570</v>
      </c>
      <c r="Q334" s="27" t="s">
        <v>571</v>
      </c>
      <c r="R334">
        <f t="shared" si="5"/>
        <v>2023</v>
      </c>
    </row>
    <row r="335" spans="1:18" x14ac:dyDescent="0.3">
      <c r="A335" s="26">
        <v>44952</v>
      </c>
      <c r="B335" s="26">
        <v>44499</v>
      </c>
      <c r="C335" s="26">
        <v>44617</v>
      </c>
      <c r="D335" s="27" t="s">
        <v>1705</v>
      </c>
      <c r="E335" s="27" t="s">
        <v>1706</v>
      </c>
      <c r="F335" s="27" t="s">
        <v>2325</v>
      </c>
      <c r="G335" s="27" t="s">
        <v>2291</v>
      </c>
      <c r="H335" s="27" t="s">
        <v>596</v>
      </c>
      <c r="I335" s="27" t="s">
        <v>575</v>
      </c>
      <c r="J335" s="27" t="s">
        <v>596</v>
      </c>
      <c r="K335" s="28">
        <v>34650</v>
      </c>
      <c r="L335" s="29">
        <v>34650</v>
      </c>
      <c r="M335" s="27" t="s">
        <v>1707</v>
      </c>
      <c r="N335" s="27" t="s">
        <v>1708</v>
      </c>
      <c r="O335" s="27" t="s">
        <v>579</v>
      </c>
      <c r="P335" s="27" t="s">
        <v>580</v>
      </c>
      <c r="Q335" s="27" t="s">
        <v>581</v>
      </c>
      <c r="R335">
        <f t="shared" si="5"/>
        <v>2023</v>
      </c>
    </row>
    <row r="336" spans="1:18" x14ac:dyDescent="0.3">
      <c r="A336" s="26">
        <v>44953</v>
      </c>
      <c r="B336" s="26">
        <v>44620</v>
      </c>
      <c r="C336" s="26">
        <v>44671</v>
      </c>
      <c r="D336" s="27" t="s">
        <v>1709</v>
      </c>
      <c r="E336" s="27" t="s">
        <v>1710</v>
      </c>
      <c r="F336" s="27" t="s">
        <v>2305</v>
      </c>
      <c r="G336" s="27" t="s">
        <v>2271</v>
      </c>
      <c r="H336" s="27" t="s">
        <v>556</v>
      </c>
      <c r="I336" s="27" t="s">
        <v>566</v>
      </c>
      <c r="J336" s="27" t="s">
        <v>777</v>
      </c>
      <c r="K336" s="28">
        <v>208800</v>
      </c>
      <c r="L336" s="29">
        <v>208800</v>
      </c>
      <c r="M336" s="27" t="s">
        <v>1711</v>
      </c>
      <c r="N336" s="27" t="s">
        <v>1712</v>
      </c>
      <c r="O336" s="27" t="s">
        <v>185</v>
      </c>
      <c r="P336" s="27" t="s">
        <v>570</v>
      </c>
      <c r="Q336" s="27" t="s">
        <v>571</v>
      </c>
      <c r="R336">
        <f t="shared" si="5"/>
        <v>2023</v>
      </c>
    </row>
    <row r="337" spans="1:18" x14ac:dyDescent="0.3">
      <c r="A337" s="26">
        <v>44953</v>
      </c>
      <c r="B337" s="26">
        <v>44718</v>
      </c>
      <c r="C337" s="26">
        <v>44729</v>
      </c>
      <c r="D337" s="27" t="s">
        <v>1713</v>
      </c>
      <c r="E337" s="27" t="s">
        <v>1714</v>
      </c>
      <c r="F337" s="27" t="s">
        <v>2318</v>
      </c>
      <c r="G337" s="27" t="s">
        <v>2276</v>
      </c>
      <c r="H337" s="27" t="s">
        <v>556</v>
      </c>
      <c r="I337" s="27" t="s">
        <v>575</v>
      </c>
      <c r="J337" s="27" t="s">
        <v>777</v>
      </c>
      <c r="K337" s="28">
        <v>49300</v>
      </c>
      <c r="L337" s="29">
        <v>49300</v>
      </c>
      <c r="M337" s="27" t="s">
        <v>987</v>
      </c>
      <c r="N337" s="27" t="s">
        <v>1715</v>
      </c>
      <c r="O337" s="27" t="s">
        <v>579</v>
      </c>
      <c r="P337" s="27" t="s">
        <v>580</v>
      </c>
      <c r="Q337" s="27" t="s">
        <v>581</v>
      </c>
      <c r="R337">
        <f t="shared" si="5"/>
        <v>2023</v>
      </c>
    </row>
    <row r="338" spans="1:18" x14ac:dyDescent="0.3">
      <c r="A338" s="26">
        <v>44953</v>
      </c>
      <c r="B338" s="26">
        <v>44470</v>
      </c>
      <c r="C338" s="26">
        <v>44532</v>
      </c>
      <c r="D338" s="27" t="s">
        <v>1716</v>
      </c>
      <c r="E338" s="27" t="s">
        <v>1717</v>
      </c>
      <c r="F338" s="27" t="s">
        <v>2304</v>
      </c>
      <c r="G338" s="27" t="s">
        <v>2284</v>
      </c>
      <c r="H338" s="27" t="s">
        <v>556</v>
      </c>
      <c r="I338" s="27" t="s">
        <v>566</v>
      </c>
      <c r="J338" s="27" t="s">
        <v>777</v>
      </c>
      <c r="K338" s="28">
        <v>18053</v>
      </c>
      <c r="L338" s="29">
        <v>18053</v>
      </c>
      <c r="M338" s="27" t="s">
        <v>559</v>
      </c>
      <c r="N338" s="27" t="s">
        <v>1718</v>
      </c>
      <c r="O338" s="27" t="s">
        <v>185</v>
      </c>
      <c r="P338" s="27" t="s">
        <v>570</v>
      </c>
      <c r="Q338" s="27" t="s">
        <v>571</v>
      </c>
      <c r="R338">
        <f t="shared" si="5"/>
        <v>2023</v>
      </c>
    </row>
    <row r="339" spans="1:18" x14ac:dyDescent="0.3">
      <c r="A339" s="26">
        <v>44953</v>
      </c>
      <c r="B339" s="26">
        <v>44907</v>
      </c>
      <c r="C339" s="26">
        <v>44932</v>
      </c>
      <c r="D339" s="27" t="s">
        <v>1719</v>
      </c>
      <c r="E339" s="27" t="s">
        <v>1720</v>
      </c>
      <c r="F339" s="27" t="s">
        <v>2312</v>
      </c>
      <c r="G339" s="27" t="s">
        <v>2282</v>
      </c>
      <c r="H339" s="27" t="s">
        <v>556</v>
      </c>
      <c r="I339" s="27" t="s">
        <v>566</v>
      </c>
      <c r="J339" s="27" t="s">
        <v>610</v>
      </c>
      <c r="K339" s="28">
        <v>8500</v>
      </c>
      <c r="L339" s="29">
        <v>8500</v>
      </c>
      <c r="M339" s="27" t="s">
        <v>683</v>
      </c>
      <c r="N339" s="27" t="s">
        <v>1721</v>
      </c>
      <c r="O339" s="27" t="s">
        <v>185</v>
      </c>
      <c r="P339" s="27" t="s">
        <v>570</v>
      </c>
      <c r="Q339" s="27" t="s">
        <v>571</v>
      </c>
      <c r="R339">
        <f t="shared" si="5"/>
        <v>2023</v>
      </c>
    </row>
    <row r="340" spans="1:18" x14ac:dyDescent="0.3">
      <c r="A340" s="26">
        <v>44953</v>
      </c>
      <c r="B340" s="26">
        <v>44593</v>
      </c>
      <c r="C340" s="26">
        <v>44715</v>
      </c>
      <c r="D340" s="27" t="s">
        <v>844</v>
      </c>
      <c r="E340" s="27" t="s">
        <v>1722</v>
      </c>
      <c r="F340" s="27" t="s">
        <v>2307</v>
      </c>
      <c r="G340" s="27" t="s">
        <v>2288</v>
      </c>
      <c r="H340" s="27" t="s">
        <v>556</v>
      </c>
      <c r="I340" s="27" t="s">
        <v>1063</v>
      </c>
      <c r="J340" s="27" t="s">
        <v>649</v>
      </c>
      <c r="K340" s="28">
        <v>970408</v>
      </c>
      <c r="L340" s="29">
        <v>970408</v>
      </c>
      <c r="M340" s="27" t="s">
        <v>683</v>
      </c>
      <c r="N340" s="27" t="s">
        <v>1723</v>
      </c>
      <c r="O340" s="27" t="s">
        <v>1066</v>
      </c>
      <c r="P340" s="27" t="s">
        <v>1066</v>
      </c>
      <c r="Q340" s="27" t="s">
        <v>1067</v>
      </c>
      <c r="R340">
        <f t="shared" si="5"/>
        <v>2023</v>
      </c>
    </row>
    <row r="341" spans="1:18" x14ac:dyDescent="0.3">
      <c r="A341" s="26">
        <v>44953</v>
      </c>
      <c r="B341" s="26">
        <v>44593</v>
      </c>
      <c r="C341" s="26">
        <v>44715</v>
      </c>
      <c r="D341" s="27" t="s">
        <v>1724</v>
      </c>
      <c r="E341" s="27" t="s">
        <v>1725</v>
      </c>
      <c r="F341" s="27" t="s">
        <v>2309</v>
      </c>
      <c r="G341" s="27" t="s">
        <v>2274</v>
      </c>
      <c r="H341" s="27" t="s">
        <v>556</v>
      </c>
      <c r="I341" s="27" t="s">
        <v>1063</v>
      </c>
      <c r="J341" s="27" t="s">
        <v>694</v>
      </c>
      <c r="K341" s="28">
        <v>97440</v>
      </c>
      <c r="L341" s="29">
        <v>97440</v>
      </c>
      <c r="M341" s="27" t="s">
        <v>683</v>
      </c>
      <c r="N341" s="27" t="s">
        <v>1726</v>
      </c>
      <c r="O341" s="27" t="s">
        <v>1066</v>
      </c>
      <c r="P341" s="27" t="s">
        <v>1066</v>
      </c>
      <c r="Q341" s="27" t="s">
        <v>1067</v>
      </c>
      <c r="R341">
        <f t="shared" si="5"/>
        <v>2023</v>
      </c>
    </row>
    <row r="342" spans="1:18" x14ac:dyDescent="0.3">
      <c r="A342" s="26">
        <v>44953</v>
      </c>
      <c r="B342" s="26">
        <v>44866</v>
      </c>
      <c r="C342" s="26">
        <v>44914</v>
      </c>
      <c r="D342" s="27" t="s">
        <v>1727</v>
      </c>
      <c r="E342" s="27" t="s">
        <v>1728</v>
      </c>
      <c r="F342" s="27" t="s">
        <v>2309</v>
      </c>
      <c r="G342" s="27" t="s">
        <v>2287</v>
      </c>
      <c r="H342" s="27" t="s">
        <v>556</v>
      </c>
      <c r="I342" s="27" t="s">
        <v>1063</v>
      </c>
      <c r="J342" s="27" t="s">
        <v>649</v>
      </c>
      <c r="K342" s="28">
        <v>540044</v>
      </c>
      <c r="L342" s="29">
        <v>540044</v>
      </c>
      <c r="M342" s="27" t="s">
        <v>683</v>
      </c>
      <c r="N342" s="27" t="s">
        <v>1729</v>
      </c>
      <c r="O342" s="27" t="s">
        <v>1066</v>
      </c>
      <c r="P342" s="27" t="s">
        <v>1066</v>
      </c>
      <c r="Q342" s="27" t="s">
        <v>1067</v>
      </c>
      <c r="R342">
        <f t="shared" si="5"/>
        <v>2023</v>
      </c>
    </row>
    <row r="343" spans="1:18" x14ac:dyDescent="0.3">
      <c r="A343" s="26">
        <v>44953</v>
      </c>
      <c r="B343" s="26">
        <v>44832</v>
      </c>
      <c r="C343" s="26">
        <v>44860</v>
      </c>
      <c r="D343" s="27" t="s">
        <v>290</v>
      </c>
      <c r="E343" s="27" t="s">
        <v>1730</v>
      </c>
      <c r="F343" s="27" t="s">
        <v>2305</v>
      </c>
      <c r="G343" s="27" t="s">
        <v>2276</v>
      </c>
      <c r="H343" s="27" t="s">
        <v>556</v>
      </c>
      <c r="I343" s="27" t="s">
        <v>1063</v>
      </c>
      <c r="J343" s="27" t="s">
        <v>649</v>
      </c>
      <c r="K343" s="28">
        <v>105000</v>
      </c>
      <c r="L343" s="29">
        <v>105000</v>
      </c>
      <c r="M343" s="27" t="s">
        <v>683</v>
      </c>
      <c r="N343" s="27" t="s">
        <v>1731</v>
      </c>
      <c r="O343" s="27" t="s">
        <v>1066</v>
      </c>
      <c r="P343" s="27" t="s">
        <v>1066</v>
      </c>
      <c r="Q343" s="27" t="s">
        <v>1067</v>
      </c>
      <c r="R343">
        <f t="shared" si="5"/>
        <v>2023</v>
      </c>
    </row>
    <row r="344" spans="1:18" x14ac:dyDescent="0.3">
      <c r="A344" s="26">
        <v>44953</v>
      </c>
      <c r="B344" s="26">
        <v>44832</v>
      </c>
      <c r="C344" s="26">
        <v>44860</v>
      </c>
      <c r="D344" s="27" t="s">
        <v>1732</v>
      </c>
      <c r="E344" s="27" t="s">
        <v>1733</v>
      </c>
      <c r="F344" s="27" t="s">
        <v>2319</v>
      </c>
      <c r="G344" s="27" t="s">
        <v>2286</v>
      </c>
      <c r="H344" s="27" t="s">
        <v>556</v>
      </c>
      <c r="I344" s="27" t="s">
        <v>1063</v>
      </c>
      <c r="J344" s="27" t="s">
        <v>694</v>
      </c>
      <c r="K344" s="28">
        <v>17400</v>
      </c>
      <c r="L344" s="29">
        <v>17400</v>
      </c>
      <c r="M344" s="27" t="s">
        <v>683</v>
      </c>
      <c r="N344" s="27" t="s">
        <v>1734</v>
      </c>
      <c r="O344" s="27" t="s">
        <v>1066</v>
      </c>
      <c r="P344" s="27" t="s">
        <v>1066</v>
      </c>
      <c r="Q344" s="27" t="s">
        <v>1067</v>
      </c>
      <c r="R344">
        <f t="shared" si="5"/>
        <v>2023</v>
      </c>
    </row>
    <row r="345" spans="1:18" x14ac:dyDescent="0.3">
      <c r="A345" s="26">
        <v>44953</v>
      </c>
      <c r="B345" s="26">
        <v>44658</v>
      </c>
      <c r="C345" s="26">
        <v>44690</v>
      </c>
      <c r="D345" s="27" t="s">
        <v>1735</v>
      </c>
      <c r="E345" s="27" t="s">
        <v>1736</v>
      </c>
      <c r="F345" s="27" t="s">
        <v>2310</v>
      </c>
      <c r="G345" s="27" t="s">
        <v>2271</v>
      </c>
      <c r="H345" s="27" t="s">
        <v>556</v>
      </c>
      <c r="I345" s="27" t="s">
        <v>557</v>
      </c>
      <c r="J345" s="27" t="s">
        <v>558</v>
      </c>
      <c r="K345" s="28">
        <v>122390</v>
      </c>
      <c r="L345" s="29">
        <v>122390</v>
      </c>
      <c r="M345" s="27" t="s">
        <v>683</v>
      </c>
      <c r="N345" s="27" t="s">
        <v>1737</v>
      </c>
      <c r="O345" s="27" t="s">
        <v>561</v>
      </c>
      <c r="P345" s="27" t="s">
        <v>562</v>
      </c>
      <c r="Q345" s="27" t="s">
        <v>563</v>
      </c>
      <c r="R345">
        <f t="shared" si="5"/>
        <v>2023</v>
      </c>
    </row>
    <row r="346" spans="1:18" x14ac:dyDescent="0.3">
      <c r="A346" s="26">
        <v>44953</v>
      </c>
      <c r="B346" s="26">
        <v>44939</v>
      </c>
      <c r="C346" s="26">
        <v>44950</v>
      </c>
      <c r="D346" s="27" t="s">
        <v>1738</v>
      </c>
      <c r="E346" s="27" t="s">
        <v>1050</v>
      </c>
      <c r="F346" s="27" t="s">
        <v>2305</v>
      </c>
      <c r="G346" s="27" t="s">
        <v>2295</v>
      </c>
      <c r="H346" s="27" t="s">
        <v>556</v>
      </c>
      <c r="I346" s="27" t="s">
        <v>1063</v>
      </c>
      <c r="J346" s="27" t="s">
        <v>649</v>
      </c>
      <c r="K346" s="28">
        <v>70000</v>
      </c>
      <c r="L346" s="29">
        <v>70000</v>
      </c>
      <c r="M346" s="27" t="s">
        <v>1405</v>
      </c>
      <c r="N346" s="27" t="s">
        <v>1739</v>
      </c>
      <c r="O346" s="27" t="s">
        <v>1066</v>
      </c>
      <c r="P346" s="27" t="s">
        <v>1066</v>
      </c>
      <c r="Q346" s="27" t="s">
        <v>1067</v>
      </c>
      <c r="R346">
        <f t="shared" si="5"/>
        <v>2023</v>
      </c>
    </row>
    <row r="347" spans="1:18" x14ac:dyDescent="0.3">
      <c r="A347" s="26">
        <v>44953</v>
      </c>
      <c r="B347" s="26">
        <v>44613</v>
      </c>
      <c r="C347" s="26">
        <v>44644</v>
      </c>
      <c r="D347" s="27" t="s">
        <v>1740</v>
      </c>
      <c r="E347" s="27" t="s">
        <v>1741</v>
      </c>
      <c r="F347" s="27" t="s">
        <v>2316</v>
      </c>
      <c r="G347" s="27" t="s">
        <v>2288</v>
      </c>
      <c r="H347" s="27" t="s">
        <v>556</v>
      </c>
      <c r="I347" s="27" t="s">
        <v>566</v>
      </c>
      <c r="J347" s="27" t="s">
        <v>777</v>
      </c>
      <c r="K347" s="28">
        <v>539980</v>
      </c>
      <c r="L347" s="29">
        <v>539980</v>
      </c>
      <c r="M347" s="27" t="s">
        <v>1742</v>
      </c>
      <c r="N347" s="27" t="s">
        <v>1743</v>
      </c>
      <c r="O347" s="27" t="s">
        <v>185</v>
      </c>
      <c r="P347" s="27" t="s">
        <v>570</v>
      </c>
      <c r="Q347" s="27" t="s">
        <v>571</v>
      </c>
      <c r="R347">
        <f t="shared" si="5"/>
        <v>2023</v>
      </c>
    </row>
    <row r="348" spans="1:18" x14ac:dyDescent="0.3">
      <c r="A348" s="26">
        <v>44953</v>
      </c>
      <c r="B348" s="26">
        <v>44402</v>
      </c>
      <c r="C348" s="26">
        <v>44441</v>
      </c>
      <c r="D348" s="27" t="s">
        <v>1744</v>
      </c>
      <c r="E348" s="27" t="s">
        <v>1745</v>
      </c>
      <c r="F348" s="27" t="s">
        <v>2322</v>
      </c>
      <c r="G348" s="27" t="s">
        <v>2289</v>
      </c>
      <c r="H348" s="27" t="s">
        <v>556</v>
      </c>
      <c r="I348" s="27" t="s">
        <v>1353</v>
      </c>
      <c r="J348" s="27" t="s">
        <v>694</v>
      </c>
      <c r="K348" s="28">
        <v>115304</v>
      </c>
      <c r="L348" s="29">
        <v>115304</v>
      </c>
      <c r="M348" s="27" t="s">
        <v>1746</v>
      </c>
      <c r="N348" s="27" t="s">
        <v>1747</v>
      </c>
      <c r="O348" s="27" t="s">
        <v>652</v>
      </c>
      <c r="P348" s="27" t="s">
        <v>652</v>
      </c>
      <c r="Q348" s="27" t="s">
        <v>1347</v>
      </c>
      <c r="R348">
        <f t="shared" si="5"/>
        <v>2023</v>
      </c>
    </row>
    <row r="349" spans="1:18" x14ac:dyDescent="0.3">
      <c r="A349" s="26">
        <v>44953</v>
      </c>
      <c r="B349" s="26">
        <v>44631</v>
      </c>
      <c r="C349" s="26">
        <v>44686</v>
      </c>
      <c r="D349" s="27" t="s">
        <v>1748</v>
      </c>
      <c r="E349" s="27" t="s">
        <v>1749</v>
      </c>
      <c r="F349" s="27" t="s">
        <v>2302</v>
      </c>
      <c r="G349" s="27" t="s">
        <v>2296</v>
      </c>
      <c r="H349" s="27" t="s">
        <v>556</v>
      </c>
      <c r="I349" s="27" t="s">
        <v>566</v>
      </c>
      <c r="J349" s="27" t="s">
        <v>777</v>
      </c>
      <c r="K349" s="28">
        <v>56260</v>
      </c>
      <c r="L349" s="29">
        <v>56260</v>
      </c>
      <c r="M349" s="27" t="s">
        <v>577</v>
      </c>
      <c r="N349" s="27" t="s">
        <v>1750</v>
      </c>
      <c r="O349" s="27" t="s">
        <v>185</v>
      </c>
      <c r="P349" s="27" t="s">
        <v>570</v>
      </c>
      <c r="Q349" s="27" t="s">
        <v>571</v>
      </c>
      <c r="R349">
        <f t="shared" si="5"/>
        <v>2023</v>
      </c>
    </row>
    <row r="350" spans="1:18" x14ac:dyDescent="0.3">
      <c r="A350" s="26">
        <v>44953</v>
      </c>
      <c r="B350" s="26">
        <v>44747</v>
      </c>
      <c r="C350" s="26">
        <v>44772</v>
      </c>
      <c r="D350" s="27" t="s">
        <v>1751</v>
      </c>
      <c r="E350" s="27" t="s">
        <v>1752</v>
      </c>
      <c r="F350" s="27" t="s">
        <v>2328</v>
      </c>
      <c r="G350" s="27" t="s">
        <v>2274</v>
      </c>
      <c r="H350" s="27" t="s">
        <v>556</v>
      </c>
      <c r="I350" s="27" t="s">
        <v>617</v>
      </c>
      <c r="J350" s="27" t="s">
        <v>777</v>
      </c>
      <c r="K350" s="28">
        <v>127716</v>
      </c>
      <c r="L350" s="29">
        <v>127716</v>
      </c>
      <c r="M350" s="27" t="s">
        <v>850</v>
      </c>
      <c r="N350" s="27" t="s">
        <v>1753</v>
      </c>
      <c r="O350" s="27" t="s">
        <v>619</v>
      </c>
      <c r="P350" s="27" t="s">
        <v>580</v>
      </c>
      <c r="Q350" s="27" t="s">
        <v>620</v>
      </c>
      <c r="R350">
        <f t="shared" si="5"/>
        <v>2023</v>
      </c>
    </row>
    <row r="351" spans="1:18" x14ac:dyDescent="0.3">
      <c r="A351" s="26">
        <v>44953</v>
      </c>
      <c r="B351" s="26">
        <v>44747</v>
      </c>
      <c r="C351" s="26">
        <v>44772</v>
      </c>
      <c r="D351" s="27" t="s">
        <v>1754</v>
      </c>
      <c r="E351" s="27" t="s">
        <v>1755</v>
      </c>
      <c r="F351" s="27" t="s">
        <v>2313</v>
      </c>
      <c r="G351" s="27" t="s">
        <v>2285</v>
      </c>
      <c r="H351" s="27" t="s">
        <v>556</v>
      </c>
      <c r="I351" s="27" t="s">
        <v>617</v>
      </c>
      <c r="J351" s="27" t="s">
        <v>694</v>
      </c>
      <c r="K351" s="28">
        <v>7160</v>
      </c>
      <c r="L351" s="29">
        <v>7160</v>
      </c>
      <c r="M351" s="27" t="s">
        <v>850</v>
      </c>
      <c r="N351" s="27" t="s">
        <v>1756</v>
      </c>
      <c r="O351" s="27" t="s">
        <v>619</v>
      </c>
      <c r="P351" s="27" t="s">
        <v>580</v>
      </c>
      <c r="Q351" s="27" t="s">
        <v>620</v>
      </c>
      <c r="R351">
        <f t="shared" si="5"/>
        <v>2023</v>
      </c>
    </row>
    <row r="352" spans="1:18" x14ac:dyDescent="0.3">
      <c r="A352" s="26">
        <v>44953</v>
      </c>
      <c r="B352" s="26">
        <v>44849</v>
      </c>
      <c r="C352" s="26">
        <v>44950</v>
      </c>
      <c r="D352" s="27" t="s">
        <v>367</v>
      </c>
      <c r="E352" s="27" t="s">
        <v>1757</v>
      </c>
      <c r="F352" s="27" t="s">
        <v>2326</v>
      </c>
      <c r="G352" s="27" t="s">
        <v>2286</v>
      </c>
      <c r="H352" s="27" t="s">
        <v>556</v>
      </c>
      <c r="I352" s="27" t="s">
        <v>566</v>
      </c>
      <c r="J352" s="27" t="s">
        <v>777</v>
      </c>
      <c r="K352" s="28">
        <v>128180</v>
      </c>
      <c r="L352" s="29">
        <v>128180</v>
      </c>
      <c r="M352" s="27" t="s">
        <v>577</v>
      </c>
      <c r="N352" s="27" t="s">
        <v>1758</v>
      </c>
      <c r="O352" s="27" t="s">
        <v>185</v>
      </c>
      <c r="P352" s="27" t="s">
        <v>570</v>
      </c>
      <c r="Q352" s="27" t="s">
        <v>571</v>
      </c>
      <c r="R352">
        <f t="shared" si="5"/>
        <v>2023</v>
      </c>
    </row>
    <row r="353" spans="1:18" x14ac:dyDescent="0.3">
      <c r="A353" s="26">
        <v>44953</v>
      </c>
      <c r="B353" s="26">
        <v>44849</v>
      </c>
      <c r="C353" s="26">
        <v>44950</v>
      </c>
      <c r="D353" s="27" t="s">
        <v>1759</v>
      </c>
      <c r="E353" s="27" t="s">
        <v>1760</v>
      </c>
      <c r="F353" s="27" t="s">
        <v>2300</v>
      </c>
      <c r="G353" s="27" t="s">
        <v>2276</v>
      </c>
      <c r="H353" s="27" t="s">
        <v>556</v>
      </c>
      <c r="I353" s="27" t="s">
        <v>566</v>
      </c>
      <c r="J353" s="27" t="s">
        <v>694</v>
      </c>
      <c r="K353" s="28">
        <v>2900</v>
      </c>
      <c r="L353" s="29">
        <v>2900</v>
      </c>
      <c r="M353" s="27" t="s">
        <v>577</v>
      </c>
      <c r="N353" s="27" t="s">
        <v>1761</v>
      </c>
      <c r="O353" s="27" t="s">
        <v>185</v>
      </c>
      <c r="P353" s="27" t="s">
        <v>570</v>
      </c>
      <c r="Q353" s="27" t="s">
        <v>571</v>
      </c>
      <c r="R353">
        <f t="shared" si="5"/>
        <v>2023</v>
      </c>
    </row>
    <row r="354" spans="1:18" x14ac:dyDescent="0.3">
      <c r="A354" s="26">
        <v>44953</v>
      </c>
      <c r="B354" s="26">
        <v>44849</v>
      </c>
      <c r="C354" s="26">
        <v>44950</v>
      </c>
      <c r="D354" s="27" t="s">
        <v>1762</v>
      </c>
      <c r="E354" s="27" t="s">
        <v>1763</v>
      </c>
      <c r="F354" s="27" t="s">
        <v>2304</v>
      </c>
      <c r="G354" s="27" t="s">
        <v>2280</v>
      </c>
      <c r="H354" s="27" t="s">
        <v>556</v>
      </c>
      <c r="I354" s="27" t="s">
        <v>566</v>
      </c>
      <c r="J354" s="27" t="s">
        <v>694</v>
      </c>
      <c r="K354" s="28">
        <v>6380</v>
      </c>
      <c r="L354" s="29">
        <v>6380</v>
      </c>
      <c r="M354" s="27" t="s">
        <v>577</v>
      </c>
      <c r="N354" s="27" t="s">
        <v>1764</v>
      </c>
      <c r="O354" s="27" t="s">
        <v>185</v>
      </c>
      <c r="P354" s="27" t="s">
        <v>570</v>
      </c>
      <c r="Q354" s="27" t="s">
        <v>571</v>
      </c>
      <c r="R354">
        <f t="shared" si="5"/>
        <v>2023</v>
      </c>
    </row>
    <row r="355" spans="1:18" x14ac:dyDescent="0.3">
      <c r="A355" s="26">
        <v>44953</v>
      </c>
      <c r="B355" s="26">
        <v>38762</v>
      </c>
      <c r="C355" s="26">
        <v>38982</v>
      </c>
      <c r="D355" s="27" t="s">
        <v>1765</v>
      </c>
      <c r="E355" s="27" t="s">
        <v>1766</v>
      </c>
      <c r="F355" s="27" t="s">
        <v>2315</v>
      </c>
      <c r="G355" s="27" t="s">
        <v>2290</v>
      </c>
      <c r="H355" s="27" t="s">
        <v>574</v>
      </c>
      <c r="I355" s="27" t="s">
        <v>566</v>
      </c>
      <c r="J355" s="27" t="s">
        <v>574</v>
      </c>
      <c r="K355" s="28">
        <v>809731</v>
      </c>
      <c r="L355" s="29">
        <v>809731</v>
      </c>
      <c r="M355" s="27" t="s">
        <v>559</v>
      </c>
      <c r="N355" s="27" t="s">
        <v>1767</v>
      </c>
      <c r="O355" s="27" t="s">
        <v>185</v>
      </c>
      <c r="P355" s="27" t="s">
        <v>570</v>
      </c>
      <c r="Q355" s="27" t="s">
        <v>571</v>
      </c>
      <c r="R355">
        <f t="shared" si="5"/>
        <v>2023</v>
      </c>
    </row>
    <row r="356" spans="1:18" x14ac:dyDescent="0.3">
      <c r="A356" s="26">
        <v>44953</v>
      </c>
      <c r="B356" s="26">
        <v>38762</v>
      </c>
      <c r="C356" s="26">
        <v>38982</v>
      </c>
      <c r="D356" s="27" t="s">
        <v>1768</v>
      </c>
      <c r="E356" s="27" t="s">
        <v>1769</v>
      </c>
      <c r="F356" s="27" t="s">
        <v>2321</v>
      </c>
      <c r="G356" s="27" t="s">
        <v>2292</v>
      </c>
      <c r="H356" s="27" t="s">
        <v>574</v>
      </c>
      <c r="I356" s="27" t="s">
        <v>566</v>
      </c>
      <c r="J356" s="27" t="s">
        <v>574</v>
      </c>
      <c r="K356" s="28">
        <v>235880</v>
      </c>
      <c r="L356" s="29">
        <v>235880</v>
      </c>
      <c r="M356" s="27" t="s">
        <v>559</v>
      </c>
      <c r="N356" s="27" t="s">
        <v>1770</v>
      </c>
      <c r="O356" s="27" t="s">
        <v>185</v>
      </c>
      <c r="P356" s="27" t="s">
        <v>570</v>
      </c>
      <c r="Q356" s="27" t="s">
        <v>571</v>
      </c>
      <c r="R356">
        <f t="shared" si="5"/>
        <v>2023</v>
      </c>
    </row>
    <row r="357" spans="1:18" x14ac:dyDescent="0.3">
      <c r="A357" s="26">
        <v>44953</v>
      </c>
      <c r="B357" s="26">
        <v>38762</v>
      </c>
      <c r="C357" s="26">
        <v>38982</v>
      </c>
      <c r="D357" s="27" t="s">
        <v>1771</v>
      </c>
      <c r="E357" s="27" t="s">
        <v>1772</v>
      </c>
      <c r="F357" s="27" t="s">
        <v>2303</v>
      </c>
      <c r="G357" s="27" t="s">
        <v>2285</v>
      </c>
      <c r="H357" s="27" t="s">
        <v>574</v>
      </c>
      <c r="I357" s="27" t="s">
        <v>566</v>
      </c>
      <c r="J357" s="27" t="s">
        <v>576</v>
      </c>
      <c r="K357" s="28">
        <v>198600</v>
      </c>
      <c r="L357" s="29">
        <v>198600</v>
      </c>
      <c r="M357" s="27" t="s">
        <v>559</v>
      </c>
      <c r="N357" s="27" t="s">
        <v>1773</v>
      </c>
      <c r="O357" s="27" t="s">
        <v>185</v>
      </c>
      <c r="P357" s="27" t="s">
        <v>570</v>
      </c>
      <c r="Q357" s="27" t="s">
        <v>571</v>
      </c>
      <c r="R357">
        <f t="shared" si="5"/>
        <v>2023</v>
      </c>
    </row>
    <row r="358" spans="1:18" x14ac:dyDescent="0.3">
      <c r="A358" s="26">
        <v>44953</v>
      </c>
      <c r="B358" s="26">
        <v>38762</v>
      </c>
      <c r="C358" s="26">
        <v>38982</v>
      </c>
      <c r="D358" s="27" t="s">
        <v>1774</v>
      </c>
      <c r="E358" s="27" t="s">
        <v>1050</v>
      </c>
      <c r="F358" s="27" t="s">
        <v>2305</v>
      </c>
      <c r="G358" s="27" t="s">
        <v>2288</v>
      </c>
      <c r="H358" s="27" t="s">
        <v>574</v>
      </c>
      <c r="I358" s="27" t="s">
        <v>566</v>
      </c>
      <c r="J358" s="27" t="s">
        <v>576</v>
      </c>
      <c r="K358" s="28">
        <v>111600</v>
      </c>
      <c r="L358" s="29">
        <v>111600</v>
      </c>
      <c r="M358" s="27" t="s">
        <v>559</v>
      </c>
      <c r="N358" s="27" t="s">
        <v>1775</v>
      </c>
      <c r="O358" s="27" t="s">
        <v>185</v>
      </c>
      <c r="P358" s="27" t="s">
        <v>570</v>
      </c>
      <c r="Q358" s="27" t="s">
        <v>571</v>
      </c>
      <c r="R358">
        <f t="shared" si="5"/>
        <v>2023</v>
      </c>
    </row>
    <row r="359" spans="1:18" x14ac:dyDescent="0.3">
      <c r="A359" s="26">
        <v>44953</v>
      </c>
      <c r="B359" s="26">
        <v>38762</v>
      </c>
      <c r="C359" s="26">
        <v>38982</v>
      </c>
      <c r="D359" s="27" t="s">
        <v>1776</v>
      </c>
      <c r="E359" s="27" t="s">
        <v>1777</v>
      </c>
      <c r="F359" s="27" t="s">
        <v>2327</v>
      </c>
      <c r="G359" s="27" t="s">
        <v>2273</v>
      </c>
      <c r="H359" s="27" t="s">
        <v>574</v>
      </c>
      <c r="I359" s="27" t="s">
        <v>566</v>
      </c>
      <c r="J359" s="27" t="s">
        <v>597</v>
      </c>
      <c r="K359" s="28">
        <v>43517</v>
      </c>
      <c r="L359" s="29">
        <v>43517</v>
      </c>
      <c r="M359" s="27" t="s">
        <v>559</v>
      </c>
      <c r="N359" s="27" t="s">
        <v>1778</v>
      </c>
      <c r="O359" s="27" t="s">
        <v>185</v>
      </c>
      <c r="P359" s="27" t="s">
        <v>570</v>
      </c>
      <c r="Q359" s="27" t="s">
        <v>571</v>
      </c>
      <c r="R359">
        <f t="shared" si="5"/>
        <v>2023</v>
      </c>
    </row>
    <row r="360" spans="1:18" x14ac:dyDescent="0.3">
      <c r="A360" s="26">
        <v>44953</v>
      </c>
      <c r="B360" s="26">
        <v>38762</v>
      </c>
      <c r="C360" s="26">
        <v>38982</v>
      </c>
      <c r="D360" s="27" t="s">
        <v>1779</v>
      </c>
      <c r="E360" s="27" t="s">
        <v>1780</v>
      </c>
      <c r="F360" s="27" t="s">
        <v>2325</v>
      </c>
      <c r="G360" s="27" t="s">
        <v>2278</v>
      </c>
      <c r="H360" s="27" t="s">
        <v>574</v>
      </c>
      <c r="I360" s="27" t="s">
        <v>566</v>
      </c>
      <c r="J360" s="27" t="s">
        <v>597</v>
      </c>
      <c r="K360" s="28">
        <v>136801</v>
      </c>
      <c r="L360" s="29">
        <v>136801</v>
      </c>
      <c r="M360" s="27" t="s">
        <v>559</v>
      </c>
      <c r="N360" s="27" t="s">
        <v>1781</v>
      </c>
      <c r="O360" s="27" t="s">
        <v>185</v>
      </c>
      <c r="P360" s="27" t="s">
        <v>570</v>
      </c>
      <c r="Q360" s="27" t="s">
        <v>571</v>
      </c>
      <c r="R360">
        <f t="shared" si="5"/>
        <v>2023</v>
      </c>
    </row>
    <row r="361" spans="1:18" x14ac:dyDescent="0.3">
      <c r="A361" s="26">
        <v>44956</v>
      </c>
      <c r="B361" s="26">
        <v>44280</v>
      </c>
      <c r="C361" s="26">
        <v>44300</v>
      </c>
      <c r="D361" s="27" t="s">
        <v>1782</v>
      </c>
      <c r="E361" s="27" t="s">
        <v>1783</v>
      </c>
      <c r="F361" s="27" t="s">
        <v>2302</v>
      </c>
      <c r="G361" s="27" t="s">
        <v>2274</v>
      </c>
      <c r="H361" s="27" t="s">
        <v>574</v>
      </c>
      <c r="I361" s="27" t="s">
        <v>566</v>
      </c>
      <c r="J361" s="27" t="s">
        <v>574</v>
      </c>
      <c r="K361" s="28">
        <v>675988</v>
      </c>
      <c r="L361" s="29">
        <v>675988</v>
      </c>
      <c r="M361" s="27" t="s">
        <v>907</v>
      </c>
      <c r="N361" s="27" t="s">
        <v>1784</v>
      </c>
      <c r="O361" s="27" t="s">
        <v>185</v>
      </c>
      <c r="P361" s="27" t="s">
        <v>570</v>
      </c>
      <c r="Q361" s="27" t="s">
        <v>571</v>
      </c>
      <c r="R361">
        <f t="shared" si="5"/>
        <v>2023</v>
      </c>
    </row>
    <row r="362" spans="1:18" x14ac:dyDescent="0.3">
      <c r="A362" s="26">
        <v>44956</v>
      </c>
      <c r="B362" s="26">
        <v>44280</v>
      </c>
      <c r="C362" s="26">
        <v>44300</v>
      </c>
      <c r="D362" s="27" t="s">
        <v>1785</v>
      </c>
      <c r="E362" s="27" t="s">
        <v>1786</v>
      </c>
      <c r="F362" s="27" t="s">
        <v>2319</v>
      </c>
      <c r="G362" s="27" t="s">
        <v>2291</v>
      </c>
      <c r="H362" s="27" t="s">
        <v>574</v>
      </c>
      <c r="I362" s="27" t="s">
        <v>566</v>
      </c>
      <c r="J362" s="27" t="s">
        <v>574</v>
      </c>
      <c r="K362" s="28">
        <v>24674</v>
      </c>
      <c r="L362" s="29">
        <v>24674</v>
      </c>
      <c r="M362" s="27" t="s">
        <v>907</v>
      </c>
      <c r="N362" s="27" t="s">
        <v>1787</v>
      </c>
      <c r="O362" s="27" t="s">
        <v>185</v>
      </c>
      <c r="P362" s="27" t="s">
        <v>570</v>
      </c>
      <c r="Q362" s="27" t="s">
        <v>571</v>
      </c>
      <c r="R362">
        <f t="shared" si="5"/>
        <v>2023</v>
      </c>
    </row>
    <row r="363" spans="1:18" x14ac:dyDescent="0.3">
      <c r="A363" s="26">
        <v>44956</v>
      </c>
      <c r="B363" s="26">
        <v>44280</v>
      </c>
      <c r="C363" s="26">
        <v>44300</v>
      </c>
      <c r="D363" s="27" t="s">
        <v>1788</v>
      </c>
      <c r="E363" s="27" t="s">
        <v>1789</v>
      </c>
      <c r="F363" s="27" t="s">
        <v>2308</v>
      </c>
      <c r="G363" s="27" t="s">
        <v>2277</v>
      </c>
      <c r="H363" s="27" t="s">
        <v>574</v>
      </c>
      <c r="I363" s="27" t="s">
        <v>566</v>
      </c>
      <c r="J363" s="27" t="s">
        <v>597</v>
      </c>
      <c r="K363" s="28">
        <v>198474</v>
      </c>
      <c r="L363" s="29">
        <v>198474</v>
      </c>
      <c r="M363" s="27" t="s">
        <v>907</v>
      </c>
      <c r="N363" s="27" t="s">
        <v>1790</v>
      </c>
      <c r="O363" s="27" t="s">
        <v>185</v>
      </c>
      <c r="P363" s="27" t="s">
        <v>570</v>
      </c>
      <c r="Q363" s="27" t="s">
        <v>571</v>
      </c>
      <c r="R363">
        <f t="shared" si="5"/>
        <v>2023</v>
      </c>
    </row>
    <row r="364" spans="1:18" x14ac:dyDescent="0.3">
      <c r="A364" s="26">
        <v>44956</v>
      </c>
      <c r="B364" s="26">
        <v>44666</v>
      </c>
      <c r="C364" s="26">
        <v>44699</v>
      </c>
      <c r="D364" s="27" t="s">
        <v>1791</v>
      </c>
      <c r="E364" s="27" t="s">
        <v>1792</v>
      </c>
      <c r="F364" s="27" t="s">
        <v>2311</v>
      </c>
      <c r="G364" s="27" t="s">
        <v>2278</v>
      </c>
      <c r="H364" s="27" t="s">
        <v>556</v>
      </c>
      <c r="I364" s="27" t="s">
        <v>648</v>
      </c>
      <c r="J364" s="27" t="s">
        <v>694</v>
      </c>
      <c r="K364" s="28">
        <v>185994</v>
      </c>
      <c r="L364" s="29">
        <v>185994</v>
      </c>
      <c r="M364" s="27" t="s">
        <v>683</v>
      </c>
      <c r="N364" s="27" t="s">
        <v>1793</v>
      </c>
      <c r="O364" s="27" t="s">
        <v>651</v>
      </c>
      <c r="P364" s="27" t="s">
        <v>652</v>
      </c>
      <c r="Q364" s="27" t="s">
        <v>653</v>
      </c>
      <c r="R364">
        <f t="shared" si="5"/>
        <v>2023</v>
      </c>
    </row>
    <row r="365" spans="1:18" x14ac:dyDescent="0.3">
      <c r="A365" s="26">
        <v>44956</v>
      </c>
      <c r="B365" s="26">
        <v>44484</v>
      </c>
      <c r="C365" s="26">
        <v>44537</v>
      </c>
      <c r="D365" s="27" t="s">
        <v>1794</v>
      </c>
      <c r="E365" s="27" t="s">
        <v>1795</v>
      </c>
      <c r="F365" s="27" t="s">
        <v>2313</v>
      </c>
      <c r="G365" s="27" t="s">
        <v>2289</v>
      </c>
      <c r="H365" s="27" t="s">
        <v>556</v>
      </c>
      <c r="I365" s="27" t="s">
        <v>648</v>
      </c>
      <c r="J365" s="27" t="s">
        <v>694</v>
      </c>
      <c r="K365" s="28">
        <v>125976</v>
      </c>
      <c r="L365" s="29">
        <v>125976</v>
      </c>
      <c r="M365" s="27" t="s">
        <v>577</v>
      </c>
      <c r="N365" s="27" t="s">
        <v>1796</v>
      </c>
      <c r="O365" s="27" t="s">
        <v>651</v>
      </c>
      <c r="P365" s="27" t="s">
        <v>652</v>
      </c>
      <c r="Q365" s="27" t="s">
        <v>653</v>
      </c>
      <c r="R365">
        <f t="shared" si="5"/>
        <v>2023</v>
      </c>
    </row>
    <row r="366" spans="1:18" x14ac:dyDescent="0.3">
      <c r="A366" s="26">
        <v>44956</v>
      </c>
      <c r="B366" s="26">
        <v>44620</v>
      </c>
      <c r="C366" s="26">
        <v>44748</v>
      </c>
      <c r="D366" s="27" t="s">
        <v>1797</v>
      </c>
      <c r="E366" s="27" t="s">
        <v>1798</v>
      </c>
      <c r="F366" s="27" t="s">
        <v>2303</v>
      </c>
      <c r="G366" s="27" t="s">
        <v>2297</v>
      </c>
      <c r="H366" s="27" t="s">
        <v>556</v>
      </c>
      <c r="I366" s="27" t="s">
        <v>648</v>
      </c>
      <c r="J366" s="27" t="s">
        <v>694</v>
      </c>
      <c r="K366" s="28">
        <v>77488</v>
      </c>
      <c r="L366" s="29">
        <v>77488</v>
      </c>
      <c r="M366" s="27" t="s">
        <v>577</v>
      </c>
      <c r="N366" s="27" t="s">
        <v>1799</v>
      </c>
      <c r="O366" s="27" t="s">
        <v>651</v>
      </c>
      <c r="P366" s="27" t="s">
        <v>652</v>
      </c>
      <c r="Q366" s="27" t="s">
        <v>653</v>
      </c>
      <c r="R366">
        <f t="shared" si="5"/>
        <v>2023</v>
      </c>
    </row>
    <row r="367" spans="1:18" x14ac:dyDescent="0.3">
      <c r="A367" s="26">
        <v>44956</v>
      </c>
      <c r="B367" s="26">
        <v>44207</v>
      </c>
      <c r="C367" s="26">
        <v>44477</v>
      </c>
      <c r="D367" s="27" t="s">
        <v>1800</v>
      </c>
      <c r="E367" s="27" t="s">
        <v>1801</v>
      </c>
      <c r="F367" s="27" t="s">
        <v>2302</v>
      </c>
      <c r="G367" s="27" t="s">
        <v>2278</v>
      </c>
      <c r="H367" s="27" t="s">
        <v>556</v>
      </c>
      <c r="I367" s="27" t="s">
        <v>648</v>
      </c>
      <c r="J367" s="27" t="s">
        <v>694</v>
      </c>
      <c r="K367" s="28">
        <v>97904</v>
      </c>
      <c r="L367" s="29">
        <v>97904</v>
      </c>
      <c r="M367" s="27" t="s">
        <v>577</v>
      </c>
      <c r="N367" s="27" t="s">
        <v>1802</v>
      </c>
      <c r="O367" s="27" t="s">
        <v>651</v>
      </c>
      <c r="P367" s="27" t="s">
        <v>652</v>
      </c>
      <c r="Q367" s="27" t="s">
        <v>653</v>
      </c>
      <c r="R367">
        <f t="shared" si="5"/>
        <v>2023</v>
      </c>
    </row>
    <row r="368" spans="1:18" x14ac:dyDescent="0.3">
      <c r="A368" s="26">
        <v>44956</v>
      </c>
      <c r="B368" s="26">
        <v>44248</v>
      </c>
      <c r="C368" s="26">
        <v>44264</v>
      </c>
      <c r="D368" s="27" t="s">
        <v>1803</v>
      </c>
      <c r="E368" s="27" t="s">
        <v>923</v>
      </c>
      <c r="F368" s="27" t="s">
        <v>2304</v>
      </c>
      <c r="G368" s="27" t="s">
        <v>2274</v>
      </c>
      <c r="H368" s="27" t="s">
        <v>556</v>
      </c>
      <c r="I368" s="27" t="s">
        <v>648</v>
      </c>
      <c r="J368" s="27" t="s">
        <v>694</v>
      </c>
      <c r="K368" s="28">
        <v>240865</v>
      </c>
      <c r="L368" s="29">
        <v>240865</v>
      </c>
      <c r="M368" s="27" t="s">
        <v>683</v>
      </c>
      <c r="N368" s="27" t="s">
        <v>1804</v>
      </c>
      <c r="O368" s="27" t="s">
        <v>651</v>
      </c>
      <c r="P368" s="27" t="s">
        <v>652</v>
      </c>
      <c r="Q368" s="27" t="s">
        <v>653</v>
      </c>
      <c r="R368">
        <f t="shared" si="5"/>
        <v>2023</v>
      </c>
    </row>
    <row r="369" spans="1:18" x14ac:dyDescent="0.3">
      <c r="A369" s="26">
        <v>44956</v>
      </c>
      <c r="B369" s="26">
        <v>44183</v>
      </c>
      <c r="C369" s="26">
        <v>44222</v>
      </c>
      <c r="D369" s="27" t="s">
        <v>1805</v>
      </c>
      <c r="E369" s="27" t="s">
        <v>1806</v>
      </c>
      <c r="F369" s="27" t="s">
        <v>2306</v>
      </c>
      <c r="G369" s="27" t="s">
        <v>2296</v>
      </c>
      <c r="H369" s="27" t="s">
        <v>556</v>
      </c>
      <c r="I369" s="27" t="s">
        <v>648</v>
      </c>
      <c r="J369" s="27" t="s">
        <v>694</v>
      </c>
      <c r="K369" s="28">
        <v>149599</v>
      </c>
      <c r="L369" s="29">
        <v>149599</v>
      </c>
      <c r="M369" s="27" t="s">
        <v>683</v>
      </c>
      <c r="N369" s="27" t="s">
        <v>1807</v>
      </c>
      <c r="O369" s="27" t="s">
        <v>651</v>
      </c>
      <c r="P369" s="27" t="s">
        <v>652</v>
      </c>
      <c r="Q369" s="27" t="s">
        <v>653</v>
      </c>
      <c r="R369">
        <f t="shared" si="5"/>
        <v>2023</v>
      </c>
    </row>
    <row r="370" spans="1:18" x14ac:dyDescent="0.3">
      <c r="A370" s="26">
        <v>44956</v>
      </c>
      <c r="B370" s="26">
        <v>43849</v>
      </c>
      <c r="C370" s="26">
        <v>43907</v>
      </c>
      <c r="D370" s="27" t="s">
        <v>1808</v>
      </c>
      <c r="E370" s="27" t="s">
        <v>1809</v>
      </c>
      <c r="F370" s="27" t="s">
        <v>2317</v>
      </c>
      <c r="G370" s="27" t="s">
        <v>2298</v>
      </c>
      <c r="H370" s="27" t="s">
        <v>556</v>
      </c>
      <c r="I370" s="27" t="s">
        <v>648</v>
      </c>
      <c r="J370" s="27" t="s">
        <v>694</v>
      </c>
      <c r="K370" s="28">
        <v>24244</v>
      </c>
      <c r="L370" s="29">
        <v>24244</v>
      </c>
      <c r="M370" s="27" t="s">
        <v>577</v>
      </c>
      <c r="N370" s="27" t="s">
        <v>1810</v>
      </c>
      <c r="O370" s="27" t="s">
        <v>651</v>
      </c>
      <c r="P370" s="27" t="s">
        <v>652</v>
      </c>
      <c r="Q370" s="27" t="s">
        <v>653</v>
      </c>
      <c r="R370">
        <f t="shared" si="5"/>
        <v>2023</v>
      </c>
    </row>
    <row r="371" spans="1:18" x14ac:dyDescent="0.3">
      <c r="A371" s="26">
        <v>44956</v>
      </c>
      <c r="B371" s="26">
        <v>44495</v>
      </c>
      <c r="C371" s="26">
        <v>44662</v>
      </c>
      <c r="D371" s="27" t="s">
        <v>1811</v>
      </c>
      <c r="E371" s="27" t="s">
        <v>1812</v>
      </c>
      <c r="F371" s="27" t="s">
        <v>2308</v>
      </c>
      <c r="G371" s="27" t="s">
        <v>2293</v>
      </c>
      <c r="H371" s="27" t="s">
        <v>556</v>
      </c>
      <c r="I371" s="27" t="s">
        <v>648</v>
      </c>
      <c r="J371" s="27" t="s">
        <v>1813</v>
      </c>
      <c r="K371" s="28">
        <v>104632</v>
      </c>
      <c r="L371" s="29">
        <v>104632</v>
      </c>
      <c r="M371" s="27" t="s">
        <v>577</v>
      </c>
      <c r="N371" s="27" t="s">
        <v>1814</v>
      </c>
      <c r="O371" s="27" t="s">
        <v>651</v>
      </c>
      <c r="P371" s="27" t="s">
        <v>652</v>
      </c>
      <c r="Q371" s="27" t="s">
        <v>653</v>
      </c>
      <c r="R371">
        <f t="shared" si="5"/>
        <v>2023</v>
      </c>
    </row>
    <row r="372" spans="1:18" x14ac:dyDescent="0.3">
      <c r="A372" s="26">
        <v>44956</v>
      </c>
      <c r="B372" s="26">
        <v>43334</v>
      </c>
      <c r="C372" s="26">
        <v>44242</v>
      </c>
      <c r="D372" s="27" t="s">
        <v>1815</v>
      </c>
      <c r="E372" s="27" t="s">
        <v>1816</v>
      </c>
      <c r="F372" s="27" t="s">
        <v>2324</v>
      </c>
      <c r="G372" s="27" t="s">
        <v>2289</v>
      </c>
      <c r="H372" s="27" t="s">
        <v>556</v>
      </c>
      <c r="I372" s="27" t="s">
        <v>1094</v>
      </c>
      <c r="J372" s="27" t="s">
        <v>694</v>
      </c>
      <c r="K372" s="28">
        <v>105181</v>
      </c>
      <c r="L372" s="29">
        <v>105181</v>
      </c>
      <c r="M372" s="27" t="s">
        <v>577</v>
      </c>
      <c r="N372" s="27" t="s">
        <v>1817</v>
      </c>
      <c r="O372" s="27" t="s">
        <v>1097</v>
      </c>
      <c r="P372" s="27" t="s">
        <v>1098</v>
      </c>
      <c r="Q372" s="27" t="s">
        <v>1099</v>
      </c>
      <c r="R372">
        <f t="shared" si="5"/>
        <v>2023</v>
      </c>
    </row>
    <row r="373" spans="1:18" x14ac:dyDescent="0.3">
      <c r="A373" s="26">
        <v>44956</v>
      </c>
      <c r="B373" s="26">
        <v>44472</v>
      </c>
      <c r="C373" s="26">
        <v>44616</v>
      </c>
      <c r="D373" s="27" t="s">
        <v>1818</v>
      </c>
      <c r="E373" s="27" t="s">
        <v>1819</v>
      </c>
      <c r="F373" s="27" t="s">
        <v>2309</v>
      </c>
      <c r="G373" s="27" t="s">
        <v>2283</v>
      </c>
      <c r="H373" s="27" t="s">
        <v>556</v>
      </c>
      <c r="I373" s="27" t="s">
        <v>1345</v>
      </c>
      <c r="J373" s="27" t="s">
        <v>694</v>
      </c>
      <c r="K373" s="28">
        <v>26448</v>
      </c>
      <c r="L373" s="29">
        <v>26448</v>
      </c>
      <c r="M373" s="27" t="s">
        <v>1405</v>
      </c>
      <c r="N373" s="27" t="s">
        <v>1820</v>
      </c>
      <c r="O373" s="27" t="s">
        <v>652</v>
      </c>
      <c r="P373" s="27" t="s">
        <v>652</v>
      </c>
      <c r="Q373" s="27" t="s">
        <v>1347</v>
      </c>
      <c r="R373">
        <f t="shared" si="5"/>
        <v>2023</v>
      </c>
    </row>
    <row r="374" spans="1:18" x14ac:dyDescent="0.3">
      <c r="A374" s="26">
        <v>44956</v>
      </c>
      <c r="B374" s="26">
        <v>44705</v>
      </c>
      <c r="C374" s="26">
        <v>44830</v>
      </c>
      <c r="D374" s="27" t="s">
        <v>1821</v>
      </c>
      <c r="E374" s="27" t="s">
        <v>1822</v>
      </c>
      <c r="F374" s="27" t="s">
        <v>2307</v>
      </c>
      <c r="G374" s="27" t="s">
        <v>2271</v>
      </c>
      <c r="H374" s="27" t="s">
        <v>556</v>
      </c>
      <c r="I374" s="27" t="s">
        <v>1345</v>
      </c>
      <c r="J374" s="27" t="s">
        <v>694</v>
      </c>
      <c r="K374" s="28">
        <v>146508</v>
      </c>
      <c r="L374" s="29">
        <v>146508</v>
      </c>
      <c r="M374" s="27" t="s">
        <v>577</v>
      </c>
      <c r="N374" s="27" t="s">
        <v>1823</v>
      </c>
      <c r="O374" s="27" t="s">
        <v>652</v>
      </c>
      <c r="P374" s="27" t="s">
        <v>652</v>
      </c>
      <c r="Q374" s="27" t="s">
        <v>1347</v>
      </c>
      <c r="R374">
        <f t="shared" si="5"/>
        <v>2023</v>
      </c>
    </row>
    <row r="375" spans="1:18" x14ac:dyDescent="0.3">
      <c r="A375" s="26">
        <v>44956</v>
      </c>
      <c r="B375" s="26">
        <v>44524</v>
      </c>
      <c r="C375" s="26">
        <v>44533</v>
      </c>
      <c r="D375" s="27" t="s">
        <v>1824</v>
      </c>
      <c r="E375" s="27" t="s">
        <v>1825</v>
      </c>
      <c r="F375" s="27" t="s">
        <v>2315</v>
      </c>
      <c r="G375" s="27" t="s">
        <v>2272</v>
      </c>
      <c r="H375" s="27" t="s">
        <v>556</v>
      </c>
      <c r="I375" s="27" t="s">
        <v>1094</v>
      </c>
      <c r="J375" s="27" t="s">
        <v>694</v>
      </c>
      <c r="K375" s="28">
        <v>40716</v>
      </c>
      <c r="L375" s="29">
        <v>40716</v>
      </c>
      <c r="M375" s="27" t="s">
        <v>577</v>
      </c>
      <c r="N375" s="27" t="s">
        <v>1826</v>
      </c>
      <c r="O375" s="27" t="s">
        <v>1097</v>
      </c>
      <c r="P375" s="27" t="s">
        <v>1098</v>
      </c>
      <c r="Q375" s="27" t="s">
        <v>1099</v>
      </c>
      <c r="R375">
        <f t="shared" si="5"/>
        <v>2023</v>
      </c>
    </row>
    <row r="376" spans="1:18" x14ac:dyDescent="0.3">
      <c r="A376" s="26">
        <v>44956</v>
      </c>
      <c r="B376" s="26">
        <v>44502</v>
      </c>
      <c r="C376" s="26">
        <v>44532</v>
      </c>
      <c r="D376" s="27" t="s">
        <v>1827</v>
      </c>
      <c r="E376" s="27" t="s">
        <v>1828</v>
      </c>
      <c r="F376" s="27" t="s">
        <v>2326</v>
      </c>
      <c r="G376" s="27" t="s">
        <v>2298</v>
      </c>
      <c r="H376" s="27" t="s">
        <v>556</v>
      </c>
      <c r="I376" s="27" t="s">
        <v>648</v>
      </c>
      <c r="J376" s="27" t="s">
        <v>694</v>
      </c>
      <c r="K376" s="28">
        <v>118436</v>
      </c>
      <c r="L376" s="29">
        <v>118436</v>
      </c>
      <c r="M376" s="27" t="s">
        <v>577</v>
      </c>
      <c r="N376" s="27" t="s">
        <v>1829</v>
      </c>
      <c r="O376" s="27" t="s">
        <v>651</v>
      </c>
      <c r="P376" s="27" t="s">
        <v>652</v>
      </c>
      <c r="Q376" s="27" t="s">
        <v>653</v>
      </c>
      <c r="R376">
        <f t="shared" si="5"/>
        <v>2023</v>
      </c>
    </row>
    <row r="377" spans="1:18" x14ac:dyDescent="0.3">
      <c r="A377" s="26">
        <v>44956</v>
      </c>
      <c r="B377" s="26">
        <v>43865</v>
      </c>
      <c r="C377" s="26">
        <v>43880</v>
      </c>
      <c r="D377" s="27" t="s">
        <v>1830</v>
      </c>
      <c r="E377" s="27" t="s">
        <v>1831</v>
      </c>
      <c r="F377" s="27" t="s">
        <v>2303</v>
      </c>
      <c r="G377" s="27" t="s">
        <v>2285</v>
      </c>
      <c r="H377" s="27" t="s">
        <v>556</v>
      </c>
      <c r="I377" s="27" t="s">
        <v>566</v>
      </c>
      <c r="J377" s="27" t="s">
        <v>694</v>
      </c>
      <c r="K377" s="28">
        <v>6880</v>
      </c>
      <c r="L377" s="29">
        <v>6880</v>
      </c>
      <c r="M377" s="27" t="s">
        <v>1460</v>
      </c>
      <c r="N377" s="27" t="s">
        <v>1832</v>
      </c>
      <c r="O377" s="27" t="s">
        <v>185</v>
      </c>
      <c r="P377" s="27" t="s">
        <v>570</v>
      </c>
      <c r="Q377" s="27" t="s">
        <v>571</v>
      </c>
      <c r="R377">
        <f t="shared" si="5"/>
        <v>2023</v>
      </c>
    </row>
    <row r="378" spans="1:18" x14ac:dyDescent="0.3">
      <c r="A378" s="26">
        <v>44956</v>
      </c>
      <c r="B378" s="26">
        <v>43895</v>
      </c>
      <c r="C378" s="26">
        <v>43908</v>
      </c>
      <c r="D378" s="27" t="s">
        <v>1833</v>
      </c>
      <c r="E378" s="27" t="s">
        <v>1834</v>
      </c>
      <c r="F378" s="27" t="s">
        <v>2300</v>
      </c>
      <c r="G378" s="27" t="s">
        <v>2295</v>
      </c>
      <c r="H378" s="27" t="s">
        <v>556</v>
      </c>
      <c r="I378" s="27" t="s">
        <v>566</v>
      </c>
      <c r="J378" s="27" t="s">
        <v>694</v>
      </c>
      <c r="K378" s="28">
        <v>6880</v>
      </c>
      <c r="L378" s="29">
        <v>6880</v>
      </c>
      <c r="M378" s="27" t="s">
        <v>1835</v>
      </c>
      <c r="N378" s="27" t="s">
        <v>1836</v>
      </c>
      <c r="O378" s="27" t="s">
        <v>185</v>
      </c>
      <c r="P378" s="27" t="s">
        <v>570</v>
      </c>
      <c r="Q378" s="27" t="s">
        <v>571</v>
      </c>
      <c r="R378">
        <f t="shared" si="5"/>
        <v>2023</v>
      </c>
    </row>
    <row r="379" spans="1:18" x14ac:dyDescent="0.3">
      <c r="A379" s="26">
        <v>44956</v>
      </c>
      <c r="B379" s="26">
        <v>43862</v>
      </c>
      <c r="C379" s="26">
        <v>43882</v>
      </c>
      <c r="D379" s="27" t="s">
        <v>1837</v>
      </c>
      <c r="E379" s="27" t="s">
        <v>1838</v>
      </c>
      <c r="F379" s="27" t="s">
        <v>2301</v>
      </c>
      <c r="G379" s="27" t="s">
        <v>2291</v>
      </c>
      <c r="H379" s="27" t="s">
        <v>556</v>
      </c>
      <c r="I379" s="27" t="s">
        <v>617</v>
      </c>
      <c r="J379" s="27" t="s">
        <v>694</v>
      </c>
      <c r="K379" s="28">
        <v>6880</v>
      </c>
      <c r="L379" s="29">
        <v>6880</v>
      </c>
      <c r="M379" s="27" t="s">
        <v>933</v>
      </c>
      <c r="N379" s="27" t="s">
        <v>1839</v>
      </c>
      <c r="O379" s="27" t="s">
        <v>619</v>
      </c>
      <c r="P379" s="27" t="s">
        <v>580</v>
      </c>
      <c r="Q379" s="27" t="s">
        <v>620</v>
      </c>
      <c r="R379">
        <f t="shared" si="5"/>
        <v>2023</v>
      </c>
    </row>
    <row r="380" spans="1:18" x14ac:dyDescent="0.3">
      <c r="A380" s="26">
        <v>44956</v>
      </c>
      <c r="B380" s="26">
        <v>44455</v>
      </c>
      <c r="C380" s="26">
        <v>44474</v>
      </c>
      <c r="D380" s="27" t="s">
        <v>1840</v>
      </c>
      <c r="E380" s="27" t="s">
        <v>1841</v>
      </c>
      <c r="F380" s="27" t="s">
        <v>2318</v>
      </c>
      <c r="G380" s="27" t="s">
        <v>2270</v>
      </c>
      <c r="H380" s="27" t="s">
        <v>556</v>
      </c>
      <c r="I380" s="27" t="s">
        <v>566</v>
      </c>
      <c r="J380" s="27" t="s">
        <v>694</v>
      </c>
      <c r="K380" s="28">
        <v>6880</v>
      </c>
      <c r="L380" s="29">
        <v>6880</v>
      </c>
      <c r="M380" s="27" t="s">
        <v>830</v>
      </c>
      <c r="N380" s="27" t="s">
        <v>1842</v>
      </c>
      <c r="O380" s="27" t="s">
        <v>185</v>
      </c>
      <c r="P380" s="27" t="s">
        <v>570</v>
      </c>
      <c r="Q380" s="27" t="s">
        <v>571</v>
      </c>
      <c r="R380">
        <f t="shared" si="5"/>
        <v>2023</v>
      </c>
    </row>
    <row r="381" spans="1:18" x14ac:dyDescent="0.3">
      <c r="A381" s="26">
        <v>44956</v>
      </c>
      <c r="B381" s="26">
        <v>44406</v>
      </c>
      <c r="C381" s="26">
        <v>44418</v>
      </c>
      <c r="D381" s="27" t="s">
        <v>453</v>
      </c>
      <c r="E381" s="27" t="s">
        <v>1843</v>
      </c>
      <c r="F381" s="27" t="s">
        <v>2314</v>
      </c>
      <c r="G381" s="27" t="s">
        <v>2296</v>
      </c>
      <c r="H381" s="27" t="s">
        <v>556</v>
      </c>
      <c r="I381" s="27" t="s">
        <v>566</v>
      </c>
      <c r="J381" s="27" t="s">
        <v>694</v>
      </c>
      <c r="K381" s="28">
        <v>6880</v>
      </c>
      <c r="L381" s="29">
        <v>6880</v>
      </c>
      <c r="M381" s="27" t="s">
        <v>1835</v>
      </c>
      <c r="N381" s="27" t="s">
        <v>1844</v>
      </c>
      <c r="O381" s="27" t="s">
        <v>185</v>
      </c>
      <c r="P381" s="27" t="s">
        <v>570</v>
      </c>
      <c r="Q381" s="27" t="s">
        <v>571</v>
      </c>
      <c r="R381">
        <f t="shared" si="5"/>
        <v>2023</v>
      </c>
    </row>
    <row r="382" spans="1:18" x14ac:dyDescent="0.3">
      <c r="A382" s="26">
        <v>44956</v>
      </c>
      <c r="B382" s="26">
        <v>44430</v>
      </c>
      <c r="C382" s="26">
        <v>44452</v>
      </c>
      <c r="D382" s="27" t="s">
        <v>1845</v>
      </c>
      <c r="E382" s="27" t="s">
        <v>1846</v>
      </c>
      <c r="F382" s="27" t="s">
        <v>2322</v>
      </c>
      <c r="G382" s="27" t="s">
        <v>2269</v>
      </c>
      <c r="H382" s="27" t="s">
        <v>556</v>
      </c>
      <c r="I382" s="27" t="s">
        <v>566</v>
      </c>
      <c r="J382" s="27" t="s">
        <v>694</v>
      </c>
      <c r="K382" s="28">
        <v>6880</v>
      </c>
      <c r="L382" s="29">
        <v>6880</v>
      </c>
      <c r="M382" s="27" t="s">
        <v>830</v>
      </c>
      <c r="N382" s="27" t="s">
        <v>1847</v>
      </c>
      <c r="O382" s="27" t="s">
        <v>185</v>
      </c>
      <c r="P382" s="27" t="s">
        <v>570</v>
      </c>
      <c r="Q382" s="27" t="s">
        <v>571</v>
      </c>
      <c r="R382">
        <f t="shared" si="5"/>
        <v>2023</v>
      </c>
    </row>
    <row r="383" spans="1:18" x14ac:dyDescent="0.3">
      <c r="A383" s="26">
        <v>44956</v>
      </c>
      <c r="B383" s="26">
        <v>44535</v>
      </c>
      <c r="C383" s="26">
        <v>44568</v>
      </c>
      <c r="D383" s="27" t="s">
        <v>1848</v>
      </c>
      <c r="E383" s="27" t="s">
        <v>1849</v>
      </c>
      <c r="F383" s="27" t="s">
        <v>2309</v>
      </c>
      <c r="G383" s="27" t="s">
        <v>2295</v>
      </c>
      <c r="H383" s="27" t="s">
        <v>556</v>
      </c>
      <c r="I383" s="27" t="s">
        <v>617</v>
      </c>
      <c r="J383" s="27" t="s">
        <v>694</v>
      </c>
      <c r="K383" s="28">
        <v>6880</v>
      </c>
      <c r="L383" s="29">
        <v>6880</v>
      </c>
      <c r="M383" s="27" t="s">
        <v>1850</v>
      </c>
      <c r="N383" s="27" t="s">
        <v>1851</v>
      </c>
      <c r="O383" s="27" t="s">
        <v>619</v>
      </c>
      <c r="P383" s="27" t="s">
        <v>580</v>
      </c>
      <c r="Q383" s="27" t="s">
        <v>620</v>
      </c>
      <c r="R383">
        <f t="shared" si="5"/>
        <v>2023</v>
      </c>
    </row>
    <row r="384" spans="1:18" x14ac:dyDescent="0.3">
      <c r="A384" s="26">
        <v>44956</v>
      </c>
      <c r="B384" s="26">
        <v>43841</v>
      </c>
      <c r="C384" s="26">
        <v>43860</v>
      </c>
      <c r="D384" s="27" t="s">
        <v>1852</v>
      </c>
      <c r="E384" s="27" t="s">
        <v>1853</v>
      </c>
      <c r="F384" s="27" t="s">
        <v>2303</v>
      </c>
      <c r="G384" s="27" t="s">
        <v>2271</v>
      </c>
      <c r="H384" s="27" t="s">
        <v>556</v>
      </c>
      <c r="I384" s="27" t="s">
        <v>566</v>
      </c>
      <c r="J384" s="27" t="s">
        <v>694</v>
      </c>
      <c r="K384" s="28">
        <v>6880</v>
      </c>
      <c r="L384" s="29">
        <v>6880</v>
      </c>
      <c r="M384" s="27" t="s">
        <v>1854</v>
      </c>
      <c r="N384" s="27" t="s">
        <v>1855</v>
      </c>
      <c r="O384" s="27" t="s">
        <v>185</v>
      </c>
      <c r="P384" s="27" t="s">
        <v>570</v>
      </c>
      <c r="Q384" s="27" t="s">
        <v>571</v>
      </c>
      <c r="R384">
        <f t="shared" si="5"/>
        <v>2023</v>
      </c>
    </row>
    <row r="385" spans="1:18" x14ac:dyDescent="0.3">
      <c r="A385" s="26">
        <v>44956</v>
      </c>
      <c r="B385" s="26">
        <v>44457</v>
      </c>
      <c r="C385" s="26">
        <v>44474</v>
      </c>
      <c r="D385" s="27" t="s">
        <v>1856</v>
      </c>
      <c r="E385" s="27" t="s">
        <v>1857</v>
      </c>
      <c r="F385" s="27" t="s">
        <v>2315</v>
      </c>
      <c r="G385" s="27" t="s">
        <v>2287</v>
      </c>
      <c r="H385" s="27" t="s">
        <v>556</v>
      </c>
      <c r="I385" s="27" t="s">
        <v>566</v>
      </c>
      <c r="J385" s="27" t="s">
        <v>694</v>
      </c>
      <c r="K385" s="28">
        <v>11780</v>
      </c>
      <c r="L385" s="29">
        <v>11780</v>
      </c>
      <c r="M385" s="27" t="s">
        <v>1858</v>
      </c>
      <c r="N385" s="27" t="s">
        <v>1859</v>
      </c>
      <c r="O385" s="27" t="s">
        <v>185</v>
      </c>
      <c r="P385" s="27" t="s">
        <v>570</v>
      </c>
      <c r="Q385" s="27" t="s">
        <v>571</v>
      </c>
      <c r="R385">
        <f t="shared" si="5"/>
        <v>2023</v>
      </c>
    </row>
    <row r="386" spans="1:18" x14ac:dyDescent="0.3">
      <c r="A386" s="26">
        <v>44956</v>
      </c>
      <c r="B386" s="26">
        <v>43550</v>
      </c>
      <c r="C386" s="26">
        <v>43614</v>
      </c>
      <c r="D386" s="27" t="s">
        <v>1860</v>
      </c>
      <c r="E386" s="27" t="s">
        <v>1861</v>
      </c>
      <c r="F386" s="27" t="s">
        <v>2301</v>
      </c>
      <c r="G386" s="27" t="s">
        <v>2288</v>
      </c>
      <c r="H386" s="27" t="s">
        <v>556</v>
      </c>
      <c r="I386" s="27" t="s">
        <v>566</v>
      </c>
      <c r="J386" s="27" t="s">
        <v>694</v>
      </c>
      <c r="K386" s="28">
        <v>11780</v>
      </c>
      <c r="L386" s="29">
        <v>11780</v>
      </c>
      <c r="M386" s="27" t="s">
        <v>1862</v>
      </c>
      <c r="N386" s="27" t="s">
        <v>1863</v>
      </c>
      <c r="O386" s="27" t="s">
        <v>185</v>
      </c>
      <c r="P386" s="27" t="s">
        <v>570</v>
      </c>
      <c r="Q386" s="27" t="s">
        <v>571</v>
      </c>
      <c r="R386">
        <f t="shared" si="5"/>
        <v>2023</v>
      </c>
    </row>
    <row r="387" spans="1:18" x14ac:dyDescent="0.3">
      <c r="A387" s="26">
        <v>44956</v>
      </c>
      <c r="B387" s="26">
        <v>44388</v>
      </c>
      <c r="C387" s="26">
        <v>44406</v>
      </c>
      <c r="D387" s="27" t="s">
        <v>1864</v>
      </c>
      <c r="E387" s="27" t="s">
        <v>1865</v>
      </c>
      <c r="F387" s="27" t="s">
        <v>2305</v>
      </c>
      <c r="G387" s="27" t="s">
        <v>2272</v>
      </c>
      <c r="H387" s="27" t="s">
        <v>556</v>
      </c>
      <c r="I387" s="27" t="s">
        <v>566</v>
      </c>
      <c r="J387" s="27" t="s">
        <v>694</v>
      </c>
      <c r="K387" s="28">
        <v>11780</v>
      </c>
      <c r="L387" s="29">
        <v>11780</v>
      </c>
      <c r="M387" s="27" t="s">
        <v>1290</v>
      </c>
      <c r="N387" s="27" t="s">
        <v>1866</v>
      </c>
      <c r="O387" s="27" t="s">
        <v>185</v>
      </c>
      <c r="P387" s="27" t="s">
        <v>570</v>
      </c>
      <c r="Q387" s="27" t="s">
        <v>571</v>
      </c>
      <c r="R387">
        <f t="shared" ref="R387:R450" si="6">YEAR(A387)</f>
        <v>2023</v>
      </c>
    </row>
    <row r="388" spans="1:18" x14ac:dyDescent="0.3">
      <c r="A388" s="26">
        <v>44956</v>
      </c>
      <c r="B388" s="26">
        <v>44403</v>
      </c>
      <c r="C388" s="26">
        <v>44434</v>
      </c>
      <c r="D388" s="27" t="s">
        <v>1867</v>
      </c>
      <c r="E388" s="27" t="s">
        <v>1868</v>
      </c>
      <c r="F388" s="27" t="s">
        <v>2326</v>
      </c>
      <c r="G388" s="27" t="s">
        <v>2296</v>
      </c>
      <c r="H388" s="27" t="s">
        <v>556</v>
      </c>
      <c r="I388" s="27" t="s">
        <v>566</v>
      </c>
      <c r="J388" s="27" t="s">
        <v>694</v>
      </c>
      <c r="K388" s="28">
        <v>11780</v>
      </c>
      <c r="L388" s="29">
        <v>11780</v>
      </c>
      <c r="M388" s="27" t="s">
        <v>1290</v>
      </c>
      <c r="N388" s="27" t="s">
        <v>1869</v>
      </c>
      <c r="O388" s="27" t="s">
        <v>185</v>
      </c>
      <c r="P388" s="27" t="s">
        <v>570</v>
      </c>
      <c r="Q388" s="27" t="s">
        <v>571</v>
      </c>
      <c r="R388">
        <f t="shared" si="6"/>
        <v>2023</v>
      </c>
    </row>
    <row r="389" spans="1:18" x14ac:dyDescent="0.3">
      <c r="A389" s="26">
        <v>44956</v>
      </c>
      <c r="B389" s="26">
        <v>44563</v>
      </c>
      <c r="C389" s="26">
        <v>44592</v>
      </c>
      <c r="D389" s="27" t="s">
        <v>1870</v>
      </c>
      <c r="E389" s="27" t="s">
        <v>1871</v>
      </c>
      <c r="F389" s="27" t="s">
        <v>2307</v>
      </c>
      <c r="G389" s="27" t="s">
        <v>2278</v>
      </c>
      <c r="H389" s="27" t="s">
        <v>556</v>
      </c>
      <c r="I389" s="27" t="s">
        <v>566</v>
      </c>
      <c r="J389" s="27" t="s">
        <v>694</v>
      </c>
      <c r="K389" s="28">
        <v>11780</v>
      </c>
      <c r="L389" s="29">
        <v>11780</v>
      </c>
      <c r="M389" s="27" t="s">
        <v>1872</v>
      </c>
      <c r="N389" s="27" t="s">
        <v>1873</v>
      </c>
      <c r="O389" s="27" t="s">
        <v>185</v>
      </c>
      <c r="P389" s="27" t="s">
        <v>570</v>
      </c>
      <c r="Q389" s="27" t="s">
        <v>571</v>
      </c>
      <c r="R389">
        <f t="shared" si="6"/>
        <v>2023</v>
      </c>
    </row>
    <row r="390" spans="1:18" x14ac:dyDescent="0.3">
      <c r="A390" s="26">
        <v>44956</v>
      </c>
      <c r="B390" s="26">
        <v>44605</v>
      </c>
      <c r="C390" s="26">
        <v>44620</v>
      </c>
      <c r="D390" s="27" t="s">
        <v>1874</v>
      </c>
      <c r="E390" s="27" t="s">
        <v>1875</v>
      </c>
      <c r="F390" s="27" t="s">
        <v>2310</v>
      </c>
      <c r="G390" s="27" t="s">
        <v>2281</v>
      </c>
      <c r="H390" s="27" t="s">
        <v>556</v>
      </c>
      <c r="I390" s="27" t="s">
        <v>566</v>
      </c>
      <c r="J390" s="27" t="s">
        <v>694</v>
      </c>
      <c r="K390" s="28">
        <v>11780</v>
      </c>
      <c r="L390" s="29">
        <v>11780</v>
      </c>
      <c r="M390" s="27" t="s">
        <v>1290</v>
      </c>
      <c r="N390" s="27" t="s">
        <v>1876</v>
      </c>
      <c r="O390" s="27" t="s">
        <v>185</v>
      </c>
      <c r="P390" s="27" t="s">
        <v>570</v>
      </c>
      <c r="Q390" s="27" t="s">
        <v>571</v>
      </c>
      <c r="R390">
        <f t="shared" si="6"/>
        <v>2023</v>
      </c>
    </row>
    <row r="391" spans="1:18" x14ac:dyDescent="0.3">
      <c r="A391" s="26">
        <v>44956</v>
      </c>
      <c r="B391" s="26">
        <v>44508</v>
      </c>
      <c r="C391" s="26">
        <v>44522</v>
      </c>
      <c r="D391" s="27" t="s">
        <v>1877</v>
      </c>
      <c r="E391" s="27" t="s">
        <v>1878</v>
      </c>
      <c r="F391" s="27" t="s">
        <v>2310</v>
      </c>
      <c r="G391" s="27" t="s">
        <v>2272</v>
      </c>
      <c r="H391" s="27" t="s">
        <v>556</v>
      </c>
      <c r="I391" s="27" t="s">
        <v>566</v>
      </c>
      <c r="J391" s="27" t="s">
        <v>694</v>
      </c>
      <c r="K391" s="28">
        <v>11780</v>
      </c>
      <c r="L391" s="29">
        <v>11780</v>
      </c>
      <c r="M391" s="27" t="s">
        <v>1527</v>
      </c>
      <c r="N391" s="27" t="s">
        <v>1879</v>
      </c>
      <c r="O391" s="27" t="s">
        <v>185</v>
      </c>
      <c r="P391" s="27" t="s">
        <v>570</v>
      </c>
      <c r="Q391" s="27" t="s">
        <v>571</v>
      </c>
      <c r="R391">
        <f t="shared" si="6"/>
        <v>2023</v>
      </c>
    </row>
    <row r="392" spans="1:18" x14ac:dyDescent="0.3">
      <c r="A392" s="26">
        <v>44956</v>
      </c>
      <c r="B392" s="26">
        <v>44004</v>
      </c>
      <c r="C392" s="26">
        <v>44041</v>
      </c>
      <c r="D392" s="27" t="s">
        <v>1880</v>
      </c>
      <c r="E392" s="27" t="s">
        <v>1881</v>
      </c>
      <c r="F392" s="27" t="s">
        <v>2310</v>
      </c>
      <c r="G392" s="27" t="s">
        <v>2297</v>
      </c>
      <c r="H392" s="27" t="s">
        <v>556</v>
      </c>
      <c r="I392" s="27" t="s">
        <v>566</v>
      </c>
      <c r="J392" s="27" t="s">
        <v>694</v>
      </c>
      <c r="K392" s="28">
        <v>9620</v>
      </c>
      <c r="L392" s="29">
        <v>9620</v>
      </c>
      <c r="M392" s="27" t="s">
        <v>1882</v>
      </c>
      <c r="N392" s="27" t="s">
        <v>1883</v>
      </c>
      <c r="O392" s="27" t="s">
        <v>185</v>
      </c>
      <c r="P392" s="27" t="s">
        <v>570</v>
      </c>
      <c r="Q392" s="27" t="s">
        <v>571</v>
      </c>
      <c r="R392">
        <f t="shared" si="6"/>
        <v>2023</v>
      </c>
    </row>
    <row r="393" spans="1:18" x14ac:dyDescent="0.3">
      <c r="A393" s="26">
        <v>44956</v>
      </c>
      <c r="B393" s="26">
        <v>44257</v>
      </c>
      <c r="C393" s="26">
        <v>44272</v>
      </c>
      <c r="D393" s="27" t="s">
        <v>1884</v>
      </c>
      <c r="E393" s="27" t="s">
        <v>1885</v>
      </c>
      <c r="F393" s="27" t="s">
        <v>2313</v>
      </c>
      <c r="G393" s="27" t="s">
        <v>2273</v>
      </c>
      <c r="H393" s="27" t="s">
        <v>556</v>
      </c>
      <c r="I393" s="27" t="s">
        <v>575</v>
      </c>
      <c r="J393" s="27" t="s">
        <v>694</v>
      </c>
      <c r="K393" s="28">
        <v>9780</v>
      </c>
      <c r="L393" s="29">
        <v>9780</v>
      </c>
      <c r="M393" s="27" t="s">
        <v>1886</v>
      </c>
      <c r="N393" s="27" t="s">
        <v>1887</v>
      </c>
      <c r="O393" s="27" t="s">
        <v>579</v>
      </c>
      <c r="P393" s="27" t="s">
        <v>580</v>
      </c>
      <c r="Q393" s="27" t="s">
        <v>581</v>
      </c>
      <c r="R393">
        <f t="shared" si="6"/>
        <v>2023</v>
      </c>
    </row>
    <row r="394" spans="1:18" x14ac:dyDescent="0.3">
      <c r="A394" s="26">
        <v>44956</v>
      </c>
      <c r="B394" s="26">
        <v>44203</v>
      </c>
      <c r="C394" s="26">
        <v>44216</v>
      </c>
      <c r="D394" s="27" t="s">
        <v>1888</v>
      </c>
      <c r="E394" s="27" t="s">
        <v>1889</v>
      </c>
      <c r="F394" s="27" t="s">
        <v>2324</v>
      </c>
      <c r="G394" s="27" t="s">
        <v>2272</v>
      </c>
      <c r="H394" s="27" t="s">
        <v>556</v>
      </c>
      <c r="I394" s="27" t="s">
        <v>566</v>
      </c>
      <c r="J394" s="27" t="s">
        <v>694</v>
      </c>
      <c r="K394" s="28">
        <v>9780</v>
      </c>
      <c r="L394" s="29">
        <v>9780</v>
      </c>
      <c r="M394" s="27" t="s">
        <v>1890</v>
      </c>
      <c r="N394" s="27" t="s">
        <v>1891</v>
      </c>
      <c r="O394" s="27" t="s">
        <v>185</v>
      </c>
      <c r="P394" s="27" t="s">
        <v>570</v>
      </c>
      <c r="Q394" s="27" t="s">
        <v>571</v>
      </c>
      <c r="R394">
        <f t="shared" si="6"/>
        <v>2023</v>
      </c>
    </row>
    <row r="395" spans="1:18" x14ac:dyDescent="0.3">
      <c r="A395" s="26">
        <v>44956</v>
      </c>
      <c r="B395" s="26">
        <v>44339</v>
      </c>
      <c r="C395" s="26">
        <v>44350</v>
      </c>
      <c r="D395" s="27" t="s">
        <v>1892</v>
      </c>
      <c r="E395" s="27" t="s">
        <v>1893</v>
      </c>
      <c r="F395" s="27" t="s">
        <v>2315</v>
      </c>
      <c r="G395" s="27" t="s">
        <v>2277</v>
      </c>
      <c r="H395" s="27" t="s">
        <v>556</v>
      </c>
      <c r="I395" s="27" t="s">
        <v>566</v>
      </c>
      <c r="J395" s="27" t="s">
        <v>694</v>
      </c>
      <c r="K395" s="28">
        <v>9780</v>
      </c>
      <c r="L395" s="29">
        <v>9780</v>
      </c>
      <c r="M395" s="27" t="s">
        <v>1894</v>
      </c>
      <c r="N395" s="27" t="s">
        <v>1895</v>
      </c>
      <c r="O395" s="27" t="s">
        <v>185</v>
      </c>
      <c r="P395" s="27" t="s">
        <v>570</v>
      </c>
      <c r="Q395" s="27" t="s">
        <v>571</v>
      </c>
      <c r="R395">
        <f t="shared" si="6"/>
        <v>2023</v>
      </c>
    </row>
    <row r="396" spans="1:18" x14ac:dyDescent="0.3">
      <c r="A396" s="26">
        <v>44956</v>
      </c>
      <c r="B396" s="26">
        <v>44267</v>
      </c>
      <c r="C396" s="26">
        <v>44278</v>
      </c>
      <c r="D396" s="27" t="s">
        <v>1896</v>
      </c>
      <c r="E396" s="27" t="s">
        <v>1897</v>
      </c>
      <c r="F396" s="27" t="s">
        <v>2321</v>
      </c>
      <c r="G396" s="27" t="s">
        <v>2296</v>
      </c>
      <c r="H396" s="27" t="s">
        <v>556</v>
      </c>
      <c r="I396" s="27" t="s">
        <v>566</v>
      </c>
      <c r="J396" s="27" t="s">
        <v>694</v>
      </c>
      <c r="K396" s="28">
        <v>9780</v>
      </c>
      <c r="L396" s="29">
        <v>9780</v>
      </c>
      <c r="M396" s="27" t="s">
        <v>1886</v>
      </c>
      <c r="N396" s="27" t="s">
        <v>1898</v>
      </c>
      <c r="O396" s="27" t="s">
        <v>185</v>
      </c>
      <c r="P396" s="27" t="s">
        <v>570</v>
      </c>
      <c r="Q396" s="27" t="s">
        <v>571</v>
      </c>
      <c r="R396">
        <f t="shared" si="6"/>
        <v>2023</v>
      </c>
    </row>
    <row r="397" spans="1:18" x14ac:dyDescent="0.3">
      <c r="A397" s="26">
        <v>44956</v>
      </c>
      <c r="B397" s="26">
        <v>43630</v>
      </c>
      <c r="C397" s="26">
        <v>43644</v>
      </c>
      <c r="D397" s="27" t="s">
        <v>1899</v>
      </c>
      <c r="E397" s="27" t="s">
        <v>1900</v>
      </c>
      <c r="F397" s="27" t="s">
        <v>2310</v>
      </c>
      <c r="G397" s="27" t="s">
        <v>2276</v>
      </c>
      <c r="H397" s="27" t="s">
        <v>556</v>
      </c>
      <c r="I397" s="27" t="s">
        <v>566</v>
      </c>
      <c r="J397" s="27" t="s">
        <v>694</v>
      </c>
      <c r="K397" s="28">
        <v>9780</v>
      </c>
      <c r="L397" s="29">
        <v>9780</v>
      </c>
      <c r="M397" s="27" t="s">
        <v>1854</v>
      </c>
      <c r="N397" s="27" t="s">
        <v>1901</v>
      </c>
      <c r="O397" s="27" t="s">
        <v>185</v>
      </c>
      <c r="P397" s="27" t="s">
        <v>570</v>
      </c>
      <c r="Q397" s="27" t="s">
        <v>571</v>
      </c>
      <c r="R397">
        <f t="shared" si="6"/>
        <v>2023</v>
      </c>
    </row>
    <row r="398" spans="1:18" x14ac:dyDescent="0.3">
      <c r="A398" s="26">
        <v>44956</v>
      </c>
      <c r="B398" s="26">
        <v>43693</v>
      </c>
      <c r="C398" s="26">
        <v>43712</v>
      </c>
      <c r="D398" s="27" t="s">
        <v>1902</v>
      </c>
      <c r="E398" s="27" t="s">
        <v>1903</v>
      </c>
      <c r="F398" s="27" t="s">
        <v>2309</v>
      </c>
      <c r="G398" s="27" t="s">
        <v>2273</v>
      </c>
      <c r="H398" s="27" t="s">
        <v>556</v>
      </c>
      <c r="I398" s="27" t="s">
        <v>566</v>
      </c>
      <c r="J398" s="27" t="s">
        <v>694</v>
      </c>
      <c r="K398" s="28">
        <v>9780</v>
      </c>
      <c r="L398" s="29">
        <v>9780</v>
      </c>
      <c r="M398" s="27" t="s">
        <v>1904</v>
      </c>
      <c r="N398" s="27" t="s">
        <v>1905</v>
      </c>
      <c r="O398" s="27" t="s">
        <v>185</v>
      </c>
      <c r="P398" s="27" t="s">
        <v>570</v>
      </c>
      <c r="Q398" s="27" t="s">
        <v>571</v>
      </c>
      <c r="R398">
        <f t="shared" si="6"/>
        <v>2023</v>
      </c>
    </row>
    <row r="399" spans="1:18" x14ac:dyDescent="0.3">
      <c r="A399" s="26">
        <v>44956</v>
      </c>
      <c r="B399" s="26">
        <v>43402</v>
      </c>
      <c r="C399" s="26">
        <v>43488</v>
      </c>
      <c r="D399" s="27" t="s">
        <v>1906</v>
      </c>
      <c r="E399" s="27" t="s">
        <v>1907</v>
      </c>
      <c r="F399" s="27" t="s">
        <v>2319</v>
      </c>
      <c r="G399" s="27" t="s">
        <v>2283</v>
      </c>
      <c r="H399" s="27" t="s">
        <v>556</v>
      </c>
      <c r="I399" s="27" t="s">
        <v>575</v>
      </c>
      <c r="J399" s="27" t="s">
        <v>694</v>
      </c>
      <c r="K399" s="28">
        <v>9780</v>
      </c>
      <c r="L399" s="29">
        <v>9780</v>
      </c>
      <c r="M399" s="27" t="s">
        <v>1886</v>
      </c>
      <c r="N399" s="27" t="s">
        <v>1908</v>
      </c>
      <c r="O399" s="27" t="s">
        <v>579</v>
      </c>
      <c r="P399" s="27" t="s">
        <v>580</v>
      </c>
      <c r="Q399" s="27" t="s">
        <v>581</v>
      </c>
      <c r="R399">
        <f t="shared" si="6"/>
        <v>2023</v>
      </c>
    </row>
    <row r="400" spans="1:18" x14ac:dyDescent="0.3">
      <c r="A400" s="26">
        <v>44956</v>
      </c>
      <c r="B400" s="26">
        <v>44292</v>
      </c>
      <c r="C400" s="26">
        <v>44308</v>
      </c>
      <c r="D400" s="27" t="s">
        <v>1909</v>
      </c>
      <c r="E400" s="27" t="s">
        <v>1910</v>
      </c>
      <c r="F400" s="27" t="s">
        <v>2326</v>
      </c>
      <c r="G400" s="27" t="s">
        <v>2281</v>
      </c>
      <c r="H400" s="27" t="s">
        <v>556</v>
      </c>
      <c r="I400" s="27" t="s">
        <v>566</v>
      </c>
      <c r="J400" s="27" t="s">
        <v>694</v>
      </c>
      <c r="K400" s="28">
        <v>9780</v>
      </c>
      <c r="L400" s="29">
        <v>9780</v>
      </c>
      <c r="M400" s="27" t="s">
        <v>687</v>
      </c>
      <c r="N400" s="27" t="s">
        <v>1911</v>
      </c>
      <c r="O400" s="27" t="s">
        <v>185</v>
      </c>
      <c r="P400" s="27" t="s">
        <v>570</v>
      </c>
      <c r="Q400" s="27" t="s">
        <v>571</v>
      </c>
      <c r="R400">
        <f t="shared" si="6"/>
        <v>2023</v>
      </c>
    </row>
    <row r="401" spans="1:18" x14ac:dyDescent="0.3">
      <c r="A401" s="26">
        <v>44956</v>
      </c>
      <c r="B401" s="26">
        <v>44432</v>
      </c>
      <c r="C401" s="26">
        <v>44449</v>
      </c>
      <c r="D401" s="27" t="s">
        <v>1912</v>
      </c>
      <c r="E401" s="27" t="s">
        <v>1913</v>
      </c>
      <c r="F401" s="27" t="s">
        <v>2316</v>
      </c>
      <c r="G401" s="27" t="s">
        <v>2274</v>
      </c>
      <c r="H401" s="27" t="s">
        <v>556</v>
      </c>
      <c r="I401" s="27" t="s">
        <v>566</v>
      </c>
      <c r="J401" s="27" t="s">
        <v>694</v>
      </c>
      <c r="K401" s="28">
        <v>9780</v>
      </c>
      <c r="L401" s="29">
        <v>9780</v>
      </c>
      <c r="M401" s="27" t="s">
        <v>778</v>
      </c>
      <c r="N401" s="27" t="s">
        <v>1914</v>
      </c>
      <c r="O401" s="27" t="s">
        <v>185</v>
      </c>
      <c r="P401" s="27" t="s">
        <v>570</v>
      </c>
      <c r="Q401" s="27" t="s">
        <v>571</v>
      </c>
      <c r="R401">
        <f t="shared" si="6"/>
        <v>2023</v>
      </c>
    </row>
    <row r="402" spans="1:18" x14ac:dyDescent="0.3">
      <c r="A402" s="26">
        <v>44956</v>
      </c>
      <c r="B402" s="26">
        <v>43778</v>
      </c>
      <c r="C402" s="26">
        <v>43788</v>
      </c>
      <c r="D402" s="27" t="s">
        <v>1915</v>
      </c>
      <c r="E402" s="27" t="s">
        <v>1916</v>
      </c>
      <c r="F402" s="27" t="s">
        <v>2307</v>
      </c>
      <c r="G402" s="27" t="s">
        <v>2269</v>
      </c>
      <c r="H402" s="27" t="s">
        <v>556</v>
      </c>
      <c r="I402" s="27" t="s">
        <v>566</v>
      </c>
      <c r="J402" s="27" t="s">
        <v>694</v>
      </c>
      <c r="K402" s="28">
        <v>9780</v>
      </c>
      <c r="L402" s="29">
        <v>9780</v>
      </c>
      <c r="M402" s="27" t="s">
        <v>1742</v>
      </c>
      <c r="N402" s="27" t="s">
        <v>1917</v>
      </c>
      <c r="O402" s="27" t="s">
        <v>185</v>
      </c>
      <c r="P402" s="27" t="s">
        <v>570</v>
      </c>
      <c r="Q402" s="27" t="s">
        <v>571</v>
      </c>
      <c r="R402">
        <f t="shared" si="6"/>
        <v>2023</v>
      </c>
    </row>
    <row r="403" spans="1:18" x14ac:dyDescent="0.3">
      <c r="A403" s="26">
        <v>44956</v>
      </c>
      <c r="B403" s="26">
        <v>44254</v>
      </c>
      <c r="C403" s="26">
        <v>44265</v>
      </c>
      <c r="D403" s="27" t="s">
        <v>1918</v>
      </c>
      <c r="E403" s="27" t="s">
        <v>1919</v>
      </c>
      <c r="F403" s="27" t="s">
        <v>2309</v>
      </c>
      <c r="G403" s="27" t="s">
        <v>2284</v>
      </c>
      <c r="H403" s="27" t="s">
        <v>556</v>
      </c>
      <c r="I403" s="27" t="s">
        <v>566</v>
      </c>
      <c r="J403" s="27" t="s">
        <v>694</v>
      </c>
      <c r="K403" s="28">
        <v>9780</v>
      </c>
      <c r="L403" s="29">
        <v>9780</v>
      </c>
      <c r="M403" s="27" t="s">
        <v>1920</v>
      </c>
      <c r="N403" s="27" t="s">
        <v>1921</v>
      </c>
      <c r="O403" s="27" t="s">
        <v>185</v>
      </c>
      <c r="P403" s="27" t="s">
        <v>570</v>
      </c>
      <c r="Q403" s="27" t="s">
        <v>571</v>
      </c>
      <c r="R403">
        <f t="shared" si="6"/>
        <v>2023</v>
      </c>
    </row>
    <row r="404" spans="1:18" x14ac:dyDescent="0.3">
      <c r="A404" s="26">
        <v>44956</v>
      </c>
      <c r="B404" s="26">
        <v>44081</v>
      </c>
      <c r="C404" s="26">
        <v>44089</v>
      </c>
      <c r="D404" s="27" t="s">
        <v>1922</v>
      </c>
      <c r="E404" s="27" t="s">
        <v>1923</v>
      </c>
      <c r="F404" s="27" t="s">
        <v>2299</v>
      </c>
      <c r="G404" s="27" t="s">
        <v>2270</v>
      </c>
      <c r="H404" s="27" t="s">
        <v>556</v>
      </c>
      <c r="I404" s="27" t="s">
        <v>566</v>
      </c>
      <c r="J404" s="27" t="s">
        <v>694</v>
      </c>
      <c r="K404" s="28">
        <v>6770</v>
      </c>
      <c r="L404" s="29">
        <v>6770</v>
      </c>
      <c r="M404" s="27" t="s">
        <v>1924</v>
      </c>
      <c r="N404" s="27" t="s">
        <v>1925</v>
      </c>
      <c r="O404" s="27" t="s">
        <v>185</v>
      </c>
      <c r="P404" s="27" t="s">
        <v>570</v>
      </c>
      <c r="Q404" s="27" t="s">
        <v>571</v>
      </c>
      <c r="R404">
        <f t="shared" si="6"/>
        <v>2023</v>
      </c>
    </row>
    <row r="405" spans="1:18" x14ac:dyDescent="0.3">
      <c r="A405" s="26">
        <v>44956</v>
      </c>
      <c r="B405" s="26">
        <v>44254</v>
      </c>
      <c r="C405" s="26">
        <v>44273</v>
      </c>
      <c r="D405" s="27" t="s">
        <v>1926</v>
      </c>
      <c r="E405" s="27" t="s">
        <v>1927</v>
      </c>
      <c r="F405" s="27" t="s">
        <v>2315</v>
      </c>
      <c r="G405" s="27" t="s">
        <v>2276</v>
      </c>
      <c r="H405" s="27" t="s">
        <v>556</v>
      </c>
      <c r="I405" s="27" t="s">
        <v>617</v>
      </c>
      <c r="J405" s="27" t="s">
        <v>694</v>
      </c>
      <c r="K405" s="28">
        <v>10380</v>
      </c>
      <c r="L405" s="29">
        <v>10380</v>
      </c>
      <c r="M405" s="27" t="s">
        <v>1928</v>
      </c>
      <c r="N405" s="27" t="s">
        <v>1929</v>
      </c>
      <c r="O405" s="27" t="s">
        <v>619</v>
      </c>
      <c r="P405" s="27" t="s">
        <v>580</v>
      </c>
      <c r="Q405" s="27" t="s">
        <v>620</v>
      </c>
      <c r="R405">
        <f t="shared" si="6"/>
        <v>2023</v>
      </c>
    </row>
    <row r="406" spans="1:18" x14ac:dyDescent="0.3">
      <c r="A406" s="26">
        <v>44956</v>
      </c>
      <c r="B406" s="26">
        <v>44490</v>
      </c>
      <c r="C406" s="26">
        <v>44501</v>
      </c>
      <c r="D406" s="27" t="s">
        <v>1930</v>
      </c>
      <c r="E406" s="27" t="s">
        <v>1931</v>
      </c>
      <c r="F406" s="27" t="s">
        <v>2325</v>
      </c>
      <c r="G406" s="27" t="s">
        <v>2289</v>
      </c>
      <c r="H406" s="27" t="s">
        <v>556</v>
      </c>
      <c r="I406" s="27" t="s">
        <v>566</v>
      </c>
      <c r="J406" s="27" t="s">
        <v>694</v>
      </c>
      <c r="K406" s="28">
        <v>10880</v>
      </c>
      <c r="L406" s="29">
        <v>10880</v>
      </c>
      <c r="M406" s="27" t="s">
        <v>907</v>
      </c>
      <c r="N406" s="27" t="s">
        <v>1932</v>
      </c>
      <c r="O406" s="27" t="s">
        <v>185</v>
      </c>
      <c r="P406" s="27" t="s">
        <v>570</v>
      </c>
      <c r="Q406" s="27" t="s">
        <v>571</v>
      </c>
      <c r="R406">
        <f t="shared" si="6"/>
        <v>2023</v>
      </c>
    </row>
    <row r="407" spans="1:18" x14ac:dyDescent="0.3">
      <c r="A407" s="26">
        <v>44956</v>
      </c>
      <c r="B407" s="26">
        <v>44406</v>
      </c>
      <c r="C407" s="26">
        <v>44435</v>
      </c>
      <c r="D407" s="27" t="s">
        <v>1933</v>
      </c>
      <c r="E407" s="27" t="s">
        <v>1923</v>
      </c>
      <c r="F407" s="27" t="s">
        <v>2305</v>
      </c>
      <c r="G407" s="27" t="s">
        <v>2298</v>
      </c>
      <c r="H407" s="27" t="s">
        <v>556</v>
      </c>
      <c r="I407" s="27" t="s">
        <v>566</v>
      </c>
      <c r="J407" s="27" t="s">
        <v>694</v>
      </c>
      <c r="K407" s="28">
        <v>10380</v>
      </c>
      <c r="L407" s="29">
        <v>10380</v>
      </c>
      <c r="M407" s="27" t="s">
        <v>1934</v>
      </c>
      <c r="N407" s="27" t="s">
        <v>1935</v>
      </c>
      <c r="O407" s="27" t="s">
        <v>185</v>
      </c>
      <c r="P407" s="27" t="s">
        <v>570</v>
      </c>
      <c r="Q407" s="27" t="s">
        <v>571</v>
      </c>
      <c r="R407">
        <f t="shared" si="6"/>
        <v>2023</v>
      </c>
    </row>
    <row r="408" spans="1:18" x14ac:dyDescent="0.3">
      <c r="A408" s="26">
        <v>44956</v>
      </c>
      <c r="B408" s="26">
        <v>44056</v>
      </c>
      <c r="C408" s="26">
        <v>44068</v>
      </c>
      <c r="D408" s="27" t="s">
        <v>1936</v>
      </c>
      <c r="E408" s="27" t="s">
        <v>1937</v>
      </c>
      <c r="F408" s="27" t="s">
        <v>2302</v>
      </c>
      <c r="G408" s="27" t="s">
        <v>2297</v>
      </c>
      <c r="H408" s="27" t="s">
        <v>556</v>
      </c>
      <c r="I408" s="27" t="s">
        <v>575</v>
      </c>
      <c r="J408" s="27" t="s">
        <v>694</v>
      </c>
      <c r="K408" s="28">
        <v>16120</v>
      </c>
      <c r="L408" s="29">
        <v>16120</v>
      </c>
      <c r="M408" s="27" t="s">
        <v>1938</v>
      </c>
      <c r="N408" s="27" t="s">
        <v>1939</v>
      </c>
      <c r="O408" s="27" t="s">
        <v>579</v>
      </c>
      <c r="P408" s="27" t="s">
        <v>580</v>
      </c>
      <c r="Q408" s="27" t="s">
        <v>581</v>
      </c>
      <c r="R408">
        <f t="shared" si="6"/>
        <v>2023</v>
      </c>
    </row>
    <row r="409" spans="1:18" x14ac:dyDescent="0.3">
      <c r="A409" s="26">
        <v>44956</v>
      </c>
      <c r="B409" s="26">
        <v>44603</v>
      </c>
      <c r="C409" s="26">
        <v>44596</v>
      </c>
      <c r="D409" s="27" t="s">
        <v>1940</v>
      </c>
      <c r="E409" s="27" t="s">
        <v>1941</v>
      </c>
      <c r="F409" s="27" t="s">
        <v>2300</v>
      </c>
      <c r="G409" s="27" t="s">
        <v>2282</v>
      </c>
      <c r="H409" s="27" t="s">
        <v>556</v>
      </c>
      <c r="I409" s="27" t="s">
        <v>566</v>
      </c>
      <c r="J409" s="27" t="s">
        <v>694</v>
      </c>
      <c r="K409" s="28">
        <v>13380</v>
      </c>
      <c r="L409" s="29">
        <v>13380</v>
      </c>
      <c r="M409" s="27" t="s">
        <v>1942</v>
      </c>
      <c r="N409" s="27" t="s">
        <v>1943</v>
      </c>
      <c r="O409" s="27" t="s">
        <v>185</v>
      </c>
      <c r="P409" s="27" t="s">
        <v>570</v>
      </c>
      <c r="Q409" s="27" t="s">
        <v>571</v>
      </c>
      <c r="R409">
        <f t="shared" si="6"/>
        <v>2023</v>
      </c>
    </row>
    <row r="410" spans="1:18" x14ac:dyDescent="0.3">
      <c r="A410" s="26">
        <v>44956</v>
      </c>
      <c r="B410" s="26">
        <v>43984</v>
      </c>
      <c r="C410" s="26">
        <v>43995</v>
      </c>
      <c r="D410" s="27" t="s">
        <v>1944</v>
      </c>
      <c r="E410" s="27" t="s">
        <v>1945</v>
      </c>
      <c r="F410" s="27" t="s">
        <v>2301</v>
      </c>
      <c r="G410" s="27" t="s">
        <v>2290</v>
      </c>
      <c r="H410" s="27" t="s">
        <v>556</v>
      </c>
      <c r="I410" s="27" t="s">
        <v>566</v>
      </c>
      <c r="J410" s="27" t="s">
        <v>694</v>
      </c>
      <c r="K410" s="28">
        <v>2850</v>
      </c>
      <c r="L410" s="29">
        <v>2850</v>
      </c>
      <c r="M410" s="27" t="s">
        <v>1946</v>
      </c>
      <c r="N410" s="27" t="s">
        <v>1947</v>
      </c>
      <c r="O410" s="27" t="s">
        <v>185</v>
      </c>
      <c r="P410" s="27" t="s">
        <v>570</v>
      </c>
      <c r="Q410" s="27" t="s">
        <v>571</v>
      </c>
      <c r="R410">
        <f t="shared" si="6"/>
        <v>2023</v>
      </c>
    </row>
    <row r="411" spans="1:18" x14ac:dyDescent="0.3">
      <c r="A411" s="26">
        <v>44956</v>
      </c>
      <c r="B411" s="26">
        <v>43870</v>
      </c>
      <c r="C411" s="26">
        <v>43900</v>
      </c>
      <c r="D411" s="27" t="s">
        <v>1948</v>
      </c>
      <c r="E411" s="27" t="s">
        <v>1949</v>
      </c>
      <c r="F411" s="27" t="s">
        <v>2306</v>
      </c>
      <c r="G411" s="27" t="s">
        <v>2293</v>
      </c>
      <c r="H411" s="27" t="s">
        <v>556</v>
      </c>
      <c r="I411" s="27" t="s">
        <v>566</v>
      </c>
      <c r="J411" s="27" t="s">
        <v>694</v>
      </c>
      <c r="K411" s="28">
        <v>13380</v>
      </c>
      <c r="L411" s="29">
        <v>13380</v>
      </c>
      <c r="M411" s="27" t="s">
        <v>1950</v>
      </c>
      <c r="N411" s="27" t="s">
        <v>1951</v>
      </c>
      <c r="O411" s="27" t="s">
        <v>185</v>
      </c>
      <c r="P411" s="27" t="s">
        <v>570</v>
      </c>
      <c r="Q411" s="27" t="s">
        <v>571</v>
      </c>
      <c r="R411">
        <f t="shared" si="6"/>
        <v>2023</v>
      </c>
    </row>
    <row r="412" spans="1:18" x14ac:dyDescent="0.3">
      <c r="A412" s="26">
        <v>44956</v>
      </c>
      <c r="B412" s="26">
        <v>44168</v>
      </c>
      <c r="C412" s="26">
        <v>44179</v>
      </c>
      <c r="D412" s="27" t="s">
        <v>1952</v>
      </c>
      <c r="E412" s="27" t="s">
        <v>1953</v>
      </c>
      <c r="F412" s="27" t="s">
        <v>2316</v>
      </c>
      <c r="G412" s="27" t="s">
        <v>2278</v>
      </c>
      <c r="H412" s="27" t="s">
        <v>556</v>
      </c>
      <c r="I412" s="27" t="s">
        <v>566</v>
      </c>
      <c r="J412" s="27" t="s">
        <v>694</v>
      </c>
      <c r="K412" s="28">
        <v>10570</v>
      </c>
      <c r="L412" s="29">
        <v>10570</v>
      </c>
      <c r="M412" s="27" t="s">
        <v>1954</v>
      </c>
      <c r="N412" s="27" t="s">
        <v>1955</v>
      </c>
      <c r="O412" s="27" t="s">
        <v>185</v>
      </c>
      <c r="P412" s="27" t="s">
        <v>570</v>
      </c>
      <c r="Q412" s="27" t="s">
        <v>571</v>
      </c>
      <c r="R412">
        <f t="shared" si="6"/>
        <v>2023</v>
      </c>
    </row>
    <row r="413" spans="1:18" x14ac:dyDescent="0.3">
      <c r="A413" s="26">
        <v>44956</v>
      </c>
      <c r="B413" s="26">
        <v>44625</v>
      </c>
      <c r="C413" s="26">
        <v>44656</v>
      </c>
      <c r="D413" s="27" t="s">
        <v>1956</v>
      </c>
      <c r="E413" s="27" t="s">
        <v>1957</v>
      </c>
      <c r="F413" s="27" t="s">
        <v>2323</v>
      </c>
      <c r="G413" s="27" t="s">
        <v>2286</v>
      </c>
      <c r="H413" s="27" t="s">
        <v>556</v>
      </c>
      <c r="I413" s="27" t="s">
        <v>566</v>
      </c>
      <c r="J413" s="27" t="s">
        <v>694</v>
      </c>
      <c r="K413" s="28">
        <v>10880</v>
      </c>
      <c r="L413" s="29">
        <v>10880</v>
      </c>
      <c r="M413" s="27" t="s">
        <v>1200</v>
      </c>
      <c r="N413" s="27" t="s">
        <v>1958</v>
      </c>
      <c r="O413" s="27" t="s">
        <v>185</v>
      </c>
      <c r="P413" s="27" t="s">
        <v>570</v>
      </c>
      <c r="Q413" s="27" t="s">
        <v>571</v>
      </c>
      <c r="R413">
        <f t="shared" si="6"/>
        <v>2023</v>
      </c>
    </row>
    <row r="414" spans="1:18" x14ac:dyDescent="0.3">
      <c r="A414" s="26">
        <v>44956</v>
      </c>
      <c r="B414" s="26">
        <v>44436</v>
      </c>
      <c r="C414" s="26">
        <v>44454</v>
      </c>
      <c r="D414" s="27" t="s">
        <v>1959</v>
      </c>
      <c r="E414" s="27" t="s">
        <v>1960</v>
      </c>
      <c r="F414" s="27" t="s">
        <v>2314</v>
      </c>
      <c r="G414" s="27" t="s">
        <v>2294</v>
      </c>
      <c r="H414" s="27" t="s">
        <v>556</v>
      </c>
      <c r="I414" s="27" t="s">
        <v>566</v>
      </c>
      <c r="J414" s="27" t="s">
        <v>694</v>
      </c>
      <c r="K414" s="28">
        <v>6880</v>
      </c>
      <c r="L414" s="29">
        <v>6880</v>
      </c>
      <c r="M414" s="27" t="s">
        <v>1961</v>
      </c>
      <c r="N414" s="27" t="s">
        <v>1962</v>
      </c>
      <c r="O414" s="27" t="s">
        <v>185</v>
      </c>
      <c r="P414" s="27" t="s">
        <v>570</v>
      </c>
      <c r="Q414" s="27" t="s">
        <v>571</v>
      </c>
      <c r="R414">
        <f t="shared" si="6"/>
        <v>2023</v>
      </c>
    </row>
    <row r="415" spans="1:18" x14ac:dyDescent="0.3">
      <c r="A415" s="26">
        <v>44956</v>
      </c>
      <c r="B415" s="26">
        <v>44404</v>
      </c>
      <c r="C415" s="26">
        <v>44424</v>
      </c>
      <c r="D415" s="27" t="s">
        <v>1963</v>
      </c>
      <c r="E415" s="27" t="s">
        <v>1964</v>
      </c>
      <c r="F415" s="27" t="s">
        <v>2316</v>
      </c>
      <c r="G415" s="27" t="s">
        <v>2293</v>
      </c>
      <c r="H415" s="27" t="s">
        <v>556</v>
      </c>
      <c r="I415" s="27" t="s">
        <v>617</v>
      </c>
      <c r="J415" s="27" t="s">
        <v>694</v>
      </c>
      <c r="K415" s="28">
        <v>6880</v>
      </c>
      <c r="L415" s="29">
        <v>6880</v>
      </c>
      <c r="M415" s="27" t="s">
        <v>920</v>
      </c>
      <c r="N415" s="27" t="s">
        <v>1965</v>
      </c>
      <c r="O415" s="27" t="s">
        <v>619</v>
      </c>
      <c r="P415" s="27" t="s">
        <v>580</v>
      </c>
      <c r="Q415" s="27" t="s">
        <v>620</v>
      </c>
      <c r="R415">
        <f t="shared" si="6"/>
        <v>2023</v>
      </c>
    </row>
    <row r="416" spans="1:18" x14ac:dyDescent="0.3">
      <c r="A416" s="26">
        <v>44956</v>
      </c>
      <c r="B416" s="26">
        <v>44428</v>
      </c>
      <c r="C416" s="26">
        <v>44440</v>
      </c>
      <c r="D416" s="27" t="s">
        <v>615</v>
      </c>
      <c r="E416" s="27" t="s">
        <v>1966</v>
      </c>
      <c r="F416" s="27" t="s">
        <v>2306</v>
      </c>
      <c r="G416" s="27" t="s">
        <v>2292</v>
      </c>
      <c r="H416" s="27" t="s">
        <v>556</v>
      </c>
      <c r="I416" s="27" t="s">
        <v>566</v>
      </c>
      <c r="J416" s="27" t="s">
        <v>694</v>
      </c>
      <c r="K416" s="28">
        <v>6880</v>
      </c>
      <c r="L416" s="29">
        <v>6880</v>
      </c>
      <c r="M416" s="27" t="s">
        <v>1835</v>
      </c>
      <c r="N416" s="27" t="s">
        <v>1967</v>
      </c>
      <c r="O416" s="27" t="s">
        <v>185</v>
      </c>
      <c r="P416" s="27" t="s">
        <v>570</v>
      </c>
      <c r="Q416" s="27" t="s">
        <v>571</v>
      </c>
      <c r="R416">
        <f t="shared" si="6"/>
        <v>2023</v>
      </c>
    </row>
    <row r="417" spans="1:18" x14ac:dyDescent="0.3">
      <c r="A417" s="26">
        <v>44956</v>
      </c>
      <c r="B417" s="26">
        <v>44338</v>
      </c>
      <c r="C417" s="26">
        <v>44361</v>
      </c>
      <c r="D417" s="27" t="s">
        <v>1968</v>
      </c>
      <c r="E417" s="27" t="s">
        <v>1969</v>
      </c>
      <c r="F417" s="27" t="s">
        <v>2311</v>
      </c>
      <c r="G417" s="27" t="s">
        <v>2290</v>
      </c>
      <c r="H417" s="27" t="s">
        <v>556</v>
      </c>
      <c r="I417" s="27" t="s">
        <v>617</v>
      </c>
      <c r="J417" s="27" t="s">
        <v>694</v>
      </c>
      <c r="K417" s="28">
        <v>6880</v>
      </c>
      <c r="L417" s="29">
        <v>6880</v>
      </c>
      <c r="M417" s="27" t="s">
        <v>1970</v>
      </c>
      <c r="N417" s="27" t="s">
        <v>1971</v>
      </c>
      <c r="O417" s="27" t="s">
        <v>619</v>
      </c>
      <c r="P417" s="27" t="s">
        <v>580</v>
      </c>
      <c r="Q417" s="27" t="s">
        <v>620</v>
      </c>
      <c r="R417">
        <f t="shared" si="6"/>
        <v>2023</v>
      </c>
    </row>
    <row r="418" spans="1:18" x14ac:dyDescent="0.3">
      <c r="A418" s="26">
        <v>44956</v>
      </c>
      <c r="B418" s="26">
        <v>44703</v>
      </c>
      <c r="C418" s="26">
        <v>44684</v>
      </c>
      <c r="D418" s="27" t="s">
        <v>1972</v>
      </c>
      <c r="E418" s="27" t="s">
        <v>1973</v>
      </c>
      <c r="F418" s="27" t="s">
        <v>2320</v>
      </c>
      <c r="G418" s="27" t="s">
        <v>2286</v>
      </c>
      <c r="H418" s="27" t="s">
        <v>556</v>
      </c>
      <c r="I418" s="27" t="s">
        <v>566</v>
      </c>
      <c r="J418" s="27" t="s">
        <v>694</v>
      </c>
      <c r="K418" s="28">
        <v>6880</v>
      </c>
      <c r="L418" s="29">
        <v>6880</v>
      </c>
      <c r="M418" s="27" t="s">
        <v>907</v>
      </c>
      <c r="N418" s="27" t="s">
        <v>1974</v>
      </c>
      <c r="O418" s="27" t="s">
        <v>185</v>
      </c>
      <c r="P418" s="27" t="s">
        <v>570</v>
      </c>
      <c r="Q418" s="27" t="s">
        <v>571</v>
      </c>
      <c r="R418">
        <f t="shared" si="6"/>
        <v>2023</v>
      </c>
    </row>
    <row r="419" spans="1:18" x14ac:dyDescent="0.3">
      <c r="A419" s="26">
        <v>44956</v>
      </c>
      <c r="B419" s="26">
        <v>44434</v>
      </c>
      <c r="C419" s="26">
        <v>44454</v>
      </c>
      <c r="D419" s="27" t="s">
        <v>1975</v>
      </c>
      <c r="E419" s="27" t="s">
        <v>1976</v>
      </c>
      <c r="F419" s="27" t="s">
        <v>2321</v>
      </c>
      <c r="G419" s="27" t="s">
        <v>2277</v>
      </c>
      <c r="H419" s="27" t="s">
        <v>556</v>
      </c>
      <c r="I419" s="27" t="s">
        <v>566</v>
      </c>
      <c r="J419" s="27" t="s">
        <v>694</v>
      </c>
      <c r="K419" s="28">
        <v>6880</v>
      </c>
      <c r="L419" s="29">
        <v>6880</v>
      </c>
      <c r="M419" s="27" t="s">
        <v>818</v>
      </c>
      <c r="N419" s="27" t="s">
        <v>1977</v>
      </c>
      <c r="O419" s="27" t="s">
        <v>185</v>
      </c>
      <c r="P419" s="27" t="s">
        <v>570</v>
      </c>
      <c r="Q419" s="27" t="s">
        <v>571</v>
      </c>
      <c r="R419">
        <f t="shared" si="6"/>
        <v>2023</v>
      </c>
    </row>
    <row r="420" spans="1:18" x14ac:dyDescent="0.3">
      <c r="A420" s="26">
        <v>44956</v>
      </c>
      <c r="B420" s="26">
        <v>44452</v>
      </c>
      <c r="C420" s="26">
        <v>44516</v>
      </c>
      <c r="D420" s="27" t="s">
        <v>1978</v>
      </c>
      <c r="E420" s="27" t="s">
        <v>1979</v>
      </c>
      <c r="F420" s="27" t="s">
        <v>2327</v>
      </c>
      <c r="G420" s="27" t="s">
        <v>2284</v>
      </c>
      <c r="H420" s="27" t="s">
        <v>556</v>
      </c>
      <c r="I420" s="27" t="s">
        <v>566</v>
      </c>
      <c r="J420" s="27" t="s">
        <v>694</v>
      </c>
      <c r="K420" s="28">
        <v>6880</v>
      </c>
      <c r="L420" s="29">
        <v>6880</v>
      </c>
      <c r="M420" s="27" t="s">
        <v>1980</v>
      </c>
      <c r="N420" s="27" t="s">
        <v>1981</v>
      </c>
      <c r="O420" s="27" t="s">
        <v>185</v>
      </c>
      <c r="P420" s="27" t="s">
        <v>570</v>
      </c>
      <c r="Q420" s="27" t="s">
        <v>571</v>
      </c>
      <c r="R420">
        <f t="shared" si="6"/>
        <v>2023</v>
      </c>
    </row>
    <row r="421" spans="1:18" x14ac:dyDescent="0.3">
      <c r="A421" s="26">
        <v>44956</v>
      </c>
      <c r="B421" s="26">
        <v>44376</v>
      </c>
      <c r="C421" s="26">
        <v>44411</v>
      </c>
      <c r="D421" s="27" t="s">
        <v>1982</v>
      </c>
      <c r="E421" s="27" t="s">
        <v>1983</v>
      </c>
      <c r="F421" s="27" t="s">
        <v>2317</v>
      </c>
      <c r="G421" s="27" t="s">
        <v>2270</v>
      </c>
      <c r="H421" s="27" t="s">
        <v>556</v>
      </c>
      <c r="I421" s="27" t="s">
        <v>566</v>
      </c>
      <c r="J421" s="27" t="s">
        <v>694</v>
      </c>
      <c r="K421" s="28">
        <v>6880</v>
      </c>
      <c r="L421" s="29">
        <v>6880</v>
      </c>
      <c r="M421" s="27" t="s">
        <v>1872</v>
      </c>
      <c r="N421" s="27" t="s">
        <v>1984</v>
      </c>
      <c r="O421" s="27" t="s">
        <v>185</v>
      </c>
      <c r="P421" s="27" t="s">
        <v>570</v>
      </c>
      <c r="Q421" s="27" t="s">
        <v>571</v>
      </c>
      <c r="R421">
        <f t="shared" si="6"/>
        <v>2023</v>
      </c>
    </row>
    <row r="422" spans="1:18" x14ac:dyDescent="0.3">
      <c r="A422" s="26">
        <v>44956</v>
      </c>
      <c r="B422" s="26">
        <v>44304</v>
      </c>
      <c r="C422" s="26">
        <v>44323</v>
      </c>
      <c r="D422" s="27" t="s">
        <v>1985</v>
      </c>
      <c r="E422" s="27" t="s">
        <v>1986</v>
      </c>
      <c r="F422" s="27" t="s">
        <v>2306</v>
      </c>
      <c r="G422" s="27" t="s">
        <v>2275</v>
      </c>
      <c r="H422" s="27" t="s">
        <v>556</v>
      </c>
      <c r="I422" s="27" t="s">
        <v>575</v>
      </c>
      <c r="J422" s="27" t="s">
        <v>694</v>
      </c>
      <c r="K422" s="28">
        <v>6880</v>
      </c>
      <c r="L422" s="29">
        <v>6880</v>
      </c>
      <c r="M422" s="27" t="s">
        <v>1987</v>
      </c>
      <c r="N422" s="27" t="s">
        <v>1988</v>
      </c>
      <c r="O422" s="27" t="s">
        <v>579</v>
      </c>
      <c r="P422" s="27" t="s">
        <v>580</v>
      </c>
      <c r="Q422" s="27" t="s">
        <v>581</v>
      </c>
      <c r="R422">
        <f t="shared" si="6"/>
        <v>2023</v>
      </c>
    </row>
    <row r="423" spans="1:18" x14ac:dyDescent="0.3">
      <c r="A423" s="26">
        <v>44956</v>
      </c>
      <c r="B423" s="26">
        <v>44452</v>
      </c>
      <c r="C423" s="26">
        <v>44470</v>
      </c>
      <c r="D423" s="27" t="s">
        <v>1989</v>
      </c>
      <c r="E423" s="27" t="s">
        <v>1990</v>
      </c>
      <c r="F423" s="27" t="s">
        <v>2322</v>
      </c>
      <c r="G423" s="27" t="s">
        <v>2286</v>
      </c>
      <c r="H423" s="27" t="s">
        <v>556</v>
      </c>
      <c r="I423" s="27" t="s">
        <v>566</v>
      </c>
      <c r="J423" s="27" t="s">
        <v>694</v>
      </c>
      <c r="K423" s="28">
        <v>6880</v>
      </c>
      <c r="L423" s="29">
        <v>6880</v>
      </c>
      <c r="M423" s="27" t="s">
        <v>1460</v>
      </c>
      <c r="N423" s="27" t="s">
        <v>1991</v>
      </c>
      <c r="O423" s="27" t="s">
        <v>185</v>
      </c>
      <c r="P423" s="27" t="s">
        <v>570</v>
      </c>
      <c r="Q423" s="27" t="s">
        <v>571</v>
      </c>
      <c r="R423">
        <f t="shared" si="6"/>
        <v>2023</v>
      </c>
    </row>
    <row r="424" spans="1:18" x14ac:dyDescent="0.3">
      <c r="A424" s="26">
        <v>44956</v>
      </c>
      <c r="B424" s="26">
        <v>44536</v>
      </c>
      <c r="C424" s="26">
        <v>44550</v>
      </c>
      <c r="D424" s="27" t="s">
        <v>1992</v>
      </c>
      <c r="E424" s="27" t="s">
        <v>1993</v>
      </c>
      <c r="F424" s="27" t="s">
        <v>2304</v>
      </c>
      <c r="G424" s="27" t="s">
        <v>2286</v>
      </c>
      <c r="H424" s="27" t="s">
        <v>556</v>
      </c>
      <c r="I424" s="27" t="s">
        <v>566</v>
      </c>
      <c r="J424" s="27" t="s">
        <v>694</v>
      </c>
      <c r="K424" s="28">
        <v>6880</v>
      </c>
      <c r="L424" s="29">
        <v>6880</v>
      </c>
      <c r="M424" s="27" t="s">
        <v>744</v>
      </c>
      <c r="N424" s="27" t="s">
        <v>1994</v>
      </c>
      <c r="O424" s="27" t="s">
        <v>185</v>
      </c>
      <c r="P424" s="27" t="s">
        <v>570</v>
      </c>
      <c r="Q424" s="27" t="s">
        <v>571</v>
      </c>
      <c r="R424">
        <f t="shared" si="6"/>
        <v>2023</v>
      </c>
    </row>
    <row r="425" spans="1:18" x14ac:dyDescent="0.3">
      <c r="A425" s="26">
        <v>44956</v>
      </c>
      <c r="B425" s="26">
        <v>44491</v>
      </c>
      <c r="C425" s="26">
        <v>44618</v>
      </c>
      <c r="D425" s="27" t="s">
        <v>1995</v>
      </c>
      <c r="E425" s="27" t="s">
        <v>1996</v>
      </c>
      <c r="F425" s="27" t="s">
        <v>2328</v>
      </c>
      <c r="G425" s="27" t="s">
        <v>2284</v>
      </c>
      <c r="H425" s="27" t="s">
        <v>556</v>
      </c>
      <c r="I425" s="27" t="s">
        <v>566</v>
      </c>
      <c r="J425" s="27" t="s">
        <v>694</v>
      </c>
      <c r="K425" s="28">
        <v>6880</v>
      </c>
      <c r="L425" s="29">
        <v>6880</v>
      </c>
      <c r="M425" s="27" t="s">
        <v>1997</v>
      </c>
      <c r="N425" s="27" t="s">
        <v>1998</v>
      </c>
      <c r="O425" s="27" t="s">
        <v>185</v>
      </c>
      <c r="P425" s="27" t="s">
        <v>570</v>
      </c>
      <c r="Q425" s="27" t="s">
        <v>571</v>
      </c>
      <c r="R425">
        <f t="shared" si="6"/>
        <v>2023</v>
      </c>
    </row>
    <row r="426" spans="1:18" x14ac:dyDescent="0.3">
      <c r="A426" s="26">
        <v>44956</v>
      </c>
      <c r="B426" s="26">
        <v>44509</v>
      </c>
      <c r="C426" s="26">
        <v>44522</v>
      </c>
      <c r="D426" s="27" t="s">
        <v>1999</v>
      </c>
      <c r="E426" s="27" t="s">
        <v>2000</v>
      </c>
      <c r="F426" s="27" t="s">
        <v>2310</v>
      </c>
      <c r="G426" s="27" t="s">
        <v>2289</v>
      </c>
      <c r="H426" s="27" t="s">
        <v>556</v>
      </c>
      <c r="I426" s="27" t="s">
        <v>566</v>
      </c>
      <c r="J426" s="27" t="s">
        <v>694</v>
      </c>
      <c r="K426" s="28">
        <v>6880</v>
      </c>
      <c r="L426" s="29">
        <v>6880</v>
      </c>
      <c r="M426" s="27" t="s">
        <v>2001</v>
      </c>
      <c r="N426" s="27" t="s">
        <v>2002</v>
      </c>
      <c r="O426" s="27" t="s">
        <v>185</v>
      </c>
      <c r="P426" s="27" t="s">
        <v>570</v>
      </c>
      <c r="Q426" s="27" t="s">
        <v>571</v>
      </c>
      <c r="R426">
        <f t="shared" si="6"/>
        <v>2023</v>
      </c>
    </row>
    <row r="427" spans="1:18" x14ac:dyDescent="0.3">
      <c r="A427" s="26">
        <v>44956</v>
      </c>
      <c r="B427" s="26">
        <v>44707</v>
      </c>
      <c r="C427" s="26">
        <v>44689</v>
      </c>
      <c r="D427" s="27" t="s">
        <v>2003</v>
      </c>
      <c r="E427" s="27" t="s">
        <v>2004</v>
      </c>
      <c r="F427" s="27" t="s">
        <v>2318</v>
      </c>
      <c r="G427" s="27" t="s">
        <v>2282</v>
      </c>
      <c r="H427" s="27" t="s">
        <v>556</v>
      </c>
      <c r="I427" s="27" t="s">
        <v>566</v>
      </c>
      <c r="J427" s="27" t="s">
        <v>694</v>
      </c>
      <c r="K427" s="28">
        <v>6880</v>
      </c>
      <c r="L427" s="29">
        <v>6880</v>
      </c>
      <c r="M427" s="27" t="s">
        <v>907</v>
      </c>
      <c r="N427" s="27" t="s">
        <v>2005</v>
      </c>
      <c r="O427" s="27" t="s">
        <v>185</v>
      </c>
      <c r="P427" s="27" t="s">
        <v>570</v>
      </c>
      <c r="Q427" s="27" t="s">
        <v>571</v>
      </c>
      <c r="R427">
        <f t="shared" si="6"/>
        <v>2023</v>
      </c>
    </row>
    <row r="428" spans="1:18" x14ac:dyDescent="0.3">
      <c r="A428" s="26">
        <v>44956</v>
      </c>
      <c r="B428" s="26">
        <v>43534</v>
      </c>
      <c r="C428" s="26">
        <v>43552</v>
      </c>
      <c r="D428" s="27" t="s">
        <v>2006</v>
      </c>
      <c r="E428" s="27" t="s">
        <v>2007</v>
      </c>
      <c r="F428" s="27" t="s">
        <v>2319</v>
      </c>
      <c r="G428" s="27" t="s">
        <v>2296</v>
      </c>
      <c r="H428" s="27" t="s">
        <v>556</v>
      </c>
      <c r="I428" s="27" t="s">
        <v>566</v>
      </c>
      <c r="J428" s="27" t="s">
        <v>694</v>
      </c>
      <c r="K428" s="28">
        <v>6880</v>
      </c>
      <c r="L428" s="29">
        <v>6880</v>
      </c>
      <c r="M428" s="27" t="s">
        <v>2008</v>
      </c>
      <c r="N428" s="27" t="s">
        <v>2009</v>
      </c>
      <c r="O428" s="27" t="s">
        <v>185</v>
      </c>
      <c r="P428" s="27" t="s">
        <v>570</v>
      </c>
      <c r="Q428" s="27" t="s">
        <v>571</v>
      </c>
      <c r="R428">
        <f t="shared" si="6"/>
        <v>2023</v>
      </c>
    </row>
    <row r="429" spans="1:18" x14ac:dyDescent="0.3">
      <c r="A429" s="26">
        <v>44956</v>
      </c>
      <c r="B429" s="26">
        <v>43685</v>
      </c>
      <c r="C429" s="26">
        <v>43700</v>
      </c>
      <c r="D429" s="27" t="s">
        <v>2010</v>
      </c>
      <c r="E429" s="27" t="s">
        <v>2011</v>
      </c>
      <c r="F429" s="27" t="s">
        <v>2315</v>
      </c>
      <c r="G429" s="27" t="s">
        <v>2276</v>
      </c>
      <c r="H429" s="27" t="s">
        <v>556</v>
      </c>
      <c r="I429" s="27" t="s">
        <v>617</v>
      </c>
      <c r="J429" s="27" t="s">
        <v>694</v>
      </c>
      <c r="K429" s="28">
        <v>6880</v>
      </c>
      <c r="L429" s="29">
        <v>6880</v>
      </c>
      <c r="M429" s="27" t="s">
        <v>1862</v>
      </c>
      <c r="N429" s="27" t="s">
        <v>2012</v>
      </c>
      <c r="O429" s="27" t="s">
        <v>619</v>
      </c>
      <c r="P429" s="27" t="s">
        <v>580</v>
      </c>
      <c r="Q429" s="27" t="s">
        <v>620</v>
      </c>
      <c r="R429">
        <f t="shared" si="6"/>
        <v>2023</v>
      </c>
    </row>
    <row r="430" spans="1:18" x14ac:dyDescent="0.3">
      <c r="A430" s="26">
        <v>44956</v>
      </c>
      <c r="B430" s="26">
        <v>43871</v>
      </c>
      <c r="C430" s="26">
        <v>43885</v>
      </c>
      <c r="D430" s="27" t="s">
        <v>2013</v>
      </c>
      <c r="E430" s="27" t="s">
        <v>2014</v>
      </c>
      <c r="F430" s="27" t="s">
        <v>2300</v>
      </c>
      <c r="G430" s="27" t="s">
        <v>2273</v>
      </c>
      <c r="H430" s="27" t="s">
        <v>556</v>
      </c>
      <c r="I430" s="27" t="s">
        <v>566</v>
      </c>
      <c r="J430" s="27" t="s">
        <v>694</v>
      </c>
      <c r="K430" s="28">
        <v>6880</v>
      </c>
      <c r="L430" s="29">
        <v>6880</v>
      </c>
      <c r="M430" s="27" t="s">
        <v>2015</v>
      </c>
      <c r="N430" s="27" t="s">
        <v>2016</v>
      </c>
      <c r="O430" s="27" t="s">
        <v>185</v>
      </c>
      <c r="P430" s="27" t="s">
        <v>570</v>
      </c>
      <c r="Q430" s="27" t="s">
        <v>571</v>
      </c>
      <c r="R430">
        <f t="shared" si="6"/>
        <v>2023</v>
      </c>
    </row>
    <row r="431" spans="1:18" x14ac:dyDescent="0.3">
      <c r="A431" s="26">
        <v>44956</v>
      </c>
      <c r="B431" s="26">
        <v>43745</v>
      </c>
      <c r="C431" s="26">
        <v>43760</v>
      </c>
      <c r="D431" s="27" t="s">
        <v>2017</v>
      </c>
      <c r="E431" s="27" t="s">
        <v>2018</v>
      </c>
      <c r="F431" s="27" t="s">
        <v>2304</v>
      </c>
      <c r="G431" s="27" t="s">
        <v>2295</v>
      </c>
      <c r="H431" s="27" t="s">
        <v>556</v>
      </c>
      <c r="I431" s="27" t="s">
        <v>566</v>
      </c>
      <c r="J431" s="27" t="s">
        <v>694</v>
      </c>
      <c r="K431" s="28">
        <v>6880</v>
      </c>
      <c r="L431" s="29">
        <v>6880</v>
      </c>
      <c r="M431" s="27" t="s">
        <v>1920</v>
      </c>
      <c r="N431" s="27" t="s">
        <v>2019</v>
      </c>
      <c r="O431" s="27" t="s">
        <v>185</v>
      </c>
      <c r="P431" s="27" t="s">
        <v>570</v>
      </c>
      <c r="Q431" s="27" t="s">
        <v>571</v>
      </c>
      <c r="R431">
        <f t="shared" si="6"/>
        <v>2023</v>
      </c>
    </row>
    <row r="432" spans="1:18" x14ac:dyDescent="0.3">
      <c r="A432" s="26">
        <v>44956</v>
      </c>
      <c r="B432" s="26">
        <v>44338</v>
      </c>
      <c r="C432" s="26">
        <v>44382</v>
      </c>
      <c r="D432" s="27" t="s">
        <v>2020</v>
      </c>
      <c r="E432" s="27" t="s">
        <v>2021</v>
      </c>
      <c r="F432" s="27" t="s">
        <v>2302</v>
      </c>
      <c r="G432" s="27" t="s">
        <v>2285</v>
      </c>
      <c r="H432" s="27" t="s">
        <v>556</v>
      </c>
      <c r="I432" s="27" t="s">
        <v>617</v>
      </c>
      <c r="J432" s="27" t="s">
        <v>694</v>
      </c>
      <c r="K432" s="28">
        <v>6880</v>
      </c>
      <c r="L432" s="29">
        <v>6880</v>
      </c>
      <c r="M432" s="27" t="s">
        <v>2022</v>
      </c>
      <c r="N432" s="27" t="s">
        <v>2023</v>
      </c>
      <c r="O432" s="27" t="s">
        <v>619</v>
      </c>
      <c r="P432" s="27" t="s">
        <v>580</v>
      </c>
      <c r="Q432" s="27" t="s">
        <v>620</v>
      </c>
      <c r="R432">
        <f t="shared" si="6"/>
        <v>2023</v>
      </c>
    </row>
    <row r="433" spans="1:18" x14ac:dyDescent="0.3">
      <c r="A433" s="26">
        <v>44956</v>
      </c>
      <c r="B433" s="26">
        <v>44515</v>
      </c>
      <c r="C433" s="26">
        <v>44536</v>
      </c>
      <c r="D433" s="27" t="s">
        <v>2024</v>
      </c>
      <c r="E433" s="27" t="s">
        <v>2025</v>
      </c>
      <c r="F433" s="27" t="s">
        <v>2314</v>
      </c>
      <c r="G433" s="27" t="s">
        <v>2270</v>
      </c>
      <c r="H433" s="27" t="s">
        <v>556</v>
      </c>
      <c r="I433" s="27" t="s">
        <v>617</v>
      </c>
      <c r="J433" s="27" t="s">
        <v>694</v>
      </c>
      <c r="K433" s="28">
        <v>6880</v>
      </c>
      <c r="L433" s="29">
        <v>6880</v>
      </c>
      <c r="M433" s="27" t="s">
        <v>2026</v>
      </c>
      <c r="N433" s="27" t="s">
        <v>2027</v>
      </c>
      <c r="O433" s="27" t="s">
        <v>619</v>
      </c>
      <c r="P433" s="27" t="s">
        <v>580</v>
      </c>
      <c r="Q433" s="27" t="s">
        <v>620</v>
      </c>
      <c r="R433">
        <f t="shared" si="6"/>
        <v>2023</v>
      </c>
    </row>
    <row r="434" spans="1:18" x14ac:dyDescent="0.3">
      <c r="A434" s="26">
        <v>44956</v>
      </c>
      <c r="B434" s="26">
        <v>44407</v>
      </c>
      <c r="C434" s="26">
        <v>44441</v>
      </c>
      <c r="D434" s="27" t="s">
        <v>2028</v>
      </c>
      <c r="E434" s="27" t="s">
        <v>2029</v>
      </c>
      <c r="F434" s="27" t="s">
        <v>2300</v>
      </c>
      <c r="G434" s="27" t="s">
        <v>2297</v>
      </c>
      <c r="H434" s="27" t="s">
        <v>556</v>
      </c>
      <c r="I434" s="27" t="s">
        <v>566</v>
      </c>
      <c r="J434" s="27" t="s">
        <v>694</v>
      </c>
      <c r="K434" s="28">
        <v>6880</v>
      </c>
      <c r="L434" s="29">
        <v>6880</v>
      </c>
      <c r="M434" s="27" t="s">
        <v>818</v>
      </c>
      <c r="N434" s="27" t="s">
        <v>2030</v>
      </c>
      <c r="O434" s="27" t="s">
        <v>185</v>
      </c>
      <c r="P434" s="27" t="s">
        <v>570</v>
      </c>
      <c r="Q434" s="27" t="s">
        <v>571</v>
      </c>
      <c r="R434">
        <f t="shared" si="6"/>
        <v>2023</v>
      </c>
    </row>
    <row r="435" spans="1:18" x14ac:dyDescent="0.3">
      <c r="A435" s="26">
        <v>44956</v>
      </c>
      <c r="B435" s="26">
        <v>44377</v>
      </c>
      <c r="C435" s="26">
        <v>44411</v>
      </c>
      <c r="D435" s="27" t="s">
        <v>2031</v>
      </c>
      <c r="E435" s="27" t="s">
        <v>2032</v>
      </c>
      <c r="F435" s="27" t="s">
        <v>2320</v>
      </c>
      <c r="G435" s="27" t="s">
        <v>2290</v>
      </c>
      <c r="H435" s="27" t="s">
        <v>556</v>
      </c>
      <c r="I435" s="27" t="s">
        <v>566</v>
      </c>
      <c r="J435" s="27" t="s">
        <v>694</v>
      </c>
      <c r="K435" s="28">
        <v>6880</v>
      </c>
      <c r="L435" s="29">
        <v>6880</v>
      </c>
      <c r="M435" s="27" t="s">
        <v>2033</v>
      </c>
      <c r="N435" s="27" t="s">
        <v>2034</v>
      </c>
      <c r="O435" s="27" t="s">
        <v>185</v>
      </c>
      <c r="P435" s="27" t="s">
        <v>570</v>
      </c>
      <c r="Q435" s="27" t="s">
        <v>571</v>
      </c>
      <c r="R435">
        <f t="shared" si="6"/>
        <v>2023</v>
      </c>
    </row>
    <row r="436" spans="1:18" x14ac:dyDescent="0.3">
      <c r="A436" s="26">
        <v>44956</v>
      </c>
      <c r="B436" s="26">
        <v>44584</v>
      </c>
      <c r="C436" s="26">
        <v>44692</v>
      </c>
      <c r="D436" s="27" t="s">
        <v>2035</v>
      </c>
      <c r="E436" s="27" t="s">
        <v>2036</v>
      </c>
      <c r="F436" s="27" t="s">
        <v>2328</v>
      </c>
      <c r="G436" s="27" t="s">
        <v>2288</v>
      </c>
      <c r="H436" s="27" t="s">
        <v>556</v>
      </c>
      <c r="I436" s="27" t="s">
        <v>566</v>
      </c>
      <c r="J436" s="27" t="s">
        <v>694</v>
      </c>
      <c r="K436" s="28">
        <v>6880</v>
      </c>
      <c r="L436" s="29">
        <v>6880</v>
      </c>
      <c r="M436" s="27" t="s">
        <v>2037</v>
      </c>
      <c r="N436" s="27" t="s">
        <v>2038</v>
      </c>
      <c r="O436" s="27" t="s">
        <v>185</v>
      </c>
      <c r="P436" s="27" t="s">
        <v>570</v>
      </c>
      <c r="Q436" s="27" t="s">
        <v>571</v>
      </c>
      <c r="R436">
        <f t="shared" si="6"/>
        <v>2023</v>
      </c>
    </row>
    <row r="437" spans="1:18" x14ac:dyDescent="0.3">
      <c r="A437" s="26">
        <v>44956</v>
      </c>
      <c r="B437" s="26">
        <v>44507</v>
      </c>
      <c r="C437" s="26">
        <v>44530</v>
      </c>
      <c r="D437" s="27" t="s">
        <v>2039</v>
      </c>
      <c r="E437" s="27" t="s">
        <v>2040</v>
      </c>
      <c r="F437" s="27" t="s">
        <v>2317</v>
      </c>
      <c r="G437" s="27" t="s">
        <v>2283</v>
      </c>
      <c r="H437" s="27" t="s">
        <v>556</v>
      </c>
      <c r="I437" s="27" t="s">
        <v>566</v>
      </c>
      <c r="J437" s="27" t="s">
        <v>694</v>
      </c>
      <c r="K437" s="28">
        <v>6880</v>
      </c>
      <c r="L437" s="29">
        <v>6880</v>
      </c>
      <c r="M437" s="27" t="s">
        <v>1510</v>
      </c>
      <c r="N437" s="27" t="s">
        <v>2041</v>
      </c>
      <c r="O437" s="27" t="s">
        <v>185</v>
      </c>
      <c r="P437" s="27" t="s">
        <v>570</v>
      </c>
      <c r="Q437" s="27" t="s">
        <v>571</v>
      </c>
      <c r="R437">
        <f t="shared" si="6"/>
        <v>2023</v>
      </c>
    </row>
    <row r="438" spans="1:18" x14ac:dyDescent="0.3">
      <c r="A438" s="26">
        <v>44956</v>
      </c>
      <c r="B438" s="26">
        <v>44401</v>
      </c>
      <c r="C438" s="26">
        <v>44438</v>
      </c>
      <c r="D438" s="27" t="s">
        <v>2042</v>
      </c>
      <c r="E438" s="27" t="s">
        <v>2043</v>
      </c>
      <c r="F438" s="27" t="s">
        <v>2304</v>
      </c>
      <c r="G438" s="27" t="s">
        <v>2291</v>
      </c>
      <c r="H438" s="27" t="s">
        <v>556</v>
      </c>
      <c r="I438" s="27" t="s">
        <v>566</v>
      </c>
      <c r="J438" s="27" t="s">
        <v>694</v>
      </c>
      <c r="K438" s="28">
        <v>6880</v>
      </c>
      <c r="L438" s="29">
        <v>6880</v>
      </c>
      <c r="M438" s="27" t="s">
        <v>1646</v>
      </c>
      <c r="N438" s="27" t="s">
        <v>2044</v>
      </c>
      <c r="O438" s="27" t="s">
        <v>185</v>
      </c>
      <c r="P438" s="27" t="s">
        <v>570</v>
      </c>
      <c r="Q438" s="27" t="s">
        <v>571</v>
      </c>
      <c r="R438">
        <f t="shared" si="6"/>
        <v>2023</v>
      </c>
    </row>
    <row r="439" spans="1:18" x14ac:dyDescent="0.3">
      <c r="A439" s="26">
        <v>44956</v>
      </c>
      <c r="B439" s="26">
        <v>43361</v>
      </c>
      <c r="C439" s="26">
        <v>43545</v>
      </c>
      <c r="D439" s="27" t="s">
        <v>2045</v>
      </c>
      <c r="E439" s="27" t="s">
        <v>2046</v>
      </c>
      <c r="F439" s="27" t="s">
        <v>2317</v>
      </c>
      <c r="G439" s="27" t="s">
        <v>2285</v>
      </c>
      <c r="H439" s="27" t="s">
        <v>556</v>
      </c>
      <c r="I439" s="27" t="s">
        <v>566</v>
      </c>
      <c r="J439" s="27" t="s">
        <v>694</v>
      </c>
      <c r="K439" s="28">
        <v>6880</v>
      </c>
      <c r="L439" s="29">
        <v>6880</v>
      </c>
      <c r="M439" s="27" t="s">
        <v>2047</v>
      </c>
      <c r="N439" s="27" t="s">
        <v>2048</v>
      </c>
      <c r="O439" s="27" t="s">
        <v>185</v>
      </c>
      <c r="P439" s="27" t="s">
        <v>570</v>
      </c>
      <c r="Q439" s="27" t="s">
        <v>571</v>
      </c>
      <c r="R439">
        <f t="shared" si="6"/>
        <v>2023</v>
      </c>
    </row>
    <row r="440" spans="1:18" x14ac:dyDescent="0.3">
      <c r="A440" s="26">
        <v>44956</v>
      </c>
      <c r="B440" s="26">
        <v>44569</v>
      </c>
      <c r="C440" s="26">
        <v>44592</v>
      </c>
      <c r="D440" s="27" t="s">
        <v>2049</v>
      </c>
      <c r="E440" s="27" t="s">
        <v>2050</v>
      </c>
      <c r="F440" s="27" t="s">
        <v>2321</v>
      </c>
      <c r="G440" s="27" t="s">
        <v>2271</v>
      </c>
      <c r="H440" s="27" t="s">
        <v>556</v>
      </c>
      <c r="I440" s="27" t="s">
        <v>566</v>
      </c>
      <c r="J440" s="27" t="s">
        <v>694</v>
      </c>
      <c r="K440" s="28">
        <v>6880</v>
      </c>
      <c r="L440" s="29">
        <v>6880</v>
      </c>
      <c r="M440" s="27" t="s">
        <v>2051</v>
      </c>
      <c r="N440" s="27" t="s">
        <v>2052</v>
      </c>
      <c r="O440" s="27" t="s">
        <v>185</v>
      </c>
      <c r="P440" s="27" t="s">
        <v>570</v>
      </c>
      <c r="Q440" s="27" t="s">
        <v>571</v>
      </c>
      <c r="R440">
        <f t="shared" si="6"/>
        <v>2023</v>
      </c>
    </row>
    <row r="441" spans="1:18" x14ac:dyDescent="0.3">
      <c r="A441" s="26">
        <v>44956</v>
      </c>
      <c r="B441" s="26">
        <v>43775</v>
      </c>
      <c r="C441" s="26">
        <v>43801</v>
      </c>
      <c r="D441" s="27" t="s">
        <v>2053</v>
      </c>
      <c r="E441" s="27" t="s">
        <v>2054</v>
      </c>
      <c r="F441" s="27" t="s">
        <v>2309</v>
      </c>
      <c r="G441" s="27" t="s">
        <v>2270</v>
      </c>
      <c r="H441" s="27" t="s">
        <v>556</v>
      </c>
      <c r="I441" s="27" t="s">
        <v>566</v>
      </c>
      <c r="J441" s="27" t="s">
        <v>694</v>
      </c>
      <c r="K441" s="28">
        <v>6880</v>
      </c>
      <c r="L441" s="29">
        <v>6880</v>
      </c>
      <c r="M441" s="27" t="s">
        <v>2055</v>
      </c>
      <c r="N441" s="27" t="s">
        <v>2056</v>
      </c>
      <c r="O441" s="27" t="s">
        <v>185</v>
      </c>
      <c r="P441" s="27" t="s">
        <v>570</v>
      </c>
      <c r="Q441" s="27" t="s">
        <v>571</v>
      </c>
      <c r="R441">
        <f t="shared" si="6"/>
        <v>2023</v>
      </c>
    </row>
    <row r="442" spans="1:18" x14ac:dyDescent="0.3">
      <c r="A442" s="26">
        <v>44956</v>
      </c>
      <c r="B442" s="26">
        <v>44504</v>
      </c>
      <c r="C442" s="26">
        <v>44525</v>
      </c>
      <c r="D442" s="27" t="s">
        <v>1087</v>
      </c>
      <c r="E442" s="27" t="s">
        <v>2057</v>
      </c>
      <c r="F442" s="27" t="s">
        <v>2315</v>
      </c>
      <c r="G442" s="27" t="s">
        <v>2269</v>
      </c>
      <c r="H442" s="27" t="s">
        <v>556</v>
      </c>
      <c r="I442" s="27" t="s">
        <v>566</v>
      </c>
      <c r="J442" s="27" t="s">
        <v>694</v>
      </c>
      <c r="K442" s="28">
        <v>6880</v>
      </c>
      <c r="L442" s="29">
        <v>6880</v>
      </c>
      <c r="M442" s="27" t="s">
        <v>1961</v>
      </c>
      <c r="N442" s="27" t="s">
        <v>2058</v>
      </c>
      <c r="O442" s="27" t="s">
        <v>185</v>
      </c>
      <c r="P442" s="27" t="s">
        <v>570</v>
      </c>
      <c r="Q442" s="27" t="s">
        <v>571</v>
      </c>
      <c r="R442">
        <f t="shared" si="6"/>
        <v>2023</v>
      </c>
    </row>
    <row r="443" spans="1:18" x14ac:dyDescent="0.3">
      <c r="A443" s="26">
        <v>44956</v>
      </c>
      <c r="B443" s="26">
        <v>44447</v>
      </c>
      <c r="C443" s="26">
        <v>44455</v>
      </c>
      <c r="D443" s="27" t="s">
        <v>2059</v>
      </c>
      <c r="E443" s="27" t="s">
        <v>2060</v>
      </c>
      <c r="F443" s="27" t="s">
        <v>2308</v>
      </c>
      <c r="G443" s="27" t="s">
        <v>2295</v>
      </c>
      <c r="H443" s="27" t="s">
        <v>556</v>
      </c>
      <c r="I443" s="27" t="s">
        <v>566</v>
      </c>
      <c r="J443" s="27" t="s">
        <v>694</v>
      </c>
      <c r="K443" s="28">
        <v>6880</v>
      </c>
      <c r="L443" s="29">
        <v>6880</v>
      </c>
      <c r="M443" s="27" t="s">
        <v>2022</v>
      </c>
      <c r="N443" s="27" t="s">
        <v>2061</v>
      </c>
      <c r="O443" s="27" t="s">
        <v>185</v>
      </c>
      <c r="P443" s="27" t="s">
        <v>570</v>
      </c>
      <c r="Q443" s="27" t="s">
        <v>571</v>
      </c>
      <c r="R443">
        <f t="shared" si="6"/>
        <v>2023</v>
      </c>
    </row>
    <row r="444" spans="1:18" x14ac:dyDescent="0.3">
      <c r="A444" s="26">
        <v>44956</v>
      </c>
      <c r="B444" s="26">
        <v>44509</v>
      </c>
      <c r="C444" s="26">
        <v>44523</v>
      </c>
      <c r="D444" s="27" t="s">
        <v>43</v>
      </c>
      <c r="E444" s="27" t="s">
        <v>2062</v>
      </c>
      <c r="F444" s="27" t="s">
        <v>2306</v>
      </c>
      <c r="G444" s="27" t="s">
        <v>2270</v>
      </c>
      <c r="H444" s="27" t="s">
        <v>556</v>
      </c>
      <c r="I444" s="27" t="s">
        <v>566</v>
      </c>
      <c r="J444" s="27" t="s">
        <v>694</v>
      </c>
      <c r="K444" s="28">
        <v>6880</v>
      </c>
      <c r="L444" s="29">
        <v>6880</v>
      </c>
      <c r="M444" s="27" t="s">
        <v>920</v>
      </c>
      <c r="N444" s="27" t="s">
        <v>2063</v>
      </c>
      <c r="O444" s="27" t="s">
        <v>185</v>
      </c>
      <c r="P444" s="27" t="s">
        <v>570</v>
      </c>
      <c r="Q444" s="27" t="s">
        <v>571</v>
      </c>
      <c r="R444">
        <f t="shared" si="6"/>
        <v>2023</v>
      </c>
    </row>
    <row r="445" spans="1:18" x14ac:dyDescent="0.3">
      <c r="A445" s="26">
        <v>44956</v>
      </c>
      <c r="B445" s="26">
        <v>43848</v>
      </c>
      <c r="C445" s="26">
        <v>43871</v>
      </c>
      <c r="D445" s="27" t="s">
        <v>2064</v>
      </c>
      <c r="E445" s="27" t="s">
        <v>2065</v>
      </c>
      <c r="F445" s="27" t="s">
        <v>2303</v>
      </c>
      <c r="G445" s="27" t="s">
        <v>2298</v>
      </c>
      <c r="H445" s="27" t="s">
        <v>556</v>
      </c>
      <c r="I445" s="27" t="s">
        <v>566</v>
      </c>
      <c r="J445" s="27" t="s">
        <v>694</v>
      </c>
      <c r="K445" s="28">
        <v>6880</v>
      </c>
      <c r="L445" s="29">
        <v>6880</v>
      </c>
      <c r="M445" s="27" t="s">
        <v>1924</v>
      </c>
      <c r="N445" s="27" t="s">
        <v>2066</v>
      </c>
      <c r="O445" s="27" t="s">
        <v>185</v>
      </c>
      <c r="P445" s="27" t="s">
        <v>570</v>
      </c>
      <c r="Q445" s="27" t="s">
        <v>571</v>
      </c>
      <c r="R445">
        <f t="shared" si="6"/>
        <v>2023</v>
      </c>
    </row>
    <row r="446" spans="1:18" x14ac:dyDescent="0.3">
      <c r="A446" s="26">
        <v>44956</v>
      </c>
      <c r="B446" s="26">
        <v>44418</v>
      </c>
      <c r="C446" s="26">
        <v>44425</v>
      </c>
      <c r="D446" s="27" t="s">
        <v>2067</v>
      </c>
      <c r="E446" s="27" t="s">
        <v>2068</v>
      </c>
      <c r="F446" s="27" t="s">
        <v>2327</v>
      </c>
      <c r="G446" s="27" t="s">
        <v>2290</v>
      </c>
      <c r="H446" s="27" t="s">
        <v>556</v>
      </c>
      <c r="I446" s="27" t="s">
        <v>566</v>
      </c>
      <c r="J446" s="27" t="s">
        <v>694</v>
      </c>
      <c r="K446" s="28">
        <v>6880</v>
      </c>
      <c r="L446" s="29">
        <v>6880</v>
      </c>
      <c r="M446" s="27" t="s">
        <v>2069</v>
      </c>
      <c r="N446" s="27" t="s">
        <v>2070</v>
      </c>
      <c r="O446" s="27" t="s">
        <v>185</v>
      </c>
      <c r="P446" s="27" t="s">
        <v>570</v>
      </c>
      <c r="Q446" s="27" t="s">
        <v>571</v>
      </c>
      <c r="R446">
        <f t="shared" si="6"/>
        <v>2023</v>
      </c>
    </row>
    <row r="447" spans="1:18" x14ac:dyDescent="0.3">
      <c r="A447" s="26">
        <v>44956</v>
      </c>
      <c r="B447" s="26">
        <v>44320</v>
      </c>
      <c r="C447" s="26">
        <v>44334</v>
      </c>
      <c r="D447" s="27" t="s">
        <v>2071</v>
      </c>
      <c r="E447" s="27" t="s">
        <v>2072</v>
      </c>
      <c r="F447" s="27" t="s">
        <v>2327</v>
      </c>
      <c r="G447" s="27" t="s">
        <v>2294</v>
      </c>
      <c r="H447" s="27" t="s">
        <v>556</v>
      </c>
      <c r="I447" s="27" t="s">
        <v>566</v>
      </c>
      <c r="J447" s="27" t="s">
        <v>694</v>
      </c>
      <c r="K447" s="28">
        <v>6880</v>
      </c>
      <c r="L447" s="29">
        <v>6880</v>
      </c>
      <c r="M447" s="27" t="s">
        <v>2073</v>
      </c>
      <c r="N447" s="27" t="s">
        <v>2074</v>
      </c>
      <c r="O447" s="27" t="s">
        <v>185</v>
      </c>
      <c r="P447" s="27" t="s">
        <v>570</v>
      </c>
      <c r="Q447" s="27" t="s">
        <v>571</v>
      </c>
      <c r="R447">
        <f t="shared" si="6"/>
        <v>2023</v>
      </c>
    </row>
    <row r="448" spans="1:18" x14ac:dyDescent="0.3">
      <c r="A448" s="26">
        <v>44956</v>
      </c>
      <c r="B448" s="26">
        <v>44222</v>
      </c>
      <c r="C448" s="26">
        <v>44252</v>
      </c>
      <c r="D448" s="27" t="s">
        <v>2075</v>
      </c>
      <c r="E448" s="27" t="s">
        <v>2076</v>
      </c>
      <c r="F448" s="27" t="s">
        <v>2302</v>
      </c>
      <c r="G448" s="27" t="s">
        <v>2290</v>
      </c>
      <c r="H448" s="27" t="s">
        <v>556</v>
      </c>
      <c r="I448" s="27" t="s">
        <v>566</v>
      </c>
      <c r="J448" s="27" t="s">
        <v>694</v>
      </c>
      <c r="K448" s="28">
        <v>6880</v>
      </c>
      <c r="L448" s="29">
        <v>6880</v>
      </c>
      <c r="M448" s="27" t="s">
        <v>2077</v>
      </c>
      <c r="N448" s="27" t="s">
        <v>2078</v>
      </c>
      <c r="O448" s="27" t="s">
        <v>185</v>
      </c>
      <c r="P448" s="27" t="s">
        <v>570</v>
      </c>
      <c r="Q448" s="27" t="s">
        <v>571</v>
      </c>
      <c r="R448">
        <f t="shared" si="6"/>
        <v>2023</v>
      </c>
    </row>
    <row r="449" spans="1:18" x14ac:dyDescent="0.3">
      <c r="A449" s="26">
        <v>44956</v>
      </c>
      <c r="B449" s="26">
        <v>44373</v>
      </c>
      <c r="C449" s="26">
        <v>44396</v>
      </c>
      <c r="D449" s="27" t="s">
        <v>2079</v>
      </c>
      <c r="E449" s="27" t="s">
        <v>2080</v>
      </c>
      <c r="F449" s="27" t="s">
        <v>2314</v>
      </c>
      <c r="G449" s="27" t="s">
        <v>2286</v>
      </c>
      <c r="H449" s="27" t="s">
        <v>556</v>
      </c>
      <c r="I449" s="27" t="s">
        <v>575</v>
      </c>
      <c r="J449" s="27" t="s">
        <v>694</v>
      </c>
      <c r="K449" s="28">
        <v>6880</v>
      </c>
      <c r="L449" s="29">
        <v>6880</v>
      </c>
      <c r="M449" s="27" t="s">
        <v>1886</v>
      </c>
      <c r="N449" s="27" t="s">
        <v>2081</v>
      </c>
      <c r="O449" s="27" t="s">
        <v>579</v>
      </c>
      <c r="P449" s="27" t="s">
        <v>580</v>
      </c>
      <c r="Q449" s="27" t="s">
        <v>581</v>
      </c>
      <c r="R449">
        <f t="shared" si="6"/>
        <v>2023</v>
      </c>
    </row>
    <row r="450" spans="1:18" x14ac:dyDescent="0.3">
      <c r="A450" s="26">
        <v>44956</v>
      </c>
      <c r="B450" s="26">
        <v>44291</v>
      </c>
      <c r="C450" s="26">
        <v>44301</v>
      </c>
      <c r="D450" s="27" t="s">
        <v>2082</v>
      </c>
      <c r="E450" s="27" t="s">
        <v>2083</v>
      </c>
      <c r="F450" s="27" t="s">
        <v>2306</v>
      </c>
      <c r="G450" s="27" t="s">
        <v>2270</v>
      </c>
      <c r="H450" s="27" t="s">
        <v>556</v>
      </c>
      <c r="I450" s="27" t="s">
        <v>566</v>
      </c>
      <c r="J450" s="27" t="s">
        <v>694</v>
      </c>
      <c r="K450" s="28">
        <v>6880</v>
      </c>
      <c r="L450" s="29">
        <v>6880</v>
      </c>
      <c r="M450" s="27" t="s">
        <v>907</v>
      </c>
      <c r="N450" s="27" t="s">
        <v>2084</v>
      </c>
      <c r="O450" s="27" t="s">
        <v>185</v>
      </c>
      <c r="P450" s="27" t="s">
        <v>570</v>
      </c>
      <c r="Q450" s="27" t="s">
        <v>571</v>
      </c>
      <c r="R450">
        <f t="shared" si="6"/>
        <v>2023</v>
      </c>
    </row>
    <row r="451" spans="1:18" x14ac:dyDescent="0.3">
      <c r="A451" s="26">
        <v>44956</v>
      </c>
      <c r="B451" s="26">
        <v>44417</v>
      </c>
      <c r="C451" s="26">
        <v>44426</v>
      </c>
      <c r="D451" s="27" t="s">
        <v>2085</v>
      </c>
      <c r="E451" s="27" t="s">
        <v>2086</v>
      </c>
      <c r="F451" s="27" t="s">
        <v>2327</v>
      </c>
      <c r="G451" s="27" t="s">
        <v>2276</v>
      </c>
      <c r="H451" s="27" t="s">
        <v>556</v>
      </c>
      <c r="I451" s="27" t="s">
        <v>566</v>
      </c>
      <c r="J451" s="27" t="s">
        <v>694</v>
      </c>
      <c r="K451" s="28">
        <v>6880</v>
      </c>
      <c r="L451" s="29">
        <v>6880</v>
      </c>
      <c r="M451" s="27" t="s">
        <v>920</v>
      </c>
      <c r="N451" s="27" t="s">
        <v>2087</v>
      </c>
      <c r="O451" s="27" t="s">
        <v>185</v>
      </c>
      <c r="P451" s="27" t="s">
        <v>570</v>
      </c>
      <c r="Q451" s="27" t="s">
        <v>571</v>
      </c>
      <c r="R451">
        <f t="shared" ref="R451:R510" si="7">YEAR(A451)</f>
        <v>2023</v>
      </c>
    </row>
    <row r="452" spans="1:18" x14ac:dyDescent="0.3">
      <c r="A452" s="26">
        <v>44956</v>
      </c>
      <c r="B452" s="26">
        <v>44324</v>
      </c>
      <c r="C452" s="26">
        <v>44341</v>
      </c>
      <c r="D452" s="27" t="s">
        <v>2088</v>
      </c>
      <c r="E452" s="27" t="s">
        <v>2089</v>
      </c>
      <c r="F452" s="27" t="s">
        <v>2308</v>
      </c>
      <c r="G452" s="27" t="s">
        <v>2293</v>
      </c>
      <c r="H452" s="27" t="s">
        <v>556</v>
      </c>
      <c r="I452" s="27" t="s">
        <v>566</v>
      </c>
      <c r="J452" s="27" t="s">
        <v>694</v>
      </c>
      <c r="K452" s="28">
        <v>6880</v>
      </c>
      <c r="L452" s="29">
        <v>6880</v>
      </c>
      <c r="M452" s="27" t="s">
        <v>2090</v>
      </c>
      <c r="N452" s="27" t="s">
        <v>2091</v>
      </c>
      <c r="O452" s="27" t="s">
        <v>185</v>
      </c>
      <c r="P452" s="27" t="s">
        <v>570</v>
      </c>
      <c r="Q452" s="27" t="s">
        <v>571</v>
      </c>
      <c r="R452">
        <f t="shared" si="7"/>
        <v>2023</v>
      </c>
    </row>
    <row r="453" spans="1:18" x14ac:dyDescent="0.3">
      <c r="A453" s="26">
        <v>44956</v>
      </c>
      <c r="B453" s="26">
        <v>44386</v>
      </c>
      <c r="C453" s="26">
        <v>44405</v>
      </c>
      <c r="D453" s="27" t="s">
        <v>2092</v>
      </c>
      <c r="E453" s="27" t="s">
        <v>2093</v>
      </c>
      <c r="F453" s="27" t="s">
        <v>2326</v>
      </c>
      <c r="G453" s="27" t="s">
        <v>2279</v>
      </c>
      <c r="H453" s="27" t="s">
        <v>556</v>
      </c>
      <c r="I453" s="27" t="s">
        <v>566</v>
      </c>
      <c r="J453" s="27" t="s">
        <v>694</v>
      </c>
      <c r="K453" s="28">
        <v>6880</v>
      </c>
      <c r="L453" s="29">
        <v>6880</v>
      </c>
      <c r="M453" s="27" t="s">
        <v>1961</v>
      </c>
      <c r="N453" s="27" t="s">
        <v>2094</v>
      </c>
      <c r="O453" s="27" t="s">
        <v>185</v>
      </c>
      <c r="P453" s="27" t="s">
        <v>570</v>
      </c>
      <c r="Q453" s="27" t="s">
        <v>571</v>
      </c>
      <c r="R453">
        <f t="shared" si="7"/>
        <v>2023</v>
      </c>
    </row>
    <row r="454" spans="1:18" x14ac:dyDescent="0.3">
      <c r="A454" s="26">
        <v>44956</v>
      </c>
      <c r="B454" s="26">
        <v>44399</v>
      </c>
      <c r="C454" s="26">
        <v>44405</v>
      </c>
      <c r="D454" s="27" t="s">
        <v>2095</v>
      </c>
      <c r="E454" s="27" t="s">
        <v>2096</v>
      </c>
      <c r="F454" s="27" t="s">
        <v>2314</v>
      </c>
      <c r="G454" s="27" t="s">
        <v>2293</v>
      </c>
      <c r="H454" s="27" t="s">
        <v>556</v>
      </c>
      <c r="I454" s="27" t="s">
        <v>566</v>
      </c>
      <c r="J454" s="27" t="s">
        <v>694</v>
      </c>
      <c r="K454" s="28">
        <v>6880</v>
      </c>
      <c r="L454" s="29">
        <v>6880</v>
      </c>
      <c r="M454" s="27" t="s">
        <v>1961</v>
      </c>
      <c r="N454" s="27" t="s">
        <v>2097</v>
      </c>
      <c r="O454" s="27" t="s">
        <v>185</v>
      </c>
      <c r="P454" s="27" t="s">
        <v>570</v>
      </c>
      <c r="Q454" s="27" t="s">
        <v>571</v>
      </c>
      <c r="R454">
        <f t="shared" si="7"/>
        <v>2023</v>
      </c>
    </row>
    <row r="455" spans="1:18" x14ac:dyDescent="0.3">
      <c r="A455" s="26">
        <v>44956</v>
      </c>
      <c r="B455" s="26">
        <v>44621</v>
      </c>
      <c r="C455" s="26">
        <v>44678</v>
      </c>
      <c r="D455" s="27" t="s">
        <v>2098</v>
      </c>
      <c r="E455" s="27" t="s">
        <v>2099</v>
      </c>
      <c r="F455" s="27" t="s">
        <v>2310</v>
      </c>
      <c r="G455" s="27" t="s">
        <v>2278</v>
      </c>
      <c r="H455" s="27" t="s">
        <v>556</v>
      </c>
      <c r="I455" s="27" t="s">
        <v>557</v>
      </c>
      <c r="J455" s="27" t="s">
        <v>558</v>
      </c>
      <c r="K455" s="28">
        <v>33219</v>
      </c>
      <c r="L455" s="29">
        <v>33219</v>
      </c>
      <c r="M455" s="27" t="s">
        <v>1405</v>
      </c>
      <c r="N455" s="27" t="s">
        <v>2100</v>
      </c>
      <c r="O455" s="27" t="s">
        <v>561</v>
      </c>
      <c r="P455" s="27" t="s">
        <v>562</v>
      </c>
      <c r="Q455" s="27" t="s">
        <v>563</v>
      </c>
      <c r="R455">
        <f t="shared" si="7"/>
        <v>2023</v>
      </c>
    </row>
    <row r="456" spans="1:18" x14ac:dyDescent="0.3">
      <c r="A456" s="26">
        <v>44956</v>
      </c>
      <c r="B456" s="26">
        <v>44621</v>
      </c>
      <c r="C456" s="26">
        <v>44678</v>
      </c>
      <c r="D456" s="27" t="s">
        <v>2101</v>
      </c>
      <c r="E456" s="27" t="s">
        <v>2102</v>
      </c>
      <c r="F456" s="27" t="s">
        <v>2308</v>
      </c>
      <c r="G456" s="27" t="s">
        <v>2274</v>
      </c>
      <c r="H456" s="27" t="s">
        <v>556</v>
      </c>
      <c r="I456" s="27" t="s">
        <v>557</v>
      </c>
      <c r="J456" s="27" t="s">
        <v>558</v>
      </c>
      <c r="K456" s="28">
        <v>51330</v>
      </c>
      <c r="L456" s="29">
        <v>51330</v>
      </c>
      <c r="M456" s="27" t="s">
        <v>1405</v>
      </c>
      <c r="N456" s="27" t="s">
        <v>2103</v>
      </c>
      <c r="O456" s="27" t="s">
        <v>561</v>
      </c>
      <c r="P456" s="27" t="s">
        <v>562</v>
      </c>
      <c r="Q456" s="27" t="s">
        <v>563</v>
      </c>
      <c r="R456">
        <f t="shared" si="7"/>
        <v>2023</v>
      </c>
    </row>
    <row r="457" spans="1:18" x14ac:dyDescent="0.3">
      <c r="A457" s="26">
        <v>44956</v>
      </c>
      <c r="B457" s="26">
        <v>44621</v>
      </c>
      <c r="C457" s="26">
        <v>44678</v>
      </c>
      <c r="D457" s="27" t="s">
        <v>2104</v>
      </c>
      <c r="E457" s="27" t="s">
        <v>2105</v>
      </c>
      <c r="F457" s="27" t="s">
        <v>2316</v>
      </c>
      <c r="G457" s="27" t="s">
        <v>2281</v>
      </c>
      <c r="H457" s="27" t="s">
        <v>556</v>
      </c>
      <c r="I457" s="27" t="s">
        <v>557</v>
      </c>
      <c r="J457" s="27" t="s">
        <v>558</v>
      </c>
      <c r="K457" s="28">
        <v>108645</v>
      </c>
      <c r="L457" s="29">
        <v>108645</v>
      </c>
      <c r="M457" s="27" t="s">
        <v>1405</v>
      </c>
      <c r="N457" s="27" t="s">
        <v>2106</v>
      </c>
      <c r="O457" s="27" t="s">
        <v>561</v>
      </c>
      <c r="P457" s="27" t="s">
        <v>562</v>
      </c>
      <c r="Q457" s="27" t="s">
        <v>563</v>
      </c>
      <c r="R457">
        <f t="shared" si="7"/>
        <v>2023</v>
      </c>
    </row>
    <row r="458" spans="1:18" x14ac:dyDescent="0.3">
      <c r="A458" s="26">
        <v>44956</v>
      </c>
      <c r="B458" s="26">
        <v>44621</v>
      </c>
      <c r="C458" s="26">
        <v>44678</v>
      </c>
      <c r="D458" s="27" t="s">
        <v>2107</v>
      </c>
      <c r="E458" s="27" t="s">
        <v>2108</v>
      </c>
      <c r="F458" s="27" t="s">
        <v>2322</v>
      </c>
      <c r="G458" s="27" t="s">
        <v>2298</v>
      </c>
      <c r="H458" s="27" t="s">
        <v>556</v>
      </c>
      <c r="I458" s="27" t="s">
        <v>557</v>
      </c>
      <c r="J458" s="27" t="s">
        <v>558</v>
      </c>
      <c r="K458" s="28">
        <v>7900</v>
      </c>
      <c r="L458" s="29">
        <v>7900</v>
      </c>
      <c r="M458" s="27" t="s">
        <v>1405</v>
      </c>
      <c r="N458" s="27" t="s">
        <v>2109</v>
      </c>
      <c r="O458" s="27" t="s">
        <v>561</v>
      </c>
      <c r="P458" s="27" t="s">
        <v>562</v>
      </c>
      <c r="Q458" s="27" t="s">
        <v>563</v>
      </c>
      <c r="R458">
        <f t="shared" si="7"/>
        <v>2023</v>
      </c>
    </row>
    <row r="459" spans="1:18" x14ac:dyDescent="0.3">
      <c r="A459" s="26">
        <v>44956</v>
      </c>
      <c r="B459" s="26">
        <v>42821</v>
      </c>
      <c r="C459" s="26">
        <v>43196</v>
      </c>
      <c r="D459" s="27" t="s">
        <v>2110</v>
      </c>
      <c r="E459" s="27" t="s">
        <v>2111</v>
      </c>
      <c r="F459" s="27" t="s">
        <v>2320</v>
      </c>
      <c r="G459" s="27" t="s">
        <v>2272</v>
      </c>
      <c r="H459" s="27" t="s">
        <v>556</v>
      </c>
      <c r="I459" s="27" t="s">
        <v>2112</v>
      </c>
      <c r="J459" s="27" t="s">
        <v>649</v>
      </c>
      <c r="K459" s="28">
        <v>19620</v>
      </c>
      <c r="L459" s="29">
        <v>19620</v>
      </c>
      <c r="M459" s="27" t="s">
        <v>606</v>
      </c>
      <c r="N459" s="27" t="s">
        <v>2113</v>
      </c>
      <c r="O459" s="27" t="s">
        <v>2114</v>
      </c>
      <c r="P459" s="27" t="s">
        <v>1098</v>
      </c>
      <c r="Q459" s="27" t="s">
        <v>2115</v>
      </c>
      <c r="R459">
        <f t="shared" si="7"/>
        <v>2023</v>
      </c>
    </row>
    <row r="460" spans="1:18" x14ac:dyDescent="0.3">
      <c r="A460" s="26">
        <v>44956</v>
      </c>
      <c r="B460" s="26">
        <v>44707</v>
      </c>
      <c r="C460" s="26">
        <v>44761</v>
      </c>
      <c r="D460" s="27" t="s">
        <v>2116</v>
      </c>
      <c r="E460" s="27" t="s">
        <v>2117</v>
      </c>
      <c r="F460" s="27" t="s">
        <v>2300</v>
      </c>
      <c r="G460" s="27" t="s">
        <v>2278</v>
      </c>
      <c r="H460" s="27" t="s">
        <v>556</v>
      </c>
      <c r="I460" s="27" t="s">
        <v>2112</v>
      </c>
      <c r="J460" s="27" t="s">
        <v>649</v>
      </c>
      <c r="K460" s="28">
        <v>15654</v>
      </c>
      <c r="L460" s="29">
        <v>15654</v>
      </c>
      <c r="M460" s="27" t="s">
        <v>1886</v>
      </c>
      <c r="N460" s="27" t="s">
        <v>2118</v>
      </c>
      <c r="O460" s="27" t="s">
        <v>2114</v>
      </c>
      <c r="P460" s="27" t="s">
        <v>1098</v>
      </c>
      <c r="Q460" s="27" t="s">
        <v>2115</v>
      </c>
      <c r="R460">
        <f t="shared" si="7"/>
        <v>2023</v>
      </c>
    </row>
    <row r="461" spans="1:18" x14ac:dyDescent="0.3">
      <c r="A461" s="26">
        <v>44956</v>
      </c>
      <c r="B461" s="26">
        <v>44840</v>
      </c>
      <c r="C461" s="26">
        <v>44923</v>
      </c>
      <c r="D461" s="27" t="s">
        <v>1090</v>
      </c>
      <c r="E461" s="27" t="s">
        <v>2119</v>
      </c>
      <c r="F461" s="27" t="s">
        <v>2323</v>
      </c>
      <c r="G461" s="27" t="s">
        <v>2276</v>
      </c>
      <c r="H461" s="27" t="s">
        <v>556</v>
      </c>
      <c r="I461" s="27" t="s">
        <v>1063</v>
      </c>
      <c r="J461" s="27" t="s">
        <v>649</v>
      </c>
      <c r="K461" s="28">
        <v>33299</v>
      </c>
      <c r="L461" s="29">
        <v>33299</v>
      </c>
      <c r="M461" s="27" t="s">
        <v>606</v>
      </c>
      <c r="N461" s="27" t="s">
        <v>2120</v>
      </c>
      <c r="O461" s="27" t="s">
        <v>1066</v>
      </c>
      <c r="P461" s="27" t="s">
        <v>1066</v>
      </c>
      <c r="Q461" s="27" t="s">
        <v>1067</v>
      </c>
      <c r="R461">
        <f t="shared" si="7"/>
        <v>2023</v>
      </c>
    </row>
    <row r="462" spans="1:18" x14ac:dyDescent="0.3">
      <c r="A462" s="26">
        <v>44956</v>
      </c>
      <c r="B462" s="26">
        <v>44568</v>
      </c>
      <c r="C462" s="26">
        <v>44690</v>
      </c>
      <c r="D462" s="27" t="s">
        <v>2121</v>
      </c>
      <c r="E462" s="27" t="s">
        <v>2122</v>
      </c>
      <c r="F462" s="27" t="s">
        <v>2322</v>
      </c>
      <c r="G462" s="27" t="s">
        <v>2287</v>
      </c>
      <c r="H462" s="27" t="s">
        <v>574</v>
      </c>
      <c r="I462" s="27" t="s">
        <v>1063</v>
      </c>
      <c r="J462" s="27" t="s">
        <v>649</v>
      </c>
      <c r="K462" s="28">
        <v>42160</v>
      </c>
      <c r="L462" s="29">
        <v>42160</v>
      </c>
      <c r="M462" s="27" t="s">
        <v>1679</v>
      </c>
      <c r="N462" s="27" t="s">
        <v>2123</v>
      </c>
      <c r="O462" s="27" t="s">
        <v>1066</v>
      </c>
      <c r="P462" s="27" t="s">
        <v>1066</v>
      </c>
      <c r="Q462" s="27" t="s">
        <v>1067</v>
      </c>
      <c r="R462">
        <f t="shared" si="7"/>
        <v>2023</v>
      </c>
    </row>
    <row r="463" spans="1:18" x14ac:dyDescent="0.3">
      <c r="A463" s="26">
        <v>44956</v>
      </c>
      <c r="B463" s="26">
        <v>44839</v>
      </c>
      <c r="C463" s="26">
        <v>44930</v>
      </c>
      <c r="D463" s="27" t="s">
        <v>2124</v>
      </c>
      <c r="E463" s="27" t="s">
        <v>2125</v>
      </c>
      <c r="F463" s="27" t="s">
        <v>2325</v>
      </c>
      <c r="G463" s="27" t="s">
        <v>2272</v>
      </c>
      <c r="H463" s="27" t="s">
        <v>556</v>
      </c>
      <c r="I463" s="27" t="s">
        <v>2112</v>
      </c>
      <c r="J463" s="27" t="s">
        <v>649</v>
      </c>
      <c r="K463" s="28">
        <v>19926</v>
      </c>
      <c r="L463" s="29">
        <v>19926</v>
      </c>
      <c r="M463" s="27" t="s">
        <v>606</v>
      </c>
      <c r="N463" s="27" t="s">
        <v>2126</v>
      </c>
      <c r="O463" s="27" t="s">
        <v>2114</v>
      </c>
      <c r="P463" s="27" t="s">
        <v>1098</v>
      </c>
      <c r="Q463" s="27" t="s">
        <v>2115</v>
      </c>
      <c r="R463">
        <f t="shared" si="7"/>
        <v>2023</v>
      </c>
    </row>
    <row r="464" spans="1:18" x14ac:dyDescent="0.3">
      <c r="A464" s="26">
        <v>44956</v>
      </c>
      <c r="B464" s="26">
        <v>44870</v>
      </c>
      <c r="C464" s="26">
        <v>44917</v>
      </c>
      <c r="D464" s="27" t="s">
        <v>2127</v>
      </c>
      <c r="E464" s="27" t="s">
        <v>1400</v>
      </c>
      <c r="F464" s="27" t="s">
        <v>2328</v>
      </c>
      <c r="G464" s="27" t="s">
        <v>2283</v>
      </c>
      <c r="H464" s="27" t="s">
        <v>556</v>
      </c>
      <c r="I464" s="27" t="s">
        <v>1094</v>
      </c>
      <c r="J464" s="27" t="s">
        <v>649</v>
      </c>
      <c r="K464" s="28">
        <v>318150</v>
      </c>
      <c r="L464" s="29">
        <v>318150</v>
      </c>
      <c r="M464" s="27" t="s">
        <v>1095</v>
      </c>
      <c r="N464" s="27" t="s">
        <v>2128</v>
      </c>
      <c r="O464" s="27" t="s">
        <v>1097</v>
      </c>
      <c r="P464" s="27" t="s">
        <v>1098</v>
      </c>
      <c r="Q464" s="27" t="s">
        <v>1099</v>
      </c>
      <c r="R464">
        <f t="shared" si="7"/>
        <v>2023</v>
      </c>
    </row>
    <row r="465" spans="1:18" x14ac:dyDescent="0.3">
      <c r="A465" s="26">
        <v>44956</v>
      </c>
      <c r="B465" s="26">
        <v>44820</v>
      </c>
      <c r="C465" s="26">
        <v>44886</v>
      </c>
      <c r="D465" s="27" t="s">
        <v>2129</v>
      </c>
      <c r="E465" s="27" t="s">
        <v>2130</v>
      </c>
      <c r="F465" s="27" t="s">
        <v>2317</v>
      </c>
      <c r="G465" s="27" t="s">
        <v>2298</v>
      </c>
      <c r="H465" s="27" t="s">
        <v>556</v>
      </c>
      <c r="I465" s="27" t="s">
        <v>2112</v>
      </c>
      <c r="J465" s="27" t="s">
        <v>649</v>
      </c>
      <c r="K465" s="28">
        <v>39099</v>
      </c>
      <c r="L465" s="29">
        <v>39099</v>
      </c>
      <c r="M465" s="27" t="s">
        <v>577</v>
      </c>
      <c r="N465" s="27" t="s">
        <v>2131</v>
      </c>
      <c r="O465" s="27" t="s">
        <v>2114</v>
      </c>
      <c r="P465" s="27" t="s">
        <v>1098</v>
      </c>
      <c r="Q465" s="27" t="s">
        <v>2115</v>
      </c>
      <c r="R465">
        <f t="shared" si="7"/>
        <v>2023</v>
      </c>
    </row>
    <row r="466" spans="1:18" x14ac:dyDescent="0.3">
      <c r="A466" s="26">
        <v>44956</v>
      </c>
      <c r="B466" s="26">
        <v>44924</v>
      </c>
      <c r="C466" s="26">
        <v>44939</v>
      </c>
      <c r="D466" s="27" t="s">
        <v>2132</v>
      </c>
      <c r="E466" s="27" t="s">
        <v>2065</v>
      </c>
      <c r="F466" s="27" t="s">
        <v>2306</v>
      </c>
      <c r="G466" s="27" t="s">
        <v>2272</v>
      </c>
      <c r="H466" s="27" t="s">
        <v>556</v>
      </c>
      <c r="I466" s="27" t="s">
        <v>1063</v>
      </c>
      <c r="J466" s="27" t="s">
        <v>649</v>
      </c>
      <c r="K466" s="28">
        <v>30000</v>
      </c>
      <c r="L466" s="29">
        <v>30000</v>
      </c>
      <c r="M466" s="27" t="s">
        <v>1405</v>
      </c>
      <c r="N466" s="27" t="s">
        <v>2133</v>
      </c>
      <c r="O466" s="27" t="s">
        <v>1066</v>
      </c>
      <c r="P466" s="27" t="s">
        <v>1066</v>
      </c>
      <c r="Q466" s="27" t="s">
        <v>1067</v>
      </c>
      <c r="R466">
        <f t="shared" si="7"/>
        <v>2023</v>
      </c>
    </row>
    <row r="467" spans="1:18" x14ac:dyDescent="0.3">
      <c r="A467" s="26">
        <v>44956</v>
      </c>
      <c r="B467" s="26">
        <v>44932</v>
      </c>
      <c r="C467" s="26">
        <v>44952</v>
      </c>
      <c r="D467" s="27" t="s">
        <v>2134</v>
      </c>
      <c r="E467" s="27" t="s">
        <v>2135</v>
      </c>
      <c r="F467" s="27" t="s">
        <v>2311</v>
      </c>
      <c r="G467" s="27" t="s">
        <v>2286</v>
      </c>
      <c r="H467" s="27" t="s">
        <v>556</v>
      </c>
      <c r="I467" s="27" t="s">
        <v>575</v>
      </c>
      <c r="J467" s="27" t="s">
        <v>2136</v>
      </c>
      <c r="K467" s="28">
        <v>6500</v>
      </c>
      <c r="L467" s="29">
        <v>6500</v>
      </c>
      <c r="M467" s="27" t="s">
        <v>1405</v>
      </c>
      <c r="N467" s="27" t="s">
        <v>2137</v>
      </c>
      <c r="O467" s="27" t="s">
        <v>579</v>
      </c>
      <c r="P467" s="27" t="s">
        <v>580</v>
      </c>
      <c r="Q467" s="27" t="s">
        <v>581</v>
      </c>
      <c r="R467">
        <f t="shared" si="7"/>
        <v>2023</v>
      </c>
    </row>
    <row r="468" spans="1:18" x14ac:dyDescent="0.3">
      <c r="A468" s="26">
        <v>44956</v>
      </c>
      <c r="B468" s="26">
        <v>44712</v>
      </c>
      <c r="C468" s="26">
        <v>44795</v>
      </c>
      <c r="D468" s="27" t="s">
        <v>2138</v>
      </c>
      <c r="E468" s="27" t="s">
        <v>2139</v>
      </c>
      <c r="F468" s="27" t="s">
        <v>2306</v>
      </c>
      <c r="G468" s="27" t="s">
        <v>2273</v>
      </c>
      <c r="H468" s="27" t="s">
        <v>556</v>
      </c>
      <c r="I468" s="27" t="s">
        <v>2112</v>
      </c>
      <c r="J468" s="27" t="s">
        <v>649</v>
      </c>
      <c r="K468" s="28">
        <v>6300</v>
      </c>
      <c r="L468" s="29">
        <v>6300</v>
      </c>
      <c r="M468" s="27" t="s">
        <v>577</v>
      </c>
      <c r="N468" s="27" t="s">
        <v>2140</v>
      </c>
      <c r="O468" s="27" t="s">
        <v>2114</v>
      </c>
      <c r="P468" s="27" t="s">
        <v>1098</v>
      </c>
      <c r="Q468" s="27" t="s">
        <v>2115</v>
      </c>
      <c r="R468">
        <f t="shared" si="7"/>
        <v>2023</v>
      </c>
    </row>
    <row r="469" spans="1:18" x14ac:dyDescent="0.3">
      <c r="A469" s="26">
        <v>44956</v>
      </c>
      <c r="B469" s="26">
        <v>44683</v>
      </c>
      <c r="C469" s="26">
        <v>44747</v>
      </c>
      <c r="D469" s="27" t="s">
        <v>2141</v>
      </c>
      <c r="E469" s="27" t="s">
        <v>2142</v>
      </c>
      <c r="F469" s="27" t="s">
        <v>2307</v>
      </c>
      <c r="G469" s="27" t="s">
        <v>2297</v>
      </c>
      <c r="H469" s="27" t="s">
        <v>556</v>
      </c>
      <c r="I469" s="27" t="s">
        <v>1063</v>
      </c>
      <c r="J469" s="27" t="s">
        <v>694</v>
      </c>
      <c r="K469" s="28">
        <v>42340</v>
      </c>
      <c r="L469" s="29">
        <v>42340</v>
      </c>
      <c r="M469" s="27" t="s">
        <v>838</v>
      </c>
      <c r="N469" s="27" t="s">
        <v>2143</v>
      </c>
      <c r="O469" s="27" t="s">
        <v>1066</v>
      </c>
      <c r="P469" s="27" t="s">
        <v>1066</v>
      </c>
      <c r="Q469" s="27" t="s">
        <v>1067</v>
      </c>
      <c r="R469">
        <f t="shared" si="7"/>
        <v>2023</v>
      </c>
    </row>
    <row r="470" spans="1:18" x14ac:dyDescent="0.3">
      <c r="A470" s="26">
        <v>44956</v>
      </c>
      <c r="B470" s="26">
        <v>43910</v>
      </c>
      <c r="C470" s="26">
        <v>43936</v>
      </c>
      <c r="D470" s="27" t="s">
        <v>2144</v>
      </c>
      <c r="E470" s="27" t="s">
        <v>2145</v>
      </c>
      <c r="F470" s="27" t="s">
        <v>2320</v>
      </c>
      <c r="G470" s="27" t="s">
        <v>2292</v>
      </c>
      <c r="H470" s="27" t="s">
        <v>556</v>
      </c>
      <c r="I470" s="27" t="s">
        <v>566</v>
      </c>
      <c r="J470" s="27" t="s">
        <v>1619</v>
      </c>
      <c r="K470" s="28">
        <v>32390</v>
      </c>
      <c r="L470" s="29">
        <v>32390</v>
      </c>
      <c r="M470" s="27" t="s">
        <v>2146</v>
      </c>
      <c r="N470" s="27" t="s">
        <v>2147</v>
      </c>
      <c r="O470" s="27" t="s">
        <v>185</v>
      </c>
      <c r="P470" s="27" t="s">
        <v>570</v>
      </c>
      <c r="Q470" s="27" t="s">
        <v>571</v>
      </c>
      <c r="R470">
        <f t="shared" si="7"/>
        <v>2023</v>
      </c>
    </row>
    <row r="471" spans="1:18" x14ac:dyDescent="0.3">
      <c r="A471" s="26">
        <v>44956</v>
      </c>
      <c r="B471" s="26">
        <v>43875</v>
      </c>
      <c r="C471" s="26">
        <v>43879</v>
      </c>
      <c r="D471" s="27" t="s">
        <v>2148</v>
      </c>
      <c r="E471" s="27" t="s">
        <v>2149</v>
      </c>
      <c r="F471" s="27" t="s">
        <v>2316</v>
      </c>
      <c r="G471" s="27" t="s">
        <v>2291</v>
      </c>
      <c r="H471" s="27" t="s">
        <v>574</v>
      </c>
      <c r="I471" s="27" t="s">
        <v>758</v>
      </c>
      <c r="J471" s="27" t="s">
        <v>1619</v>
      </c>
      <c r="K471" s="28">
        <v>27523</v>
      </c>
      <c r="L471" s="29">
        <v>27523</v>
      </c>
      <c r="M471" s="27" t="s">
        <v>1290</v>
      </c>
      <c r="N471" s="27" t="s">
        <v>2150</v>
      </c>
      <c r="O471" s="27" t="s">
        <v>619</v>
      </c>
      <c r="P471" s="27" t="s">
        <v>580</v>
      </c>
      <c r="Q471" s="27" t="s">
        <v>620</v>
      </c>
      <c r="R471">
        <f t="shared" si="7"/>
        <v>2023</v>
      </c>
    </row>
    <row r="472" spans="1:18" x14ac:dyDescent="0.3">
      <c r="A472" s="26">
        <v>44956</v>
      </c>
      <c r="B472" s="26">
        <v>44099</v>
      </c>
      <c r="C472" s="26">
        <v>44118</v>
      </c>
      <c r="D472" s="27" t="s">
        <v>2151</v>
      </c>
      <c r="E472" s="27" t="s">
        <v>2152</v>
      </c>
      <c r="F472" s="27" t="s">
        <v>2314</v>
      </c>
      <c r="G472" s="27" t="s">
        <v>2275</v>
      </c>
      <c r="H472" s="27" t="s">
        <v>556</v>
      </c>
      <c r="I472" s="27" t="s">
        <v>566</v>
      </c>
      <c r="J472" s="27" t="s">
        <v>1619</v>
      </c>
      <c r="K472" s="28">
        <v>24733</v>
      </c>
      <c r="L472" s="29">
        <v>24733</v>
      </c>
      <c r="M472" s="27" t="s">
        <v>2153</v>
      </c>
      <c r="N472" s="27" t="s">
        <v>2154</v>
      </c>
      <c r="O472" s="27" t="s">
        <v>185</v>
      </c>
      <c r="P472" s="27" t="s">
        <v>570</v>
      </c>
      <c r="Q472" s="27" t="s">
        <v>571</v>
      </c>
      <c r="R472">
        <f t="shared" si="7"/>
        <v>2023</v>
      </c>
    </row>
    <row r="473" spans="1:18" x14ac:dyDescent="0.3">
      <c r="A473" s="26">
        <v>44956</v>
      </c>
      <c r="B473" s="26">
        <v>44603</v>
      </c>
      <c r="C473" s="26">
        <v>44769</v>
      </c>
      <c r="D473" s="27" t="s">
        <v>2155</v>
      </c>
      <c r="E473" s="27" t="s">
        <v>2156</v>
      </c>
      <c r="F473" s="27" t="s">
        <v>2321</v>
      </c>
      <c r="G473" s="27" t="s">
        <v>2276</v>
      </c>
      <c r="H473" s="27" t="s">
        <v>556</v>
      </c>
      <c r="I473" s="27" t="s">
        <v>1627</v>
      </c>
      <c r="J473" s="27" t="s">
        <v>649</v>
      </c>
      <c r="K473" s="28">
        <v>170433</v>
      </c>
      <c r="L473" s="29">
        <v>170433</v>
      </c>
      <c r="M473" s="27" t="s">
        <v>577</v>
      </c>
      <c r="N473" s="27" t="s">
        <v>2157</v>
      </c>
      <c r="O473" s="27" t="s">
        <v>1629</v>
      </c>
      <c r="P473" s="27" t="s">
        <v>1630</v>
      </c>
      <c r="Q473" s="27" t="s">
        <v>1631</v>
      </c>
      <c r="R473">
        <f t="shared" si="7"/>
        <v>2023</v>
      </c>
    </row>
    <row r="474" spans="1:18" x14ac:dyDescent="0.3">
      <c r="A474" s="26">
        <v>44956</v>
      </c>
      <c r="B474" s="26">
        <v>44695</v>
      </c>
      <c r="C474" s="26">
        <v>44697</v>
      </c>
      <c r="D474" s="27" t="s">
        <v>2158</v>
      </c>
      <c r="E474" s="27" t="s">
        <v>2159</v>
      </c>
      <c r="F474" s="27" t="s">
        <v>2314</v>
      </c>
      <c r="G474" s="27" t="s">
        <v>2270</v>
      </c>
      <c r="H474" s="27" t="s">
        <v>556</v>
      </c>
      <c r="I474" s="27" t="s">
        <v>566</v>
      </c>
      <c r="J474" s="27" t="s">
        <v>777</v>
      </c>
      <c r="K474" s="28">
        <v>68440</v>
      </c>
      <c r="L474" s="29">
        <v>68440</v>
      </c>
      <c r="M474" s="27" t="s">
        <v>1248</v>
      </c>
      <c r="N474" s="27" t="s">
        <v>2160</v>
      </c>
      <c r="O474" s="27" t="s">
        <v>185</v>
      </c>
      <c r="P474" s="27" t="s">
        <v>570</v>
      </c>
      <c r="Q474" s="27" t="s">
        <v>571</v>
      </c>
      <c r="R474">
        <f t="shared" si="7"/>
        <v>2023</v>
      </c>
    </row>
    <row r="475" spans="1:18" x14ac:dyDescent="0.3">
      <c r="A475" s="26">
        <v>44956</v>
      </c>
      <c r="B475" s="26">
        <v>44597</v>
      </c>
      <c r="C475" s="26">
        <v>44641</v>
      </c>
      <c r="D475" s="27" t="s">
        <v>2161</v>
      </c>
      <c r="E475" s="27" t="s">
        <v>1327</v>
      </c>
      <c r="F475" s="27" t="s">
        <v>2311</v>
      </c>
      <c r="G475" s="27" t="s">
        <v>2297</v>
      </c>
      <c r="H475" s="27" t="s">
        <v>556</v>
      </c>
      <c r="I475" s="27" t="s">
        <v>566</v>
      </c>
      <c r="J475" s="27" t="s">
        <v>567</v>
      </c>
      <c r="K475" s="28">
        <v>8000</v>
      </c>
      <c r="L475" s="29">
        <v>8000</v>
      </c>
      <c r="M475" s="27" t="s">
        <v>1514</v>
      </c>
      <c r="N475" s="27" t="s">
        <v>2162</v>
      </c>
      <c r="O475" s="27" t="s">
        <v>185</v>
      </c>
      <c r="P475" s="27" t="s">
        <v>570</v>
      </c>
      <c r="Q475" s="27" t="s">
        <v>571</v>
      </c>
      <c r="R475">
        <f t="shared" si="7"/>
        <v>2023</v>
      </c>
    </row>
    <row r="476" spans="1:18" x14ac:dyDescent="0.3">
      <c r="A476" s="26">
        <v>44956</v>
      </c>
      <c r="B476" s="26">
        <v>44263</v>
      </c>
      <c r="C476" s="26">
        <v>44414</v>
      </c>
      <c r="D476" s="27" t="s">
        <v>111</v>
      </c>
      <c r="E476" s="27" t="s">
        <v>2163</v>
      </c>
      <c r="F476" s="27" t="s">
        <v>2309</v>
      </c>
      <c r="G476" s="27" t="s">
        <v>2289</v>
      </c>
      <c r="H476" s="27" t="s">
        <v>574</v>
      </c>
      <c r="I476" s="27" t="s">
        <v>2164</v>
      </c>
      <c r="J476" s="27" t="s">
        <v>574</v>
      </c>
      <c r="K476" s="28">
        <v>1000000</v>
      </c>
      <c r="L476" s="29">
        <v>1000000</v>
      </c>
      <c r="M476" s="27" t="s">
        <v>2165</v>
      </c>
      <c r="N476" s="27" t="s">
        <v>2166</v>
      </c>
      <c r="O476" s="27" t="s">
        <v>2167</v>
      </c>
      <c r="P476" s="30" t="s">
        <v>580</v>
      </c>
      <c r="Q476" s="27" t="s">
        <v>620</v>
      </c>
      <c r="R476">
        <f t="shared" si="7"/>
        <v>2023</v>
      </c>
    </row>
    <row r="477" spans="1:18" x14ac:dyDescent="0.3">
      <c r="A477" s="26">
        <v>44957</v>
      </c>
      <c r="B477" s="26">
        <v>44747</v>
      </c>
      <c r="C477" s="26">
        <v>44762</v>
      </c>
      <c r="D477" s="27" t="s">
        <v>2168</v>
      </c>
      <c r="E477" s="27" t="s">
        <v>2169</v>
      </c>
      <c r="F477" s="27" t="s">
        <v>2318</v>
      </c>
      <c r="G477" s="27" t="s">
        <v>2286</v>
      </c>
      <c r="H477" s="27" t="s">
        <v>556</v>
      </c>
      <c r="I477" s="27" t="s">
        <v>566</v>
      </c>
      <c r="J477" s="27" t="s">
        <v>777</v>
      </c>
      <c r="K477" s="28">
        <v>207060</v>
      </c>
      <c r="L477" s="29">
        <v>207060</v>
      </c>
      <c r="M477" s="27" t="s">
        <v>687</v>
      </c>
      <c r="N477" s="27" t="s">
        <v>2170</v>
      </c>
      <c r="O477" s="27" t="s">
        <v>185</v>
      </c>
      <c r="P477" s="27" t="s">
        <v>570</v>
      </c>
      <c r="Q477" s="27" t="s">
        <v>571</v>
      </c>
      <c r="R477">
        <f t="shared" si="7"/>
        <v>2023</v>
      </c>
    </row>
    <row r="478" spans="1:18" x14ac:dyDescent="0.3">
      <c r="A478" s="26">
        <v>44957</v>
      </c>
      <c r="B478" s="26">
        <v>44650</v>
      </c>
      <c r="C478" s="26">
        <v>44900</v>
      </c>
      <c r="D478" s="27" t="s">
        <v>465</v>
      </c>
      <c r="E478" s="27" t="s">
        <v>2171</v>
      </c>
      <c r="F478" s="27" t="s">
        <v>2327</v>
      </c>
      <c r="G478" s="27" t="s">
        <v>2294</v>
      </c>
      <c r="H478" s="27" t="s">
        <v>556</v>
      </c>
      <c r="I478" s="27" t="s">
        <v>566</v>
      </c>
      <c r="J478" s="27" t="s">
        <v>777</v>
      </c>
      <c r="K478" s="28">
        <v>80040</v>
      </c>
      <c r="L478" s="29">
        <v>80040</v>
      </c>
      <c r="M478" s="27" t="s">
        <v>2172</v>
      </c>
      <c r="N478" s="27" t="s">
        <v>2173</v>
      </c>
      <c r="O478" s="27" t="s">
        <v>185</v>
      </c>
      <c r="P478" s="27" t="s">
        <v>570</v>
      </c>
      <c r="Q478" s="27" t="s">
        <v>571</v>
      </c>
      <c r="R478">
        <f t="shared" si="7"/>
        <v>2023</v>
      </c>
    </row>
    <row r="479" spans="1:18" x14ac:dyDescent="0.3">
      <c r="A479" s="26">
        <v>44957</v>
      </c>
      <c r="B479" s="26">
        <v>44660</v>
      </c>
      <c r="C479" s="26">
        <v>44945</v>
      </c>
      <c r="D479" s="27" t="s">
        <v>2174</v>
      </c>
      <c r="E479" s="27" t="s">
        <v>2175</v>
      </c>
      <c r="F479" s="27" t="s">
        <v>2299</v>
      </c>
      <c r="G479" s="27" t="s">
        <v>2270</v>
      </c>
      <c r="H479" s="27" t="s">
        <v>556</v>
      </c>
      <c r="I479" s="27" t="s">
        <v>617</v>
      </c>
      <c r="J479" s="27" t="s">
        <v>777</v>
      </c>
      <c r="K479" s="28">
        <v>142100</v>
      </c>
      <c r="L479" s="29">
        <v>142100</v>
      </c>
      <c r="M479" s="27" t="s">
        <v>850</v>
      </c>
      <c r="N479" s="27" t="s">
        <v>2176</v>
      </c>
      <c r="O479" s="27" t="s">
        <v>619</v>
      </c>
      <c r="P479" s="27" t="s">
        <v>580</v>
      </c>
      <c r="Q479" s="27" t="s">
        <v>620</v>
      </c>
      <c r="R479">
        <f t="shared" si="7"/>
        <v>2023</v>
      </c>
    </row>
    <row r="480" spans="1:18" x14ac:dyDescent="0.3">
      <c r="A480" s="26">
        <v>44957</v>
      </c>
      <c r="B480" s="26">
        <v>44634</v>
      </c>
      <c r="C480" s="26">
        <v>44652</v>
      </c>
      <c r="D480" s="27" t="s">
        <v>1152</v>
      </c>
      <c r="E480" s="27" t="s">
        <v>2177</v>
      </c>
      <c r="F480" s="27" t="s">
        <v>2325</v>
      </c>
      <c r="G480" s="27" t="s">
        <v>2293</v>
      </c>
      <c r="H480" s="27" t="s">
        <v>556</v>
      </c>
      <c r="I480" s="27" t="s">
        <v>566</v>
      </c>
      <c r="J480" s="27" t="s">
        <v>777</v>
      </c>
      <c r="K480" s="28">
        <v>198940</v>
      </c>
      <c r="L480" s="29">
        <v>198940</v>
      </c>
      <c r="M480" s="27" t="s">
        <v>2178</v>
      </c>
      <c r="N480" s="27" t="s">
        <v>2179</v>
      </c>
      <c r="O480" s="27" t="s">
        <v>185</v>
      </c>
      <c r="P480" s="27" t="s">
        <v>570</v>
      </c>
      <c r="Q480" s="27" t="s">
        <v>571</v>
      </c>
      <c r="R480">
        <f t="shared" si="7"/>
        <v>2023</v>
      </c>
    </row>
    <row r="481" spans="1:18" x14ac:dyDescent="0.3">
      <c r="A481" s="26">
        <v>44957</v>
      </c>
      <c r="B481" s="26">
        <v>44670</v>
      </c>
      <c r="C481" s="26">
        <v>44739</v>
      </c>
      <c r="D481" s="27" t="s">
        <v>236</v>
      </c>
      <c r="E481" s="27" t="s">
        <v>2180</v>
      </c>
      <c r="F481" s="27" t="s">
        <v>2322</v>
      </c>
      <c r="G481" s="27" t="s">
        <v>2297</v>
      </c>
      <c r="H481" s="27" t="s">
        <v>556</v>
      </c>
      <c r="I481" s="27" t="s">
        <v>566</v>
      </c>
      <c r="J481" s="27" t="s">
        <v>777</v>
      </c>
      <c r="K481" s="28">
        <v>173768</v>
      </c>
      <c r="L481" s="29">
        <v>173768</v>
      </c>
      <c r="M481" s="27" t="s">
        <v>740</v>
      </c>
      <c r="N481" s="27" t="s">
        <v>2181</v>
      </c>
      <c r="O481" s="27" t="s">
        <v>185</v>
      </c>
      <c r="P481" s="27" t="s">
        <v>570</v>
      </c>
      <c r="Q481" s="27" t="s">
        <v>571</v>
      </c>
      <c r="R481">
        <f t="shared" si="7"/>
        <v>2023</v>
      </c>
    </row>
    <row r="482" spans="1:18" x14ac:dyDescent="0.3">
      <c r="A482" s="26">
        <v>44957</v>
      </c>
      <c r="B482" s="26">
        <v>44670</v>
      </c>
      <c r="C482" s="26">
        <v>44739</v>
      </c>
      <c r="D482" s="27" t="s">
        <v>2182</v>
      </c>
      <c r="E482" s="27" t="s">
        <v>2183</v>
      </c>
      <c r="F482" s="27" t="s">
        <v>2319</v>
      </c>
      <c r="G482" s="27" t="s">
        <v>2277</v>
      </c>
      <c r="H482" s="27" t="s">
        <v>556</v>
      </c>
      <c r="I482" s="27" t="s">
        <v>566</v>
      </c>
      <c r="J482" s="27" t="s">
        <v>694</v>
      </c>
      <c r="K482" s="28">
        <v>6380</v>
      </c>
      <c r="L482" s="29">
        <v>6380</v>
      </c>
      <c r="M482" s="27" t="s">
        <v>740</v>
      </c>
      <c r="N482" s="27" t="s">
        <v>2184</v>
      </c>
      <c r="O482" s="27" t="s">
        <v>185</v>
      </c>
      <c r="P482" s="27" t="s">
        <v>570</v>
      </c>
      <c r="Q482" s="27" t="s">
        <v>571</v>
      </c>
      <c r="R482">
        <f t="shared" si="7"/>
        <v>2023</v>
      </c>
    </row>
    <row r="483" spans="1:18" x14ac:dyDescent="0.3">
      <c r="A483" s="26">
        <v>44957</v>
      </c>
      <c r="B483" s="26">
        <v>44790</v>
      </c>
      <c r="C483" s="26">
        <v>44861</v>
      </c>
      <c r="D483" s="27" t="s">
        <v>2185</v>
      </c>
      <c r="E483" s="27" t="s">
        <v>2186</v>
      </c>
      <c r="F483" s="27" t="s">
        <v>2327</v>
      </c>
      <c r="G483" s="27" t="s">
        <v>2293</v>
      </c>
      <c r="H483" s="27" t="s">
        <v>556</v>
      </c>
      <c r="I483" s="27" t="s">
        <v>566</v>
      </c>
      <c r="J483" s="27" t="s">
        <v>777</v>
      </c>
      <c r="K483" s="28">
        <v>390340</v>
      </c>
      <c r="L483" s="29">
        <v>390340</v>
      </c>
      <c r="M483" s="27" t="s">
        <v>850</v>
      </c>
      <c r="N483" s="27" t="s">
        <v>2187</v>
      </c>
      <c r="O483" s="27" t="s">
        <v>185</v>
      </c>
      <c r="P483" s="27" t="s">
        <v>570</v>
      </c>
      <c r="Q483" s="27" t="s">
        <v>571</v>
      </c>
      <c r="R483">
        <f t="shared" si="7"/>
        <v>2023</v>
      </c>
    </row>
    <row r="484" spans="1:18" x14ac:dyDescent="0.3">
      <c r="A484" s="26">
        <v>44957</v>
      </c>
      <c r="B484" s="26">
        <v>44785</v>
      </c>
      <c r="C484" s="26">
        <v>44861</v>
      </c>
      <c r="D484" s="27" t="s">
        <v>2188</v>
      </c>
      <c r="E484" s="27" t="s">
        <v>2189</v>
      </c>
      <c r="F484" s="27" t="s">
        <v>2324</v>
      </c>
      <c r="G484" s="27" t="s">
        <v>2289</v>
      </c>
      <c r="H484" s="27" t="s">
        <v>556</v>
      </c>
      <c r="I484" s="27" t="s">
        <v>566</v>
      </c>
      <c r="J484" s="27" t="s">
        <v>777</v>
      </c>
      <c r="K484" s="28">
        <v>247660</v>
      </c>
      <c r="L484" s="29">
        <v>247660</v>
      </c>
      <c r="M484" s="27" t="s">
        <v>850</v>
      </c>
      <c r="N484" s="27" t="s">
        <v>2190</v>
      </c>
      <c r="O484" s="27" t="s">
        <v>185</v>
      </c>
      <c r="P484" s="27" t="s">
        <v>570</v>
      </c>
      <c r="Q484" s="27" t="s">
        <v>571</v>
      </c>
      <c r="R484">
        <f t="shared" si="7"/>
        <v>2023</v>
      </c>
    </row>
    <row r="485" spans="1:18" x14ac:dyDescent="0.3">
      <c r="A485" s="26">
        <v>44957</v>
      </c>
      <c r="B485" s="26">
        <v>44781</v>
      </c>
      <c r="C485" s="26">
        <v>44792</v>
      </c>
      <c r="D485" s="27" t="s">
        <v>2191</v>
      </c>
      <c r="E485" s="27" t="s">
        <v>2192</v>
      </c>
      <c r="F485" s="27" t="s">
        <v>2326</v>
      </c>
      <c r="G485" s="27" t="s">
        <v>2276</v>
      </c>
      <c r="H485" s="27" t="s">
        <v>556</v>
      </c>
      <c r="I485" s="27" t="s">
        <v>566</v>
      </c>
      <c r="J485" s="27" t="s">
        <v>777</v>
      </c>
      <c r="K485" s="28">
        <v>125200</v>
      </c>
      <c r="L485" s="29">
        <v>125200</v>
      </c>
      <c r="M485" s="27" t="s">
        <v>683</v>
      </c>
      <c r="N485" s="27" t="s">
        <v>2193</v>
      </c>
      <c r="O485" s="27" t="s">
        <v>185</v>
      </c>
      <c r="P485" s="27" t="s">
        <v>570</v>
      </c>
      <c r="Q485" s="27" t="s">
        <v>571</v>
      </c>
      <c r="R485">
        <f t="shared" si="7"/>
        <v>2023</v>
      </c>
    </row>
    <row r="486" spans="1:18" x14ac:dyDescent="0.3">
      <c r="A486" s="26">
        <v>44957</v>
      </c>
      <c r="B486" s="26">
        <v>44765</v>
      </c>
      <c r="C486" s="26">
        <v>44797</v>
      </c>
      <c r="D486" s="27" t="s">
        <v>2194</v>
      </c>
      <c r="E486" s="27" t="s">
        <v>2195</v>
      </c>
      <c r="F486" s="27" t="s">
        <v>2312</v>
      </c>
      <c r="G486" s="27" t="s">
        <v>2293</v>
      </c>
      <c r="H486" s="27" t="s">
        <v>556</v>
      </c>
      <c r="I486" s="27" t="s">
        <v>575</v>
      </c>
      <c r="J486" s="27" t="s">
        <v>777</v>
      </c>
      <c r="K486" s="28">
        <v>289072</v>
      </c>
      <c r="L486" s="29">
        <v>289072</v>
      </c>
      <c r="M486" s="27" t="s">
        <v>740</v>
      </c>
      <c r="N486" s="27" t="s">
        <v>2196</v>
      </c>
      <c r="O486" s="27" t="s">
        <v>579</v>
      </c>
      <c r="P486" s="27" t="s">
        <v>580</v>
      </c>
      <c r="Q486" s="27" t="s">
        <v>581</v>
      </c>
      <c r="R486">
        <f t="shared" si="7"/>
        <v>2023</v>
      </c>
    </row>
    <row r="487" spans="1:18" x14ac:dyDescent="0.3">
      <c r="A487" s="26">
        <v>44957</v>
      </c>
      <c r="B487" s="26">
        <v>44765</v>
      </c>
      <c r="C487" s="26">
        <v>44797</v>
      </c>
      <c r="D487" s="27" t="s">
        <v>2197</v>
      </c>
      <c r="E487" s="27" t="s">
        <v>2198</v>
      </c>
      <c r="F487" s="27" t="s">
        <v>2315</v>
      </c>
      <c r="G487" s="27" t="s">
        <v>2281</v>
      </c>
      <c r="H487" s="27" t="s">
        <v>556</v>
      </c>
      <c r="I487" s="27" t="s">
        <v>575</v>
      </c>
      <c r="J487" s="27" t="s">
        <v>694</v>
      </c>
      <c r="K487" s="28">
        <v>10208</v>
      </c>
      <c r="L487" s="29">
        <v>10208</v>
      </c>
      <c r="M487" s="27" t="s">
        <v>740</v>
      </c>
      <c r="N487" s="27" t="s">
        <v>2199</v>
      </c>
      <c r="O487" s="27" t="s">
        <v>579</v>
      </c>
      <c r="P487" s="27" t="s">
        <v>580</v>
      </c>
      <c r="Q487" s="27" t="s">
        <v>581</v>
      </c>
      <c r="R487">
        <f t="shared" si="7"/>
        <v>2023</v>
      </c>
    </row>
    <row r="488" spans="1:18" x14ac:dyDescent="0.3">
      <c r="A488" s="26">
        <v>44957</v>
      </c>
      <c r="B488" s="26">
        <v>44719</v>
      </c>
      <c r="C488" s="26">
        <v>44772</v>
      </c>
      <c r="D488" s="27" t="s">
        <v>2200</v>
      </c>
      <c r="E488" s="27" t="s">
        <v>2201</v>
      </c>
      <c r="F488" s="27" t="s">
        <v>2321</v>
      </c>
      <c r="G488" s="27" t="s">
        <v>2271</v>
      </c>
      <c r="H488" s="27" t="s">
        <v>556</v>
      </c>
      <c r="I488" s="27" t="s">
        <v>566</v>
      </c>
      <c r="J488" s="27" t="s">
        <v>777</v>
      </c>
      <c r="K488" s="28">
        <v>182120</v>
      </c>
      <c r="L488" s="29">
        <v>182120</v>
      </c>
      <c r="M488" s="27" t="s">
        <v>740</v>
      </c>
      <c r="N488" s="27" t="s">
        <v>2202</v>
      </c>
      <c r="O488" s="27" t="s">
        <v>185</v>
      </c>
      <c r="P488" s="27" t="s">
        <v>570</v>
      </c>
      <c r="Q488" s="27" t="s">
        <v>571</v>
      </c>
      <c r="R488">
        <f t="shared" si="7"/>
        <v>2023</v>
      </c>
    </row>
    <row r="489" spans="1:18" x14ac:dyDescent="0.3">
      <c r="A489" s="26">
        <v>44957</v>
      </c>
      <c r="B489" s="26">
        <v>43547</v>
      </c>
      <c r="C489" s="26">
        <v>43629</v>
      </c>
      <c r="D489" s="27" t="s">
        <v>2203</v>
      </c>
      <c r="E489" s="27" t="s">
        <v>2204</v>
      </c>
      <c r="F489" s="27" t="s">
        <v>2325</v>
      </c>
      <c r="G489" s="27" t="s">
        <v>2270</v>
      </c>
      <c r="H489" s="27" t="s">
        <v>574</v>
      </c>
      <c r="I489" s="27" t="s">
        <v>566</v>
      </c>
      <c r="J489" s="27" t="s">
        <v>574</v>
      </c>
      <c r="K489" s="28">
        <v>550000</v>
      </c>
      <c r="L489" s="29">
        <v>550000</v>
      </c>
      <c r="M489" s="27" t="s">
        <v>2205</v>
      </c>
      <c r="N489" s="27" t="s">
        <v>2206</v>
      </c>
      <c r="O489" s="27" t="s">
        <v>185</v>
      </c>
      <c r="P489" s="27" t="s">
        <v>570</v>
      </c>
      <c r="Q489" s="27" t="s">
        <v>571</v>
      </c>
      <c r="R489">
        <f t="shared" si="7"/>
        <v>2023</v>
      </c>
    </row>
    <row r="490" spans="1:18" x14ac:dyDescent="0.3">
      <c r="A490" s="26">
        <v>44957</v>
      </c>
      <c r="B490" s="26">
        <v>43547</v>
      </c>
      <c r="C490" s="26">
        <v>43629</v>
      </c>
      <c r="D490" s="27" t="s">
        <v>2207</v>
      </c>
      <c r="E490" s="27" t="s">
        <v>2208</v>
      </c>
      <c r="F490" s="27" t="s">
        <v>2299</v>
      </c>
      <c r="G490" s="27" t="s">
        <v>2278</v>
      </c>
      <c r="H490" s="27" t="s">
        <v>574</v>
      </c>
      <c r="I490" s="27" t="s">
        <v>566</v>
      </c>
      <c r="J490" s="27" t="s">
        <v>574</v>
      </c>
      <c r="K490" s="28">
        <v>500000</v>
      </c>
      <c r="L490" s="29">
        <v>500000</v>
      </c>
      <c r="M490" s="27" t="s">
        <v>2205</v>
      </c>
      <c r="N490" s="27" t="s">
        <v>2209</v>
      </c>
      <c r="O490" s="27" t="s">
        <v>185</v>
      </c>
      <c r="P490" s="27" t="s">
        <v>570</v>
      </c>
      <c r="Q490" s="27" t="s">
        <v>571</v>
      </c>
      <c r="R490">
        <f t="shared" si="7"/>
        <v>2023</v>
      </c>
    </row>
    <row r="491" spans="1:18" x14ac:dyDescent="0.3">
      <c r="A491" s="26">
        <v>44957</v>
      </c>
      <c r="B491" s="26">
        <v>43547</v>
      </c>
      <c r="C491" s="26">
        <v>43629</v>
      </c>
      <c r="D491" s="27" t="s">
        <v>2210</v>
      </c>
      <c r="E491" s="27" t="s">
        <v>2211</v>
      </c>
      <c r="F491" s="27" t="s">
        <v>2320</v>
      </c>
      <c r="G491" s="27" t="s">
        <v>2294</v>
      </c>
      <c r="H491" s="27" t="s">
        <v>574</v>
      </c>
      <c r="I491" s="27" t="s">
        <v>566</v>
      </c>
      <c r="J491" s="27" t="s">
        <v>574</v>
      </c>
      <c r="K491" s="28">
        <v>450000</v>
      </c>
      <c r="L491" s="29">
        <v>450000</v>
      </c>
      <c r="M491" s="27" t="s">
        <v>2205</v>
      </c>
      <c r="N491" s="27" t="s">
        <v>2212</v>
      </c>
      <c r="O491" s="27" t="s">
        <v>185</v>
      </c>
      <c r="P491" s="27" t="s">
        <v>570</v>
      </c>
      <c r="Q491" s="27" t="s">
        <v>571</v>
      </c>
      <c r="R491">
        <f t="shared" si="7"/>
        <v>2023</v>
      </c>
    </row>
    <row r="492" spans="1:18" x14ac:dyDescent="0.3">
      <c r="A492" s="26">
        <v>44957</v>
      </c>
      <c r="B492" s="26">
        <v>44582</v>
      </c>
      <c r="C492" s="26">
        <v>44592</v>
      </c>
      <c r="D492" s="27" t="s">
        <v>2213</v>
      </c>
      <c r="E492" s="27" t="s">
        <v>2214</v>
      </c>
      <c r="F492" s="27" t="s">
        <v>2302</v>
      </c>
      <c r="G492" s="27" t="s">
        <v>2298</v>
      </c>
      <c r="H492" s="27" t="s">
        <v>556</v>
      </c>
      <c r="I492" s="27" t="s">
        <v>557</v>
      </c>
      <c r="J492" s="27" t="s">
        <v>558</v>
      </c>
      <c r="K492" s="28">
        <v>58000</v>
      </c>
      <c r="L492" s="29">
        <v>58000</v>
      </c>
      <c r="M492" s="27" t="s">
        <v>577</v>
      </c>
      <c r="N492" s="27" t="s">
        <v>2215</v>
      </c>
      <c r="O492" s="27" t="s">
        <v>561</v>
      </c>
      <c r="P492" s="27" t="s">
        <v>562</v>
      </c>
      <c r="Q492" s="27" t="s">
        <v>563</v>
      </c>
      <c r="R492">
        <f t="shared" si="7"/>
        <v>2023</v>
      </c>
    </row>
    <row r="493" spans="1:18" x14ac:dyDescent="0.3">
      <c r="A493" s="26">
        <v>44957</v>
      </c>
      <c r="B493" s="26">
        <v>44855</v>
      </c>
      <c r="C493" s="26">
        <v>44918</v>
      </c>
      <c r="D493" s="27" t="s">
        <v>2216</v>
      </c>
      <c r="E493" s="27" t="s">
        <v>2217</v>
      </c>
      <c r="F493" s="27" t="s">
        <v>2305</v>
      </c>
      <c r="G493" s="27" t="s">
        <v>2277</v>
      </c>
      <c r="H493" s="27" t="s">
        <v>556</v>
      </c>
      <c r="I493" s="27" t="s">
        <v>557</v>
      </c>
      <c r="J493" s="27" t="s">
        <v>558</v>
      </c>
      <c r="K493" s="28">
        <v>10000</v>
      </c>
      <c r="L493" s="29">
        <v>10000</v>
      </c>
      <c r="M493" s="27" t="s">
        <v>577</v>
      </c>
      <c r="N493" s="27" t="s">
        <v>2218</v>
      </c>
      <c r="O493" s="27" t="s">
        <v>561</v>
      </c>
      <c r="P493" s="27" t="s">
        <v>562</v>
      </c>
      <c r="Q493" s="27" t="s">
        <v>563</v>
      </c>
      <c r="R493">
        <f t="shared" si="7"/>
        <v>2023</v>
      </c>
    </row>
    <row r="494" spans="1:18" x14ac:dyDescent="0.3">
      <c r="A494" s="26">
        <v>44957</v>
      </c>
      <c r="B494" s="26">
        <v>44765</v>
      </c>
      <c r="C494" s="26">
        <v>44841</v>
      </c>
      <c r="D494" s="27" t="s">
        <v>2219</v>
      </c>
      <c r="E494" s="27" t="s">
        <v>2220</v>
      </c>
      <c r="F494" s="27" t="s">
        <v>2312</v>
      </c>
      <c r="G494" s="27" t="s">
        <v>2294</v>
      </c>
      <c r="H494" s="27" t="s">
        <v>556</v>
      </c>
      <c r="I494" s="27" t="s">
        <v>557</v>
      </c>
      <c r="J494" s="27" t="s">
        <v>558</v>
      </c>
      <c r="K494" s="28">
        <v>14263</v>
      </c>
      <c r="L494" s="29">
        <v>14263</v>
      </c>
      <c r="M494" s="27" t="s">
        <v>577</v>
      </c>
      <c r="N494" s="27" t="s">
        <v>2221</v>
      </c>
      <c r="O494" s="27" t="s">
        <v>561</v>
      </c>
      <c r="P494" s="27" t="s">
        <v>562</v>
      </c>
      <c r="Q494" s="27" t="s">
        <v>563</v>
      </c>
      <c r="R494">
        <f t="shared" si="7"/>
        <v>2023</v>
      </c>
    </row>
    <row r="495" spans="1:18" x14ac:dyDescent="0.3">
      <c r="A495" s="26">
        <v>44957</v>
      </c>
      <c r="B495" s="26">
        <v>44836</v>
      </c>
      <c r="C495" s="26">
        <v>44918</v>
      </c>
      <c r="D495" s="27" t="s">
        <v>2222</v>
      </c>
      <c r="E495" s="27" t="s">
        <v>2223</v>
      </c>
      <c r="F495" s="27" t="s">
        <v>2307</v>
      </c>
      <c r="G495" s="27" t="s">
        <v>2276</v>
      </c>
      <c r="H495" s="27" t="s">
        <v>556</v>
      </c>
      <c r="I495" s="27" t="s">
        <v>557</v>
      </c>
      <c r="J495" s="27" t="s">
        <v>558</v>
      </c>
      <c r="K495" s="28">
        <v>26502</v>
      </c>
      <c r="L495" s="29">
        <v>26502</v>
      </c>
      <c r="M495" s="27" t="s">
        <v>577</v>
      </c>
      <c r="N495" s="27" t="s">
        <v>2224</v>
      </c>
      <c r="O495" s="27" t="s">
        <v>561</v>
      </c>
      <c r="P495" s="27" t="s">
        <v>562</v>
      </c>
      <c r="Q495" s="27" t="s">
        <v>563</v>
      </c>
      <c r="R495">
        <f t="shared" si="7"/>
        <v>2023</v>
      </c>
    </row>
    <row r="496" spans="1:18" x14ac:dyDescent="0.3">
      <c r="A496" s="26">
        <v>44957</v>
      </c>
      <c r="B496" s="26">
        <v>44875</v>
      </c>
      <c r="C496" s="26">
        <v>44918</v>
      </c>
      <c r="D496" s="27" t="s">
        <v>2225</v>
      </c>
      <c r="E496" s="27" t="s">
        <v>2226</v>
      </c>
      <c r="F496" s="27" t="s">
        <v>2313</v>
      </c>
      <c r="G496" s="27" t="s">
        <v>2291</v>
      </c>
      <c r="H496" s="27" t="s">
        <v>556</v>
      </c>
      <c r="I496" s="27" t="s">
        <v>557</v>
      </c>
      <c r="J496" s="27" t="s">
        <v>558</v>
      </c>
      <c r="K496" s="28">
        <v>6400</v>
      </c>
      <c r="L496" s="29">
        <v>6400</v>
      </c>
      <c r="M496" s="27" t="s">
        <v>577</v>
      </c>
      <c r="N496" s="27" t="s">
        <v>2227</v>
      </c>
      <c r="O496" s="27" t="s">
        <v>561</v>
      </c>
      <c r="P496" s="27" t="s">
        <v>562</v>
      </c>
      <c r="Q496" s="27" t="s">
        <v>563</v>
      </c>
      <c r="R496">
        <f t="shared" si="7"/>
        <v>2023</v>
      </c>
    </row>
    <row r="497" spans="1:18" x14ac:dyDescent="0.3">
      <c r="A497" s="26">
        <v>44957</v>
      </c>
      <c r="B497" s="26">
        <v>44882</v>
      </c>
      <c r="C497" s="26">
        <v>44918</v>
      </c>
      <c r="D497" s="27" t="s">
        <v>2228</v>
      </c>
      <c r="E497" s="27" t="s">
        <v>2229</v>
      </c>
      <c r="F497" s="27" t="s">
        <v>2319</v>
      </c>
      <c r="G497" s="27" t="s">
        <v>2271</v>
      </c>
      <c r="H497" s="27" t="s">
        <v>556</v>
      </c>
      <c r="I497" s="27" t="s">
        <v>557</v>
      </c>
      <c r="J497" s="27" t="s">
        <v>558</v>
      </c>
      <c r="K497" s="28">
        <v>10750</v>
      </c>
      <c r="L497" s="29">
        <v>10750</v>
      </c>
      <c r="M497" s="27" t="s">
        <v>577</v>
      </c>
      <c r="N497" s="27" t="s">
        <v>2230</v>
      </c>
      <c r="O497" s="27" t="s">
        <v>561</v>
      </c>
      <c r="P497" s="27" t="s">
        <v>562</v>
      </c>
      <c r="Q497" s="27" t="s">
        <v>563</v>
      </c>
      <c r="R497">
        <f t="shared" si="7"/>
        <v>2023</v>
      </c>
    </row>
    <row r="498" spans="1:18" x14ac:dyDescent="0.3">
      <c r="A498" s="26">
        <v>44957</v>
      </c>
      <c r="B498" s="26">
        <v>44765</v>
      </c>
      <c r="C498" s="26">
        <v>44917</v>
      </c>
      <c r="D498" s="27" t="s">
        <v>2231</v>
      </c>
      <c r="E498" s="27" t="s">
        <v>2232</v>
      </c>
      <c r="F498" s="27" t="s">
        <v>2308</v>
      </c>
      <c r="G498" s="27" t="s">
        <v>2286</v>
      </c>
      <c r="H498" s="27" t="s">
        <v>556</v>
      </c>
      <c r="I498" s="27" t="s">
        <v>557</v>
      </c>
      <c r="J498" s="27" t="s">
        <v>558</v>
      </c>
      <c r="K498" s="28">
        <v>321573</v>
      </c>
      <c r="L498" s="29">
        <v>321573</v>
      </c>
      <c r="M498" s="27" t="s">
        <v>838</v>
      </c>
      <c r="N498" s="27" t="s">
        <v>2233</v>
      </c>
      <c r="O498" s="27" t="s">
        <v>561</v>
      </c>
      <c r="P498" s="27" t="s">
        <v>562</v>
      </c>
      <c r="Q498" s="27" t="s">
        <v>563</v>
      </c>
      <c r="R498">
        <f t="shared" si="7"/>
        <v>2023</v>
      </c>
    </row>
    <row r="499" spans="1:18" x14ac:dyDescent="0.3">
      <c r="A499" s="26">
        <v>44957</v>
      </c>
      <c r="B499" s="26">
        <v>44707</v>
      </c>
      <c r="C499" s="26">
        <v>44735</v>
      </c>
      <c r="D499" s="27" t="s">
        <v>2234</v>
      </c>
      <c r="E499" s="27" t="s">
        <v>2235</v>
      </c>
      <c r="F499" s="27" t="s">
        <v>2323</v>
      </c>
      <c r="G499" s="27" t="s">
        <v>2292</v>
      </c>
      <c r="H499" s="27" t="s">
        <v>556</v>
      </c>
      <c r="I499" s="27" t="s">
        <v>557</v>
      </c>
      <c r="J499" s="27" t="s">
        <v>558</v>
      </c>
      <c r="K499" s="28">
        <v>13705</v>
      </c>
      <c r="L499" s="29">
        <v>13705</v>
      </c>
      <c r="M499" s="27" t="s">
        <v>710</v>
      </c>
      <c r="N499" s="27" t="s">
        <v>2236</v>
      </c>
      <c r="O499" s="27" t="s">
        <v>561</v>
      </c>
      <c r="P499" s="27" t="s">
        <v>562</v>
      </c>
      <c r="Q499" s="27" t="s">
        <v>563</v>
      </c>
      <c r="R499">
        <f t="shared" si="7"/>
        <v>2023</v>
      </c>
    </row>
    <row r="500" spans="1:18" x14ac:dyDescent="0.3">
      <c r="A500" s="26">
        <v>44957</v>
      </c>
      <c r="B500" s="26">
        <v>44809</v>
      </c>
      <c r="C500" s="26">
        <v>44897</v>
      </c>
      <c r="D500" s="27" t="s">
        <v>2237</v>
      </c>
      <c r="E500" s="27" t="s">
        <v>2238</v>
      </c>
      <c r="F500" s="27" t="s">
        <v>2324</v>
      </c>
      <c r="G500" s="27" t="s">
        <v>2289</v>
      </c>
      <c r="H500" s="27" t="s">
        <v>556</v>
      </c>
      <c r="I500" s="27" t="s">
        <v>557</v>
      </c>
      <c r="J500" s="27" t="s">
        <v>558</v>
      </c>
      <c r="K500" s="28">
        <v>6720</v>
      </c>
      <c r="L500" s="29">
        <v>6720</v>
      </c>
      <c r="M500" s="27" t="s">
        <v>710</v>
      </c>
      <c r="N500" s="27" t="s">
        <v>2239</v>
      </c>
      <c r="O500" s="27" t="s">
        <v>561</v>
      </c>
      <c r="P500" s="27" t="s">
        <v>562</v>
      </c>
      <c r="Q500" s="27" t="s">
        <v>563</v>
      </c>
      <c r="R500">
        <f t="shared" si="7"/>
        <v>2023</v>
      </c>
    </row>
    <row r="501" spans="1:18" x14ac:dyDescent="0.3">
      <c r="A501" s="26">
        <v>44957</v>
      </c>
      <c r="B501" s="26">
        <v>44915</v>
      </c>
      <c r="C501" s="26">
        <v>44925</v>
      </c>
      <c r="D501" s="27" t="s">
        <v>2240</v>
      </c>
      <c r="E501" s="27" t="s">
        <v>638</v>
      </c>
      <c r="F501" s="27" t="s">
        <v>2314</v>
      </c>
      <c r="G501" s="27" t="s">
        <v>2278</v>
      </c>
      <c r="H501" s="27" t="s">
        <v>556</v>
      </c>
      <c r="I501" s="27" t="s">
        <v>566</v>
      </c>
      <c r="J501" s="27" t="s">
        <v>1497</v>
      </c>
      <c r="K501" s="28">
        <v>30000</v>
      </c>
      <c r="L501" s="29">
        <v>30000</v>
      </c>
      <c r="M501" s="27" t="s">
        <v>834</v>
      </c>
      <c r="N501" s="27" t="s">
        <v>2241</v>
      </c>
      <c r="O501" s="27" t="s">
        <v>185</v>
      </c>
      <c r="P501" s="27" t="s">
        <v>570</v>
      </c>
      <c r="Q501" s="27" t="s">
        <v>571</v>
      </c>
      <c r="R501">
        <f t="shared" si="7"/>
        <v>2023</v>
      </c>
    </row>
    <row r="502" spans="1:18" x14ac:dyDescent="0.3">
      <c r="A502" s="26">
        <v>44957</v>
      </c>
      <c r="B502" s="26">
        <v>44915</v>
      </c>
      <c r="C502" s="26">
        <v>44925</v>
      </c>
      <c r="D502" s="27" t="s">
        <v>2242</v>
      </c>
      <c r="E502" s="27" t="s">
        <v>2243</v>
      </c>
      <c r="F502" s="27" t="s">
        <v>2315</v>
      </c>
      <c r="G502" s="27" t="s">
        <v>2283</v>
      </c>
      <c r="H502" s="27" t="s">
        <v>556</v>
      </c>
      <c r="I502" s="27" t="s">
        <v>566</v>
      </c>
      <c r="J502" s="27" t="s">
        <v>567</v>
      </c>
      <c r="K502" s="28">
        <v>12000</v>
      </c>
      <c r="L502" s="29">
        <v>12000</v>
      </c>
      <c r="M502" s="27" t="s">
        <v>834</v>
      </c>
      <c r="N502" s="27" t="s">
        <v>2244</v>
      </c>
      <c r="O502" s="27" t="s">
        <v>185</v>
      </c>
      <c r="P502" s="27" t="s">
        <v>570</v>
      </c>
      <c r="Q502" s="27" t="s">
        <v>571</v>
      </c>
      <c r="R502">
        <f t="shared" si="7"/>
        <v>2023</v>
      </c>
    </row>
    <row r="503" spans="1:18" x14ac:dyDescent="0.3">
      <c r="A503" s="26">
        <v>44957</v>
      </c>
      <c r="B503" s="26">
        <v>44713</v>
      </c>
      <c r="C503" s="26">
        <v>44796</v>
      </c>
      <c r="D503" s="27" t="s">
        <v>2245</v>
      </c>
      <c r="E503" s="27" t="s">
        <v>2246</v>
      </c>
      <c r="F503" s="27" t="s">
        <v>2316</v>
      </c>
      <c r="G503" s="27" t="s">
        <v>2290</v>
      </c>
      <c r="H503" s="27" t="s">
        <v>556</v>
      </c>
      <c r="I503" s="27" t="s">
        <v>566</v>
      </c>
      <c r="J503" s="27" t="s">
        <v>777</v>
      </c>
      <c r="K503" s="28">
        <v>644264</v>
      </c>
      <c r="L503" s="29">
        <v>644264</v>
      </c>
      <c r="M503" s="27" t="s">
        <v>740</v>
      </c>
      <c r="N503" s="27" t="s">
        <v>2247</v>
      </c>
      <c r="O503" s="27" t="s">
        <v>185</v>
      </c>
      <c r="P503" s="27" t="s">
        <v>570</v>
      </c>
      <c r="Q503" s="27" t="s">
        <v>571</v>
      </c>
      <c r="R503">
        <f t="shared" si="7"/>
        <v>2023</v>
      </c>
    </row>
    <row r="504" spans="1:18" x14ac:dyDescent="0.3">
      <c r="A504" s="26">
        <v>44957</v>
      </c>
      <c r="B504" s="26">
        <v>44513</v>
      </c>
      <c r="C504" s="26">
        <v>44523</v>
      </c>
      <c r="D504" s="27" t="s">
        <v>2248</v>
      </c>
      <c r="E504" s="27" t="s">
        <v>2249</v>
      </c>
      <c r="F504" s="27" t="s">
        <v>2319</v>
      </c>
      <c r="G504" s="27" t="s">
        <v>2286</v>
      </c>
      <c r="H504" s="27" t="s">
        <v>556</v>
      </c>
      <c r="I504" s="27" t="s">
        <v>575</v>
      </c>
      <c r="J504" s="27" t="s">
        <v>777</v>
      </c>
      <c r="K504" s="28">
        <v>2195735</v>
      </c>
      <c r="L504" s="29">
        <v>2195735</v>
      </c>
      <c r="M504" s="27" t="s">
        <v>683</v>
      </c>
      <c r="N504" s="27" t="s">
        <v>2250</v>
      </c>
      <c r="O504" s="27" t="s">
        <v>579</v>
      </c>
      <c r="P504" s="27" t="s">
        <v>580</v>
      </c>
      <c r="Q504" s="27" t="s">
        <v>581</v>
      </c>
      <c r="R504">
        <f t="shared" si="7"/>
        <v>2023</v>
      </c>
    </row>
    <row r="505" spans="1:18" x14ac:dyDescent="0.3">
      <c r="A505" s="26">
        <v>44957</v>
      </c>
      <c r="B505" s="26">
        <v>44796</v>
      </c>
      <c r="C505" s="26">
        <v>44833</v>
      </c>
      <c r="D505" s="27" t="s">
        <v>2251</v>
      </c>
      <c r="E505" s="27" t="s">
        <v>2252</v>
      </c>
      <c r="F505" s="27" t="s">
        <v>2325</v>
      </c>
      <c r="G505" s="27" t="s">
        <v>2285</v>
      </c>
      <c r="H505" s="27" t="s">
        <v>556</v>
      </c>
      <c r="I505" s="27" t="s">
        <v>566</v>
      </c>
      <c r="J505" s="27" t="s">
        <v>605</v>
      </c>
      <c r="K505" s="28">
        <v>41000</v>
      </c>
      <c r="L505" s="29">
        <v>41000</v>
      </c>
      <c r="M505" s="27" t="s">
        <v>933</v>
      </c>
      <c r="N505" s="27" t="s">
        <v>2253</v>
      </c>
      <c r="O505" s="27" t="s">
        <v>185</v>
      </c>
      <c r="P505" s="27" t="s">
        <v>570</v>
      </c>
      <c r="Q505" s="27" t="s">
        <v>571</v>
      </c>
      <c r="R505">
        <f t="shared" si="7"/>
        <v>2023</v>
      </c>
    </row>
    <row r="506" spans="1:18" x14ac:dyDescent="0.3">
      <c r="A506" s="26">
        <v>44957</v>
      </c>
      <c r="B506" s="26">
        <v>43325</v>
      </c>
      <c r="C506" s="26">
        <v>43340</v>
      </c>
      <c r="D506" s="27" t="s">
        <v>2254</v>
      </c>
      <c r="E506" s="27" t="s">
        <v>2255</v>
      </c>
      <c r="F506" s="27" t="s">
        <v>2317</v>
      </c>
      <c r="G506" s="27" t="s">
        <v>2282</v>
      </c>
      <c r="H506" s="27" t="s">
        <v>556</v>
      </c>
      <c r="I506" s="27" t="s">
        <v>575</v>
      </c>
      <c r="J506" s="27" t="s">
        <v>694</v>
      </c>
      <c r="K506" s="28">
        <v>6620</v>
      </c>
      <c r="L506" s="29">
        <v>6620</v>
      </c>
      <c r="M506" s="27" t="s">
        <v>577</v>
      </c>
      <c r="N506" s="27" t="s">
        <v>2256</v>
      </c>
      <c r="O506" s="27" t="s">
        <v>579</v>
      </c>
      <c r="P506" s="27" t="s">
        <v>580</v>
      </c>
      <c r="Q506" s="27" t="s">
        <v>581</v>
      </c>
      <c r="R506">
        <f t="shared" si="7"/>
        <v>2023</v>
      </c>
    </row>
    <row r="507" spans="1:18" x14ac:dyDescent="0.3">
      <c r="A507" s="26">
        <v>44957</v>
      </c>
      <c r="B507" s="26">
        <v>44144</v>
      </c>
      <c r="C507" s="26">
        <v>44162</v>
      </c>
      <c r="D507" s="27" t="s">
        <v>2257</v>
      </c>
      <c r="E507" s="27" t="s">
        <v>2258</v>
      </c>
      <c r="F507" s="27" t="s">
        <v>2308</v>
      </c>
      <c r="G507" s="27" t="s">
        <v>2272</v>
      </c>
      <c r="H507" s="27" t="s">
        <v>556</v>
      </c>
      <c r="I507" s="27" t="s">
        <v>575</v>
      </c>
      <c r="J507" s="27" t="s">
        <v>694</v>
      </c>
      <c r="K507" s="28">
        <v>15810</v>
      </c>
      <c r="L507" s="29">
        <v>15810</v>
      </c>
      <c r="M507" s="27" t="s">
        <v>1938</v>
      </c>
      <c r="N507" s="27" t="s">
        <v>2259</v>
      </c>
      <c r="O507" s="27" t="s">
        <v>579</v>
      </c>
      <c r="P507" s="27" t="s">
        <v>580</v>
      </c>
      <c r="Q507" s="27" t="s">
        <v>581</v>
      </c>
      <c r="R507">
        <f t="shared" si="7"/>
        <v>2023</v>
      </c>
    </row>
    <row r="508" spans="1:18" x14ac:dyDescent="0.3">
      <c r="A508" s="26">
        <v>44957</v>
      </c>
      <c r="B508" s="26">
        <v>44166</v>
      </c>
      <c r="C508" s="26">
        <v>44182</v>
      </c>
      <c r="D508" s="27" t="s">
        <v>2260</v>
      </c>
      <c r="E508" s="27" t="s">
        <v>2261</v>
      </c>
      <c r="F508" s="27" t="s">
        <v>2320</v>
      </c>
      <c r="G508" s="27" t="s">
        <v>2298</v>
      </c>
      <c r="H508" s="27" t="s">
        <v>556</v>
      </c>
      <c r="I508" s="27" t="s">
        <v>566</v>
      </c>
      <c r="J508" s="27" t="s">
        <v>694</v>
      </c>
      <c r="K508" s="28">
        <v>10380</v>
      </c>
      <c r="L508" s="29">
        <v>10380</v>
      </c>
      <c r="M508" s="27" t="s">
        <v>683</v>
      </c>
      <c r="N508" s="27" t="s">
        <v>2262</v>
      </c>
      <c r="O508" s="27" t="s">
        <v>185</v>
      </c>
      <c r="P508" s="27" t="s">
        <v>570</v>
      </c>
      <c r="Q508" s="27" t="s">
        <v>571</v>
      </c>
      <c r="R508">
        <f t="shared" si="7"/>
        <v>2023</v>
      </c>
    </row>
    <row r="509" spans="1:18" x14ac:dyDescent="0.3">
      <c r="A509" s="26">
        <v>44957</v>
      </c>
      <c r="B509" s="26">
        <v>44202</v>
      </c>
      <c r="C509" s="26">
        <v>44215</v>
      </c>
      <c r="D509" s="27" t="s">
        <v>2263</v>
      </c>
      <c r="E509" s="27" t="s">
        <v>2264</v>
      </c>
      <c r="F509" s="27" t="s">
        <v>2323</v>
      </c>
      <c r="G509" s="27" t="s">
        <v>2281</v>
      </c>
      <c r="H509" s="27" t="s">
        <v>556</v>
      </c>
      <c r="I509" s="27" t="s">
        <v>758</v>
      </c>
      <c r="J509" s="27" t="s">
        <v>694</v>
      </c>
      <c r="K509" s="28">
        <v>13360</v>
      </c>
      <c r="L509" s="29">
        <v>13360</v>
      </c>
      <c r="M509" s="27" t="s">
        <v>577</v>
      </c>
      <c r="N509" s="27" t="s">
        <v>2265</v>
      </c>
      <c r="O509" s="27" t="s">
        <v>619</v>
      </c>
      <c r="P509" s="27" t="s">
        <v>580</v>
      </c>
      <c r="Q509" s="27" t="s">
        <v>620</v>
      </c>
      <c r="R509">
        <f t="shared" si="7"/>
        <v>2023</v>
      </c>
    </row>
    <row r="510" spans="1:18" x14ac:dyDescent="0.3">
      <c r="A510" s="26">
        <v>44957</v>
      </c>
      <c r="B510" s="26">
        <v>44203</v>
      </c>
      <c r="C510" s="26">
        <v>44215</v>
      </c>
      <c r="D510" s="27" t="s">
        <v>2266</v>
      </c>
      <c r="E510" s="27" t="s">
        <v>2267</v>
      </c>
      <c r="F510" s="27" t="s">
        <v>2311</v>
      </c>
      <c r="G510" s="27" t="s">
        <v>2286</v>
      </c>
      <c r="H510" s="27" t="s">
        <v>556</v>
      </c>
      <c r="I510" s="27" t="s">
        <v>758</v>
      </c>
      <c r="J510" s="27" t="s">
        <v>694</v>
      </c>
      <c r="K510" s="28">
        <v>13360</v>
      </c>
      <c r="L510" s="29">
        <v>13360</v>
      </c>
      <c r="M510" s="27" t="s">
        <v>577</v>
      </c>
      <c r="N510" s="27" t="s">
        <v>2268</v>
      </c>
      <c r="O510" s="27" t="s">
        <v>619</v>
      </c>
      <c r="P510" s="27" t="s">
        <v>580</v>
      </c>
      <c r="Q510" s="27" t="s">
        <v>620</v>
      </c>
      <c r="R510">
        <f t="shared" si="7"/>
        <v>2023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DF8F-C06A-4901-AF41-8F13ACDCC499}">
  <dimension ref="A1:W510"/>
  <sheetViews>
    <sheetView topLeftCell="N1" workbookViewId="0">
      <selection activeCell="V2" sqref="V2:W5"/>
    </sheetView>
  </sheetViews>
  <sheetFormatPr defaultRowHeight="14.4" x14ac:dyDescent="0.3"/>
  <sheetData>
    <row r="1" spans="1:23" x14ac:dyDescent="0.3">
      <c r="A1" s="32" t="s">
        <v>2329</v>
      </c>
      <c r="B1" s="32" t="s">
        <v>2330</v>
      </c>
      <c r="C1" s="32" t="s">
        <v>2331</v>
      </c>
      <c r="D1" s="33" t="s">
        <v>2332</v>
      </c>
      <c r="E1" s="33" t="s">
        <v>540</v>
      </c>
      <c r="F1" s="33" t="s">
        <v>2333</v>
      </c>
      <c r="G1" s="33" t="s">
        <v>541</v>
      </c>
      <c r="H1" s="32" t="s">
        <v>2334</v>
      </c>
      <c r="I1" s="32" t="s">
        <v>2335</v>
      </c>
      <c r="J1" s="34" t="s">
        <v>2336</v>
      </c>
      <c r="K1" s="33" t="s">
        <v>2337</v>
      </c>
      <c r="L1" s="33" t="s">
        <v>543</v>
      </c>
      <c r="M1" s="33" t="s">
        <v>2338</v>
      </c>
      <c r="N1" s="33" t="s">
        <v>550</v>
      </c>
      <c r="O1" s="35" t="s">
        <v>2339</v>
      </c>
      <c r="P1" s="33" t="s">
        <v>548</v>
      </c>
      <c r="Q1" s="33" t="s">
        <v>550</v>
      </c>
      <c r="R1" s="36" t="s">
        <v>2340</v>
      </c>
      <c r="S1" s="33" t="s">
        <v>2341</v>
      </c>
    </row>
    <row r="2" spans="1:23" x14ac:dyDescent="0.3">
      <c r="A2" s="26">
        <v>36027</v>
      </c>
      <c r="B2" s="26">
        <v>45154</v>
      </c>
      <c r="C2" s="26">
        <v>36007</v>
      </c>
      <c r="D2" s="27" t="s">
        <v>2342</v>
      </c>
      <c r="E2" s="27" t="s">
        <v>2343</v>
      </c>
      <c r="F2" s="37" t="s">
        <v>3720</v>
      </c>
      <c r="G2" s="27" t="s">
        <v>2284</v>
      </c>
      <c r="H2" s="38">
        <v>35956</v>
      </c>
      <c r="I2" s="38">
        <v>36320</v>
      </c>
      <c r="J2" s="39">
        <v>450000</v>
      </c>
      <c r="K2" s="27" t="s">
        <v>2344</v>
      </c>
      <c r="L2" s="27" t="s">
        <v>556</v>
      </c>
      <c r="M2" s="27" t="s">
        <v>4346</v>
      </c>
      <c r="N2" s="27" t="s">
        <v>566</v>
      </c>
      <c r="O2" s="40">
        <v>7400</v>
      </c>
      <c r="P2" s="27" t="s">
        <v>2327</v>
      </c>
      <c r="Q2" s="41" t="s">
        <v>185</v>
      </c>
      <c r="R2" s="37" t="s">
        <v>570</v>
      </c>
      <c r="S2">
        <f>YEAR(B2)</f>
        <v>2023</v>
      </c>
      <c r="V2" s="3" t="s">
        <v>0</v>
      </c>
      <c r="W2" t="s">
        <v>1</v>
      </c>
    </row>
    <row r="3" spans="1:23" x14ac:dyDescent="0.3">
      <c r="A3" s="26">
        <v>36311</v>
      </c>
      <c r="B3" s="26">
        <v>44926</v>
      </c>
      <c r="C3" s="26">
        <v>36288</v>
      </c>
      <c r="D3" s="27" t="s">
        <v>223</v>
      </c>
      <c r="E3" s="27" t="s">
        <v>2345</v>
      </c>
      <c r="F3" s="37" t="s">
        <v>3721</v>
      </c>
      <c r="G3" s="27" t="s">
        <v>2276</v>
      </c>
      <c r="H3" s="38">
        <v>35969</v>
      </c>
      <c r="I3" s="38">
        <v>36333</v>
      </c>
      <c r="J3" s="37"/>
      <c r="K3" s="27" t="s">
        <v>2344</v>
      </c>
      <c r="L3" s="27" t="s">
        <v>574</v>
      </c>
      <c r="M3" s="27" t="s">
        <v>4347</v>
      </c>
      <c r="N3" s="27" t="s">
        <v>617</v>
      </c>
      <c r="O3" s="40">
        <v>20000</v>
      </c>
      <c r="P3" s="27" t="s">
        <v>2299</v>
      </c>
      <c r="Q3" s="41" t="s">
        <v>619</v>
      </c>
      <c r="R3" s="37" t="s">
        <v>580</v>
      </c>
      <c r="S3">
        <f t="shared" ref="S3:S66" si="0">YEAR(B3)</f>
        <v>2022</v>
      </c>
      <c r="V3" s="1">
        <v>2022</v>
      </c>
      <c r="W3" s="2">
        <v>35056640</v>
      </c>
    </row>
    <row r="4" spans="1:23" x14ac:dyDescent="0.3">
      <c r="A4" s="26">
        <v>36556</v>
      </c>
      <c r="B4" s="26">
        <v>44926</v>
      </c>
      <c r="C4" s="26">
        <v>36546</v>
      </c>
      <c r="D4" s="27" t="s">
        <v>2346</v>
      </c>
      <c r="E4" s="27" t="s">
        <v>2347</v>
      </c>
      <c r="F4" s="37" t="s">
        <v>3722</v>
      </c>
      <c r="G4" s="27" t="s">
        <v>2298</v>
      </c>
      <c r="H4" s="38">
        <v>36452</v>
      </c>
      <c r="I4" s="38">
        <v>36817</v>
      </c>
      <c r="J4" s="39">
        <v>800000</v>
      </c>
      <c r="K4" s="27" t="s">
        <v>2348</v>
      </c>
      <c r="L4" s="27" t="s">
        <v>2349</v>
      </c>
      <c r="M4" s="27" t="s">
        <v>4348</v>
      </c>
      <c r="N4" s="27" t="s">
        <v>566</v>
      </c>
      <c r="O4" s="40">
        <v>50000</v>
      </c>
      <c r="P4" s="27" t="s">
        <v>2327</v>
      </c>
      <c r="Q4" s="41" t="s">
        <v>185</v>
      </c>
      <c r="R4" s="37" t="s">
        <v>570</v>
      </c>
      <c r="S4">
        <f t="shared" si="0"/>
        <v>2022</v>
      </c>
      <c r="V4" s="1">
        <v>2023</v>
      </c>
      <c r="W4" s="2">
        <v>11997307</v>
      </c>
    </row>
    <row r="5" spans="1:23" x14ac:dyDescent="0.3">
      <c r="A5" s="26">
        <v>36571</v>
      </c>
      <c r="B5" s="26">
        <v>44926</v>
      </c>
      <c r="C5" s="26">
        <v>36537</v>
      </c>
      <c r="D5" s="27" t="s">
        <v>2350</v>
      </c>
      <c r="E5" s="27" t="s">
        <v>2351</v>
      </c>
      <c r="F5" s="37" t="s">
        <v>3723</v>
      </c>
      <c r="G5" s="27" t="s">
        <v>2275</v>
      </c>
      <c r="H5" s="38">
        <v>36406</v>
      </c>
      <c r="I5" s="38">
        <v>36771</v>
      </c>
      <c r="J5" s="39">
        <v>340000</v>
      </c>
      <c r="K5" s="27" t="s">
        <v>2352</v>
      </c>
      <c r="L5" s="27" t="s">
        <v>596</v>
      </c>
      <c r="M5" s="27" t="s">
        <v>4267</v>
      </c>
      <c r="N5" s="27" t="s">
        <v>566</v>
      </c>
      <c r="O5" s="40">
        <v>200000</v>
      </c>
      <c r="P5" s="27" t="s">
        <v>2299</v>
      </c>
      <c r="Q5" s="41" t="s">
        <v>185</v>
      </c>
      <c r="R5" s="37" t="s">
        <v>570</v>
      </c>
      <c r="S5">
        <f t="shared" si="0"/>
        <v>2022</v>
      </c>
      <c r="V5" s="1" t="s">
        <v>2</v>
      </c>
      <c r="W5" s="2">
        <v>47053947</v>
      </c>
    </row>
    <row r="6" spans="1:23" x14ac:dyDescent="0.3">
      <c r="A6" s="26">
        <v>36644</v>
      </c>
      <c r="B6" s="26">
        <v>44926</v>
      </c>
      <c r="C6" s="26">
        <v>36631</v>
      </c>
      <c r="D6" s="27" t="s">
        <v>2353</v>
      </c>
      <c r="E6" s="27" t="s">
        <v>2354</v>
      </c>
      <c r="F6" s="37" t="s">
        <v>3724</v>
      </c>
      <c r="G6" s="27" t="s">
        <v>2275</v>
      </c>
      <c r="H6" s="38">
        <v>36281</v>
      </c>
      <c r="I6" s="38">
        <v>36646</v>
      </c>
      <c r="J6" s="39">
        <v>2000000</v>
      </c>
      <c r="K6" s="27" t="s">
        <v>2352</v>
      </c>
      <c r="L6" s="27" t="s">
        <v>596</v>
      </c>
      <c r="M6" s="27" t="s">
        <v>4349</v>
      </c>
      <c r="N6" s="27" t="s">
        <v>617</v>
      </c>
      <c r="O6" s="40">
        <v>50000</v>
      </c>
      <c r="P6" s="27" t="s">
        <v>2300</v>
      </c>
      <c r="Q6" s="41" t="s">
        <v>619</v>
      </c>
      <c r="R6" s="37" t="s">
        <v>580</v>
      </c>
      <c r="S6">
        <f t="shared" si="0"/>
        <v>2022</v>
      </c>
    </row>
    <row r="7" spans="1:23" x14ac:dyDescent="0.3">
      <c r="A7" s="26">
        <v>36644</v>
      </c>
      <c r="B7" s="26">
        <v>44926</v>
      </c>
      <c r="C7" s="26">
        <v>36631</v>
      </c>
      <c r="D7" s="27" t="s">
        <v>2355</v>
      </c>
      <c r="E7" s="27" t="s">
        <v>2356</v>
      </c>
      <c r="F7" s="37" t="s">
        <v>3725</v>
      </c>
      <c r="G7" s="27" t="s">
        <v>2289</v>
      </c>
      <c r="H7" s="38">
        <v>36281</v>
      </c>
      <c r="I7" s="38">
        <v>36646</v>
      </c>
      <c r="J7" s="39">
        <v>2000000</v>
      </c>
      <c r="K7" s="27" t="s">
        <v>2352</v>
      </c>
      <c r="L7" s="27" t="s">
        <v>574</v>
      </c>
      <c r="M7" s="27" t="s">
        <v>4350</v>
      </c>
      <c r="N7" s="27" t="s">
        <v>617</v>
      </c>
      <c r="O7" s="40">
        <v>100000</v>
      </c>
      <c r="P7" s="27" t="s">
        <v>2318</v>
      </c>
      <c r="Q7" s="41" t="s">
        <v>619</v>
      </c>
      <c r="R7" s="37" t="s">
        <v>580</v>
      </c>
      <c r="S7">
        <f t="shared" si="0"/>
        <v>2022</v>
      </c>
    </row>
    <row r="8" spans="1:23" x14ac:dyDescent="0.3">
      <c r="A8" s="26">
        <v>36661</v>
      </c>
      <c r="B8" s="26">
        <v>44926</v>
      </c>
      <c r="C8" s="26">
        <v>36655</v>
      </c>
      <c r="D8" s="27" t="s">
        <v>2357</v>
      </c>
      <c r="E8" s="27" t="s">
        <v>2358</v>
      </c>
      <c r="F8" s="37" t="s">
        <v>3711</v>
      </c>
      <c r="G8" s="27" t="s">
        <v>2279</v>
      </c>
      <c r="H8" s="38">
        <v>36304</v>
      </c>
      <c r="I8" s="38">
        <v>36669</v>
      </c>
      <c r="J8" s="39">
        <v>300000</v>
      </c>
      <c r="K8" s="27" t="s">
        <v>2359</v>
      </c>
      <c r="L8" s="27" t="s">
        <v>574</v>
      </c>
      <c r="M8" s="27" t="s">
        <v>4277</v>
      </c>
      <c r="N8" s="27" t="s">
        <v>566</v>
      </c>
      <c r="O8" s="40">
        <v>25000</v>
      </c>
      <c r="P8" s="27" t="s">
        <v>2324</v>
      </c>
      <c r="Q8" s="41" t="s">
        <v>185</v>
      </c>
      <c r="R8" s="37" t="s">
        <v>570</v>
      </c>
      <c r="S8">
        <f t="shared" si="0"/>
        <v>2022</v>
      </c>
    </row>
    <row r="9" spans="1:23" x14ac:dyDescent="0.3">
      <c r="A9" s="26">
        <v>36675</v>
      </c>
      <c r="B9" s="26">
        <v>44926</v>
      </c>
      <c r="C9" s="26">
        <v>36665</v>
      </c>
      <c r="D9" s="27" t="s">
        <v>2360</v>
      </c>
      <c r="E9" s="27" t="s">
        <v>2361</v>
      </c>
      <c r="F9" s="37" t="s">
        <v>3726</v>
      </c>
      <c r="G9" s="27" t="s">
        <v>2291</v>
      </c>
      <c r="H9" s="38">
        <v>36410</v>
      </c>
      <c r="I9" s="38">
        <v>36707</v>
      </c>
      <c r="J9" s="39">
        <v>2000000</v>
      </c>
      <c r="K9" s="27" t="s">
        <v>2344</v>
      </c>
      <c r="L9" s="27" t="s">
        <v>596</v>
      </c>
      <c r="M9" s="27" t="s">
        <v>4351</v>
      </c>
      <c r="N9" s="27" t="s">
        <v>617</v>
      </c>
      <c r="O9" s="40">
        <v>50000</v>
      </c>
      <c r="P9" s="27" t="s">
        <v>2327</v>
      </c>
      <c r="Q9" s="41" t="s">
        <v>619</v>
      </c>
      <c r="R9" s="37" t="s">
        <v>580</v>
      </c>
      <c r="S9">
        <f t="shared" si="0"/>
        <v>2022</v>
      </c>
    </row>
    <row r="10" spans="1:23" x14ac:dyDescent="0.3">
      <c r="A10" s="26">
        <v>36676</v>
      </c>
      <c r="B10" s="26">
        <v>44926</v>
      </c>
      <c r="C10" s="26">
        <v>36651</v>
      </c>
      <c r="D10" s="27" t="s">
        <v>2362</v>
      </c>
      <c r="E10" s="27" t="s">
        <v>2363</v>
      </c>
      <c r="F10" s="37" t="s">
        <v>3727</v>
      </c>
      <c r="G10" s="27" t="s">
        <v>2287</v>
      </c>
      <c r="H10" s="38">
        <v>36586</v>
      </c>
      <c r="I10" s="38">
        <v>36950</v>
      </c>
      <c r="J10" s="39">
        <v>900000</v>
      </c>
      <c r="K10" s="27" t="s">
        <v>2344</v>
      </c>
      <c r="L10" s="27" t="s">
        <v>596</v>
      </c>
      <c r="M10" s="27" t="s">
        <v>4352</v>
      </c>
      <c r="N10" s="27" t="s">
        <v>617</v>
      </c>
      <c r="O10" s="40">
        <v>30000</v>
      </c>
      <c r="P10" s="27" t="s">
        <v>2300</v>
      </c>
      <c r="Q10" s="41" t="s">
        <v>619</v>
      </c>
      <c r="R10" s="37" t="s">
        <v>580</v>
      </c>
      <c r="S10">
        <f t="shared" si="0"/>
        <v>2022</v>
      </c>
    </row>
    <row r="11" spans="1:23" x14ac:dyDescent="0.3">
      <c r="A11" s="26">
        <v>36702</v>
      </c>
      <c r="B11" s="26">
        <v>44926</v>
      </c>
      <c r="C11" s="26">
        <v>36700</v>
      </c>
      <c r="D11" s="27" t="s">
        <v>2364</v>
      </c>
      <c r="E11" s="27" t="s">
        <v>2365</v>
      </c>
      <c r="F11" s="37" t="s">
        <v>3728</v>
      </c>
      <c r="G11" s="27" t="s">
        <v>2285</v>
      </c>
      <c r="H11" s="38">
        <v>36647</v>
      </c>
      <c r="I11" s="38">
        <v>37011</v>
      </c>
      <c r="J11" s="39">
        <v>155000</v>
      </c>
      <c r="K11" s="27" t="s">
        <v>2366</v>
      </c>
      <c r="L11" s="27" t="s">
        <v>574</v>
      </c>
      <c r="M11" s="27" t="s">
        <v>4353</v>
      </c>
      <c r="N11" s="27" t="s">
        <v>2367</v>
      </c>
      <c r="O11" s="40">
        <v>100000</v>
      </c>
      <c r="P11" s="27" t="s">
        <v>2323</v>
      </c>
      <c r="Q11" s="41" t="s">
        <v>2368</v>
      </c>
      <c r="R11" s="37" t="s">
        <v>570</v>
      </c>
      <c r="S11">
        <f t="shared" si="0"/>
        <v>2022</v>
      </c>
    </row>
    <row r="12" spans="1:23" x14ac:dyDescent="0.3">
      <c r="A12" s="26">
        <v>36702</v>
      </c>
      <c r="B12" s="26">
        <v>44926</v>
      </c>
      <c r="C12" s="26">
        <v>36698</v>
      </c>
      <c r="D12" s="27" t="s">
        <v>2369</v>
      </c>
      <c r="E12" s="27" t="s">
        <v>1443</v>
      </c>
      <c r="F12" s="37" t="s">
        <v>3729</v>
      </c>
      <c r="G12" s="27" t="s">
        <v>2290</v>
      </c>
      <c r="H12" s="38">
        <v>36401</v>
      </c>
      <c r="I12" s="38">
        <v>36766</v>
      </c>
      <c r="J12" s="37"/>
      <c r="K12" s="27" t="s">
        <v>2370</v>
      </c>
      <c r="L12" s="27" t="s">
        <v>574</v>
      </c>
      <c r="M12" s="27" t="s">
        <v>4196</v>
      </c>
      <c r="N12" s="27" t="s">
        <v>758</v>
      </c>
      <c r="O12" s="40">
        <v>30000</v>
      </c>
      <c r="P12" s="27" t="s">
        <v>2301</v>
      </c>
      <c r="Q12" s="41" t="s">
        <v>619</v>
      </c>
      <c r="R12" s="37" t="s">
        <v>580</v>
      </c>
      <c r="S12">
        <f t="shared" si="0"/>
        <v>2022</v>
      </c>
    </row>
    <row r="13" spans="1:23" x14ac:dyDescent="0.3">
      <c r="A13" s="26">
        <v>36707</v>
      </c>
      <c r="B13" s="26">
        <v>44926</v>
      </c>
      <c r="C13" s="26">
        <v>36510</v>
      </c>
      <c r="D13" s="27" t="s">
        <v>2371</v>
      </c>
      <c r="E13" s="27" t="s">
        <v>2372</v>
      </c>
      <c r="F13" s="37" t="s">
        <v>3730</v>
      </c>
      <c r="G13" s="27" t="s">
        <v>2297</v>
      </c>
      <c r="H13" s="38">
        <v>36100</v>
      </c>
      <c r="I13" s="38">
        <v>36553</v>
      </c>
      <c r="J13" s="37"/>
      <c r="K13" s="27" t="s">
        <v>2373</v>
      </c>
      <c r="L13" s="27" t="s">
        <v>574</v>
      </c>
      <c r="M13" s="27" t="s">
        <v>4310</v>
      </c>
      <c r="N13" s="27" t="s">
        <v>617</v>
      </c>
      <c r="O13" s="40">
        <v>20000</v>
      </c>
      <c r="P13" s="27" t="s">
        <v>2325</v>
      </c>
      <c r="Q13" s="41" t="s">
        <v>619</v>
      </c>
      <c r="R13" s="37" t="s">
        <v>580</v>
      </c>
      <c r="S13">
        <f t="shared" si="0"/>
        <v>2022</v>
      </c>
    </row>
    <row r="14" spans="1:23" x14ac:dyDescent="0.3">
      <c r="A14" s="26">
        <v>36730</v>
      </c>
      <c r="B14" s="26">
        <v>44926</v>
      </c>
      <c r="C14" s="26">
        <v>36716</v>
      </c>
      <c r="D14" s="27" t="s">
        <v>2374</v>
      </c>
      <c r="E14" s="27" t="s">
        <v>2375</v>
      </c>
      <c r="F14" s="37" t="s">
        <v>3731</v>
      </c>
      <c r="G14" s="27" t="s">
        <v>2290</v>
      </c>
      <c r="H14" s="38">
        <v>36561</v>
      </c>
      <c r="I14" s="38">
        <v>36926</v>
      </c>
      <c r="J14" s="39">
        <v>2000000</v>
      </c>
      <c r="K14" s="27" t="s">
        <v>2344</v>
      </c>
      <c r="L14" s="27" t="s">
        <v>574</v>
      </c>
      <c r="M14" s="27" t="s">
        <v>4284</v>
      </c>
      <c r="N14" s="27" t="s">
        <v>566</v>
      </c>
      <c r="O14" s="40">
        <v>30000</v>
      </c>
      <c r="P14" s="27" t="s">
        <v>2316</v>
      </c>
      <c r="Q14" s="41" t="s">
        <v>185</v>
      </c>
      <c r="R14" s="37" t="s">
        <v>570</v>
      </c>
      <c r="S14">
        <f t="shared" si="0"/>
        <v>2022</v>
      </c>
    </row>
    <row r="15" spans="1:23" x14ac:dyDescent="0.3">
      <c r="A15" s="26">
        <v>36890</v>
      </c>
      <c r="B15" s="26">
        <v>44926</v>
      </c>
      <c r="C15" s="26">
        <v>36884</v>
      </c>
      <c r="D15" s="27" t="s">
        <v>2376</v>
      </c>
      <c r="E15" s="27" t="s">
        <v>2377</v>
      </c>
      <c r="F15" s="37" t="s">
        <v>3732</v>
      </c>
      <c r="G15" s="27" t="s">
        <v>2294</v>
      </c>
      <c r="H15" s="38">
        <v>36648</v>
      </c>
      <c r="I15" s="38">
        <v>37012</v>
      </c>
      <c r="J15" s="39">
        <v>300000</v>
      </c>
      <c r="K15" s="27" t="s">
        <v>2352</v>
      </c>
      <c r="L15" s="27" t="s">
        <v>596</v>
      </c>
      <c r="M15" s="27" t="s">
        <v>4354</v>
      </c>
      <c r="N15" s="27" t="s">
        <v>566</v>
      </c>
      <c r="O15" s="40">
        <v>50000</v>
      </c>
      <c r="P15" s="27" t="s">
        <v>2316</v>
      </c>
      <c r="Q15" s="41" t="s">
        <v>185</v>
      </c>
      <c r="R15" s="37" t="s">
        <v>570</v>
      </c>
      <c r="S15">
        <f t="shared" si="0"/>
        <v>2022</v>
      </c>
    </row>
    <row r="16" spans="1:23" x14ac:dyDescent="0.3">
      <c r="A16" s="26">
        <v>37310</v>
      </c>
      <c r="B16" s="26">
        <v>44926</v>
      </c>
      <c r="C16" s="26">
        <v>37296</v>
      </c>
      <c r="D16" s="27" t="s">
        <v>2124</v>
      </c>
      <c r="E16" s="27" t="s">
        <v>2378</v>
      </c>
      <c r="F16" s="37" t="s">
        <v>3733</v>
      </c>
      <c r="G16" s="27" t="s">
        <v>2287</v>
      </c>
      <c r="H16" s="38">
        <v>37281</v>
      </c>
      <c r="I16" s="38">
        <v>37645</v>
      </c>
      <c r="J16" s="39">
        <v>650000</v>
      </c>
      <c r="K16" s="27" t="s">
        <v>2379</v>
      </c>
      <c r="L16" s="27" t="s">
        <v>574</v>
      </c>
      <c r="M16" s="27" t="s">
        <v>4355</v>
      </c>
      <c r="N16" s="27" t="s">
        <v>566</v>
      </c>
      <c r="O16" s="40">
        <v>1670000</v>
      </c>
      <c r="P16" s="27" t="s">
        <v>2327</v>
      </c>
      <c r="Q16" s="41" t="s">
        <v>185</v>
      </c>
      <c r="R16" s="37" t="s">
        <v>570</v>
      </c>
      <c r="S16">
        <f t="shared" si="0"/>
        <v>2022</v>
      </c>
    </row>
    <row r="17" spans="1:19" x14ac:dyDescent="0.3">
      <c r="A17" s="26">
        <v>38588</v>
      </c>
      <c r="B17" s="26">
        <v>45201</v>
      </c>
      <c r="C17" s="26">
        <v>38367</v>
      </c>
      <c r="D17" s="27" t="s">
        <v>2380</v>
      </c>
      <c r="E17" s="27" t="s">
        <v>2381</v>
      </c>
      <c r="F17" s="37" t="s">
        <v>3734</v>
      </c>
      <c r="G17" s="27" t="s">
        <v>2287</v>
      </c>
      <c r="H17" s="38">
        <v>38169</v>
      </c>
      <c r="I17" s="38">
        <v>38533</v>
      </c>
      <c r="J17" s="39">
        <v>52250000</v>
      </c>
      <c r="K17" s="27" t="s">
        <v>2382</v>
      </c>
      <c r="L17" s="27" t="s">
        <v>2383</v>
      </c>
      <c r="M17" s="27" t="s">
        <v>4320</v>
      </c>
      <c r="N17" s="27" t="s">
        <v>2384</v>
      </c>
      <c r="O17" s="40">
        <v>51050</v>
      </c>
      <c r="P17" s="27" t="s">
        <v>2314</v>
      </c>
      <c r="Q17" s="41" t="s">
        <v>706</v>
      </c>
      <c r="R17" s="37" t="s">
        <v>706</v>
      </c>
      <c r="S17">
        <f t="shared" si="0"/>
        <v>2023</v>
      </c>
    </row>
    <row r="18" spans="1:19" x14ac:dyDescent="0.3">
      <c r="A18" s="26">
        <v>38982</v>
      </c>
      <c r="B18" s="26">
        <v>44926</v>
      </c>
      <c r="C18" s="26">
        <v>38762</v>
      </c>
      <c r="D18" s="27" t="s">
        <v>2385</v>
      </c>
      <c r="E18" s="27" t="s">
        <v>2386</v>
      </c>
      <c r="F18" s="37" t="s">
        <v>3735</v>
      </c>
      <c r="G18" s="27" t="s">
        <v>2282</v>
      </c>
      <c r="H18" s="38">
        <v>38718</v>
      </c>
      <c r="I18" s="38">
        <v>39082</v>
      </c>
      <c r="J18" s="39">
        <v>1</v>
      </c>
      <c r="K18" s="27" t="s">
        <v>2387</v>
      </c>
      <c r="L18" s="27" t="s">
        <v>596</v>
      </c>
      <c r="M18" s="27" t="s">
        <v>4354</v>
      </c>
      <c r="N18" s="27" t="s">
        <v>566</v>
      </c>
      <c r="O18" s="40">
        <v>280000</v>
      </c>
      <c r="P18" s="27" t="s">
        <v>2304</v>
      </c>
      <c r="Q18" s="41" t="s">
        <v>185</v>
      </c>
      <c r="R18" s="37" t="s">
        <v>570</v>
      </c>
      <c r="S18">
        <f t="shared" si="0"/>
        <v>2022</v>
      </c>
    </row>
    <row r="19" spans="1:19" x14ac:dyDescent="0.3">
      <c r="A19" s="26">
        <v>38982</v>
      </c>
      <c r="B19" s="26">
        <v>45114</v>
      </c>
      <c r="C19" s="26">
        <v>38762</v>
      </c>
      <c r="D19" s="27" t="s">
        <v>2388</v>
      </c>
      <c r="E19" s="27" t="s">
        <v>2389</v>
      </c>
      <c r="F19" s="37" t="s">
        <v>3736</v>
      </c>
      <c r="G19" s="27" t="s">
        <v>2271</v>
      </c>
      <c r="H19" s="38">
        <v>38718</v>
      </c>
      <c r="I19" s="38">
        <v>39082</v>
      </c>
      <c r="J19" s="39">
        <v>1</v>
      </c>
      <c r="K19" s="27" t="s">
        <v>2387</v>
      </c>
      <c r="L19" s="27" t="s">
        <v>596</v>
      </c>
      <c r="M19" s="27" t="s">
        <v>4211</v>
      </c>
      <c r="N19" s="27" t="s">
        <v>566</v>
      </c>
      <c r="O19" s="40">
        <v>277588</v>
      </c>
      <c r="P19" s="27" t="s">
        <v>2312</v>
      </c>
      <c r="Q19" s="41" t="s">
        <v>185</v>
      </c>
      <c r="R19" s="37" t="s">
        <v>570</v>
      </c>
      <c r="S19">
        <f t="shared" si="0"/>
        <v>2023</v>
      </c>
    </row>
    <row r="20" spans="1:19" x14ac:dyDescent="0.3">
      <c r="A20" s="26">
        <v>38982</v>
      </c>
      <c r="B20" s="26">
        <v>45113</v>
      </c>
      <c r="C20" s="26">
        <v>38762</v>
      </c>
      <c r="D20" s="27" t="s">
        <v>2390</v>
      </c>
      <c r="E20" s="27" t="s">
        <v>2391</v>
      </c>
      <c r="F20" s="37" t="s">
        <v>3737</v>
      </c>
      <c r="G20" s="27" t="s">
        <v>2282</v>
      </c>
      <c r="H20" s="38">
        <v>38718</v>
      </c>
      <c r="I20" s="38">
        <v>39082</v>
      </c>
      <c r="J20" s="39">
        <v>1</v>
      </c>
      <c r="K20" s="27" t="s">
        <v>2387</v>
      </c>
      <c r="L20" s="27" t="s">
        <v>596</v>
      </c>
      <c r="M20" s="27" t="s">
        <v>4276</v>
      </c>
      <c r="N20" s="27" t="s">
        <v>566</v>
      </c>
      <c r="O20" s="40">
        <v>432800</v>
      </c>
      <c r="P20" s="27" t="s">
        <v>2304</v>
      </c>
      <c r="Q20" s="41" t="s">
        <v>185</v>
      </c>
      <c r="R20" s="37" t="s">
        <v>570</v>
      </c>
      <c r="S20">
        <f t="shared" si="0"/>
        <v>2023</v>
      </c>
    </row>
    <row r="21" spans="1:19" x14ac:dyDescent="0.3">
      <c r="A21" s="26">
        <v>38982</v>
      </c>
      <c r="B21" s="26">
        <v>44926</v>
      </c>
      <c r="C21" s="26">
        <v>38762</v>
      </c>
      <c r="D21" s="27" t="s">
        <v>2392</v>
      </c>
      <c r="E21" s="27" t="s">
        <v>2393</v>
      </c>
      <c r="F21" s="37" t="s">
        <v>3738</v>
      </c>
      <c r="G21" s="27" t="s">
        <v>2287</v>
      </c>
      <c r="H21" s="38">
        <v>38718</v>
      </c>
      <c r="I21" s="38">
        <v>39082</v>
      </c>
      <c r="J21" s="39">
        <v>1</v>
      </c>
      <c r="K21" s="27" t="s">
        <v>2387</v>
      </c>
      <c r="L21" s="27" t="s">
        <v>574</v>
      </c>
      <c r="M21" s="27" t="s">
        <v>4277</v>
      </c>
      <c r="N21" s="27" t="s">
        <v>566</v>
      </c>
      <c r="O21" s="40">
        <v>650000</v>
      </c>
      <c r="P21" s="27" t="s">
        <v>2321</v>
      </c>
      <c r="Q21" s="41" t="s">
        <v>185</v>
      </c>
      <c r="R21" s="37" t="s">
        <v>570</v>
      </c>
      <c r="S21">
        <f t="shared" si="0"/>
        <v>2022</v>
      </c>
    </row>
    <row r="22" spans="1:19" x14ac:dyDescent="0.3">
      <c r="A22" s="26">
        <v>38982</v>
      </c>
      <c r="B22" s="26">
        <v>44926</v>
      </c>
      <c r="C22" s="26">
        <v>38762</v>
      </c>
      <c r="D22" s="27" t="s">
        <v>2394</v>
      </c>
      <c r="E22" s="27" t="s">
        <v>2395</v>
      </c>
      <c r="F22" s="37" t="s">
        <v>3739</v>
      </c>
      <c r="G22" s="27" t="s">
        <v>2295</v>
      </c>
      <c r="H22" s="38">
        <v>38718</v>
      </c>
      <c r="I22" s="38">
        <v>39082</v>
      </c>
      <c r="J22" s="39">
        <v>1</v>
      </c>
      <c r="K22" s="27" t="s">
        <v>2387</v>
      </c>
      <c r="L22" s="27" t="s">
        <v>574</v>
      </c>
      <c r="M22" s="27" t="s">
        <v>4254</v>
      </c>
      <c r="N22" s="27" t="s">
        <v>566</v>
      </c>
      <c r="O22" s="40">
        <v>1510000</v>
      </c>
      <c r="P22" s="27" t="s">
        <v>2301</v>
      </c>
      <c r="Q22" s="41" t="s">
        <v>185</v>
      </c>
      <c r="R22" s="37" t="s">
        <v>570</v>
      </c>
      <c r="S22">
        <f t="shared" si="0"/>
        <v>2022</v>
      </c>
    </row>
    <row r="23" spans="1:19" x14ac:dyDescent="0.3">
      <c r="A23" s="26">
        <v>39276</v>
      </c>
      <c r="B23" s="26">
        <v>44926</v>
      </c>
      <c r="C23" s="26">
        <v>38773</v>
      </c>
      <c r="D23" s="27" t="s">
        <v>2396</v>
      </c>
      <c r="E23" s="27" t="s">
        <v>1703</v>
      </c>
      <c r="F23" s="37" t="s">
        <v>3740</v>
      </c>
      <c r="G23" s="27" t="s">
        <v>2294</v>
      </c>
      <c r="H23" s="38">
        <v>38648</v>
      </c>
      <c r="I23" s="38">
        <v>39012</v>
      </c>
      <c r="J23" s="39">
        <v>7726296</v>
      </c>
      <c r="K23" s="27" t="s">
        <v>2397</v>
      </c>
      <c r="L23" s="27" t="s">
        <v>2398</v>
      </c>
      <c r="M23" s="27" t="s">
        <v>4297</v>
      </c>
      <c r="N23" s="27" t="s">
        <v>2384</v>
      </c>
      <c r="O23" s="40">
        <v>35000</v>
      </c>
      <c r="P23" s="27" t="s">
        <v>2326</v>
      </c>
      <c r="Q23" s="41" t="s">
        <v>706</v>
      </c>
      <c r="R23" s="37" t="s">
        <v>706</v>
      </c>
      <c r="S23">
        <f t="shared" si="0"/>
        <v>2022</v>
      </c>
    </row>
    <row r="24" spans="1:19" x14ac:dyDescent="0.3">
      <c r="A24" s="26">
        <v>39734</v>
      </c>
      <c r="B24" s="26">
        <v>44926</v>
      </c>
      <c r="C24" s="26">
        <v>39674</v>
      </c>
      <c r="D24" s="27" t="s">
        <v>1246</v>
      </c>
      <c r="E24" s="27" t="s">
        <v>2399</v>
      </c>
      <c r="F24" s="37" t="s">
        <v>3741</v>
      </c>
      <c r="G24" s="27" t="s">
        <v>2274</v>
      </c>
      <c r="H24" s="38">
        <v>39311</v>
      </c>
      <c r="I24" s="38">
        <v>39676</v>
      </c>
      <c r="J24" s="37"/>
      <c r="K24" s="27" t="s">
        <v>2366</v>
      </c>
      <c r="L24" s="27" t="s">
        <v>596</v>
      </c>
      <c r="M24" s="27" t="s">
        <v>4269</v>
      </c>
      <c r="N24" s="27" t="s">
        <v>575</v>
      </c>
      <c r="O24" s="40">
        <v>200000</v>
      </c>
      <c r="P24" s="27" t="s">
        <v>2302</v>
      </c>
      <c r="Q24" s="41" t="s">
        <v>579</v>
      </c>
      <c r="R24" s="37" t="s">
        <v>580</v>
      </c>
      <c r="S24">
        <f t="shared" si="0"/>
        <v>2022</v>
      </c>
    </row>
    <row r="25" spans="1:19" x14ac:dyDescent="0.3">
      <c r="A25" s="26">
        <v>40126</v>
      </c>
      <c r="B25" s="26">
        <v>45051</v>
      </c>
      <c r="C25" s="26">
        <v>40126</v>
      </c>
      <c r="D25" s="27" t="s">
        <v>2400</v>
      </c>
      <c r="E25" s="27" t="s">
        <v>2401</v>
      </c>
      <c r="F25" s="37" t="s">
        <v>3742</v>
      </c>
      <c r="G25" s="27" t="s">
        <v>2280</v>
      </c>
      <c r="H25" s="38">
        <v>39787</v>
      </c>
      <c r="I25" s="38">
        <v>40151</v>
      </c>
      <c r="J25" s="39">
        <v>3000000</v>
      </c>
      <c r="K25" s="27" t="s">
        <v>2402</v>
      </c>
      <c r="L25" s="27" t="s">
        <v>574</v>
      </c>
      <c r="M25" s="27" t="s">
        <v>4356</v>
      </c>
      <c r="N25" s="27" t="s">
        <v>617</v>
      </c>
      <c r="O25" s="40">
        <v>1473448</v>
      </c>
      <c r="P25" s="27" t="s">
        <v>2303</v>
      </c>
      <c r="Q25" s="41" t="s">
        <v>619</v>
      </c>
      <c r="R25" s="37" t="s">
        <v>580</v>
      </c>
      <c r="S25">
        <f t="shared" si="0"/>
        <v>2023</v>
      </c>
    </row>
    <row r="26" spans="1:19" x14ac:dyDescent="0.3">
      <c r="A26" s="26">
        <v>40372</v>
      </c>
      <c r="B26" s="26">
        <v>44926</v>
      </c>
      <c r="C26" s="26">
        <v>39266</v>
      </c>
      <c r="D26" s="27" t="s">
        <v>2403</v>
      </c>
      <c r="E26" s="27" t="s">
        <v>2404</v>
      </c>
      <c r="F26" s="37" t="s">
        <v>3743</v>
      </c>
      <c r="G26" s="27" t="s">
        <v>2293</v>
      </c>
      <c r="H26" s="38">
        <v>39118</v>
      </c>
      <c r="I26" s="38">
        <v>39482</v>
      </c>
      <c r="J26" s="39">
        <v>17719818</v>
      </c>
      <c r="K26" s="27" t="s">
        <v>2405</v>
      </c>
      <c r="L26" s="27" t="s">
        <v>2398</v>
      </c>
      <c r="M26" s="27" t="s">
        <v>4226</v>
      </c>
      <c r="N26" s="27" t="s">
        <v>2384</v>
      </c>
      <c r="O26" s="40">
        <v>50000</v>
      </c>
      <c r="P26" s="27" t="s">
        <v>2308</v>
      </c>
      <c r="Q26" s="41" t="s">
        <v>706</v>
      </c>
      <c r="R26" s="37" t="s">
        <v>706</v>
      </c>
      <c r="S26">
        <f t="shared" si="0"/>
        <v>2022</v>
      </c>
    </row>
    <row r="27" spans="1:19" x14ac:dyDescent="0.3">
      <c r="A27" s="26">
        <v>40381</v>
      </c>
      <c r="B27" s="26">
        <v>44926</v>
      </c>
      <c r="C27" s="26">
        <v>40361</v>
      </c>
      <c r="D27" s="27" t="s">
        <v>2406</v>
      </c>
      <c r="E27" s="27" t="s">
        <v>2407</v>
      </c>
      <c r="F27" s="37" t="s">
        <v>3744</v>
      </c>
      <c r="G27" s="27" t="s">
        <v>2274</v>
      </c>
      <c r="H27" s="38">
        <v>40360</v>
      </c>
      <c r="I27" s="38">
        <v>40724</v>
      </c>
      <c r="J27" s="39">
        <v>844000</v>
      </c>
      <c r="K27" s="27" t="s">
        <v>2408</v>
      </c>
      <c r="L27" s="27" t="s">
        <v>574</v>
      </c>
      <c r="M27" s="27" t="s">
        <v>4300</v>
      </c>
      <c r="N27" s="27" t="s">
        <v>575</v>
      </c>
      <c r="O27" s="40">
        <v>200000</v>
      </c>
      <c r="P27" s="27" t="s">
        <v>2302</v>
      </c>
      <c r="Q27" s="41" t="s">
        <v>579</v>
      </c>
      <c r="R27" s="37" t="s">
        <v>580</v>
      </c>
      <c r="S27">
        <f t="shared" si="0"/>
        <v>2022</v>
      </c>
    </row>
    <row r="28" spans="1:19" x14ac:dyDescent="0.3">
      <c r="A28" s="26">
        <v>40409</v>
      </c>
      <c r="B28" s="26">
        <v>44926</v>
      </c>
      <c r="C28" s="26">
        <v>40051</v>
      </c>
      <c r="D28" s="27" t="s">
        <v>2409</v>
      </c>
      <c r="E28" s="27" t="s">
        <v>2410</v>
      </c>
      <c r="F28" s="37" t="s">
        <v>3745</v>
      </c>
      <c r="G28" s="27" t="s">
        <v>2289</v>
      </c>
      <c r="H28" s="38">
        <v>39995</v>
      </c>
      <c r="I28" s="38">
        <v>40359</v>
      </c>
      <c r="J28" s="39">
        <v>3653243</v>
      </c>
      <c r="K28" s="27" t="s">
        <v>2411</v>
      </c>
      <c r="L28" s="27" t="s">
        <v>2398</v>
      </c>
      <c r="M28" s="27" t="s">
        <v>4357</v>
      </c>
      <c r="N28" s="27" t="s">
        <v>702</v>
      </c>
      <c r="O28" s="40">
        <v>50000</v>
      </c>
      <c r="P28" s="27" t="s">
        <v>2327</v>
      </c>
      <c r="Q28" s="41" t="s">
        <v>706</v>
      </c>
      <c r="R28" s="37" t="s">
        <v>706</v>
      </c>
      <c r="S28">
        <f t="shared" si="0"/>
        <v>2022</v>
      </c>
    </row>
    <row r="29" spans="1:19" x14ac:dyDescent="0.3">
      <c r="A29" s="26">
        <v>40729</v>
      </c>
      <c r="B29" s="26">
        <v>44926</v>
      </c>
      <c r="C29" s="26">
        <v>39846</v>
      </c>
      <c r="D29" s="27" t="s">
        <v>2412</v>
      </c>
      <c r="E29" s="27" t="s">
        <v>2413</v>
      </c>
      <c r="F29" s="37" t="s">
        <v>3746</v>
      </c>
      <c r="G29" s="27" t="s">
        <v>2277</v>
      </c>
      <c r="H29" s="38">
        <v>39814</v>
      </c>
      <c r="I29" s="38">
        <v>40178</v>
      </c>
      <c r="J29" s="39">
        <v>11382725</v>
      </c>
      <c r="K29" s="27" t="s">
        <v>2414</v>
      </c>
      <c r="L29" s="27" t="s">
        <v>2398</v>
      </c>
      <c r="M29" s="27" t="s">
        <v>4295</v>
      </c>
      <c r="N29" s="27" t="s">
        <v>702</v>
      </c>
      <c r="O29" s="40">
        <v>50000</v>
      </c>
      <c r="P29" s="27" t="s">
        <v>2320</v>
      </c>
      <c r="Q29" s="41" t="s">
        <v>706</v>
      </c>
      <c r="R29" s="37" t="s">
        <v>706</v>
      </c>
      <c r="S29">
        <f t="shared" si="0"/>
        <v>2022</v>
      </c>
    </row>
    <row r="30" spans="1:19" x14ac:dyDescent="0.3">
      <c r="A30" s="26">
        <v>40745</v>
      </c>
      <c r="B30" s="26">
        <v>44926</v>
      </c>
      <c r="C30" s="26">
        <v>40731</v>
      </c>
      <c r="D30" s="27" t="s">
        <v>2415</v>
      </c>
      <c r="E30" s="27" t="s">
        <v>2416</v>
      </c>
      <c r="F30" s="37" t="s">
        <v>3747</v>
      </c>
      <c r="G30" s="27" t="s">
        <v>2271</v>
      </c>
      <c r="H30" s="38">
        <v>40500</v>
      </c>
      <c r="I30" s="38">
        <v>40864</v>
      </c>
      <c r="J30" s="39">
        <v>3700000</v>
      </c>
      <c r="K30" s="27" t="s">
        <v>2417</v>
      </c>
      <c r="L30" s="27" t="s">
        <v>574</v>
      </c>
      <c r="M30" s="27" t="s">
        <v>4358</v>
      </c>
      <c r="N30" s="27" t="s">
        <v>575</v>
      </c>
      <c r="O30" s="40">
        <v>100000</v>
      </c>
      <c r="P30" s="27" t="s">
        <v>2309</v>
      </c>
      <c r="Q30" s="41" t="s">
        <v>579</v>
      </c>
      <c r="R30" s="37" t="s">
        <v>580</v>
      </c>
      <c r="S30">
        <f t="shared" si="0"/>
        <v>2022</v>
      </c>
    </row>
    <row r="31" spans="1:19" x14ac:dyDescent="0.3">
      <c r="A31" s="26">
        <v>40840</v>
      </c>
      <c r="B31" s="26">
        <v>44926</v>
      </c>
      <c r="C31" s="26">
        <v>40760</v>
      </c>
      <c r="D31" s="27" t="s">
        <v>2418</v>
      </c>
      <c r="E31" s="27" t="s">
        <v>2419</v>
      </c>
      <c r="F31" s="37" t="s">
        <v>3748</v>
      </c>
      <c r="G31" s="27" t="s">
        <v>2297</v>
      </c>
      <c r="H31" s="38">
        <v>40452</v>
      </c>
      <c r="I31" s="38">
        <v>40816</v>
      </c>
      <c r="J31" s="39">
        <v>6033060</v>
      </c>
      <c r="K31" s="27" t="s">
        <v>2420</v>
      </c>
      <c r="L31" s="27" t="s">
        <v>2398</v>
      </c>
      <c r="M31" s="27" t="s">
        <v>4359</v>
      </c>
      <c r="N31" s="27" t="s">
        <v>702</v>
      </c>
      <c r="O31" s="40">
        <v>50000</v>
      </c>
      <c r="P31" s="27" t="s">
        <v>2310</v>
      </c>
      <c r="Q31" s="41" t="s">
        <v>706</v>
      </c>
      <c r="R31" s="37" t="s">
        <v>706</v>
      </c>
      <c r="S31">
        <f t="shared" si="0"/>
        <v>2022</v>
      </c>
    </row>
    <row r="32" spans="1:19" x14ac:dyDescent="0.3">
      <c r="A32" s="26">
        <v>40841</v>
      </c>
      <c r="B32" s="26">
        <v>44926</v>
      </c>
      <c r="C32" s="26">
        <v>40735</v>
      </c>
      <c r="D32" s="27" t="s">
        <v>2421</v>
      </c>
      <c r="E32" s="27" t="s">
        <v>2422</v>
      </c>
      <c r="F32" s="37" t="s">
        <v>3749</v>
      </c>
      <c r="G32" s="27" t="s">
        <v>2289</v>
      </c>
      <c r="H32" s="38">
        <v>40564</v>
      </c>
      <c r="I32" s="38">
        <v>40928</v>
      </c>
      <c r="J32" s="39">
        <v>6138733</v>
      </c>
      <c r="K32" s="27" t="s">
        <v>2423</v>
      </c>
      <c r="L32" s="27" t="s">
        <v>2398</v>
      </c>
      <c r="M32" s="27" t="s">
        <v>4360</v>
      </c>
      <c r="N32" s="27" t="s">
        <v>702</v>
      </c>
      <c r="O32" s="40">
        <v>50000</v>
      </c>
      <c r="P32" s="27" t="s">
        <v>2299</v>
      </c>
      <c r="Q32" s="41" t="s">
        <v>706</v>
      </c>
      <c r="R32" s="37" t="s">
        <v>706</v>
      </c>
      <c r="S32">
        <f t="shared" si="0"/>
        <v>2022</v>
      </c>
    </row>
    <row r="33" spans="1:19" x14ac:dyDescent="0.3">
      <c r="A33" s="26">
        <v>41059</v>
      </c>
      <c r="B33" s="26">
        <v>45061</v>
      </c>
      <c r="C33" s="26">
        <v>40841</v>
      </c>
      <c r="D33" s="27" t="s">
        <v>2424</v>
      </c>
      <c r="E33" s="27" t="s">
        <v>2425</v>
      </c>
      <c r="F33" s="37" t="s">
        <v>3750</v>
      </c>
      <c r="G33" s="27" t="s">
        <v>2286</v>
      </c>
      <c r="H33" s="38">
        <v>40725</v>
      </c>
      <c r="I33" s="38">
        <v>41090</v>
      </c>
      <c r="J33" s="39">
        <v>1000000</v>
      </c>
      <c r="K33" s="27" t="s">
        <v>2426</v>
      </c>
      <c r="L33" s="27" t="s">
        <v>2398</v>
      </c>
      <c r="M33" s="27" t="s">
        <v>4361</v>
      </c>
      <c r="N33" s="27" t="s">
        <v>702</v>
      </c>
      <c r="O33" s="40">
        <v>1500</v>
      </c>
      <c r="P33" s="27" t="s">
        <v>2300</v>
      </c>
      <c r="Q33" s="41" t="s">
        <v>706</v>
      </c>
      <c r="R33" s="37" t="s">
        <v>706</v>
      </c>
      <c r="S33">
        <f t="shared" si="0"/>
        <v>2023</v>
      </c>
    </row>
    <row r="34" spans="1:19" x14ac:dyDescent="0.3">
      <c r="A34" s="26">
        <v>41123</v>
      </c>
      <c r="B34" s="26">
        <v>44926</v>
      </c>
      <c r="C34" s="26">
        <v>40745</v>
      </c>
      <c r="D34" s="27" t="s">
        <v>2427</v>
      </c>
      <c r="E34" s="27" t="s">
        <v>2428</v>
      </c>
      <c r="F34" s="37" t="s">
        <v>3751</v>
      </c>
      <c r="G34" s="27" t="s">
        <v>2284</v>
      </c>
      <c r="H34" s="38">
        <v>40609</v>
      </c>
      <c r="I34" s="38">
        <v>40974</v>
      </c>
      <c r="J34" s="39">
        <v>8485167</v>
      </c>
      <c r="K34" s="27" t="s">
        <v>2429</v>
      </c>
      <c r="L34" s="27" t="s">
        <v>2398</v>
      </c>
      <c r="M34" s="27" t="s">
        <v>4203</v>
      </c>
      <c r="N34" s="27" t="s">
        <v>702</v>
      </c>
      <c r="O34" s="40">
        <v>10000</v>
      </c>
      <c r="P34" s="27" t="s">
        <v>2320</v>
      </c>
      <c r="Q34" s="41" t="s">
        <v>706</v>
      </c>
      <c r="R34" s="37" t="s">
        <v>706</v>
      </c>
      <c r="S34">
        <f t="shared" si="0"/>
        <v>2022</v>
      </c>
    </row>
    <row r="35" spans="1:19" x14ac:dyDescent="0.3">
      <c r="A35" s="26">
        <v>41130</v>
      </c>
      <c r="B35" s="26">
        <v>44926</v>
      </c>
      <c r="C35" s="26">
        <v>40974</v>
      </c>
      <c r="D35" s="27" t="s">
        <v>2430</v>
      </c>
      <c r="E35" s="27" t="s">
        <v>2431</v>
      </c>
      <c r="F35" s="37" t="s">
        <v>3752</v>
      </c>
      <c r="G35" s="27" t="s">
        <v>2298</v>
      </c>
      <c r="H35" s="38">
        <v>40634</v>
      </c>
      <c r="I35" s="38">
        <v>40999</v>
      </c>
      <c r="J35" s="39">
        <v>102572000</v>
      </c>
      <c r="K35" s="27" t="s">
        <v>2432</v>
      </c>
      <c r="L35" s="27" t="s">
        <v>2398</v>
      </c>
      <c r="M35" s="27" t="s">
        <v>4303</v>
      </c>
      <c r="N35" s="27" t="s">
        <v>702</v>
      </c>
      <c r="O35" s="40">
        <v>50000</v>
      </c>
      <c r="P35" s="27" t="s">
        <v>2326</v>
      </c>
      <c r="Q35" s="41" t="s">
        <v>706</v>
      </c>
      <c r="R35" s="37" t="s">
        <v>706</v>
      </c>
      <c r="S35">
        <f t="shared" si="0"/>
        <v>2022</v>
      </c>
    </row>
    <row r="36" spans="1:19" x14ac:dyDescent="0.3">
      <c r="A36" s="26">
        <v>41166</v>
      </c>
      <c r="B36" s="26">
        <v>44926</v>
      </c>
      <c r="C36" s="26">
        <v>40931</v>
      </c>
      <c r="D36" s="27" t="s">
        <v>2433</v>
      </c>
      <c r="E36" s="27" t="s">
        <v>2434</v>
      </c>
      <c r="F36" s="37" t="s">
        <v>3753</v>
      </c>
      <c r="G36" s="27" t="s">
        <v>2279</v>
      </c>
      <c r="H36" s="38">
        <v>40756</v>
      </c>
      <c r="I36" s="38">
        <v>41121</v>
      </c>
      <c r="J36" s="39">
        <v>34125000</v>
      </c>
      <c r="K36" s="27" t="s">
        <v>2435</v>
      </c>
      <c r="L36" s="27" t="s">
        <v>2398</v>
      </c>
      <c r="M36" s="27" t="s">
        <v>4362</v>
      </c>
      <c r="N36" s="27" t="s">
        <v>702</v>
      </c>
      <c r="O36" s="40">
        <v>50000</v>
      </c>
      <c r="P36" s="27" t="s">
        <v>2325</v>
      </c>
      <c r="Q36" s="41" t="s">
        <v>706</v>
      </c>
      <c r="R36" s="37" t="s">
        <v>706</v>
      </c>
      <c r="S36">
        <f t="shared" si="0"/>
        <v>2022</v>
      </c>
    </row>
    <row r="37" spans="1:19" x14ac:dyDescent="0.3">
      <c r="A37" s="26">
        <v>41197</v>
      </c>
      <c r="B37" s="26">
        <v>44939</v>
      </c>
      <c r="C37" s="26">
        <v>41056</v>
      </c>
      <c r="D37" s="27" t="s">
        <v>2436</v>
      </c>
      <c r="E37" s="27" t="s">
        <v>2437</v>
      </c>
      <c r="F37" s="37" t="s">
        <v>3754</v>
      </c>
      <c r="G37" s="27" t="s">
        <v>2295</v>
      </c>
      <c r="H37" s="38">
        <v>40944</v>
      </c>
      <c r="I37" s="38">
        <v>41309</v>
      </c>
      <c r="J37" s="39">
        <v>18269062</v>
      </c>
      <c r="K37" s="27" t="s">
        <v>2438</v>
      </c>
      <c r="L37" s="27" t="s">
        <v>2439</v>
      </c>
      <c r="M37" s="27" t="s">
        <v>4192</v>
      </c>
      <c r="N37" s="27" t="s">
        <v>702</v>
      </c>
      <c r="O37" s="40">
        <v>159947</v>
      </c>
      <c r="P37" s="27" t="s">
        <v>2300</v>
      </c>
      <c r="Q37" s="41" t="s">
        <v>706</v>
      </c>
      <c r="R37" s="37" t="s">
        <v>706</v>
      </c>
      <c r="S37">
        <f t="shared" si="0"/>
        <v>2023</v>
      </c>
    </row>
    <row r="38" spans="1:19" x14ac:dyDescent="0.3">
      <c r="A38" s="26">
        <v>41306</v>
      </c>
      <c r="B38" s="26">
        <v>44926</v>
      </c>
      <c r="C38" s="26">
        <v>40333</v>
      </c>
      <c r="D38" s="27" t="s">
        <v>2440</v>
      </c>
      <c r="E38" s="27" t="s">
        <v>2356</v>
      </c>
      <c r="F38" s="37" t="s">
        <v>3755</v>
      </c>
      <c r="G38" s="27" t="s">
        <v>2290</v>
      </c>
      <c r="H38" s="38">
        <v>40110</v>
      </c>
      <c r="I38" s="38">
        <v>40359</v>
      </c>
      <c r="J38" s="39">
        <v>8545128</v>
      </c>
      <c r="K38" s="27" t="s">
        <v>2441</v>
      </c>
      <c r="L38" s="27" t="s">
        <v>2398</v>
      </c>
      <c r="M38" s="27" t="s">
        <v>4217</v>
      </c>
      <c r="N38" s="27" t="s">
        <v>702</v>
      </c>
      <c r="O38" s="40">
        <v>50000</v>
      </c>
      <c r="P38" s="27" t="s">
        <v>2320</v>
      </c>
      <c r="Q38" s="41" t="s">
        <v>706</v>
      </c>
      <c r="R38" s="37" t="s">
        <v>706</v>
      </c>
      <c r="S38">
        <f t="shared" si="0"/>
        <v>2022</v>
      </c>
    </row>
    <row r="39" spans="1:19" x14ac:dyDescent="0.3">
      <c r="A39" s="26">
        <v>41321</v>
      </c>
      <c r="B39" s="26">
        <v>44926</v>
      </c>
      <c r="C39" s="26">
        <v>41282</v>
      </c>
      <c r="D39" s="27" t="s">
        <v>399</v>
      </c>
      <c r="E39" s="27" t="s">
        <v>2442</v>
      </c>
      <c r="F39" s="37" t="s">
        <v>3756</v>
      </c>
      <c r="G39" s="27" t="s">
        <v>2270</v>
      </c>
      <c r="H39" s="38">
        <v>40858</v>
      </c>
      <c r="I39" s="38">
        <v>41348</v>
      </c>
      <c r="J39" s="39">
        <v>7985250</v>
      </c>
      <c r="K39" s="27" t="s">
        <v>2443</v>
      </c>
      <c r="L39" s="27" t="s">
        <v>2398</v>
      </c>
      <c r="M39" s="27" t="s">
        <v>4363</v>
      </c>
      <c r="N39" s="27" t="s">
        <v>702</v>
      </c>
      <c r="O39" s="40">
        <v>95000</v>
      </c>
      <c r="P39" s="27" t="s">
        <v>2326</v>
      </c>
      <c r="Q39" s="41" t="s">
        <v>706</v>
      </c>
      <c r="R39" s="37" t="s">
        <v>706</v>
      </c>
      <c r="S39">
        <f t="shared" si="0"/>
        <v>2022</v>
      </c>
    </row>
    <row r="40" spans="1:19" x14ac:dyDescent="0.3">
      <c r="A40" s="26">
        <v>41321</v>
      </c>
      <c r="B40" s="26">
        <v>44926</v>
      </c>
      <c r="C40" s="26">
        <v>39972</v>
      </c>
      <c r="D40" s="27" t="s">
        <v>2444</v>
      </c>
      <c r="E40" s="27" t="s">
        <v>2445</v>
      </c>
      <c r="F40" s="37" t="s">
        <v>3757</v>
      </c>
      <c r="G40" s="27" t="s">
        <v>2272</v>
      </c>
      <c r="H40" s="38">
        <v>39814</v>
      </c>
      <c r="I40" s="38">
        <v>40178</v>
      </c>
      <c r="J40" s="39">
        <v>2004660</v>
      </c>
      <c r="K40" s="27" t="s">
        <v>2446</v>
      </c>
      <c r="L40" s="27" t="s">
        <v>2398</v>
      </c>
      <c r="M40" s="27" t="s">
        <v>4364</v>
      </c>
      <c r="N40" s="27" t="s">
        <v>702</v>
      </c>
      <c r="O40" s="40">
        <v>50000</v>
      </c>
      <c r="P40" s="27" t="s">
        <v>2314</v>
      </c>
      <c r="Q40" s="41" t="s">
        <v>706</v>
      </c>
      <c r="R40" s="37" t="s">
        <v>706</v>
      </c>
      <c r="S40">
        <f t="shared" si="0"/>
        <v>2022</v>
      </c>
    </row>
    <row r="41" spans="1:19" x14ac:dyDescent="0.3">
      <c r="A41" s="26">
        <v>41576</v>
      </c>
      <c r="B41" s="26">
        <v>44926</v>
      </c>
      <c r="C41" s="26">
        <v>41342</v>
      </c>
      <c r="D41" s="27" t="s">
        <v>2447</v>
      </c>
      <c r="E41" s="27" t="s">
        <v>2448</v>
      </c>
      <c r="F41" s="37" t="s">
        <v>3758</v>
      </c>
      <c r="G41" s="27" t="s">
        <v>2296</v>
      </c>
      <c r="H41" s="38">
        <v>41275</v>
      </c>
      <c r="I41" s="38">
        <v>41639</v>
      </c>
      <c r="J41" s="39">
        <v>63804000</v>
      </c>
      <c r="K41" s="27" t="s">
        <v>2449</v>
      </c>
      <c r="L41" s="27" t="s">
        <v>2439</v>
      </c>
      <c r="M41" s="27" t="s">
        <v>4212</v>
      </c>
      <c r="N41" s="27" t="s">
        <v>1404</v>
      </c>
      <c r="O41" s="40">
        <v>50000</v>
      </c>
      <c r="P41" s="27" t="s">
        <v>2301</v>
      </c>
      <c r="Q41" s="41" t="s">
        <v>706</v>
      </c>
      <c r="R41" s="37" t="s">
        <v>706</v>
      </c>
      <c r="S41">
        <f t="shared" si="0"/>
        <v>2022</v>
      </c>
    </row>
    <row r="42" spans="1:19" x14ac:dyDescent="0.3">
      <c r="A42" s="26">
        <v>41618</v>
      </c>
      <c r="B42" s="26">
        <v>44926</v>
      </c>
      <c r="C42" s="26">
        <v>41505</v>
      </c>
      <c r="D42" s="27" t="s">
        <v>2450</v>
      </c>
      <c r="E42" s="27" t="s">
        <v>2451</v>
      </c>
      <c r="F42" s="37" t="s">
        <v>3759</v>
      </c>
      <c r="G42" s="27" t="s">
        <v>2274</v>
      </c>
      <c r="H42" s="38">
        <v>41487</v>
      </c>
      <c r="I42" s="38">
        <v>41851</v>
      </c>
      <c r="J42" s="39">
        <v>19608955</v>
      </c>
      <c r="K42" s="27" t="s">
        <v>2452</v>
      </c>
      <c r="L42" s="27" t="s">
        <v>2439</v>
      </c>
      <c r="M42" s="27" t="s">
        <v>4365</v>
      </c>
      <c r="N42" s="27" t="s">
        <v>1404</v>
      </c>
      <c r="O42" s="40">
        <v>50000</v>
      </c>
      <c r="P42" s="27" t="s">
        <v>2306</v>
      </c>
      <c r="Q42" s="41" t="s">
        <v>706</v>
      </c>
      <c r="R42" s="37" t="s">
        <v>706</v>
      </c>
      <c r="S42">
        <f t="shared" si="0"/>
        <v>2022</v>
      </c>
    </row>
    <row r="43" spans="1:19" x14ac:dyDescent="0.3">
      <c r="A43" s="26">
        <v>41638</v>
      </c>
      <c r="B43" s="26">
        <v>44926</v>
      </c>
      <c r="C43" s="26">
        <v>40873</v>
      </c>
      <c r="D43" s="27" t="s">
        <v>2453</v>
      </c>
      <c r="E43" s="27" t="s">
        <v>2454</v>
      </c>
      <c r="F43" s="37" t="s">
        <v>3760</v>
      </c>
      <c r="G43" s="27" t="s">
        <v>2289</v>
      </c>
      <c r="H43" s="38">
        <v>40840</v>
      </c>
      <c r="I43" s="38">
        <v>41274</v>
      </c>
      <c r="J43" s="39">
        <v>2796000</v>
      </c>
      <c r="K43" s="27" t="s">
        <v>2455</v>
      </c>
      <c r="L43" s="27" t="s">
        <v>2439</v>
      </c>
      <c r="M43" s="27" t="s">
        <v>4366</v>
      </c>
      <c r="N43" s="27" t="s">
        <v>1404</v>
      </c>
      <c r="O43" s="40">
        <v>50000</v>
      </c>
      <c r="P43" s="27" t="s">
        <v>2320</v>
      </c>
      <c r="Q43" s="41" t="s">
        <v>706</v>
      </c>
      <c r="R43" s="37" t="s">
        <v>706</v>
      </c>
      <c r="S43">
        <f t="shared" si="0"/>
        <v>2022</v>
      </c>
    </row>
    <row r="44" spans="1:19" x14ac:dyDescent="0.3">
      <c r="A44" s="26">
        <v>41659</v>
      </c>
      <c r="B44" s="26">
        <v>44926</v>
      </c>
      <c r="C44" s="26">
        <v>41297</v>
      </c>
      <c r="D44" s="27" t="s">
        <v>2456</v>
      </c>
      <c r="E44" s="27" t="s">
        <v>2457</v>
      </c>
      <c r="F44" s="37" t="s">
        <v>3761</v>
      </c>
      <c r="G44" s="27" t="s">
        <v>2275</v>
      </c>
      <c r="H44" s="38">
        <v>41244</v>
      </c>
      <c r="I44" s="38">
        <v>41608</v>
      </c>
      <c r="J44" s="39">
        <v>1852000</v>
      </c>
      <c r="K44" s="27" t="s">
        <v>2458</v>
      </c>
      <c r="L44" s="27" t="s">
        <v>2398</v>
      </c>
      <c r="M44" s="27" t="s">
        <v>4286</v>
      </c>
      <c r="N44" s="27" t="s">
        <v>702</v>
      </c>
      <c r="O44" s="40">
        <v>10000</v>
      </c>
      <c r="P44" s="27" t="s">
        <v>2326</v>
      </c>
      <c r="Q44" s="41" t="s">
        <v>706</v>
      </c>
      <c r="R44" s="37" t="s">
        <v>706</v>
      </c>
      <c r="S44">
        <f t="shared" si="0"/>
        <v>2022</v>
      </c>
    </row>
    <row r="45" spans="1:19" x14ac:dyDescent="0.3">
      <c r="A45" s="26">
        <v>41688</v>
      </c>
      <c r="B45" s="26">
        <v>44926</v>
      </c>
      <c r="C45" s="26">
        <v>41466</v>
      </c>
      <c r="D45" s="27" t="s">
        <v>2459</v>
      </c>
      <c r="E45" s="27" t="s">
        <v>2460</v>
      </c>
      <c r="F45" s="37" t="s">
        <v>3762</v>
      </c>
      <c r="G45" s="27" t="s">
        <v>2275</v>
      </c>
      <c r="H45" s="38">
        <v>41456</v>
      </c>
      <c r="I45" s="38">
        <v>41820</v>
      </c>
      <c r="J45" s="39">
        <v>248933723</v>
      </c>
      <c r="K45" s="27" t="s">
        <v>2461</v>
      </c>
      <c r="L45" s="27" t="s">
        <v>2439</v>
      </c>
      <c r="M45" s="27" t="s">
        <v>4367</v>
      </c>
      <c r="N45" s="27" t="s">
        <v>1404</v>
      </c>
      <c r="O45" s="40">
        <v>50000</v>
      </c>
      <c r="P45" s="27" t="s">
        <v>2310</v>
      </c>
      <c r="Q45" s="41" t="s">
        <v>706</v>
      </c>
      <c r="R45" s="37" t="s">
        <v>706</v>
      </c>
      <c r="S45">
        <f t="shared" si="0"/>
        <v>2022</v>
      </c>
    </row>
    <row r="46" spans="1:19" x14ac:dyDescent="0.3">
      <c r="A46" s="26">
        <v>41711</v>
      </c>
      <c r="B46" s="26">
        <v>44926</v>
      </c>
      <c r="C46" s="26">
        <v>41603</v>
      </c>
      <c r="D46" s="27" t="s">
        <v>2462</v>
      </c>
      <c r="E46" s="27" t="s">
        <v>1229</v>
      </c>
      <c r="F46" s="37" t="s">
        <v>3763</v>
      </c>
      <c r="G46" s="27" t="s">
        <v>2286</v>
      </c>
      <c r="H46" s="38">
        <v>41521</v>
      </c>
      <c r="I46" s="38">
        <v>41885</v>
      </c>
      <c r="J46" s="39">
        <v>2538000</v>
      </c>
      <c r="K46" s="27" t="s">
        <v>2463</v>
      </c>
      <c r="L46" s="27" t="s">
        <v>2398</v>
      </c>
      <c r="M46" s="27" t="s">
        <v>4368</v>
      </c>
      <c r="N46" s="27" t="s">
        <v>702</v>
      </c>
      <c r="O46" s="40">
        <v>50000</v>
      </c>
      <c r="P46" s="27" t="s">
        <v>2312</v>
      </c>
      <c r="Q46" s="41" t="s">
        <v>706</v>
      </c>
      <c r="R46" s="37" t="s">
        <v>706</v>
      </c>
      <c r="S46">
        <f t="shared" si="0"/>
        <v>2022</v>
      </c>
    </row>
    <row r="47" spans="1:19" x14ac:dyDescent="0.3">
      <c r="A47" s="26">
        <v>41711</v>
      </c>
      <c r="B47" s="26">
        <v>44926</v>
      </c>
      <c r="C47" s="26">
        <v>41547</v>
      </c>
      <c r="D47" s="27" t="s">
        <v>2464</v>
      </c>
      <c r="E47" s="27" t="s">
        <v>2465</v>
      </c>
      <c r="F47" s="37" t="s">
        <v>3764</v>
      </c>
      <c r="G47" s="27" t="s">
        <v>2286</v>
      </c>
      <c r="H47" s="38">
        <v>41412</v>
      </c>
      <c r="I47" s="38">
        <v>41776</v>
      </c>
      <c r="J47" s="39">
        <v>15276300</v>
      </c>
      <c r="K47" s="27" t="s">
        <v>2466</v>
      </c>
      <c r="L47" s="27" t="s">
        <v>2398</v>
      </c>
      <c r="M47" s="27" t="s">
        <v>4369</v>
      </c>
      <c r="N47" s="27" t="s">
        <v>702</v>
      </c>
      <c r="O47" s="40">
        <v>50000</v>
      </c>
      <c r="P47" s="27" t="s">
        <v>2300</v>
      </c>
      <c r="Q47" s="41" t="s">
        <v>706</v>
      </c>
      <c r="R47" s="37" t="s">
        <v>706</v>
      </c>
      <c r="S47">
        <f t="shared" si="0"/>
        <v>2022</v>
      </c>
    </row>
    <row r="48" spans="1:19" x14ac:dyDescent="0.3">
      <c r="A48" s="26">
        <v>41723</v>
      </c>
      <c r="B48" s="26">
        <v>44926</v>
      </c>
      <c r="C48" s="26">
        <v>41517</v>
      </c>
      <c r="D48" s="27" t="s">
        <v>2467</v>
      </c>
      <c r="E48" s="27" t="s">
        <v>2468</v>
      </c>
      <c r="F48" s="37" t="s">
        <v>3765</v>
      </c>
      <c r="G48" s="27" t="s">
        <v>2272</v>
      </c>
      <c r="H48" s="38">
        <v>41456</v>
      </c>
      <c r="I48" s="38">
        <v>41517</v>
      </c>
      <c r="J48" s="39">
        <v>4840000</v>
      </c>
      <c r="K48" s="27" t="s">
        <v>2469</v>
      </c>
      <c r="L48" s="27" t="s">
        <v>2439</v>
      </c>
      <c r="M48" s="27" t="s">
        <v>4370</v>
      </c>
      <c r="N48" s="27" t="s">
        <v>1404</v>
      </c>
      <c r="O48" s="40">
        <v>50000</v>
      </c>
      <c r="P48" s="27" t="s">
        <v>2304</v>
      </c>
      <c r="Q48" s="41" t="s">
        <v>706</v>
      </c>
      <c r="R48" s="37" t="s">
        <v>706</v>
      </c>
      <c r="S48">
        <f t="shared" si="0"/>
        <v>2022</v>
      </c>
    </row>
    <row r="49" spans="1:19" x14ac:dyDescent="0.3">
      <c r="A49" s="26">
        <v>41732</v>
      </c>
      <c r="B49" s="26">
        <v>45000</v>
      </c>
      <c r="C49" s="26">
        <v>41720</v>
      </c>
      <c r="D49" s="27" t="s">
        <v>2470</v>
      </c>
      <c r="E49" s="27" t="s">
        <v>2471</v>
      </c>
      <c r="F49" s="37" t="s">
        <v>3766</v>
      </c>
      <c r="G49" s="27" t="s">
        <v>2283</v>
      </c>
      <c r="H49" s="38">
        <v>41677</v>
      </c>
      <c r="I49" s="38">
        <v>42041</v>
      </c>
      <c r="J49" s="37"/>
      <c r="K49" s="27" t="s">
        <v>2472</v>
      </c>
      <c r="L49" s="27" t="s">
        <v>574</v>
      </c>
      <c r="M49" s="27" t="s">
        <v>4371</v>
      </c>
      <c r="N49" s="27" t="s">
        <v>758</v>
      </c>
      <c r="O49" s="40">
        <v>26489</v>
      </c>
      <c r="P49" s="27" t="s">
        <v>2311</v>
      </c>
      <c r="Q49" s="41" t="s">
        <v>619</v>
      </c>
      <c r="R49" s="37" t="s">
        <v>580</v>
      </c>
      <c r="S49">
        <f t="shared" si="0"/>
        <v>2023</v>
      </c>
    </row>
    <row r="50" spans="1:19" x14ac:dyDescent="0.3">
      <c r="A50" s="26">
        <v>41732</v>
      </c>
      <c r="B50" s="26">
        <v>45042</v>
      </c>
      <c r="C50" s="26">
        <v>41720</v>
      </c>
      <c r="D50" s="27" t="s">
        <v>2473</v>
      </c>
      <c r="E50" s="27" t="s">
        <v>2474</v>
      </c>
      <c r="F50" s="37" t="s">
        <v>3767</v>
      </c>
      <c r="G50" s="27" t="s">
        <v>2280</v>
      </c>
      <c r="H50" s="38">
        <v>41677</v>
      </c>
      <c r="I50" s="38">
        <v>42041</v>
      </c>
      <c r="J50" s="37"/>
      <c r="K50" s="27" t="s">
        <v>2472</v>
      </c>
      <c r="L50" s="27" t="s">
        <v>574</v>
      </c>
      <c r="M50" s="27" t="s">
        <v>4372</v>
      </c>
      <c r="N50" s="27" t="s">
        <v>758</v>
      </c>
      <c r="O50" s="40">
        <v>3523600</v>
      </c>
      <c r="P50" s="27" t="s">
        <v>2327</v>
      </c>
      <c r="Q50" s="41" t="s">
        <v>619</v>
      </c>
      <c r="R50" s="37" t="s">
        <v>580</v>
      </c>
      <c r="S50">
        <f t="shared" si="0"/>
        <v>2023</v>
      </c>
    </row>
    <row r="51" spans="1:19" x14ac:dyDescent="0.3">
      <c r="A51" s="26">
        <v>41746</v>
      </c>
      <c r="B51" s="26">
        <v>44926</v>
      </c>
      <c r="C51" s="26">
        <v>41690</v>
      </c>
      <c r="D51" s="27" t="s">
        <v>2475</v>
      </c>
      <c r="E51" s="27" t="s">
        <v>2476</v>
      </c>
      <c r="F51" s="37" t="s">
        <v>3768</v>
      </c>
      <c r="G51" s="27" t="s">
        <v>2292</v>
      </c>
      <c r="H51" s="38">
        <v>41365</v>
      </c>
      <c r="I51" s="38">
        <v>41729</v>
      </c>
      <c r="J51" s="39">
        <v>450000</v>
      </c>
      <c r="K51" s="27" t="s">
        <v>2366</v>
      </c>
      <c r="L51" s="27" t="s">
        <v>574</v>
      </c>
      <c r="M51" s="27" t="s">
        <v>4205</v>
      </c>
      <c r="N51" s="27" t="s">
        <v>575</v>
      </c>
      <c r="O51" s="40">
        <v>200000</v>
      </c>
      <c r="P51" s="27" t="s">
        <v>2300</v>
      </c>
      <c r="Q51" s="41" t="s">
        <v>579</v>
      </c>
      <c r="R51" s="37" t="s">
        <v>580</v>
      </c>
      <c r="S51">
        <f t="shared" si="0"/>
        <v>2022</v>
      </c>
    </row>
    <row r="52" spans="1:19" x14ac:dyDescent="0.3">
      <c r="A52" s="26">
        <v>41767</v>
      </c>
      <c r="B52" s="26">
        <v>44926</v>
      </c>
      <c r="C52" s="26">
        <v>41657</v>
      </c>
      <c r="D52" s="27" t="s">
        <v>2477</v>
      </c>
      <c r="E52" s="27" t="s">
        <v>2478</v>
      </c>
      <c r="F52" s="37" t="s">
        <v>3769</v>
      </c>
      <c r="G52" s="27" t="s">
        <v>2283</v>
      </c>
      <c r="H52" s="38">
        <v>41579</v>
      </c>
      <c r="I52" s="38">
        <v>41943</v>
      </c>
      <c r="J52" s="39">
        <v>36072826</v>
      </c>
      <c r="K52" s="27" t="s">
        <v>2479</v>
      </c>
      <c r="L52" s="27" t="s">
        <v>2439</v>
      </c>
      <c r="M52" s="27" t="s">
        <v>4373</v>
      </c>
      <c r="N52" s="27" t="s">
        <v>1404</v>
      </c>
      <c r="O52" s="40">
        <v>40000</v>
      </c>
      <c r="P52" s="27" t="s">
        <v>2323</v>
      </c>
      <c r="Q52" s="41" t="s">
        <v>706</v>
      </c>
      <c r="R52" s="37" t="s">
        <v>706</v>
      </c>
      <c r="S52">
        <f t="shared" si="0"/>
        <v>2022</v>
      </c>
    </row>
    <row r="53" spans="1:19" x14ac:dyDescent="0.3">
      <c r="A53" s="26">
        <v>41785</v>
      </c>
      <c r="B53" s="26">
        <v>44926</v>
      </c>
      <c r="C53" s="26">
        <v>41642</v>
      </c>
      <c r="D53" s="27" t="s">
        <v>2480</v>
      </c>
      <c r="E53" s="27" t="s">
        <v>2481</v>
      </c>
      <c r="F53" s="37" t="s">
        <v>3770</v>
      </c>
      <c r="G53" s="27" t="s">
        <v>2293</v>
      </c>
      <c r="H53" s="38">
        <v>41579</v>
      </c>
      <c r="I53" s="38">
        <v>41943</v>
      </c>
      <c r="J53" s="39">
        <v>477551536</v>
      </c>
      <c r="K53" s="27" t="s">
        <v>2482</v>
      </c>
      <c r="L53" s="27" t="s">
        <v>2398</v>
      </c>
      <c r="M53" s="27" t="s">
        <v>4336</v>
      </c>
      <c r="N53" s="27" t="s">
        <v>702</v>
      </c>
      <c r="O53" s="40">
        <v>10000</v>
      </c>
      <c r="P53" s="27" t="s">
        <v>2321</v>
      </c>
      <c r="Q53" s="41" t="s">
        <v>706</v>
      </c>
      <c r="R53" s="37" t="s">
        <v>706</v>
      </c>
      <c r="S53">
        <f t="shared" si="0"/>
        <v>2022</v>
      </c>
    </row>
    <row r="54" spans="1:19" x14ac:dyDescent="0.3">
      <c r="A54" s="26">
        <v>41796</v>
      </c>
      <c r="B54" s="26">
        <v>44980</v>
      </c>
      <c r="C54" s="26">
        <v>41736</v>
      </c>
      <c r="D54" s="27" t="s">
        <v>2483</v>
      </c>
      <c r="E54" s="27" t="s">
        <v>2484</v>
      </c>
      <c r="F54" s="37" t="s">
        <v>3771</v>
      </c>
      <c r="G54" s="27" t="s">
        <v>2279</v>
      </c>
      <c r="H54" s="38">
        <v>41609</v>
      </c>
      <c r="I54" s="38">
        <v>41973</v>
      </c>
      <c r="J54" s="39">
        <v>5000000</v>
      </c>
      <c r="K54" s="27" t="s">
        <v>2485</v>
      </c>
      <c r="L54" s="27" t="s">
        <v>556</v>
      </c>
      <c r="M54" s="27" t="s">
        <v>4259</v>
      </c>
      <c r="N54" s="27" t="s">
        <v>2486</v>
      </c>
      <c r="O54" s="40">
        <v>4300000</v>
      </c>
      <c r="P54" s="27" t="s">
        <v>2314</v>
      </c>
      <c r="Q54" s="41" t="s">
        <v>2487</v>
      </c>
      <c r="R54" s="37" t="s">
        <v>2488</v>
      </c>
      <c r="S54">
        <f t="shared" si="0"/>
        <v>2023</v>
      </c>
    </row>
    <row r="55" spans="1:19" x14ac:dyDescent="0.3">
      <c r="A55" s="26">
        <v>41796</v>
      </c>
      <c r="B55" s="26">
        <v>45077</v>
      </c>
      <c r="C55" s="26">
        <v>41736</v>
      </c>
      <c r="D55" s="27" t="s">
        <v>2489</v>
      </c>
      <c r="E55" s="27" t="s">
        <v>2490</v>
      </c>
      <c r="F55" s="37" t="s">
        <v>3772</v>
      </c>
      <c r="G55" s="27" t="s">
        <v>2285</v>
      </c>
      <c r="H55" s="38">
        <v>41609</v>
      </c>
      <c r="I55" s="38">
        <v>41973</v>
      </c>
      <c r="J55" s="39">
        <v>5000000</v>
      </c>
      <c r="K55" s="27" t="s">
        <v>2485</v>
      </c>
      <c r="L55" s="27" t="s">
        <v>556</v>
      </c>
      <c r="M55" s="27" t="s">
        <v>4374</v>
      </c>
      <c r="N55" s="27" t="s">
        <v>2486</v>
      </c>
      <c r="O55" s="40">
        <v>-1000000</v>
      </c>
      <c r="P55" s="27" t="s">
        <v>2321</v>
      </c>
      <c r="Q55" s="41" t="s">
        <v>2487</v>
      </c>
      <c r="R55" s="37" t="s">
        <v>2488</v>
      </c>
      <c r="S55">
        <f t="shared" si="0"/>
        <v>2023</v>
      </c>
    </row>
    <row r="56" spans="1:19" x14ac:dyDescent="0.3">
      <c r="A56" s="26">
        <v>41796</v>
      </c>
      <c r="B56" s="26">
        <v>45044</v>
      </c>
      <c r="C56" s="26">
        <v>41736</v>
      </c>
      <c r="D56" s="27" t="s">
        <v>2491</v>
      </c>
      <c r="E56" s="27" t="s">
        <v>2492</v>
      </c>
      <c r="F56" s="37" t="s">
        <v>3773</v>
      </c>
      <c r="G56" s="27" t="s">
        <v>2272</v>
      </c>
      <c r="H56" s="38">
        <v>41609</v>
      </c>
      <c r="I56" s="38">
        <v>41973</v>
      </c>
      <c r="J56" s="39">
        <v>5000000</v>
      </c>
      <c r="K56" s="27" t="s">
        <v>2485</v>
      </c>
      <c r="L56" s="27" t="s">
        <v>556</v>
      </c>
      <c r="M56" s="27" t="s">
        <v>4375</v>
      </c>
      <c r="N56" s="27" t="s">
        <v>2486</v>
      </c>
      <c r="O56" s="40">
        <v>-500000</v>
      </c>
      <c r="P56" s="27" t="s">
        <v>2302</v>
      </c>
      <c r="Q56" s="41" t="s">
        <v>2487</v>
      </c>
      <c r="R56" s="37" t="s">
        <v>2488</v>
      </c>
      <c r="S56">
        <f t="shared" si="0"/>
        <v>2023</v>
      </c>
    </row>
    <row r="57" spans="1:19" x14ac:dyDescent="0.3">
      <c r="A57" s="26">
        <v>41796</v>
      </c>
      <c r="B57" s="26">
        <v>45260</v>
      </c>
      <c r="C57" s="26">
        <v>41736</v>
      </c>
      <c r="D57" s="27" t="s">
        <v>2493</v>
      </c>
      <c r="E57" s="27" t="s">
        <v>2494</v>
      </c>
      <c r="F57" s="37" t="s">
        <v>3774</v>
      </c>
      <c r="G57" s="27" t="s">
        <v>2284</v>
      </c>
      <c r="H57" s="38">
        <v>41609</v>
      </c>
      <c r="I57" s="38">
        <v>41973</v>
      </c>
      <c r="J57" s="39">
        <v>5000000</v>
      </c>
      <c r="K57" s="27" t="s">
        <v>2485</v>
      </c>
      <c r="L57" s="27" t="s">
        <v>556</v>
      </c>
      <c r="M57" s="27" t="s">
        <v>4376</v>
      </c>
      <c r="N57" s="27" t="s">
        <v>2486</v>
      </c>
      <c r="O57" s="40">
        <v>-500000</v>
      </c>
      <c r="P57" s="27" t="s">
        <v>2315</v>
      </c>
      <c r="Q57" s="41" t="s">
        <v>2487</v>
      </c>
      <c r="R57" s="37" t="s">
        <v>2488</v>
      </c>
      <c r="S57">
        <f t="shared" si="0"/>
        <v>2023</v>
      </c>
    </row>
    <row r="58" spans="1:19" x14ac:dyDescent="0.3">
      <c r="A58" s="26">
        <v>41796</v>
      </c>
      <c r="B58" s="26">
        <v>45290</v>
      </c>
      <c r="C58" s="26">
        <v>41736</v>
      </c>
      <c r="D58" s="27" t="s">
        <v>2495</v>
      </c>
      <c r="E58" s="27" t="s">
        <v>682</v>
      </c>
      <c r="F58" s="37" t="s">
        <v>3775</v>
      </c>
      <c r="G58" s="27" t="s">
        <v>2296</v>
      </c>
      <c r="H58" s="38">
        <v>41609</v>
      </c>
      <c r="I58" s="38">
        <v>41973</v>
      </c>
      <c r="J58" s="39">
        <v>5000000</v>
      </c>
      <c r="K58" s="27" t="s">
        <v>2485</v>
      </c>
      <c r="L58" s="27" t="s">
        <v>574</v>
      </c>
      <c r="M58" s="27" t="s">
        <v>4273</v>
      </c>
      <c r="N58" s="27" t="s">
        <v>2486</v>
      </c>
      <c r="O58" s="40">
        <v>-671705</v>
      </c>
      <c r="P58" s="27" t="s">
        <v>2325</v>
      </c>
      <c r="Q58" s="41" t="s">
        <v>2487</v>
      </c>
      <c r="R58" s="37" t="s">
        <v>2488</v>
      </c>
      <c r="S58">
        <f t="shared" si="0"/>
        <v>2023</v>
      </c>
    </row>
    <row r="59" spans="1:19" x14ac:dyDescent="0.3">
      <c r="A59" s="26">
        <v>41796</v>
      </c>
      <c r="B59" s="26">
        <v>45273</v>
      </c>
      <c r="C59" s="26">
        <v>41736</v>
      </c>
      <c r="D59" s="27" t="s">
        <v>2496</v>
      </c>
      <c r="E59" s="27" t="s">
        <v>2497</v>
      </c>
      <c r="F59" s="37" t="s">
        <v>3776</v>
      </c>
      <c r="G59" s="27" t="s">
        <v>2298</v>
      </c>
      <c r="H59" s="38">
        <v>41609</v>
      </c>
      <c r="I59" s="38">
        <v>41973</v>
      </c>
      <c r="J59" s="39">
        <v>5000000</v>
      </c>
      <c r="K59" s="27" t="s">
        <v>2485</v>
      </c>
      <c r="L59" s="27" t="s">
        <v>574</v>
      </c>
      <c r="M59" s="27" t="s">
        <v>4308</v>
      </c>
      <c r="N59" s="27" t="s">
        <v>2486</v>
      </c>
      <c r="O59" s="40">
        <v>671705</v>
      </c>
      <c r="P59" s="27" t="s">
        <v>2307</v>
      </c>
      <c r="Q59" s="41" t="s">
        <v>2487</v>
      </c>
      <c r="R59" s="37" t="s">
        <v>2488</v>
      </c>
      <c r="S59">
        <f t="shared" si="0"/>
        <v>2023</v>
      </c>
    </row>
    <row r="60" spans="1:19" x14ac:dyDescent="0.3">
      <c r="A60" s="26">
        <v>41818</v>
      </c>
      <c r="B60" s="26">
        <v>44926</v>
      </c>
      <c r="C60" s="26">
        <v>41743</v>
      </c>
      <c r="D60" s="27" t="s">
        <v>2498</v>
      </c>
      <c r="E60" s="27" t="s">
        <v>2499</v>
      </c>
      <c r="F60" s="37" t="s">
        <v>3777</v>
      </c>
      <c r="G60" s="27" t="s">
        <v>2286</v>
      </c>
      <c r="H60" s="38">
        <v>41569</v>
      </c>
      <c r="I60" s="38">
        <v>41933</v>
      </c>
      <c r="J60" s="39">
        <v>5000000</v>
      </c>
      <c r="K60" s="27" t="s">
        <v>2387</v>
      </c>
      <c r="L60" s="27" t="s">
        <v>574</v>
      </c>
      <c r="M60" s="27" t="s">
        <v>4377</v>
      </c>
      <c r="N60" s="27" t="s">
        <v>575</v>
      </c>
      <c r="O60" s="40">
        <v>5000</v>
      </c>
      <c r="P60" s="27" t="s">
        <v>2307</v>
      </c>
      <c r="Q60" s="41" t="s">
        <v>579</v>
      </c>
      <c r="R60" s="37" t="s">
        <v>580</v>
      </c>
      <c r="S60">
        <f t="shared" si="0"/>
        <v>2022</v>
      </c>
    </row>
    <row r="61" spans="1:19" x14ac:dyDescent="0.3">
      <c r="A61" s="26">
        <v>41862</v>
      </c>
      <c r="B61" s="26">
        <v>44926</v>
      </c>
      <c r="C61" s="26">
        <v>41152</v>
      </c>
      <c r="D61" s="27" t="s">
        <v>2500</v>
      </c>
      <c r="E61" s="27" t="s">
        <v>2501</v>
      </c>
      <c r="F61" s="37" t="s">
        <v>3778</v>
      </c>
      <c r="G61" s="27" t="s">
        <v>2292</v>
      </c>
      <c r="H61" s="38">
        <v>41000</v>
      </c>
      <c r="I61" s="38">
        <v>41364</v>
      </c>
      <c r="J61" s="39">
        <v>6459000</v>
      </c>
      <c r="K61" s="27" t="s">
        <v>2502</v>
      </c>
      <c r="L61" s="27" t="s">
        <v>2398</v>
      </c>
      <c r="M61" s="27" t="s">
        <v>4378</v>
      </c>
      <c r="N61" s="27" t="s">
        <v>702</v>
      </c>
      <c r="O61" s="40">
        <v>120000</v>
      </c>
      <c r="P61" s="27" t="s">
        <v>2304</v>
      </c>
      <c r="Q61" s="41" t="s">
        <v>706</v>
      </c>
      <c r="R61" s="37" t="s">
        <v>706</v>
      </c>
      <c r="S61">
        <f t="shared" si="0"/>
        <v>2022</v>
      </c>
    </row>
    <row r="62" spans="1:19" x14ac:dyDescent="0.3">
      <c r="A62" s="26">
        <v>41866</v>
      </c>
      <c r="B62" s="26">
        <v>44926</v>
      </c>
      <c r="C62" s="26">
        <v>41221</v>
      </c>
      <c r="D62" s="27" t="s">
        <v>2503</v>
      </c>
      <c r="E62" s="27" t="s">
        <v>2504</v>
      </c>
      <c r="F62" s="37" t="s">
        <v>3707</v>
      </c>
      <c r="G62" s="27" t="s">
        <v>2286</v>
      </c>
      <c r="H62" s="38">
        <v>40954</v>
      </c>
      <c r="I62" s="38">
        <v>41319</v>
      </c>
      <c r="J62" s="39">
        <v>20214645</v>
      </c>
      <c r="K62" s="27" t="s">
        <v>2505</v>
      </c>
      <c r="L62" s="27" t="s">
        <v>2398</v>
      </c>
      <c r="M62" s="27" t="s">
        <v>4379</v>
      </c>
      <c r="N62" s="27" t="s">
        <v>702</v>
      </c>
      <c r="O62" s="40">
        <v>50000</v>
      </c>
      <c r="P62" s="27" t="s">
        <v>2301</v>
      </c>
      <c r="Q62" s="41" t="s">
        <v>706</v>
      </c>
      <c r="R62" s="37" t="s">
        <v>706</v>
      </c>
      <c r="S62">
        <f t="shared" si="0"/>
        <v>2022</v>
      </c>
    </row>
    <row r="63" spans="1:19" x14ac:dyDescent="0.3">
      <c r="A63" s="26">
        <v>41869</v>
      </c>
      <c r="B63" s="26">
        <v>44926</v>
      </c>
      <c r="C63" s="26">
        <v>41783</v>
      </c>
      <c r="D63" s="27" t="s">
        <v>2506</v>
      </c>
      <c r="E63" s="27" t="s">
        <v>2507</v>
      </c>
      <c r="F63" s="37" t="s">
        <v>3779</v>
      </c>
      <c r="G63" s="27" t="s">
        <v>2279</v>
      </c>
      <c r="H63" s="38">
        <v>41438</v>
      </c>
      <c r="I63" s="38">
        <v>41802</v>
      </c>
      <c r="J63" s="39">
        <v>80808606</v>
      </c>
      <c r="K63" s="27" t="s">
        <v>2508</v>
      </c>
      <c r="L63" s="27" t="s">
        <v>2398</v>
      </c>
      <c r="M63" s="27" t="s">
        <v>4260</v>
      </c>
      <c r="N63" s="27" t="s">
        <v>702</v>
      </c>
      <c r="O63" s="40">
        <v>50000</v>
      </c>
      <c r="P63" s="27" t="s">
        <v>2302</v>
      </c>
      <c r="Q63" s="41" t="s">
        <v>706</v>
      </c>
      <c r="R63" s="37" t="s">
        <v>706</v>
      </c>
      <c r="S63">
        <f t="shared" si="0"/>
        <v>2022</v>
      </c>
    </row>
    <row r="64" spans="1:19" x14ac:dyDescent="0.3">
      <c r="A64" s="26">
        <v>41871</v>
      </c>
      <c r="B64" s="26">
        <v>44926</v>
      </c>
      <c r="C64" s="26">
        <v>40542</v>
      </c>
      <c r="D64" s="27" t="s">
        <v>1740</v>
      </c>
      <c r="E64" s="27" t="s">
        <v>2509</v>
      </c>
      <c r="F64" s="37" t="s">
        <v>3780</v>
      </c>
      <c r="G64" s="27" t="s">
        <v>2279</v>
      </c>
      <c r="H64" s="38">
        <v>40360</v>
      </c>
      <c r="I64" s="38">
        <v>40724</v>
      </c>
      <c r="J64" s="39">
        <v>203811623</v>
      </c>
      <c r="K64" s="27" t="s">
        <v>2510</v>
      </c>
      <c r="L64" s="27" t="s">
        <v>2439</v>
      </c>
      <c r="M64" s="27" t="s">
        <v>4380</v>
      </c>
      <c r="N64" s="27" t="s">
        <v>1404</v>
      </c>
      <c r="O64" s="40">
        <v>50000</v>
      </c>
      <c r="P64" s="27" t="s">
        <v>2302</v>
      </c>
      <c r="Q64" s="41" t="s">
        <v>706</v>
      </c>
      <c r="R64" s="37" t="s">
        <v>706</v>
      </c>
      <c r="S64">
        <f t="shared" si="0"/>
        <v>2022</v>
      </c>
    </row>
    <row r="65" spans="1:19" x14ac:dyDescent="0.3">
      <c r="A65" s="26">
        <v>41877</v>
      </c>
      <c r="B65" s="26">
        <v>44926</v>
      </c>
      <c r="C65" s="26">
        <v>41740</v>
      </c>
      <c r="D65" s="27" t="s">
        <v>2511</v>
      </c>
      <c r="E65" s="27" t="s">
        <v>2512</v>
      </c>
      <c r="F65" s="37" t="s">
        <v>3781</v>
      </c>
      <c r="G65" s="27" t="s">
        <v>2288</v>
      </c>
      <c r="H65" s="38">
        <v>41579</v>
      </c>
      <c r="I65" s="38">
        <v>41943</v>
      </c>
      <c r="J65" s="39">
        <v>36072826</v>
      </c>
      <c r="K65" s="27" t="s">
        <v>2513</v>
      </c>
      <c r="L65" s="27" t="s">
        <v>2439</v>
      </c>
      <c r="M65" s="27" t="s">
        <v>4207</v>
      </c>
      <c r="N65" s="27" t="s">
        <v>1404</v>
      </c>
      <c r="O65" s="40">
        <v>50000</v>
      </c>
      <c r="P65" s="27" t="s">
        <v>2318</v>
      </c>
      <c r="Q65" s="41" t="s">
        <v>706</v>
      </c>
      <c r="R65" s="37" t="s">
        <v>706</v>
      </c>
      <c r="S65">
        <f t="shared" si="0"/>
        <v>2022</v>
      </c>
    </row>
    <row r="66" spans="1:19" x14ac:dyDescent="0.3">
      <c r="A66" s="26">
        <v>41879</v>
      </c>
      <c r="B66" s="26">
        <v>44926</v>
      </c>
      <c r="C66" s="26">
        <v>41626</v>
      </c>
      <c r="D66" s="27" t="s">
        <v>2464</v>
      </c>
      <c r="E66" s="27" t="s">
        <v>2514</v>
      </c>
      <c r="F66" s="37" t="s">
        <v>3782</v>
      </c>
      <c r="G66" s="27" t="s">
        <v>2297</v>
      </c>
      <c r="H66" s="38">
        <v>41487</v>
      </c>
      <c r="I66" s="38">
        <v>41851</v>
      </c>
      <c r="J66" s="39">
        <v>34125000</v>
      </c>
      <c r="K66" s="27" t="s">
        <v>2515</v>
      </c>
      <c r="L66" s="27" t="s">
        <v>2439</v>
      </c>
      <c r="M66" s="27" t="s">
        <v>4381</v>
      </c>
      <c r="N66" s="27" t="s">
        <v>1404</v>
      </c>
      <c r="O66" s="40">
        <v>50000</v>
      </c>
      <c r="P66" s="27" t="s">
        <v>2304</v>
      </c>
      <c r="Q66" s="41" t="s">
        <v>706</v>
      </c>
      <c r="R66" s="37" t="s">
        <v>706</v>
      </c>
      <c r="S66">
        <f t="shared" si="0"/>
        <v>2022</v>
      </c>
    </row>
    <row r="67" spans="1:19" x14ac:dyDescent="0.3">
      <c r="A67" s="26">
        <v>41886</v>
      </c>
      <c r="B67" s="26">
        <v>44926</v>
      </c>
      <c r="C67" s="26">
        <v>40804</v>
      </c>
      <c r="D67" s="27" t="s">
        <v>2516</v>
      </c>
      <c r="E67" s="27" t="s">
        <v>2517</v>
      </c>
      <c r="F67" s="37" t="s">
        <v>3783</v>
      </c>
      <c r="G67" s="27" t="s">
        <v>2298</v>
      </c>
      <c r="H67" s="38">
        <v>40681</v>
      </c>
      <c r="I67" s="38">
        <v>41046</v>
      </c>
      <c r="J67" s="39">
        <v>15276300</v>
      </c>
      <c r="K67" s="27" t="s">
        <v>2518</v>
      </c>
      <c r="L67" s="27" t="s">
        <v>2398</v>
      </c>
      <c r="M67" s="27" t="s">
        <v>4382</v>
      </c>
      <c r="N67" s="27" t="s">
        <v>702</v>
      </c>
      <c r="O67" s="40">
        <v>50000</v>
      </c>
      <c r="P67" s="27" t="s">
        <v>2312</v>
      </c>
      <c r="Q67" s="41" t="s">
        <v>706</v>
      </c>
      <c r="R67" s="37" t="s">
        <v>706</v>
      </c>
      <c r="S67">
        <f t="shared" ref="S67:S130" si="1">YEAR(B67)</f>
        <v>2022</v>
      </c>
    </row>
    <row r="68" spans="1:19" x14ac:dyDescent="0.3">
      <c r="A68" s="26">
        <v>41886</v>
      </c>
      <c r="B68" s="26">
        <v>44926</v>
      </c>
      <c r="C68" s="26">
        <v>40861</v>
      </c>
      <c r="D68" s="27" t="s">
        <v>2519</v>
      </c>
      <c r="E68" s="27" t="s">
        <v>2520</v>
      </c>
      <c r="F68" s="37" t="s">
        <v>3784</v>
      </c>
      <c r="G68" s="27" t="s">
        <v>2282</v>
      </c>
      <c r="H68" s="38">
        <v>40681</v>
      </c>
      <c r="I68" s="38">
        <v>41046</v>
      </c>
      <c r="J68" s="39">
        <v>15276300</v>
      </c>
      <c r="K68" s="27" t="s">
        <v>2521</v>
      </c>
      <c r="L68" s="27" t="s">
        <v>2398</v>
      </c>
      <c r="M68" s="27" t="s">
        <v>4383</v>
      </c>
      <c r="N68" s="27" t="s">
        <v>702</v>
      </c>
      <c r="O68" s="40">
        <v>50000</v>
      </c>
      <c r="P68" s="27" t="s">
        <v>2307</v>
      </c>
      <c r="Q68" s="41" t="s">
        <v>706</v>
      </c>
      <c r="R68" s="37" t="s">
        <v>706</v>
      </c>
      <c r="S68">
        <f t="shared" si="1"/>
        <v>2022</v>
      </c>
    </row>
    <row r="69" spans="1:19" x14ac:dyDescent="0.3">
      <c r="A69" s="26">
        <v>41892</v>
      </c>
      <c r="B69" s="26">
        <v>44926</v>
      </c>
      <c r="C69" s="26">
        <v>41172</v>
      </c>
      <c r="D69" s="27" t="s">
        <v>2522</v>
      </c>
      <c r="E69" s="27" t="s">
        <v>2523</v>
      </c>
      <c r="F69" s="37" t="s">
        <v>3785</v>
      </c>
      <c r="G69" s="27" t="s">
        <v>2281</v>
      </c>
      <c r="H69" s="38">
        <v>40824</v>
      </c>
      <c r="I69" s="38">
        <v>41189</v>
      </c>
      <c r="J69" s="39">
        <v>30873000</v>
      </c>
      <c r="K69" s="27" t="s">
        <v>2524</v>
      </c>
      <c r="L69" s="27" t="s">
        <v>2439</v>
      </c>
      <c r="M69" s="27" t="s">
        <v>4314</v>
      </c>
      <c r="N69" s="27" t="s">
        <v>1404</v>
      </c>
      <c r="O69" s="40">
        <v>50000</v>
      </c>
      <c r="P69" s="27" t="s">
        <v>2302</v>
      </c>
      <c r="Q69" s="41" t="s">
        <v>706</v>
      </c>
      <c r="R69" s="37" t="s">
        <v>706</v>
      </c>
      <c r="S69">
        <f t="shared" si="1"/>
        <v>2022</v>
      </c>
    </row>
    <row r="70" spans="1:19" x14ac:dyDescent="0.3">
      <c r="A70" s="26">
        <v>41893</v>
      </c>
      <c r="B70" s="26">
        <v>44926</v>
      </c>
      <c r="C70" s="26">
        <v>40756</v>
      </c>
      <c r="D70" s="27" t="s">
        <v>2525</v>
      </c>
      <c r="E70" s="27" t="s">
        <v>2526</v>
      </c>
      <c r="F70" s="37" t="s">
        <v>3786</v>
      </c>
      <c r="G70" s="27" t="s">
        <v>2277</v>
      </c>
      <c r="H70" s="38">
        <v>40544</v>
      </c>
      <c r="I70" s="38">
        <v>40908</v>
      </c>
      <c r="J70" s="39">
        <v>44614980</v>
      </c>
      <c r="K70" s="27" t="s">
        <v>2527</v>
      </c>
      <c r="L70" s="27" t="s">
        <v>2398</v>
      </c>
      <c r="M70" s="27" t="s">
        <v>4259</v>
      </c>
      <c r="N70" s="27" t="s">
        <v>702</v>
      </c>
      <c r="O70" s="40">
        <v>50000</v>
      </c>
      <c r="P70" s="27" t="s">
        <v>2310</v>
      </c>
      <c r="Q70" s="41" t="s">
        <v>706</v>
      </c>
      <c r="R70" s="37" t="s">
        <v>706</v>
      </c>
      <c r="S70">
        <f t="shared" si="1"/>
        <v>2022</v>
      </c>
    </row>
    <row r="71" spans="1:19" x14ac:dyDescent="0.3">
      <c r="A71" s="26">
        <v>41893</v>
      </c>
      <c r="B71" s="26">
        <v>44926</v>
      </c>
      <c r="C71" s="26">
        <v>41850</v>
      </c>
      <c r="D71" s="27" t="s">
        <v>2528</v>
      </c>
      <c r="E71" s="27" t="s">
        <v>2529</v>
      </c>
      <c r="F71" s="37" t="s">
        <v>3787</v>
      </c>
      <c r="G71" s="27" t="s">
        <v>2289</v>
      </c>
      <c r="H71" s="38">
        <v>41760</v>
      </c>
      <c r="I71" s="38">
        <v>41851</v>
      </c>
      <c r="J71" s="39">
        <v>112388519</v>
      </c>
      <c r="K71" s="27" t="s">
        <v>2530</v>
      </c>
      <c r="L71" s="27" t="s">
        <v>2398</v>
      </c>
      <c r="M71" s="27" t="s">
        <v>4266</v>
      </c>
      <c r="N71" s="27" t="s">
        <v>702</v>
      </c>
      <c r="O71" s="40">
        <v>50000</v>
      </c>
      <c r="P71" s="27" t="s">
        <v>2319</v>
      </c>
      <c r="Q71" s="41" t="s">
        <v>706</v>
      </c>
      <c r="R71" s="37" t="s">
        <v>706</v>
      </c>
      <c r="S71">
        <f t="shared" si="1"/>
        <v>2022</v>
      </c>
    </row>
    <row r="72" spans="1:19" x14ac:dyDescent="0.3">
      <c r="A72" s="26">
        <v>41901</v>
      </c>
      <c r="B72" s="26">
        <v>44926</v>
      </c>
      <c r="C72" s="26">
        <v>41775</v>
      </c>
      <c r="D72" s="27" t="s">
        <v>2531</v>
      </c>
      <c r="E72" s="27" t="s">
        <v>2532</v>
      </c>
      <c r="F72" s="37" t="s">
        <v>3703</v>
      </c>
      <c r="G72" s="27" t="s">
        <v>2274</v>
      </c>
      <c r="H72" s="38">
        <v>41579</v>
      </c>
      <c r="I72" s="38">
        <v>41943</v>
      </c>
      <c r="J72" s="39">
        <v>48243543</v>
      </c>
      <c r="K72" s="27" t="s">
        <v>2533</v>
      </c>
      <c r="L72" s="27" t="s">
        <v>2398</v>
      </c>
      <c r="M72" s="27" t="s">
        <v>4384</v>
      </c>
      <c r="N72" s="27" t="s">
        <v>702</v>
      </c>
      <c r="O72" s="40">
        <v>20000</v>
      </c>
      <c r="P72" s="27" t="s">
        <v>2313</v>
      </c>
      <c r="Q72" s="41" t="s">
        <v>706</v>
      </c>
      <c r="R72" s="37" t="s">
        <v>706</v>
      </c>
      <c r="S72">
        <f t="shared" si="1"/>
        <v>2022</v>
      </c>
    </row>
    <row r="73" spans="1:19" x14ac:dyDescent="0.3">
      <c r="A73" s="26">
        <v>41901</v>
      </c>
      <c r="B73" s="26">
        <v>44926</v>
      </c>
      <c r="C73" s="26">
        <v>41775</v>
      </c>
      <c r="D73" s="27" t="s">
        <v>2534</v>
      </c>
      <c r="E73" s="27" t="s">
        <v>2535</v>
      </c>
      <c r="F73" s="37" t="s">
        <v>3788</v>
      </c>
      <c r="G73" s="27" t="s">
        <v>2281</v>
      </c>
      <c r="H73" s="38">
        <v>41579</v>
      </c>
      <c r="I73" s="38">
        <v>41943</v>
      </c>
      <c r="J73" s="39">
        <v>48243543</v>
      </c>
      <c r="K73" s="27" t="s">
        <v>2533</v>
      </c>
      <c r="L73" s="27" t="s">
        <v>2398</v>
      </c>
      <c r="M73" s="27" t="s">
        <v>4385</v>
      </c>
      <c r="N73" s="27" t="s">
        <v>702</v>
      </c>
      <c r="O73" s="40">
        <v>89550</v>
      </c>
      <c r="P73" s="27" t="s">
        <v>2318</v>
      </c>
      <c r="Q73" s="41" t="s">
        <v>706</v>
      </c>
      <c r="R73" s="37" t="s">
        <v>706</v>
      </c>
      <c r="S73">
        <f t="shared" si="1"/>
        <v>2022</v>
      </c>
    </row>
    <row r="74" spans="1:19" x14ac:dyDescent="0.3">
      <c r="A74" s="26">
        <v>41920</v>
      </c>
      <c r="B74" s="26">
        <v>44926</v>
      </c>
      <c r="C74" s="26">
        <v>41757</v>
      </c>
      <c r="D74" s="27" t="s">
        <v>2536</v>
      </c>
      <c r="E74" s="27" t="s">
        <v>2537</v>
      </c>
      <c r="F74" s="37" t="s">
        <v>3789</v>
      </c>
      <c r="G74" s="27" t="s">
        <v>2278</v>
      </c>
      <c r="H74" s="38">
        <v>41640</v>
      </c>
      <c r="I74" s="38">
        <v>42004</v>
      </c>
      <c r="J74" s="39">
        <v>1600000</v>
      </c>
      <c r="K74" s="27" t="s">
        <v>2538</v>
      </c>
      <c r="L74" s="27" t="s">
        <v>574</v>
      </c>
      <c r="M74" s="27" t="s">
        <v>4242</v>
      </c>
      <c r="N74" s="27" t="s">
        <v>566</v>
      </c>
      <c r="O74" s="40">
        <v>1925000</v>
      </c>
      <c r="P74" s="27" t="s">
        <v>2324</v>
      </c>
      <c r="Q74" s="41" t="s">
        <v>185</v>
      </c>
      <c r="R74" s="37" t="s">
        <v>570</v>
      </c>
      <c r="S74">
        <f t="shared" si="1"/>
        <v>2022</v>
      </c>
    </row>
    <row r="75" spans="1:19" x14ac:dyDescent="0.3">
      <c r="A75" s="26">
        <v>41925</v>
      </c>
      <c r="B75" s="26">
        <v>44926</v>
      </c>
      <c r="C75" s="26">
        <v>41641</v>
      </c>
      <c r="D75" s="27" t="s">
        <v>228</v>
      </c>
      <c r="E75" s="27" t="s">
        <v>2539</v>
      </c>
      <c r="F75" s="37" t="s">
        <v>3790</v>
      </c>
      <c r="G75" s="27" t="s">
        <v>2274</v>
      </c>
      <c r="H75" s="38">
        <v>41640</v>
      </c>
      <c r="I75" s="38">
        <v>42004</v>
      </c>
      <c r="J75" s="39">
        <v>97704703</v>
      </c>
      <c r="K75" s="27" t="s">
        <v>2540</v>
      </c>
      <c r="L75" s="27" t="s">
        <v>2439</v>
      </c>
      <c r="M75" s="27" t="s">
        <v>4340</v>
      </c>
      <c r="N75" s="27" t="s">
        <v>1404</v>
      </c>
      <c r="O75" s="40">
        <v>50000</v>
      </c>
      <c r="P75" s="27" t="s">
        <v>2318</v>
      </c>
      <c r="Q75" s="41" t="s">
        <v>706</v>
      </c>
      <c r="R75" s="37" t="s">
        <v>706</v>
      </c>
      <c r="S75">
        <f t="shared" si="1"/>
        <v>2022</v>
      </c>
    </row>
    <row r="76" spans="1:19" x14ac:dyDescent="0.3">
      <c r="A76" s="26">
        <v>41927</v>
      </c>
      <c r="B76" s="26">
        <v>44926</v>
      </c>
      <c r="C76" s="26">
        <v>41424</v>
      </c>
      <c r="D76" s="27" t="s">
        <v>2541</v>
      </c>
      <c r="E76" s="27" t="s">
        <v>1792</v>
      </c>
      <c r="F76" s="37" t="s">
        <v>3791</v>
      </c>
      <c r="G76" s="27" t="s">
        <v>2283</v>
      </c>
      <c r="H76" s="38">
        <v>41091</v>
      </c>
      <c r="I76" s="38">
        <v>41455</v>
      </c>
      <c r="J76" s="39">
        <v>38070372</v>
      </c>
      <c r="K76" s="27" t="s">
        <v>2542</v>
      </c>
      <c r="L76" s="27" t="s">
        <v>2398</v>
      </c>
      <c r="M76" s="27" t="s">
        <v>4323</v>
      </c>
      <c r="N76" s="27" t="s">
        <v>702</v>
      </c>
      <c r="O76" s="40">
        <v>50000</v>
      </c>
      <c r="P76" s="27" t="s">
        <v>2316</v>
      </c>
      <c r="Q76" s="41" t="s">
        <v>706</v>
      </c>
      <c r="R76" s="37" t="s">
        <v>706</v>
      </c>
      <c r="S76">
        <f t="shared" si="1"/>
        <v>2022</v>
      </c>
    </row>
    <row r="77" spans="1:19" x14ac:dyDescent="0.3">
      <c r="A77" s="26">
        <v>41939</v>
      </c>
      <c r="B77" s="26">
        <v>44926</v>
      </c>
      <c r="C77" s="26">
        <v>40556</v>
      </c>
      <c r="D77" s="27" t="s">
        <v>2543</v>
      </c>
      <c r="E77" s="27" t="s">
        <v>2544</v>
      </c>
      <c r="F77" s="37" t="s">
        <v>3792</v>
      </c>
      <c r="G77" s="27" t="s">
        <v>2282</v>
      </c>
      <c r="H77" s="38">
        <v>40360</v>
      </c>
      <c r="I77" s="38">
        <v>40724</v>
      </c>
      <c r="J77" s="39">
        <v>7927548</v>
      </c>
      <c r="K77" s="27" t="s">
        <v>2545</v>
      </c>
      <c r="L77" s="27" t="s">
        <v>2398</v>
      </c>
      <c r="M77" s="27" t="s">
        <v>4326</v>
      </c>
      <c r="N77" s="27" t="s">
        <v>702</v>
      </c>
      <c r="O77" s="40">
        <v>50000</v>
      </c>
      <c r="P77" s="27" t="s">
        <v>2325</v>
      </c>
      <c r="Q77" s="41" t="s">
        <v>706</v>
      </c>
      <c r="R77" s="37" t="s">
        <v>706</v>
      </c>
      <c r="S77">
        <f t="shared" si="1"/>
        <v>2022</v>
      </c>
    </row>
    <row r="78" spans="1:19" x14ac:dyDescent="0.3">
      <c r="A78" s="26">
        <v>41954</v>
      </c>
      <c r="B78" s="26">
        <v>44926</v>
      </c>
      <c r="C78" s="26">
        <v>41904</v>
      </c>
      <c r="D78" s="27" t="s">
        <v>2546</v>
      </c>
      <c r="E78" s="27" t="s">
        <v>2547</v>
      </c>
      <c r="F78" s="37" t="s">
        <v>3793</v>
      </c>
      <c r="G78" s="27" t="s">
        <v>2282</v>
      </c>
      <c r="H78" s="38">
        <v>41699</v>
      </c>
      <c r="I78" s="38">
        <v>42063</v>
      </c>
      <c r="J78" s="39">
        <v>38127434</v>
      </c>
      <c r="K78" s="27" t="s">
        <v>2548</v>
      </c>
      <c r="L78" s="27" t="s">
        <v>2398</v>
      </c>
      <c r="M78" s="27" t="s">
        <v>4215</v>
      </c>
      <c r="N78" s="27" t="s">
        <v>702</v>
      </c>
      <c r="O78" s="40">
        <v>50000</v>
      </c>
      <c r="P78" s="27" t="s">
        <v>2315</v>
      </c>
      <c r="Q78" s="41" t="s">
        <v>706</v>
      </c>
      <c r="R78" s="37" t="s">
        <v>706</v>
      </c>
      <c r="S78">
        <f t="shared" si="1"/>
        <v>2022</v>
      </c>
    </row>
    <row r="79" spans="1:19" x14ac:dyDescent="0.3">
      <c r="A79" s="26">
        <v>41961</v>
      </c>
      <c r="B79" s="26">
        <v>44926</v>
      </c>
      <c r="C79" s="26">
        <v>41692</v>
      </c>
      <c r="D79" s="27" t="s">
        <v>511</v>
      </c>
      <c r="E79" s="27" t="s">
        <v>2549</v>
      </c>
      <c r="F79" s="37" t="s">
        <v>3794</v>
      </c>
      <c r="G79" s="27" t="s">
        <v>2291</v>
      </c>
      <c r="H79" s="38">
        <v>41579</v>
      </c>
      <c r="I79" s="38">
        <v>41943</v>
      </c>
      <c r="J79" s="39">
        <v>36072826</v>
      </c>
      <c r="K79" s="27" t="s">
        <v>2550</v>
      </c>
      <c r="L79" s="27" t="s">
        <v>2439</v>
      </c>
      <c r="M79" s="27" t="s">
        <v>4236</v>
      </c>
      <c r="N79" s="27" t="s">
        <v>1404</v>
      </c>
      <c r="O79" s="40">
        <v>50000</v>
      </c>
      <c r="P79" s="27" t="s">
        <v>2312</v>
      </c>
      <c r="Q79" s="41" t="s">
        <v>706</v>
      </c>
      <c r="R79" s="37" t="s">
        <v>706</v>
      </c>
      <c r="S79">
        <f t="shared" si="1"/>
        <v>2022</v>
      </c>
    </row>
    <row r="80" spans="1:19" x14ac:dyDescent="0.3">
      <c r="A80" s="26">
        <v>41964</v>
      </c>
      <c r="B80" s="26">
        <v>44926</v>
      </c>
      <c r="C80" s="26">
        <v>41497</v>
      </c>
      <c r="D80" s="27" t="s">
        <v>2551</v>
      </c>
      <c r="E80" s="27" t="s">
        <v>2552</v>
      </c>
      <c r="F80" s="37" t="s">
        <v>3795</v>
      </c>
      <c r="G80" s="27" t="s">
        <v>2274</v>
      </c>
      <c r="H80" s="38">
        <v>41487</v>
      </c>
      <c r="I80" s="38">
        <v>41851</v>
      </c>
      <c r="J80" s="39">
        <v>4950000</v>
      </c>
      <c r="K80" s="27" t="s">
        <v>2553</v>
      </c>
      <c r="L80" s="27" t="s">
        <v>2398</v>
      </c>
      <c r="M80" s="27" t="s">
        <v>4386</v>
      </c>
      <c r="N80" s="27" t="s">
        <v>702</v>
      </c>
      <c r="O80" s="40">
        <v>50000</v>
      </c>
      <c r="P80" s="27" t="s">
        <v>2304</v>
      </c>
      <c r="Q80" s="41" t="s">
        <v>706</v>
      </c>
      <c r="R80" s="37" t="s">
        <v>706</v>
      </c>
      <c r="S80">
        <f t="shared" si="1"/>
        <v>2022</v>
      </c>
    </row>
    <row r="81" spans="1:19" x14ac:dyDescent="0.3">
      <c r="A81" s="26">
        <v>41971</v>
      </c>
      <c r="B81" s="26">
        <v>44926</v>
      </c>
      <c r="C81" s="26">
        <v>41900</v>
      </c>
      <c r="D81" s="27" t="s">
        <v>213</v>
      </c>
      <c r="E81" s="27" t="s">
        <v>2554</v>
      </c>
      <c r="F81" s="37" t="s">
        <v>3796</v>
      </c>
      <c r="G81" s="27" t="s">
        <v>2274</v>
      </c>
      <c r="H81" s="38">
        <v>41640</v>
      </c>
      <c r="I81" s="38">
        <v>42004</v>
      </c>
      <c r="J81" s="39">
        <v>29229941</v>
      </c>
      <c r="K81" s="27" t="s">
        <v>2555</v>
      </c>
      <c r="L81" s="27" t="s">
        <v>2439</v>
      </c>
      <c r="M81" s="27" t="s">
        <v>4387</v>
      </c>
      <c r="N81" s="27" t="s">
        <v>1404</v>
      </c>
      <c r="O81" s="40">
        <v>50000</v>
      </c>
      <c r="P81" s="27" t="s">
        <v>2319</v>
      </c>
      <c r="Q81" s="41" t="s">
        <v>706</v>
      </c>
      <c r="R81" s="37" t="s">
        <v>706</v>
      </c>
      <c r="S81">
        <f t="shared" si="1"/>
        <v>2022</v>
      </c>
    </row>
    <row r="82" spans="1:19" x14ac:dyDescent="0.3">
      <c r="A82" s="26">
        <v>42009</v>
      </c>
      <c r="B82" s="26">
        <v>44926</v>
      </c>
      <c r="C82" s="26">
        <v>41107</v>
      </c>
      <c r="D82" s="27" t="s">
        <v>2556</v>
      </c>
      <c r="E82" s="27" t="s">
        <v>2557</v>
      </c>
      <c r="F82" s="37" t="s">
        <v>3797</v>
      </c>
      <c r="G82" s="27" t="s">
        <v>2276</v>
      </c>
      <c r="H82" s="38">
        <v>40824</v>
      </c>
      <c r="I82" s="38">
        <v>41189</v>
      </c>
      <c r="J82" s="39">
        <v>30873000</v>
      </c>
      <c r="K82" s="27" t="s">
        <v>2558</v>
      </c>
      <c r="L82" s="27" t="s">
        <v>2398</v>
      </c>
      <c r="M82" s="27" t="s">
        <v>4388</v>
      </c>
      <c r="N82" s="27" t="s">
        <v>702</v>
      </c>
      <c r="O82" s="40">
        <v>50000</v>
      </c>
      <c r="P82" s="27" t="s">
        <v>2312</v>
      </c>
      <c r="Q82" s="41" t="s">
        <v>706</v>
      </c>
      <c r="R82" s="37" t="s">
        <v>706</v>
      </c>
      <c r="S82">
        <f t="shared" si="1"/>
        <v>2022</v>
      </c>
    </row>
    <row r="83" spans="1:19" x14ac:dyDescent="0.3">
      <c r="A83" s="26">
        <v>42018</v>
      </c>
      <c r="B83" s="26">
        <v>44926</v>
      </c>
      <c r="C83" s="26">
        <v>41918</v>
      </c>
      <c r="D83" s="27" t="s">
        <v>2559</v>
      </c>
      <c r="E83" s="27" t="s">
        <v>2560</v>
      </c>
      <c r="F83" s="37" t="s">
        <v>3798</v>
      </c>
      <c r="G83" s="27" t="s">
        <v>2291</v>
      </c>
      <c r="H83" s="38">
        <v>41852</v>
      </c>
      <c r="I83" s="38">
        <v>42216</v>
      </c>
      <c r="J83" s="39">
        <v>719600000</v>
      </c>
      <c r="K83" s="27" t="s">
        <v>2561</v>
      </c>
      <c r="L83" s="27" t="s">
        <v>2398</v>
      </c>
      <c r="M83" s="27" t="s">
        <v>4206</v>
      </c>
      <c r="N83" s="27" t="s">
        <v>702</v>
      </c>
      <c r="O83" s="40">
        <v>50000</v>
      </c>
      <c r="P83" s="27" t="s">
        <v>2300</v>
      </c>
      <c r="Q83" s="41" t="s">
        <v>706</v>
      </c>
      <c r="R83" s="37" t="s">
        <v>706</v>
      </c>
      <c r="S83">
        <f t="shared" si="1"/>
        <v>2022</v>
      </c>
    </row>
    <row r="84" spans="1:19" x14ac:dyDescent="0.3">
      <c r="A84" s="26">
        <v>42019</v>
      </c>
      <c r="B84" s="26">
        <v>44926</v>
      </c>
      <c r="C84" s="26">
        <v>41845</v>
      </c>
      <c r="D84" s="27" t="s">
        <v>2562</v>
      </c>
      <c r="E84" s="27" t="s">
        <v>2563</v>
      </c>
      <c r="F84" s="37" t="s">
        <v>3799</v>
      </c>
      <c r="G84" s="27" t="s">
        <v>2276</v>
      </c>
      <c r="H84" s="38">
        <v>41821</v>
      </c>
      <c r="I84" s="38">
        <v>42185</v>
      </c>
      <c r="J84" s="39">
        <v>35827913</v>
      </c>
      <c r="K84" s="27" t="s">
        <v>2564</v>
      </c>
      <c r="L84" s="27" t="s">
        <v>2398</v>
      </c>
      <c r="M84" s="27" t="s">
        <v>4389</v>
      </c>
      <c r="N84" s="27" t="s">
        <v>702</v>
      </c>
      <c r="O84" s="40">
        <v>20000</v>
      </c>
      <c r="P84" s="27" t="s">
        <v>2322</v>
      </c>
      <c r="Q84" s="41" t="s">
        <v>706</v>
      </c>
      <c r="R84" s="37" t="s">
        <v>706</v>
      </c>
      <c r="S84">
        <f t="shared" si="1"/>
        <v>2022</v>
      </c>
    </row>
    <row r="85" spans="1:19" x14ac:dyDescent="0.3">
      <c r="A85" s="26">
        <v>42040</v>
      </c>
      <c r="B85" s="26">
        <v>44926</v>
      </c>
      <c r="C85" s="26">
        <v>41732</v>
      </c>
      <c r="D85" s="27" t="s">
        <v>2565</v>
      </c>
      <c r="E85" s="27" t="s">
        <v>2566</v>
      </c>
      <c r="F85" s="37" t="s">
        <v>3800</v>
      </c>
      <c r="G85" s="27" t="s">
        <v>2296</v>
      </c>
      <c r="H85" s="38">
        <v>41604</v>
      </c>
      <c r="I85" s="38">
        <v>41968</v>
      </c>
      <c r="J85" s="39">
        <v>16558524</v>
      </c>
      <c r="K85" s="27" t="s">
        <v>2567</v>
      </c>
      <c r="L85" s="27" t="s">
        <v>2439</v>
      </c>
      <c r="M85" s="27" t="s">
        <v>4390</v>
      </c>
      <c r="N85" s="27" t="s">
        <v>1404</v>
      </c>
      <c r="O85" s="40">
        <v>50000</v>
      </c>
      <c r="P85" s="27" t="s">
        <v>2326</v>
      </c>
      <c r="Q85" s="41" t="s">
        <v>706</v>
      </c>
      <c r="R85" s="37" t="s">
        <v>706</v>
      </c>
      <c r="S85">
        <f t="shared" si="1"/>
        <v>2022</v>
      </c>
    </row>
    <row r="86" spans="1:19" x14ac:dyDescent="0.3">
      <c r="A86" s="26">
        <v>42040</v>
      </c>
      <c r="B86" s="26">
        <v>44926</v>
      </c>
      <c r="C86" s="26">
        <v>41804</v>
      </c>
      <c r="D86" s="27" t="s">
        <v>395</v>
      </c>
      <c r="E86" s="27" t="s">
        <v>2568</v>
      </c>
      <c r="F86" s="37" t="s">
        <v>3801</v>
      </c>
      <c r="G86" s="27" t="s">
        <v>2297</v>
      </c>
      <c r="H86" s="38">
        <v>41640</v>
      </c>
      <c r="I86" s="38">
        <v>42004</v>
      </c>
      <c r="J86" s="39">
        <v>154646220</v>
      </c>
      <c r="K86" s="27" t="s">
        <v>2569</v>
      </c>
      <c r="L86" s="27" t="s">
        <v>2439</v>
      </c>
      <c r="M86" s="27" t="s">
        <v>4216</v>
      </c>
      <c r="N86" s="27" t="s">
        <v>1404</v>
      </c>
      <c r="O86" s="40">
        <v>50000</v>
      </c>
      <c r="P86" s="27" t="s">
        <v>2308</v>
      </c>
      <c r="Q86" s="41" t="s">
        <v>706</v>
      </c>
      <c r="R86" s="37" t="s">
        <v>706</v>
      </c>
      <c r="S86">
        <f t="shared" si="1"/>
        <v>2022</v>
      </c>
    </row>
    <row r="87" spans="1:19" x14ac:dyDescent="0.3">
      <c r="A87" s="26">
        <v>42044</v>
      </c>
      <c r="B87" s="26">
        <v>44926</v>
      </c>
      <c r="C87" s="26">
        <v>41817</v>
      </c>
      <c r="D87" s="27" t="s">
        <v>2570</v>
      </c>
      <c r="E87" s="27" t="s">
        <v>2571</v>
      </c>
      <c r="F87" s="37" t="s">
        <v>3802</v>
      </c>
      <c r="G87" s="27" t="s">
        <v>2297</v>
      </c>
      <c r="H87" s="38">
        <v>41817</v>
      </c>
      <c r="I87" s="38">
        <v>42181</v>
      </c>
      <c r="J87" s="39">
        <v>2136818</v>
      </c>
      <c r="K87" s="27" t="s">
        <v>2572</v>
      </c>
      <c r="L87" s="27" t="s">
        <v>2398</v>
      </c>
      <c r="M87" s="27" t="s">
        <v>4391</v>
      </c>
      <c r="N87" s="27" t="s">
        <v>702</v>
      </c>
      <c r="O87" s="40">
        <v>50000</v>
      </c>
      <c r="P87" s="27" t="s">
        <v>2319</v>
      </c>
      <c r="Q87" s="41" t="s">
        <v>706</v>
      </c>
      <c r="R87" s="37" t="s">
        <v>706</v>
      </c>
      <c r="S87">
        <f t="shared" si="1"/>
        <v>2022</v>
      </c>
    </row>
    <row r="88" spans="1:19" x14ac:dyDescent="0.3">
      <c r="A88" s="26">
        <v>42058</v>
      </c>
      <c r="B88" s="26">
        <v>44926</v>
      </c>
      <c r="C88" s="26">
        <v>41746</v>
      </c>
      <c r="D88" s="27" t="s">
        <v>2573</v>
      </c>
      <c r="E88" s="27" t="s">
        <v>2574</v>
      </c>
      <c r="F88" s="37" t="s">
        <v>3803</v>
      </c>
      <c r="G88" s="27" t="s">
        <v>2298</v>
      </c>
      <c r="H88" s="38">
        <v>41604</v>
      </c>
      <c r="I88" s="38">
        <v>41968</v>
      </c>
      <c r="J88" s="39">
        <v>16558524</v>
      </c>
      <c r="K88" s="27" t="s">
        <v>2575</v>
      </c>
      <c r="L88" s="27" t="s">
        <v>2439</v>
      </c>
      <c r="M88" s="27" t="s">
        <v>4334</v>
      </c>
      <c r="N88" s="27" t="s">
        <v>1404</v>
      </c>
      <c r="O88" s="40">
        <v>50000</v>
      </c>
      <c r="P88" s="27" t="s">
        <v>2311</v>
      </c>
      <c r="Q88" s="41" t="s">
        <v>706</v>
      </c>
      <c r="R88" s="37" t="s">
        <v>706</v>
      </c>
      <c r="S88">
        <f t="shared" si="1"/>
        <v>2022</v>
      </c>
    </row>
    <row r="89" spans="1:19" x14ac:dyDescent="0.3">
      <c r="A89" s="26">
        <v>42077</v>
      </c>
      <c r="B89" s="26">
        <v>44926</v>
      </c>
      <c r="C89" s="26">
        <v>41827</v>
      </c>
      <c r="D89" s="27" t="s">
        <v>2576</v>
      </c>
      <c r="E89" s="27" t="s">
        <v>2577</v>
      </c>
      <c r="F89" s="37" t="s">
        <v>3804</v>
      </c>
      <c r="G89" s="27" t="s">
        <v>2269</v>
      </c>
      <c r="H89" s="38">
        <v>41487</v>
      </c>
      <c r="I89" s="38">
        <v>41851</v>
      </c>
      <c r="J89" s="39">
        <v>34125000</v>
      </c>
      <c r="K89" s="27" t="s">
        <v>2578</v>
      </c>
      <c r="L89" s="27" t="s">
        <v>2398</v>
      </c>
      <c r="M89" s="27" t="s">
        <v>4281</v>
      </c>
      <c r="N89" s="27" t="s">
        <v>702</v>
      </c>
      <c r="O89" s="40">
        <v>50000</v>
      </c>
      <c r="P89" s="27" t="s">
        <v>2313</v>
      </c>
      <c r="Q89" s="41" t="s">
        <v>706</v>
      </c>
      <c r="R89" s="37" t="s">
        <v>706</v>
      </c>
      <c r="S89">
        <f t="shared" si="1"/>
        <v>2022</v>
      </c>
    </row>
    <row r="90" spans="1:19" x14ac:dyDescent="0.3">
      <c r="A90" s="26">
        <v>42087</v>
      </c>
      <c r="B90" s="26">
        <v>44926</v>
      </c>
      <c r="C90" s="26">
        <v>42041</v>
      </c>
      <c r="D90" s="27" t="s">
        <v>2579</v>
      </c>
      <c r="E90" s="27" t="s">
        <v>2580</v>
      </c>
      <c r="F90" s="37" t="s">
        <v>3805</v>
      </c>
      <c r="G90" s="27" t="s">
        <v>2291</v>
      </c>
      <c r="H90" s="38">
        <v>41876</v>
      </c>
      <c r="I90" s="38">
        <v>42240</v>
      </c>
      <c r="J90" s="39">
        <v>600000</v>
      </c>
      <c r="K90" s="27" t="s">
        <v>2366</v>
      </c>
      <c r="L90" s="27" t="s">
        <v>574</v>
      </c>
      <c r="M90" s="27" t="s">
        <v>4392</v>
      </c>
      <c r="N90" s="27" t="s">
        <v>617</v>
      </c>
      <c r="O90" s="40">
        <v>100000</v>
      </c>
      <c r="P90" s="27" t="s">
        <v>2321</v>
      </c>
      <c r="Q90" s="41" t="s">
        <v>619</v>
      </c>
      <c r="R90" s="37" t="s">
        <v>580</v>
      </c>
      <c r="S90">
        <f t="shared" si="1"/>
        <v>2022</v>
      </c>
    </row>
    <row r="91" spans="1:19" x14ac:dyDescent="0.3">
      <c r="A91" s="26">
        <v>42088</v>
      </c>
      <c r="B91" s="26">
        <v>44926</v>
      </c>
      <c r="C91" s="26">
        <v>41981</v>
      </c>
      <c r="D91" s="27" t="s">
        <v>2581</v>
      </c>
      <c r="E91" s="27" t="s">
        <v>2582</v>
      </c>
      <c r="F91" s="37" t="s">
        <v>3806</v>
      </c>
      <c r="G91" s="27" t="s">
        <v>2283</v>
      </c>
      <c r="H91" s="38">
        <v>41944</v>
      </c>
      <c r="I91" s="38">
        <v>42308</v>
      </c>
      <c r="J91" s="39">
        <v>3012000</v>
      </c>
      <c r="K91" s="27" t="s">
        <v>2583</v>
      </c>
      <c r="L91" s="27" t="s">
        <v>2398</v>
      </c>
      <c r="M91" s="27" t="s">
        <v>4393</v>
      </c>
      <c r="N91" s="27" t="s">
        <v>702</v>
      </c>
      <c r="O91" s="40">
        <v>50000</v>
      </c>
      <c r="P91" s="27" t="s">
        <v>2314</v>
      </c>
      <c r="Q91" s="41" t="s">
        <v>706</v>
      </c>
      <c r="R91" s="37" t="s">
        <v>706</v>
      </c>
      <c r="S91">
        <f t="shared" si="1"/>
        <v>2022</v>
      </c>
    </row>
    <row r="92" spans="1:19" x14ac:dyDescent="0.3">
      <c r="A92" s="26">
        <v>42093</v>
      </c>
      <c r="B92" s="26">
        <v>44926</v>
      </c>
      <c r="C92" s="26">
        <v>41936</v>
      </c>
      <c r="D92" s="27" t="s">
        <v>2584</v>
      </c>
      <c r="E92" s="27" t="s">
        <v>1537</v>
      </c>
      <c r="F92" s="37" t="s">
        <v>3807</v>
      </c>
      <c r="G92" s="27" t="s">
        <v>2291</v>
      </c>
      <c r="H92" s="38">
        <v>41821</v>
      </c>
      <c r="I92" s="38">
        <v>42004</v>
      </c>
      <c r="J92" s="39">
        <v>15381600</v>
      </c>
      <c r="K92" s="27" t="s">
        <v>2585</v>
      </c>
      <c r="L92" s="27" t="s">
        <v>2439</v>
      </c>
      <c r="M92" s="27" t="s">
        <v>4394</v>
      </c>
      <c r="N92" s="27" t="s">
        <v>1404</v>
      </c>
      <c r="O92" s="40">
        <v>50000</v>
      </c>
      <c r="P92" s="27" t="s">
        <v>2323</v>
      </c>
      <c r="Q92" s="41" t="s">
        <v>706</v>
      </c>
      <c r="R92" s="37" t="s">
        <v>706</v>
      </c>
      <c r="S92">
        <f t="shared" si="1"/>
        <v>2022</v>
      </c>
    </row>
    <row r="93" spans="1:19" x14ac:dyDescent="0.3">
      <c r="A93" s="26">
        <v>42094</v>
      </c>
      <c r="B93" s="26">
        <v>44926</v>
      </c>
      <c r="C93" s="26">
        <v>41723</v>
      </c>
      <c r="D93" s="27" t="s">
        <v>1856</v>
      </c>
      <c r="E93" s="27" t="s">
        <v>743</v>
      </c>
      <c r="F93" s="37" t="s">
        <v>3808</v>
      </c>
      <c r="G93" s="27" t="s">
        <v>2285</v>
      </c>
      <c r="H93" s="38">
        <v>41640</v>
      </c>
      <c r="I93" s="38">
        <v>42004</v>
      </c>
      <c r="J93" s="39">
        <v>54619414</v>
      </c>
      <c r="K93" s="37"/>
      <c r="L93" s="27" t="s">
        <v>2398</v>
      </c>
      <c r="M93" s="27" t="s">
        <v>4298</v>
      </c>
      <c r="N93" s="27" t="s">
        <v>702</v>
      </c>
      <c r="O93" s="40">
        <v>50000</v>
      </c>
      <c r="P93" s="27" t="s">
        <v>2311</v>
      </c>
      <c r="Q93" s="41" t="s">
        <v>706</v>
      </c>
      <c r="R93" s="37" t="s">
        <v>706</v>
      </c>
      <c r="S93">
        <f t="shared" si="1"/>
        <v>2022</v>
      </c>
    </row>
    <row r="94" spans="1:19" x14ac:dyDescent="0.3">
      <c r="A94" s="26">
        <v>42109</v>
      </c>
      <c r="B94" s="26">
        <v>44926</v>
      </c>
      <c r="C94" s="26">
        <v>41741</v>
      </c>
      <c r="D94" s="27" t="s">
        <v>2586</v>
      </c>
      <c r="E94" s="27" t="s">
        <v>923</v>
      </c>
      <c r="F94" s="37" t="s">
        <v>3809</v>
      </c>
      <c r="G94" s="27" t="s">
        <v>2289</v>
      </c>
      <c r="H94" s="38">
        <v>41409</v>
      </c>
      <c r="I94" s="38">
        <v>41773</v>
      </c>
      <c r="J94" s="39">
        <v>22496760</v>
      </c>
      <c r="K94" s="27" t="s">
        <v>2587</v>
      </c>
      <c r="L94" s="27" t="s">
        <v>2398</v>
      </c>
      <c r="M94" s="27" t="s">
        <v>4395</v>
      </c>
      <c r="N94" s="27" t="s">
        <v>702</v>
      </c>
      <c r="O94" s="40">
        <v>50000</v>
      </c>
      <c r="P94" s="27" t="s">
        <v>2324</v>
      </c>
      <c r="Q94" s="41" t="s">
        <v>706</v>
      </c>
      <c r="R94" s="37" t="s">
        <v>706</v>
      </c>
      <c r="S94">
        <f t="shared" si="1"/>
        <v>2022</v>
      </c>
    </row>
    <row r="95" spans="1:19" x14ac:dyDescent="0.3">
      <c r="A95" s="26">
        <v>42122</v>
      </c>
      <c r="B95" s="26">
        <v>44926</v>
      </c>
      <c r="C95" s="26">
        <v>42021</v>
      </c>
      <c r="D95" s="27" t="s">
        <v>2588</v>
      </c>
      <c r="E95" s="27" t="s">
        <v>2589</v>
      </c>
      <c r="F95" s="37" t="s">
        <v>3810</v>
      </c>
      <c r="G95" s="27" t="s">
        <v>2285</v>
      </c>
      <c r="H95" s="38">
        <v>41944</v>
      </c>
      <c r="I95" s="38">
        <v>42308</v>
      </c>
      <c r="J95" s="39">
        <v>421120118</v>
      </c>
      <c r="K95" s="27" t="s">
        <v>2590</v>
      </c>
      <c r="L95" s="27" t="s">
        <v>2398</v>
      </c>
      <c r="M95" s="27" t="s">
        <v>4396</v>
      </c>
      <c r="N95" s="27" t="s">
        <v>702</v>
      </c>
      <c r="O95" s="40">
        <v>50000</v>
      </c>
      <c r="P95" s="27" t="s">
        <v>2327</v>
      </c>
      <c r="Q95" s="41" t="s">
        <v>706</v>
      </c>
      <c r="R95" s="37" t="s">
        <v>706</v>
      </c>
      <c r="S95">
        <f t="shared" si="1"/>
        <v>2022</v>
      </c>
    </row>
    <row r="96" spans="1:19" x14ac:dyDescent="0.3">
      <c r="A96" s="26">
        <v>42130</v>
      </c>
      <c r="B96" s="26">
        <v>44926</v>
      </c>
      <c r="C96" s="26">
        <v>40681</v>
      </c>
      <c r="D96" s="27" t="s">
        <v>2591</v>
      </c>
      <c r="E96" s="27" t="s">
        <v>2592</v>
      </c>
      <c r="F96" s="37" t="s">
        <v>3811</v>
      </c>
      <c r="G96" s="27" t="s">
        <v>2281</v>
      </c>
      <c r="H96" s="38">
        <v>40544</v>
      </c>
      <c r="I96" s="38">
        <v>40908</v>
      </c>
      <c r="J96" s="39">
        <v>40308480</v>
      </c>
      <c r="K96" s="27" t="s">
        <v>2593</v>
      </c>
      <c r="L96" s="27" t="s">
        <v>2398</v>
      </c>
      <c r="M96" s="27" t="s">
        <v>4397</v>
      </c>
      <c r="N96" s="27" t="s">
        <v>702</v>
      </c>
      <c r="O96" s="40">
        <v>50000</v>
      </c>
      <c r="P96" s="27" t="s">
        <v>2313</v>
      </c>
      <c r="Q96" s="41" t="s">
        <v>706</v>
      </c>
      <c r="R96" s="37" t="s">
        <v>706</v>
      </c>
      <c r="S96">
        <f t="shared" si="1"/>
        <v>2022</v>
      </c>
    </row>
    <row r="97" spans="1:19" x14ac:dyDescent="0.3">
      <c r="A97" s="26">
        <v>42130</v>
      </c>
      <c r="B97" s="26">
        <v>44926</v>
      </c>
      <c r="C97" s="26">
        <v>40802</v>
      </c>
      <c r="D97" s="27" t="s">
        <v>2594</v>
      </c>
      <c r="E97" s="27" t="s">
        <v>2595</v>
      </c>
      <c r="F97" s="37" t="s">
        <v>3812</v>
      </c>
      <c r="G97" s="27" t="s">
        <v>2287</v>
      </c>
      <c r="H97" s="38">
        <v>40544</v>
      </c>
      <c r="I97" s="38">
        <v>40908</v>
      </c>
      <c r="J97" s="39">
        <v>40308480</v>
      </c>
      <c r="K97" s="27" t="s">
        <v>2596</v>
      </c>
      <c r="L97" s="27" t="s">
        <v>2398</v>
      </c>
      <c r="M97" s="27" t="s">
        <v>4324</v>
      </c>
      <c r="N97" s="27" t="s">
        <v>702</v>
      </c>
      <c r="O97" s="40">
        <v>50000</v>
      </c>
      <c r="P97" s="27" t="s">
        <v>2323</v>
      </c>
      <c r="Q97" s="41" t="s">
        <v>706</v>
      </c>
      <c r="R97" s="37" t="s">
        <v>706</v>
      </c>
      <c r="S97">
        <f t="shared" si="1"/>
        <v>2022</v>
      </c>
    </row>
    <row r="98" spans="1:19" x14ac:dyDescent="0.3">
      <c r="A98" s="26">
        <v>42131</v>
      </c>
      <c r="B98" s="26">
        <v>44926</v>
      </c>
      <c r="C98" s="26">
        <v>42053</v>
      </c>
      <c r="D98" s="27" t="s">
        <v>2597</v>
      </c>
      <c r="E98" s="27" t="s">
        <v>1178</v>
      </c>
      <c r="F98" s="37" t="s">
        <v>3813</v>
      </c>
      <c r="G98" s="27" t="s">
        <v>2290</v>
      </c>
      <c r="H98" s="38">
        <v>42005</v>
      </c>
      <c r="I98" s="38">
        <v>42369</v>
      </c>
      <c r="J98" s="39">
        <v>179956704</v>
      </c>
      <c r="K98" s="27" t="s">
        <v>2598</v>
      </c>
      <c r="L98" s="27" t="s">
        <v>2398</v>
      </c>
      <c r="M98" s="27" t="s">
        <v>4398</v>
      </c>
      <c r="N98" s="27" t="s">
        <v>1404</v>
      </c>
      <c r="O98" s="40">
        <v>50000</v>
      </c>
      <c r="P98" s="27" t="s">
        <v>2323</v>
      </c>
      <c r="Q98" s="41" t="s">
        <v>706</v>
      </c>
      <c r="R98" s="37" t="s">
        <v>706</v>
      </c>
      <c r="S98">
        <f t="shared" si="1"/>
        <v>2022</v>
      </c>
    </row>
    <row r="99" spans="1:19" x14ac:dyDescent="0.3">
      <c r="A99" s="26">
        <v>42144</v>
      </c>
      <c r="B99" s="26">
        <v>44926</v>
      </c>
      <c r="C99" s="26">
        <v>41858</v>
      </c>
      <c r="D99" s="27" t="s">
        <v>2599</v>
      </c>
      <c r="E99" s="27" t="s">
        <v>2600</v>
      </c>
      <c r="F99" s="37" t="s">
        <v>3814</v>
      </c>
      <c r="G99" s="27" t="s">
        <v>2281</v>
      </c>
      <c r="H99" s="38">
        <v>41821</v>
      </c>
      <c r="I99" s="38">
        <v>42185</v>
      </c>
      <c r="J99" s="39">
        <v>320265478</v>
      </c>
      <c r="K99" s="27" t="s">
        <v>2601</v>
      </c>
      <c r="L99" s="27" t="s">
        <v>2398</v>
      </c>
      <c r="M99" s="27" t="s">
        <v>4299</v>
      </c>
      <c r="N99" s="27" t="s">
        <v>1404</v>
      </c>
      <c r="O99" s="40">
        <v>50000</v>
      </c>
      <c r="P99" s="27" t="s">
        <v>2304</v>
      </c>
      <c r="Q99" s="41" t="s">
        <v>706</v>
      </c>
      <c r="R99" s="37" t="s">
        <v>706</v>
      </c>
      <c r="S99">
        <f t="shared" si="1"/>
        <v>2022</v>
      </c>
    </row>
    <row r="100" spans="1:19" x14ac:dyDescent="0.3">
      <c r="A100" s="26">
        <v>42147</v>
      </c>
      <c r="B100" s="26">
        <v>45062</v>
      </c>
      <c r="C100" s="26">
        <v>41349</v>
      </c>
      <c r="D100" s="27" t="s">
        <v>518</v>
      </c>
      <c r="E100" s="27" t="s">
        <v>2602</v>
      </c>
      <c r="F100" s="37" t="s">
        <v>3815</v>
      </c>
      <c r="G100" s="27" t="s">
        <v>2280</v>
      </c>
      <c r="H100" s="38">
        <v>41073</v>
      </c>
      <c r="I100" s="38">
        <v>41437</v>
      </c>
      <c r="J100" s="39">
        <v>80808606</v>
      </c>
      <c r="K100" s="27" t="s">
        <v>2603</v>
      </c>
      <c r="L100" s="27" t="s">
        <v>2398</v>
      </c>
      <c r="M100" s="27" t="s">
        <v>4399</v>
      </c>
      <c r="N100" s="27" t="s">
        <v>702</v>
      </c>
      <c r="O100" s="40">
        <v>117600</v>
      </c>
      <c r="P100" s="27" t="s">
        <v>2322</v>
      </c>
      <c r="Q100" s="41" t="s">
        <v>706</v>
      </c>
      <c r="R100" s="37" t="s">
        <v>706</v>
      </c>
      <c r="S100">
        <f t="shared" si="1"/>
        <v>2023</v>
      </c>
    </row>
    <row r="101" spans="1:19" x14ac:dyDescent="0.3">
      <c r="A101" s="26">
        <v>42149</v>
      </c>
      <c r="B101" s="26">
        <v>44926</v>
      </c>
      <c r="C101" s="26">
        <v>42019</v>
      </c>
      <c r="D101" s="27" t="s">
        <v>1561</v>
      </c>
      <c r="E101" s="27" t="s">
        <v>2604</v>
      </c>
      <c r="F101" s="37" t="s">
        <v>3816</v>
      </c>
      <c r="G101" s="27" t="s">
        <v>2294</v>
      </c>
      <c r="H101" s="38">
        <v>41677</v>
      </c>
      <c r="I101" s="38">
        <v>42041</v>
      </c>
      <c r="J101" s="39">
        <v>132466012</v>
      </c>
      <c r="K101" s="27" t="s">
        <v>2605</v>
      </c>
      <c r="L101" s="27" t="s">
        <v>2398</v>
      </c>
      <c r="M101" s="27" t="s">
        <v>4309</v>
      </c>
      <c r="N101" s="27" t="s">
        <v>702</v>
      </c>
      <c r="O101" s="40">
        <v>50000</v>
      </c>
      <c r="P101" s="27" t="s">
        <v>2299</v>
      </c>
      <c r="Q101" s="41" t="s">
        <v>706</v>
      </c>
      <c r="R101" s="37" t="s">
        <v>706</v>
      </c>
      <c r="S101">
        <f t="shared" si="1"/>
        <v>2022</v>
      </c>
    </row>
    <row r="102" spans="1:19" x14ac:dyDescent="0.3">
      <c r="A102" s="26">
        <v>42151</v>
      </c>
      <c r="B102" s="26">
        <v>44926</v>
      </c>
      <c r="C102" s="26">
        <v>41320</v>
      </c>
      <c r="D102" s="27" t="s">
        <v>2606</v>
      </c>
      <c r="E102" s="27" t="s">
        <v>2607</v>
      </c>
      <c r="F102" s="37" t="s">
        <v>3714</v>
      </c>
      <c r="G102" s="27" t="s">
        <v>2297</v>
      </c>
      <c r="H102" s="38">
        <v>41275</v>
      </c>
      <c r="I102" s="38">
        <v>41639</v>
      </c>
      <c r="J102" s="39">
        <v>54619414</v>
      </c>
      <c r="K102" s="27" t="s">
        <v>2608</v>
      </c>
      <c r="L102" s="27" t="s">
        <v>2439</v>
      </c>
      <c r="M102" s="27" t="s">
        <v>4400</v>
      </c>
      <c r="N102" s="27" t="s">
        <v>1404</v>
      </c>
      <c r="O102" s="40">
        <v>50000</v>
      </c>
      <c r="P102" s="27" t="s">
        <v>2307</v>
      </c>
      <c r="Q102" s="41" t="s">
        <v>706</v>
      </c>
      <c r="R102" s="37" t="s">
        <v>706</v>
      </c>
      <c r="S102">
        <f t="shared" si="1"/>
        <v>2022</v>
      </c>
    </row>
    <row r="103" spans="1:19" x14ac:dyDescent="0.3">
      <c r="A103" s="26">
        <v>42151</v>
      </c>
      <c r="B103" s="26">
        <v>44926</v>
      </c>
      <c r="C103" s="26">
        <v>41351</v>
      </c>
      <c r="D103" s="27" t="s">
        <v>2609</v>
      </c>
      <c r="E103" s="27" t="s">
        <v>2610</v>
      </c>
      <c r="F103" s="37" t="s">
        <v>3817</v>
      </c>
      <c r="G103" s="27" t="s">
        <v>2291</v>
      </c>
      <c r="H103" s="38">
        <v>41275</v>
      </c>
      <c r="I103" s="38">
        <v>41639</v>
      </c>
      <c r="J103" s="39">
        <v>54619414</v>
      </c>
      <c r="K103" s="27" t="s">
        <v>2611</v>
      </c>
      <c r="L103" s="27" t="s">
        <v>2439</v>
      </c>
      <c r="M103" s="27" t="s">
        <v>4401</v>
      </c>
      <c r="N103" s="27" t="s">
        <v>1404</v>
      </c>
      <c r="O103" s="40">
        <v>50000</v>
      </c>
      <c r="P103" s="27" t="s">
        <v>2312</v>
      </c>
      <c r="Q103" s="41" t="s">
        <v>706</v>
      </c>
      <c r="R103" s="37" t="s">
        <v>706</v>
      </c>
      <c r="S103">
        <f t="shared" si="1"/>
        <v>2022</v>
      </c>
    </row>
    <row r="104" spans="1:19" x14ac:dyDescent="0.3">
      <c r="A104" s="26">
        <v>42158</v>
      </c>
      <c r="B104" s="26">
        <v>44926</v>
      </c>
      <c r="C104" s="26">
        <v>41552</v>
      </c>
      <c r="D104" s="27" t="s">
        <v>2612</v>
      </c>
      <c r="E104" s="27" t="s">
        <v>2613</v>
      </c>
      <c r="F104" s="37" t="s">
        <v>3818</v>
      </c>
      <c r="G104" s="27" t="s">
        <v>2283</v>
      </c>
      <c r="H104" s="38">
        <v>41456</v>
      </c>
      <c r="I104" s="38">
        <v>41820</v>
      </c>
      <c r="J104" s="39">
        <v>248933723</v>
      </c>
      <c r="K104" s="27" t="s">
        <v>2614</v>
      </c>
      <c r="L104" s="27" t="s">
        <v>2439</v>
      </c>
      <c r="M104" s="27" t="s">
        <v>4402</v>
      </c>
      <c r="N104" s="27" t="s">
        <v>1404</v>
      </c>
      <c r="O104" s="40">
        <v>50000</v>
      </c>
      <c r="P104" s="27" t="s">
        <v>2321</v>
      </c>
      <c r="Q104" s="41" t="s">
        <v>706</v>
      </c>
      <c r="R104" s="37" t="s">
        <v>706</v>
      </c>
      <c r="S104">
        <f t="shared" si="1"/>
        <v>2022</v>
      </c>
    </row>
    <row r="105" spans="1:19" x14ac:dyDescent="0.3">
      <c r="A105" s="26">
        <v>42159</v>
      </c>
      <c r="B105" s="26">
        <v>44926</v>
      </c>
      <c r="C105" s="26">
        <v>42071</v>
      </c>
      <c r="D105" s="27" t="s">
        <v>2615</v>
      </c>
      <c r="E105" s="27" t="s">
        <v>2616</v>
      </c>
      <c r="F105" s="37" t="s">
        <v>3702</v>
      </c>
      <c r="G105" s="27" t="s">
        <v>2289</v>
      </c>
      <c r="H105" s="38">
        <v>41944</v>
      </c>
      <c r="I105" s="38">
        <v>42308</v>
      </c>
      <c r="J105" s="39">
        <v>421120118</v>
      </c>
      <c r="K105" s="27" t="s">
        <v>2617</v>
      </c>
      <c r="L105" s="27" t="s">
        <v>2398</v>
      </c>
      <c r="M105" s="27" t="s">
        <v>4403</v>
      </c>
      <c r="N105" s="27" t="s">
        <v>702</v>
      </c>
      <c r="O105" s="40">
        <v>50000</v>
      </c>
      <c r="P105" s="27" t="s">
        <v>2324</v>
      </c>
      <c r="Q105" s="41" t="s">
        <v>706</v>
      </c>
      <c r="R105" s="37" t="s">
        <v>706</v>
      </c>
      <c r="S105">
        <f t="shared" si="1"/>
        <v>2022</v>
      </c>
    </row>
    <row r="106" spans="1:19" x14ac:dyDescent="0.3">
      <c r="A106" s="26">
        <v>42163</v>
      </c>
      <c r="B106" s="26">
        <v>44926</v>
      </c>
      <c r="C106" s="26">
        <v>42104</v>
      </c>
      <c r="D106" s="27" t="s">
        <v>2618</v>
      </c>
      <c r="E106" s="27" t="s">
        <v>2619</v>
      </c>
      <c r="F106" s="37" t="s">
        <v>3819</v>
      </c>
      <c r="G106" s="27" t="s">
        <v>2284</v>
      </c>
      <c r="H106" s="38">
        <v>41744</v>
      </c>
      <c r="I106" s="38">
        <v>42108</v>
      </c>
      <c r="J106" s="39">
        <v>77466840</v>
      </c>
      <c r="K106" s="27" t="s">
        <v>2620</v>
      </c>
      <c r="L106" s="27" t="s">
        <v>2439</v>
      </c>
      <c r="M106" s="27" t="s">
        <v>4244</v>
      </c>
      <c r="N106" s="27" t="s">
        <v>1404</v>
      </c>
      <c r="O106" s="40">
        <v>50000</v>
      </c>
      <c r="P106" s="27" t="s">
        <v>2302</v>
      </c>
      <c r="Q106" s="41" t="s">
        <v>706</v>
      </c>
      <c r="R106" s="37" t="s">
        <v>706</v>
      </c>
      <c r="S106">
        <f t="shared" si="1"/>
        <v>2022</v>
      </c>
    </row>
    <row r="107" spans="1:19" x14ac:dyDescent="0.3">
      <c r="A107" s="26">
        <v>42165</v>
      </c>
      <c r="B107" s="26">
        <v>44926</v>
      </c>
      <c r="C107" s="26">
        <v>41321</v>
      </c>
      <c r="D107" s="27" t="s">
        <v>2621</v>
      </c>
      <c r="E107" s="27" t="s">
        <v>2622</v>
      </c>
      <c r="F107" s="37" t="s">
        <v>3820</v>
      </c>
      <c r="G107" s="27" t="s">
        <v>2290</v>
      </c>
      <c r="H107" s="38">
        <v>41131</v>
      </c>
      <c r="I107" s="38">
        <v>41455</v>
      </c>
      <c r="J107" s="39">
        <v>38056620</v>
      </c>
      <c r="K107" s="27" t="s">
        <v>2623</v>
      </c>
      <c r="L107" s="27" t="s">
        <v>2439</v>
      </c>
      <c r="M107" s="27" t="s">
        <v>4232</v>
      </c>
      <c r="N107" s="27" t="s">
        <v>1404</v>
      </c>
      <c r="O107" s="40">
        <v>50000</v>
      </c>
      <c r="P107" s="27" t="s">
        <v>2311</v>
      </c>
      <c r="Q107" s="41" t="s">
        <v>706</v>
      </c>
      <c r="R107" s="37" t="s">
        <v>706</v>
      </c>
      <c r="S107">
        <f t="shared" si="1"/>
        <v>2022</v>
      </c>
    </row>
    <row r="108" spans="1:19" x14ac:dyDescent="0.3">
      <c r="A108" s="26">
        <v>42172</v>
      </c>
      <c r="B108" s="26">
        <v>44926</v>
      </c>
      <c r="C108" s="26">
        <v>41894</v>
      </c>
      <c r="D108" s="27" t="s">
        <v>1225</v>
      </c>
      <c r="E108" s="27" t="s">
        <v>2624</v>
      </c>
      <c r="F108" s="37" t="s">
        <v>3821</v>
      </c>
      <c r="G108" s="27" t="s">
        <v>2281</v>
      </c>
      <c r="H108" s="38">
        <v>41640</v>
      </c>
      <c r="I108" s="38">
        <v>42004</v>
      </c>
      <c r="J108" s="39">
        <v>54619414</v>
      </c>
      <c r="K108" s="27" t="s">
        <v>2625</v>
      </c>
      <c r="L108" s="27" t="s">
        <v>2398</v>
      </c>
      <c r="M108" s="27" t="s">
        <v>4404</v>
      </c>
      <c r="N108" s="27" t="s">
        <v>1404</v>
      </c>
      <c r="O108" s="40">
        <v>50000</v>
      </c>
      <c r="P108" s="27" t="s">
        <v>2299</v>
      </c>
      <c r="Q108" s="41" t="s">
        <v>706</v>
      </c>
      <c r="R108" s="37" t="s">
        <v>706</v>
      </c>
      <c r="S108">
        <f t="shared" si="1"/>
        <v>2022</v>
      </c>
    </row>
    <row r="109" spans="1:19" x14ac:dyDescent="0.3">
      <c r="A109" s="26">
        <v>42172</v>
      </c>
      <c r="B109" s="26">
        <v>44926</v>
      </c>
      <c r="C109" s="26">
        <v>41363</v>
      </c>
      <c r="D109" s="27" t="s">
        <v>2626</v>
      </c>
      <c r="E109" s="27" t="s">
        <v>2627</v>
      </c>
      <c r="F109" s="37" t="s">
        <v>3822</v>
      </c>
      <c r="G109" s="27" t="s">
        <v>2290</v>
      </c>
      <c r="H109" s="38">
        <v>41275</v>
      </c>
      <c r="I109" s="38">
        <v>41639</v>
      </c>
      <c r="J109" s="39">
        <v>54619414</v>
      </c>
      <c r="K109" s="27" t="s">
        <v>2628</v>
      </c>
      <c r="L109" s="27" t="s">
        <v>2398</v>
      </c>
      <c r="M109" s="27" t="s">
        <v>4405</v>
      </c>
      <c r="N109" s="27" t="s">
        <v>1404</v>
      </c>
      <c r="O109" s="40">
        <v>50000</v>
      </c>
      <c r="P109" s="27" t="s">
        <v>2299</v>
      </c>
      <c r="Q109" s="41" t="s">
        <v>706</v>
      </c>
      <c r="R109" s="37" t="s">
        <v>706</v>
      </c>
      <c r="S109">
        <f t="shared" si="1"/>
        <v>2022</v>
      </c>
    </row>
    <row r="110" spans="1:19" x14ac:dyDescent="0.3">
      <c r="A110" s="26">
        <v>42172</v>
      </c>
      <c r="B110" s="26">
        <v>44926</v>
      </c>
      <c r="C110" s="26">
        <v>41278</v>
      </c>
      <c r="D110" s="27" t="s">
        <v>2629</v>
      </c>
      <c r="E110" s="27" t="s">
        <v>2630</v>
      </c>
      <c r="F110" s="37" t="s">
        <v>3823</v>
      </c>
      <c r="G110" s="27" t="s">
        <v>2286</v>
      </c>
      <c r="H110" s="38">
        <v>41275</v>
      </c>
      <c r="I110" s="38">
        <v>41639</v>
      </c>
      <c r="J110" s="39">
        <v>54619414</v>
      </c>
      <c r="K110" s="27" t="s">
        <v>2631</v>
      </c>
      <c r="L110" s="27" t="s">
        <v>2398</v>
      </c>
      <c r="M110" s="27" t="s">
        <v>4280</v>
      </c>
      <c r="N110" s="27" t="s">
        <v>1404</v>
      </c>
      <c r="O110" s="40">
        <v>50000</v>
      </c>
      <c r="P110" s="27" t="s">
        <v>2311</v>
      </c>
      <c r="Q110" s="41" t="s">
        <v>706</v>
      </c>
      <c r="R110" s="37" t="s">
        <v>706</v>
      </c>
      <c r="S110">
        <f t="shared" si="1"/>
        <v>2022</v>
      </c>
    </row>
    <row r="111" spans="1:19" x14ac:dyDescent="0.3">
      <c r="A111" s="26">
        <v>42177</v>
      </c>
      <c r="B111" s="26">
        <v>44926</v>
      </c>
      <c r="C111" s="26">
        <v>41073</v>
      </c>
      <c r="D111" s="27" t="s">
        <v>2632</v>
      </c>
      <c r="E111" s="27" t="s">
        <v>2633</v>
      </c>
      <c r="F111" s="37" t="s">
        <v>3824</v>
      </c>
      <c r="G111" s="27" t="s">
        <v>2298</v>
      </c>
      <c r="H111" s="38">
        <v>40712</v>
      </c>
      <c r="I111" s="38">
        <v>41077</v>
      </c>
      <c r="J111" s="39">
        <v>1131600</v>
      </c>
      <c r="K111" s="27" t="s">
        <v>2634</v>
      </c>
      <c r="L111" s="27" t="s">
        <v>2398</v>
      </c>
      <c r="M111" s="27" t="s">
        <v>4321</v>
      </c>
      <c r="N111" s="27" t="s">
        <v>702</v>
      </c>
      <c r="O111" s="40">
        <v>50000</v>
      </c>
      <c r="P111" s="27" t="s">
        <v>2327</v>
      </c>
      <c r="Q111" s="41" t="s">
        <v>706</v>
      </c>
      <c r="R111" s="37" t="s">
        <v>706</v>
      </c>
      <c r="S111">
        <f t="shared" si="1"/>
        <v>2022</v>
      </c>
    </row>
    <row r="112" spans="1:19" x14ac:dyDescent="0.3">
      <c r="A112" s="26">
        <v>42178</v>
      </c>
      <c r="B112" s="26">
        <v>44926</v>
      </c>
      <c r="C112" s="26">
        <v>42038</v>
      </c>
      <c r="D112" s="27" t="s">
        <v>2635</v>
      </c>
      <c r="E112" s="27" t="s">
        <v>2636</v>
      </c>
      <c r="F112" s="37" t="s">
        <v>3825</v>
      </c>
      <c r="G112" s="27" t="s">
        <v>2289</v>
      </c>
      <c r="H112" s="38">
        <v>40057</v>
      </c>
      <c r="I112" s="38">
        <v>40178</v>
      </c>
      <c r="J112" s="39">
        <v>34279504</v>
      </c>
      <c r="K112" s="27" t="s">
        <v>2637</v>
      </c>
      <c r="L112" s="27" t="s">
        <v>2398</v>
      </c>
      <c r="M112" s="27" t="s">
        <v>4406</v>
      </c>
      <c r="N112" s="27" t="s">
        <v>702</v>
      </c>
      <c r="O112" s="40">
        <v>8000</v>
      </c>
      <c r="P112" s="27" t="s">
        <v>2318</v>
      </c>
      <c r="Q112" s="41" t="s">
        <v>706</v>
      </c>
      <c r="R112" s="37" t="s">
        <v>706</v>
      </c>
      <c r="S112">
        <f t="shared" si="1"/>
        <v>2022</v>
      </c>
    </row>
    <row r="113" spans="1:19" x14ac:dyDescent="0.3">
      <c r="A113" s="26">
        <v>42181</v>
      </c>
      <c r="B113" s="26">
        <v>44926</v>
      </c>
      <c r="C113" s="26">
        <v>42133</v>
      </c>
      <c r="D113" s="27" t="s">
        <v>2638</v>
      </c>
      <c r="E113" s="27" t="s">
        <v>2639</v>
      </c>
      <c r="F113" s="37" t="s">
        <v>3826</v>
      </c>
      <c r="G113" s="27" t="s">
        <v>2295</v>
      </c>
      <c r="H113" s="38">
        <v>42051</v>
      </c>
      <c r="I113" s="38">
        <v>42415</v>
      </c>
      <c r="J113" s="39">
        <v>8134855</v>
      </c>
      <c r="K113" s="27" t="s">
        <v>2640</v>
      </c>
      <c r="L113" s="27" t="s">
        <v>2398</v>
      </c>
      <c r="M113" s="27" t="s">
        <v>4407</v>
      </c>
      <c r="N113" s="27" t="s">
        <v>702</v>
      </c>
      <c r="O113" s="40">
        <v>50000</v>
      </c>
      <c r="P113" s="27" t="s">
        <v>2316</v>
      </c>
      <c r="Q113" s="41" t="s">
        <v>706</v>
      </c>
      <c r="R113" s="37" t="s">
        <v>706</v>
      </c>
      <c r="S113">
        <f t="shared" si="1"/>
        <v>2022</v>
      </c>
    </row>
    <row r="114" spans="1:19" x14ac:dyDescent="0.3">
      <c r="A114" s="26">
        <v>42188</v>
      </c>
      <c r="B114" s="26">
        <v>44926</v>
      </c>
      <c r="C114" s="26">
        <v>39700</v>
      </c>
      <c r="D114" s="27" t="s">
        <v>2641</v>
      </c>
      <c r="E114" s="27" t="s">
        <v>2642</v>
      </c>
      <c r="F114" s="37" t="s">
        <v>3827</v>
      </c>
      <c r="G114" s="27" t="s">
        <v>2282</v>
      </c>
      <c r="H114" s="38">
        <v>39601</v>
      </c>
      <c r="I114" s="38">
        <v>39813</v>
      </c>
      <c r="J114" s="39">
        <v>8988936</v>
      </c>
      <c r="K114" s="27" t="s">
        <v>2643</v>
      </c>
      <c r="L114" s="27" t="s">
        <v>2398</v>
      </c>
      <c r="M114" s="27" t="s">
        <v>4287</v>
      </c>
      <c r="N114" s="27" t="s">
        <v>702</v>
      </c>
      <c r="O114" s="40">
        <v>50000</v>
      </c>
      <c r="P114" s="27" t="s">
        <v>2317</v>
      </c>
      <c r="Q114" s="41" t="s">
        <v>706</v>
      </c>
      <c r="R114" s="37" t="s">
        <v>706</v>
      </c>
      <c r="S114">
        <f t="shared" si="1"/>
        <v>2022</v>
      </c>
    </row>
    <row r="115" spans="1:19" x14ac:dyDescent="0.3">
      <c r="A115" s="26">
        <v>42201</v>
      </c>
      <c r="B115" s="26">
        <v>44926</v>
      </c>
      <c r="C115" s="26">
        <v>41429</v>
      </c>
      <c r="D115" s="27" t="s">
        <v>2644</v>
      </c>
      <c r="E115" s="27" t="s">
        <v>2645</v>
      </c>
      <c r="F115" s="37" t="s">
        <v>3828</v>
      </c>
      <c r="G115" s="27" t="s">
        <v>2296</v>
      </c>
      <c r="H115" s="38">
        <v>41122</v>
      </c>
      <c r="I115" s="38">
        <v>41486</v>
      </c>
      <c r="J115" s="39">
        <v>19608955</v>
      </c>
      <c r="K115" s="27" t="s">
        <v>2646</v>
      </c>
      <c r="L115" s="27" t="s">
        <v>2439</v>
      </c>
      <c r="M115" s="27" t="s">
        <v>4408</v>
      </c>
      <c r="N115" s="27" t="s">
        <v>1404</v>
      </c>
      <c r="O115" s="40">
        <v>50000</v>
      </c>
      <c r="P115" s="27" t="s">
        <v>2302</v>
      </c>
      <c r="Q115" s="41" t="s">
        <v>706</v>
      </c>
      <c r="R115" s="37" t="s">
        <v>706</v>
      </c>
      <c r="S115">
        <f t="shared" si="1"/>
        <v>2022</v>
      </c>
    </row>
    <row r="116" spans="1:19" x14ac:dyDescent="0.3">
      <c r="A116" s="26">
        <v>42207</v>
      </c>
      <c r="B116" s="26">
        <v>44926</v>
      </c>
      <c r="C116" s="26">
        <v>41716</v>
      </c>
      <c r="D116" s="27" t="s">
        <v>2647</v>
      </c>
      <c r="E116" s="27" t="s">
        <v>2648</v>
      </c>
      <c r="F116" s="37" t="s">
        <v>3829</v>
      </c>
      <c r="G116" s="27" t="s">
        <v>2287</v>
      </c>
      <c r="H116" s="38">
        <v>41716</v>
      </c>
      <c r="I116" s="38">
        <v>42080</v>
      </c>
      <c r="J116" s="39">
        <v>3967195</v>
      </c>
      <c r="K116" s="27" t="s">
        <v>2649</v>
      </c>
      <c r="L116" s="27" t="s">
        <v>2398</v>
      </c>
      <c r="M116" s="27" t="s">
        <v>4268</v>
      </c>
      <c r="N116" s="27" t="s">
        <v>702</v>
      </c>
      <c r="O116" s="40">
        <v>81024</v>
      </c>
      <c r="P116" s="27" t="s">
        <v>2299</v>
      </c>
      <c r="Q116" s="41" t="s">
        <v>706</v>
      </c>
      <c r="R116" s="37" t="s">
        <v>706</v>
      </c>
      <c r="S116">
        <f t="shared" si="1"/>
        <v>2022</v>
      </c>
    </row>
    <row r="117" spans="1:19" x14ac:dyDescent="0.3">
      <c r="A117" s="26">
        <v>42212</v>
      </c>
      <c r="B117" s="26">
        <v>44926</v>
      </c>
      <c r="C117" s="26">
        <v>41899</v>
      </c>
      <c r="D117" s="27" t="s">
        <v>2650</v>
      </c>
      <c r="E117" s="27" t="s">
        <v>2651</v>
      </c>
      <c r="F117" s="37" t="s">
        <v>3830</v>
      </c>
      <c r="G117" s="27" t="s">
        <v>2273</v>
      </c>
      <c r="H117" s="38">
        <v>41640</v>
      </c>
      <c r="I117" s="38">
        <v>42004</v>
      </c>
      <c r="J117" s="39">
        <v>29229941</v>
      </c>
      <c r="K117" s="27" t="s">
        <v>2652</v>
      </c>
      <c r="L117" s="27" t="s">
        <v>2398</v>
      </c>
      <c r="M117" s="27" t="s">
        <v>4294</v>
      </c>
      <c r="N117" s="27" t="s">
        <v>702</v>
      </c>
      <c r="O117" s="40">
        <v>27262</v>
      </c>
      <c r="P117" s="27" t="s">
        <v>2308</v>
      </c>
      <c r="Q117" s="41" t="s">
        <v>706</v>
      </c>
      <c r="R117" s="37" t="s">
        <v>706</v>
      </c>
      <c r="S117">
        <f t="shared" si="1"/>
        <v>2022</v>
      </c>
    </row>
    <row r="118" spans="1:19" x14ac:dyDescent="0.3">
      <c r="A118" s="26">
        <v>42212</v>
      </c>
      <c r="B118" s="26">
        <v>44926</v>
      </c>
      <c r="C118" s="26">
        <v>41430</v>
      </c>
      <c r="D118" s="27" t="s">
        <v>2653</v>
      </c>
      <c r="E118" s="27" t="s">
        <v>2654</v>
      </c>
      <c r="F118" s="37" t="s">
        <v>3831</v>
      </c>
      <c r="G118" s="27" t="s">
        <v>2294</v>
      </c>
      <c r="H118" s="38">
        <v>41091</v>
      </c>
      <c r="I118" s="38">
        <v>41455</v>
      </c>
      <c r="J118" s="39">
        <v>99057444</v>
      </c>
      <c r="K118" s="27" t="s">
        <v>2655</v>
      </c>
      <c r="L118" s="27" t="s">
        <v>2398</v>
      </c>
      <c r="M118" s="27" t="s">
        <v>4229</v>
      </c>
      <c r="N118" s="27" t="s">
        <v>702</v>
      </c>
      <c r="O118" s="40">
        <v>50000</v>
      </c>
      <c r="P118" s="27" t="s">
        <v>2315</v>
      </c>
      <c r="Q118" s="41" t="s">
        <v>706</v>
      </c>
      <c r="R118" s="37" t="s">
        <v>706</v>
      </c>
      <c r="S118">
        <f t="shared" si="1"/>
        <v>2022</v>
      </c>
    </row>
    <row r="119" spans="1:19" x14ac:dyDescent="0.3">
      <c r="A119" s="26">
        <v>42219</v>
      </c>
      <c r="B119" s="26">
        <v>44926</v>
      </c>
      <c r="C119" s="26">
        <v>42068</v>
      </c>
      <c r="D119" s="27" t="s">
        <v>2656</v>
      </c>
      <c r="E119" s="27" t="s">
        <v>2657</v>
      </c>
      <c r="F119" s="37" t="s">
        <v>3832</v>
      </c>
      <c r="G119" s="27" t="s">
        <v>2295</v>
      </c>
      <c r="H119" s="38">
        <v>41944</v>
      </c>
      <c r="I119" s="38">
        <v>42308</v>
      </c>
      <c r="J119" s="39">
        <v>421120118</v>
      </c>
      <c r="K119" s="27" t="s">
        <v>2658</v>
      </c>
      <c r="L119" s="27" t="s">
        <v>2398</v>
      </c>
      <c r="M119" s="27" t="s">
        <v>4409</v>
      </c>
      <c r="N119" s="27" t="s">
        <v>702</v>
      </c>
      <c r="O119" s="40">
        <v>50000</v>
      </c>
      <c r="P119" s="27" t="s">
        <v>2321</v>
      </c>
      <c r="Q119" s="41" t="s">
        <v>706</v>
      </c>
      <c r="R119" s="37" t="s">
        <v>706</v>
      </c>
      <c r="S119">
        <f t="shared" si="1"/>
        <v>2022</v>
      </c>
    </row>
    <row r="120" spans="1:19" x14ac:dyDescent="0.3">
      <c r="A120" s="26">
        <v>42219</v>
      </c>
      <c r="B120" s="26">
        <v>44926</v>
      </c>
      <c r="C120" s="26">
        <v>42120</v>
      </c>
      <c r="D120" s="27" t="s">
        <v>2659</v>
      </c>
      <c r="E120" s="27" t="s">
        <v>2660</v>
      </c>
      <c r="F120" s="37" t="s">
        <v>3833</v>
      </c>
      <c r="G120" s="27" t="s">
        <v>2279</v>
      </c>
      <c r="H120" s="38">
        <v>41821</v>
      </c>
      <c r="I120" s="38">
        <v>42185</v>
      </c>
      <c r="J120" s="39">
        <v>297316748</v>
      </c>
      <c r="K120" s="27" t="s">
        <v>2661</v>
      </c>
      <c r="L120" s="27" t="s">
        <v>2398</v>
      </c>
      <c r="M120" s="27" t="s">
        <v>4410</v>
      </c>
      <c r="N120" s="27" t="s">
        <v>702</v>
      </c>
      <c r="O120" s="40">
        <v>50000</v>
      </c>
      <c r="P120" s="27" t="s">
        <v>2308</v>
      </c>
      <c r="Q120" s="41" t="s">
        <v>706</v>
      </c>
      <c r="R120" s="37" t="s">
        <v>706</v>
      </c>
      <c r="S120">
        <f t="shared" si="1"/>
        <v>2022</v>
      </c>
    </row>
    <row r="121" spans="1:19" x14ac:dyDescent="0.3">
      <c r="A121" s="26">
        <v>42226</v>
      </c>
      <c r="B121" s="26">
        <v>44926</v>
      </c>
      <c r="C121" s="26">
        <v>42208</v>
      </c>
      <c r="D121" s="27" t="s">
        <v>2662</v>
      </c>
      <c r="E121" s="27" t="s">
        <v>2663</v>
      </c>
      <c r="F121" s="37" t="s">
        <v>3834</v>
      </c>
      <c r="G121" s="27" t="s">
        <v>2282</v>
      </c>
      <c r="H121" s="38">
        <v>41974</v>
      </c>
      <c r="I121" s="38">
        <v>42338</v>
      </c>
      <c r="J121" s="39">
        <v>600000</v>
      </c>
      <c r="K121" s="27" t="s">
        <v>2664</v>
      </c>
      <c r="L121" s="27" t="s">
        <v>596</v>
      </c>
      <c r="M121" s="27" t="s">
        <v>4411</v>
      </c>
      <c r="N121" s="27" t="s">
        <v>566</v>
      </c>
      <c r="O121" s="40">
        <v>200000</v>
      </c>
      <c r="P121" s="27" t="s">
        <v>2299</v>
      </c>
      <c r="Q121" s="41" t="s">
        <v>185</v>
      </c>
      <c r="R121" s="37" t="s">
        <v>570</v>
      </c>
      <c r="S121">
        <f t="shared" si="1"/>
        <v>2022</v>
      </c>
    </row>
    <row r="122" spans="1:19" x14ac:dyDescent="0.3">
      <c r="A122" s="26">
        <v>42226</v>
      </c>
      <c r="B122" s="26">
        <v>44926</v>
      </c>
      <c r="C122" s="26">
        <v>42162</v>
      </c>
      <c r="D122" s="27" t="s">
        <v>2665</v>
      </c>
      <c r="E122" s="27" t="s">
        <v>2666</v>
      </c>
      <c r="F122" s="37" t="s">
        <v>3835</v>
      </c>
      <c r="G122" s="27" t="s">
        <v>2277</v>
      </c>
      <c r="H122" s="38">
        <v>41412</v>
      </c>
      <c r="I122" s="38">
        <v>42185</v>
      </c>
      <c r="J122" s="39">
        <v>15276300</v>
      </c>
      <c r="K122" s="27" t="s">
        <v>2667</v>
      </c>
      <c r="L122" s="27" t="s">
        <v>2398</v>
      </c>
      <c r="M122" s="27" t="s">
        <v>4412</v>
      </c>
      <c r="N122" s="27" t="s">
        <v>702</v>
      </c>
      <c r="O122" s="40">
        <v>50000</v>
      </c>
      <c r="P122" s="27" t="s">
        <v>2302</v>
      </c>
      <c r="Q122" s="41" t="s">
        <v>706</v>
      </c>
      <c r="R122" s="37" t="s">
        <v>706</v>
      </c>
      <c r="S122">
        <f t="shared" si="1"/>
        <v>2022</v>
      </c>
    </row>
    <row r="123" spans="1:19" x14ac:dyDescent="0.3">
      <c r="A123" s="26">
        <v>42227</v>
      </c>
      <c r="B123" s="26">
        <v>44926</v>
      </c>
      <c r="C123" s="26">
        <v>42013</v>
      </c>
      <c r="D123" s="27" t="s">
        <v>2668</v>
      </c>
      <c r="E123" s="27" t="s">
        <v>2669</v>
      </c>
      <c r="F123" s="37" t="s">
        <v>3836</v>
      </c>
      <c r="G123" s="27" t="s">
        <v>2298</v>
      </c>
      <c r="H123" s="38">
        <v>41883</v>
      </c>
      <c r="I123" s="38">
        <v>42247</v>
      </c>
      <c r="J123" s="39">
        <v>499200</v>
      </c>
      <c r="K123" s="27" t="s">
        <v>2670</v>
      </c>
      <c r="L123" s="27" t="s">
        <v>2398</v>
      </c>
      <c r="M123" s="27" t="s">
        <v>4413</v>
      </c>
      <c r="N123" s="27" t="s">
        <v>702</v>
      </c>
      <c r="O123" s="40">
        <v>50000</v>
      </c>
      <c r="P123" s="27" t="s">
        <v>2307</v>
      </c>
      <c r="Q123" s="41" t="s">
        <v>706</v>
      </c>
      <c r="R123" s="37" t="s">
        <v>706</v>
      </c>
      <c r="S123">
        <f t="shared" si="1"/>
        <v>2022</v>
      </c>
    </row>
    <row r="124" spans="1:19" x14ac:dyDescent="0.3">
      <c r="A124" s="26">
        <v>42228</v>
      </c>
      <c r="B124" s="26">
        <v>44926</v>
      </c>
      <c r="C124" s="26">
        <v>41802</v>
      </c>
      <c r="D124" s="27" t="s">
        <v>2671</v>
      </c>
      <c r="E124" s="27" t="s">
        <v>2672</v>
      </c>
      <c r="F124" s="37" t="s">
        <v>3837</v>
      </c>
      <c r="G124" s="27" t="s">
        <v>2283</v>
      </c>
      <c r="H124" s="38">
        <v>41438</v>
      </c>
      <c r="I124" s="38">
        <v>41802</v>
      </c>
      <c r="J124" s="39">
        <v>80808606</v>
      </c>
      <c r="K124" s="27" t="s">
        <v>2673</v>
      </c>
      <c r="L124" s="27" t="s">
        <v>2398</v>
      </c>
      <c r="M124" s="27" t="s">
        <v>4321</v>
      </c>
      <c r="N124" s="27" t="s">
        <v>702</v>
      </c>
      <c r="O124" s="40">
        <v>50000</v>
      </c>
      <c r="P124" s="27" t="s">
        <v>2299</v>
      </c>
      <c r="Q124" s="41" t="s">
        <v>706</v>
      </c>
      <c r="R124" s="37" t="s">
        <v>706</v>
      </c>
      <c r="S124">
        <f t="shared" si="1"/>
        <v>2022</v>
      </c>
    </row>
    <row r="125" spans="1:19" x14ac:dyDescent="0.3">
      <c r="A125" s="26">
        <v>42241</v>
      </c>
      <c r="B125" s="26">
        <v>44926</v>
      </c>
      <c r="C125" s="26">
        <v>41508</v>
      </c>
      <c r="D125" s="27" t="s">
        <v>2674</v>
      </c>
      <c r="E125" s="27" t="s">
        <v>2675</v>
      </c>
      <c r="F125" s="37" t="s">
        <v>3838</v>
      </c>
      <c r="G125" s="27" t="s">
        <v>2271</v>
      </c>
      <c r="H125" s="38">
        <v>41427</v>
      </c>
      <c r="I125" s="38">
        <v>41791</v>
      </c>
      <c r="J125" s="39">
        <v>1500000</v>
      </c>
      <c r="K125" s="27" t="s">
        <v>2676</v>
      </c>
      <c r="L125" s="27" t="s">
        <v>2398</v>
      </c>
      <c r="M125" s="27" t="s">
        <v>4257</v>
      </c>
      <c r="N125" s="27" t="s">
        <v>702</v>
      </c>
      <c r="O125" s="40">
        <v>15180</v>
      </c>
      <c r="P125" s="27" t="s">
        <v>2299</v>
      </c>
      <c r="Q125" s="41" t="s">
        <v>706</v>
      </c>
      <c r="R125" s="37" t="s">
        <v>706</v>
      </c>
      <c r="S125">
        <f t="shared" si="1"/>
        <v>2022</v>
      </c>
    </row>
    <row r="126" spans="1:19" x14ac:dyDescent="0.3">
      <c r="A126" s="26">
        <v>42249</v>
      </c>
      <c r="B126" s="26">
        <v>44926</v>
      </c>
      <c r="C126" s="26">
        <v>42208</v>
      </c>
      <c r="D126" s="27" t="s">
        <v>2677</v>
      </c>
      <c r="E126" s="27" t="s">
        <v>2678</v>
      </c>
      <c r="F126" s="37" t="s">
        <v>3839</v>
      </c>
      <c r="G126" s="27" t="s">
        <v>2271</v>
      </c>
      <c r="H126" s="38">
        <v>41944</v>
      </c>
      <c r="I126" s="38">
        <v>42308</v>
      </c>
      <c r="J126" s="39">
        <v>421120118</v>
      </c>
      <c r="K126" s="27" t="s">
        <v>2679</v>
      </c>
      <c r="L126" s="27" t="s">
        <v>2398</v>
      </c>
      <c r="M126" s="27" t="s">
        <v>4414</v>
      </c>
      <c r="N126" s="27" t="s">
        <v>702</v>
      </c>
      <c r="O126" s="40">
        <v>50000</v>
      </c>
      <c r="P126" s="27" t="s">
        <v>2311</v>
      </c>
      <c r="Q126" s="41" t="s">
        <v>706</v>
      </c>
      <c r="R126" s="37" t="s">
        <v>706</v>
      </c>
      <c r="S126">
        <f t="shared" si="1"/>
        <v>2022</v>
      </c>
    </row>
    <row r="127" spans="1:19" x14ac:dyDescent="0.3">
      <c r="A127" s="26">
        <v>42250</v>
      </c>
      <c r="B127" s="26">
        <v>44926</v>
      </c>
      <c r="C127" s="26">
        <v>41872</v>
      </c>
      <c r="D127" s="27" t="s">
        <v>2680</v>
      </c>
      <c r="E127" s="27" t="s">
        <v>2681</v>
      </c>
      <c r="F127" s="37" t="s">
        <v>3840</v>
      </c>
      <c r="G127" s="27" t="s">
        <v>2286</v>
      </c>
      <c r="H127" s="38">
        <v>41579</v>
      </c>
      <c r="I127" s="38">
        <v>41943</v>
      </c>
      <c r="J127" s="39">
        <v>36072826</v>
      </c>
      <c r="K127" s="27" t="s">
        <v>2682</v>
      </c>
      <c r="L127" s="27" t="s">
        <v>2398</v>
      </c>
      <c r="M127" s="27" t="s">
        <v>4415</v>
      </c>
      <c r="N127" s="27" t="s">
        <v>702</v>
      </c>
      <c r="O127" s="40">
        <v>50000</v>
      </c>
      <c r="P127" s="27" t="s">
        <v>2303</v>
      </c>
      <c r="Q127" s="41" t="s">
        <v>706</v>
      </c>
      <c r="R127" s="37" t="s">
        <v>706</v>
      </c>
      <c r="S127">
        <f t="shared" si="1"/>
        <v>2022</v>
      </c>
    </row>
    <row r="128" spans="1:19" x14ac:dyDescent="0.3">
      <c r="A128" s="26">
        <v>42250</v>
      </c>
      <c r="B128" s="26">
        <v>44926</v>
      </c>
      <c r="C128" s="26">
        <v>42068</v>
      </c>
      <c r="D128" s="27" t="s">
        <v>2683</v>
      </c>
      <c r="E128" s="27" t="s">
        <v>2684</v>
      </c>
      <c r="F128" s="37" t="s">
        <v>3841</v>
      </c>
      <c r="G128" s="27" t="s">
        <v>2281</v>
      </c>
      <c r="H128" s="38">
        <v>41944</v>
      </c>
      <c r="I128" s="38">
        <v>42308</v>
      </c>
      <c r="J128" s="39">
        <v>421120118</v>
      </c>
      <c r="K128" s="27" t="s">
        <v>2685</v>
      </c>
      <c r="L128" s="27" t="s">
        <v>2398</v>
      </c>
      <c r="M128" s="27" t="s">
        <v>4416</v>
      </c>
      <c r="N128" s="27" t="s">
        <v>702</v>
      </c>
      <c r="O128" s="40">
        <v>50000</v>
      </c>
      <c r="P128" s="27" t="s">
        <v>2327</v>
      </c>
      <c r="Q128" s="41" t="s">
        <v>706</v>
      </c>
      <c r="R128" s="37" t="s">
        <v>706</v>
      </c>
      <c r="S128">
        <f t="shared" si="1"/>
        <v>2022</v>
      </c>
    </row>
    <row r="129" spans="1:19" x14ac:dyDescent="0.3">
      <c r="A129" s="26">
        <v>42255</v>
      </c>
      <c r="B129" s="26">
        <v>44926</v>
      </c>
      <c r="C129" s="26">
        <v>42149</v>
      </c>
      <c r="D129" s="27" t="s">
        <v>2686</v>
      </c>
      <c r="E129" s="27" t="s">
        <v>2687</v>
      </c>
      <c r="F129" s="37" t="s">
        <v>3842</v>
      </c>
      <c r="G129" s="27" t="s">
        <v>2285</v>
      </c>
      <c r="H129" s="38">
        <v>42005</v>
      </c>
      <c r="I129" s="38">
        <v>42369</v>
      </c>
      <c r="J129" s="39">
        <v>90591614</v>
      </c>
      <c r="K129" s="27" t="s">
        <v>2688</v>
      </c>
      <c r="L129" s="27" t="s">
        <v>2398</v>
      </c>
      <c r="M129" s="27" t="s">
        <v>4417</v>
      </c>
      <c r="N129" s="27" t="s">
        <v>1404</v>
      </c>
      <c r="O129" s="40">
        <v>50000</v>
      </c>
      <c r="P129" s="27" t="s">
        <v>2309</v>
      </c>
      <c r="Q129" s="41" t="s">
        <v>706</v>
      </c>
      <c r="R129" s="37" t="s">
        <v>706</v>
      </c>
      <c r="S129">
        <f t="shared" si="1"/>
        <v>2022</v>
      </c>
    </row>
    <row r="130" spans="1:19" x14ac:dyDescent="0.3">
      <c r="A130" s="26">
        <v>42255</v>
      </c>
      <c r="B130" s="26">
        <v>44926</v>
      </c>
      <c r="C130" s="26">
        <v>42070</v>
      </c>
      <c r="D130" s="27" t="s">
        <v>2689</v>
      </c>
      <c r="E130" s="27" t="s">
        <v>2690</v>
      </c>
      <c r="F130" s="37" t="s">
        <v>3843</v>
      </c>
      <c r="G130" s="27" t="s">
        <v>2272</v>
      </c>
      <c r="H130" s="38">
        <v>41852</v>
      </c>
      <c r="I130" s="38">
        <v>42216</v>
      </c>
      <c r="J130" s="39">
        <v>719600000</v>
      </c>
      <c r="K130" s="27" t="s">
        <v>2691</v>
      </c>
      <c r="L130" s="27" t="s">
        <v>2398</v>
      </c>
      <c r="M130" s="27" t="s">
        <v>4201</v>
      </c>
      <c r="N130" s="27" t="s">
        <v>702</v>
      </c>
      <c r="O130" s="40">
        <v>50000</v>
      </c>
      <c r="P130" s="27" t="s">
        <v>2328</v>
      </c>
      <c r="Q130" s="41" t="s">
        <v>706</v>
      </c>
      <c r="R130" s="37" t="s">
        <v>706</v>
      </c>
      <c r="S130">
        <f t="shared" si="1"/>
        <v>2022</v>
      </c>
    </row>
    <row r="131" spans="1:19" x14ac:dyDescent="0.3">
      <c r="A131" s="26">
        <v>42258</v>
      </c>
      <c r="B131" s="26">
        <v>44926</v>
      </c>
      <c r="C131" s="26">
        <v>41607</v>
      </c>
      <c r="D131" s="27" t="s">
        <v>2692</v>
      </c>
      <c r="E131" s="27" t="s">
        <v>2693</v>
      </c>
      <c r="F131" s="37" t="s">
        <v>3844</v>
      </c>
      <c r="G131" s="27" t="s">
        <v>2297</v>
      </c>
      <c r="H131" s="38">
        <v>41487</v>
      </c>
      <c r="I131" s="38">
        <v>41851</v>
      </c>
      <c r="J131" s="39">
        <v>56000000</v>
      </c>
      <c r="K131" s="27" t="s">
        <v>2694</v>
      </c>
      <c r="L131" s="27" t="s">
        <v>2398</v>
      </c>
      <c r="M131" s="27" t="s">
        <v>4356</v>
      </c>
      <c r="N131" s="27" t="s">
        <v>702</v>
      </c>
      <c r="O131" s="40">
        <v>50000</v>
      </c>
      <c r="P131" s="27" t="s">
        <v>2313</v>
      </c>
      <c r="Q131" s="41" t="s">
        <v>706</v>
      </c>
      <c r="R131" s="37" t="s">
        <v>706</v>
      </c>
      <c r="S131">
        <f t="shared" ref="S131:S194" si="2">YEAR(B131)</f>
        <v>2022</v>
      </c>
    </row>
    <row r="132" spans="1:19" x14ac:dyDescent="0.3">
      <c r="A132" s="26">
        <v>42262</v>
      </c>
      <c r="B132" s="26">
        <v>44926</v>
      </c>
      <c r="C132" s="26">
        <v>41815</v>
      </c>
      <c r="D132" s="27" t="s">
        <v>2695</v>
      </c>
      <c r="E132" s="27" t="s">
        <v>2696</v>
      </c>
      <c r="F132" s="37" t="s">
        <v>3845</v>
      </c>
      <c r="G132" s="27" t="s">
        <v>2295</v>
      </c>
      <c r="H132" s="38">
        <v>41640</v>
      </c>
      <c r="I132" s="38">
        <v>42004</v>
      </c>
      <c r="J132" s="39">
        <v>54619414</v>
      </c>
      <c r="K132" s="27" t="s">
        <v>2697</v>
      </c>
      <c r="L132" s="27" t="s">
        <v>2398</v>
      </c>
      <c r="M132" s="27" t="s">
        <v>4418</v>
      </c>
      <c r="N132" s="27" t="s">
        <v>702</v>
      </c>
      <c r="O132" s="40">
        <v>50000</v>
      </c>
      <c r="P132" s="27" t="s">
        <v>2319</v>
      </c>
      <c r="Q132" s="41" t="s">
        <v>706</v>
      </c>
      <c r="R132" s="37" t="s">
        <v>706</v>
      </c>
      <c r="S132">
        <f t="shared" si="2"/>
        <v>2022</v>
      </c>
    </row>
    <row r="133" spans="1:19" x14ac:dyDescent="0.3">
      <c r="A133" s="26">
        <v>42262</v>
      </c>
      <c r="B133" s="26">
        <v>44926</v>
      </c>
      <c r="C133" s="26">
        <v>41334</v>
      </c>
      <c r="D133" s="27" t="s">
        <v>2698</v>
      </c>
      <c r="E133" s="27" t="s">
        <v>2636</v>
      </c>
      <c r="F133" s="37" t="s">
        <v>3846</v>
      </c>
      <c r="G133" s="27" t="s">
        <v>2269</v>
      </c>
      <c r="H133" s="38">
        <v>41275</v>
      </c>
      <c r="I133" s="38">
        <v>41639</v>
      </c>
      <c r="J133" s="39">
        <v>54619414</v>
      </c>
      <c r="K133" s="27" t="s">
        <v>2699</v>
      </c>
      <c r="L133" s="27" t="s">
        <v>2398</v>
      </c>
      <c r="M133" s="27" t="s">
        <v>4419</v>
      </c>
      <c r="N133" s="27" t="s">
        <v>702</v>
      </c>
      <c r="O133" s="40">
        <v>50000</v>
      </c>
      <c r="P133" s="27" t="s">
        <v>2328</v>
      </c>
      <c r="Q133" s="41" t="s">
        <v>706</v>
      </c>
      <c r="R133" s="37" t="s">
        <v>706</v>
      </c>
      <c r="S133">
        <f t="shared" si="2"/>
        <v>2022</v>
      </c>
    </row>
    <row r="134" spans="1:19" x14ac:dyDescent="0.3">
      <c r="A134" s="26">
        <v>42270</v>
      </c>
      <c r="B134" s="26">
        <v>44926</v>
      </c>
      <c r="C134" s="26">
        <v>41340</v>
      </c>
      <c r="D134" s="27" t="s">
        <v>2260</v>
      </c>
      <c r="E134" s="27" t="s">
        <v>2700</v>
      </c>
      <c r="F134" s="37" t="s">
        <v>3847</v>
      </c>
      <c r="G134" s="27" t="s">
        <v>2277</v>
      </c>
      <c r="H134" s="38">
        <v>41275</v>
      </c>
      <c r="I134" s="38">
        <v>41639</v>
      </c>
      <c r="J134" s="39">
        <v>54619414</v>
      </c>
      <c r="K134" s="27" t="s">
        <v>2701</v>
      </c>
      <c r="L134" s="27" t="s">
        <v>2398</v>
      </c>
      <c r="M134" s="27" t="s">
        <v>4420</v>
      </c>
      <c r="N134" s="27" t="s">
        <v>702</v>
      </c>
      <c r="O134" s="40">
        <v>50000</v>
      </c>
      <c r="P134" s="27" t="s">
        <v>2328</v>
      </c>
      <c r="Q134" s="41" t="s">
        <v>706</v>
      </c>
      <c r="R134" s="37" t="s">
        <v>706</v>
      </c>
      <c r="S134">
        <f t="shared" si="2"/>
        <v>2022</v>
      </c>
    </row>
    <row r="135" spans="1:19" x14ac:dyDescent="0.3">
      <c r="A135" s="26">
        <v>42270</v>
      </c>
      <c r="B135" s="26">
        <v>44926</v>
      </c>
      <c r="C135" s="26">
        <v>42009</v>
      </c>
      <c r="D135" s="27" t="s">
        <v>2702</v>
      </c>
      <c r="E135" s="27" t="s">
        <v>2703</v>
      </c>
      <c r="F135" s="37" t="s">
        <v>3848</v>
      </c>
      <c r="G135" s="27" t="s">
        <v>2293</v>
      </c>
      <c r="H135" s="38">
        <v>42005</v>
      </c>
      <c r="I135" s="38">
        <v>42369</v>
      </c>
      <c r="J135" s="39">
        <v>6496952</v>
      </c>
      <c r="K135" s="27" t="s">
        <v>2704</v>
      </c>
      <c r="L135" s="27" t="s">
        <v>2398</v>
      </c>
      <c r="M135" s="27" t="s">
        <v>4421</v>
      </c>
      <c r="N135" s="27" t="s">
        <v>702</v>
      </c>
      <c r="O135" s="40">
        <v>50000</v>
      </c>
      <c r="P135" s="27" t="s">
        <v>2328</v>
      </c>
      <c r="Q135" s="41" t="s">
        <v>706</v>
      </c>
      <c r="R135" s="37" t="s">
        <v>706</v>
      </c>
      <c r="S135">
        <f t="shared" si="2"/>
        <v>2022</v>
      </c>
    </row>
    <row r="136" spans="1:19" x14ac:dyDescent="0.3">
      <c r="A136" s="26">
        <v>42270</v>
      </c>
      <c r="B136" s="26">
        <v>44926</v>
      </c>
      <c r="C136" s="26">
        <v>40529</v>
      </c>
      <c r="D136" s="27" t="s">
        <v>2705</v>
      </c>
      <c r="E136" s="27" t="s">
        <v>1380</v>
      </c>
      <c r="F136" s="37" t="s">
        <v>3849</v>
      </c>
      <c r="G136" s="27" t="s">
        <v>2292</v>
      </c>
      <c r="H136" s="38">
        <v>40316</v>
      </c>
      <c r="I136" s="38">
        <v>40680</v>
      </c>
      <c r="J136" s="39">
        <v>15276300</v>
      </c>
      <c r="K136" s="27" t="s">
        <v>2706</v>
      </c>
      <c r="L136" s="27" t="s">
        <v>2398</v>
      </c>
      <c r="M136" s="27" t="s">
        <v>4265</v>
      </c>
      <c r="N136" s="27" t="s">
        <v>702</v>
      </c>
      <c r="O136" s="40">
        <v>320000</v>
      </c>
      <c r="P136" s="27" t="s">
        <v>2318</v>
      </c>
      <c r="Q136" s="41" t="s">
        <v>706</v>
      </c>
      <c r="R136" s="37" t="s">
        <v>706</v>
      </c>
      <c r="S136">
        <f t="shared" si="2"/>
        <v>2022</v>
      </c>
    </row>
    <row r="137" spans="1:19" x14ac:dyDescent="0.3">
      <c r="A137" s="26">
        <v>42284</v>
      </c>
      <c r="B137" s="26">
        <v>44926</v>
      </c>
      <c r="C137" s="26">
        <v>42224</v>
      </c>
      <c r="D137" s="27" t="s">
        <v>2707</v>
      </c>
      <c r="E137" s="27" t="s">
        <v>2708</v>
      </c>
      <c r="F137" s="37" t="s">
        <v>3850</v>
      </c>
      <c r="G137" s="27" t="s">
        <v>2288</v>
      </c>
      <c r="H137" s="38">
        <v>41944</v>
      </c>
      <c r="I137" s="38">
        <v>42308</v>
      </c>
      <c r="J137" s="39">
        <v>421120118</v>
      </c>
      <c r="K137" s="27" t="s">
        <v>2709</v>
      </c>
      <c r="L137" s="27" t="s">
        <v>2398</v>
      </c>
      <c r="M137" s="27" t="s">
        <v>4422</v>
      </c>
      <c r="N137" s="27" t="s">
        <v>702</v>
      </c>
      <c r="O137" s="40">
        <v>50000</v>
      </c>
      <c r="P137" s="27" t="s">
        <v>2305</v>
      </c>
      <c r="Q137" s="41" t="s">
        <v>706</v>
      </c>
      <c r="R137" s="37" t="s">
        <v>706</v>
      </c>
      <c r="S137">
        <f t="shared" si="2"/>
        <v>2022</v>
      </c>
    </row>
    <row r="138" spans="1:19" x14ac:dyDescent="0.3">
      <c r="A138" s="26">
        <v>42285</v>
      </c>
      <c r="B138" s="26">
        <v>44926</v>
      </c>
      <c r="C138" s="26">
        <v>41924</v>
      </c>
      <c r="D138" s="27" t="s">
        <v>2710</v>
      </c>
      <c r="E138" s="27" t="s">
        <v>2711</v>
      </c>
      <c r="F138" s="37" t="s">
        <v>3851</v>
      </c>
      <c r="G138" s="27" t="s">
        <v>2291</v>
      </c>
      <c r="H138" s="38">
        <v>41640</v>
      </c>
      <c r="I138" s="38">
        <v>42004</v>
      </c>
      <c r="J138" s="39">
        <v>54619414</v>
      </c>
      <c r="K138" s="27" t="s">
        <v>2712</v>
      </c>
      <c r="L138" s="27" t="s">
        <v>2398</v>
      </c>
      <c r="M138" s="27" t="s">
        <v>4423</v>
      </c>
      <c r="N138" s="27" t="s">
        <v>1404</v>
      </c>
      <c r="O138" s="40">
        <v>50000</v>
      </c>
      <c r="P138" s="27" t="s">
        <v>2313</v>
      </c>
      <c r="Q138" s="41" t="s">
        <v>706</v>
      </c>
      <c r="R138" s="37" t="s">
        <v>706</v>
      </c>
      <c r="S138">
        <f t="shared" si="2"/>
        <v>2022</v>
      </c>
    </row>
    <row r="139" spans="1:19" x14ac:dyDescent="0.3">
      <c r="A139" s="26">
        <v>42285</v>
      </c>
      <c r="B139" s="26">
        <v>44926</v>
      </c>
      <c r="C139" s="26">
        <v>41744</v>
      </c>
      <c r="D139" s="27" t="s">
        <v>2713</v>
      </c>
      <c r="E139" s="27" t="s">
        <v>2714</v>
      </c>
      <c r="F139" s="37" t="s">
        <v>3717</v>
      </c>
      <c r="G139" s="27" t="s">
        <v>2297</v>
      </c>
      <c r="H139" s="38">
        <v>41640</v>
      </c>
      <c r="I139" s="38">
        <v>42004</v>
      </c>
      <c r="J139" s="39">
        <v>54619414</v>
      </c>
      <c r="K139" s="27" t="s">
        <v>2715</v>
      </c>
      <c r="L139" s="27" t="s">
        <v>2398</v>
      </c>
      <c r="M139" s="27" t="s">
        <v>4424</v>
      </c>
      <c r="N139" s="27" t="s">
        <v>1404</v>
      </c>
      <c r="O139" s="40">
        <v>50000</v>
      </c>
      <c r="P139" s="27" t="s">
        <v>2303</v>
      </c>
      <c r="Q139" s="41" t="s">
        <v>706</v>
      </c>
      <c r="R139" s="37" t="s">
        <v>706</v>
      </c>
      <c r="S139">
        <f t="shared" si="2"/>
        <v>2022</v>
      </c>
    </row>
    <row r="140" spans="1:19" x14ac:dyDescent="0.3">
      <c r="A140" s="26">
        <v>42285</v>
      </c>
      <c r="B140" s="26">
        <v>44926</v>
      </c>
      <c r="C140" s="26">
        <v>40943</v>
      </c>
      <c r="D140" s="27" t="s">
        <v>2716</v>
      </c>
      <c r="E140" s="27" t="s">
        <v>2717</v>
      </c>
      <c r="F140" s="37" t="s">
        <v>3852</v>
      </c>
      <c r="G140" s="27" t="s">
        <v>2279</v>
      </c>
      <c r="H140" s="38">
        <v>40909</v>
      </c>
      <c r="I140" s="38">
        <v>41274</v>
      </c>
      <c r="J140" s="39">
        <v>54619414</v>
      </c>
      <c r="K140" s="27" t="s">
        <v>2718</v>
      </c>
      <c r="L140" s="27" t="s">
        <v>2398</v>
      </c>
      <c r="M140" s="27" t="s">
        <v>4425</v>
      </c>
      <c r="N140" s="27" t="s">
        <v>1404</v>
      </c>
      <c r="O140" s="40">
        <v>50000</v>
      </c>
      <c r="P140" s="27" t="s">
        <v>2317</v>
      </c>
      <c r="Q140" s="41" t="s">
        <v>706</v>
      </c>
      <c r="R140" s="37" t="s">
        <v>706</v>
      </c>
      <c r="S140">
        <f t="shared" si="2"/>
        <v>2022</v>
      </c>
    </row>
    <row r="141" spans="1:19" x14ac:dyDescent="0.3">
      <c r="A141" s="26">
        <v>42290</v>
      </c>
      <c r="B141" s="26">
        <v>44926</v>
      </c>
      <c r="C141" s="26">
        <v>42133</v>
      </c>
      <c r="D141" s="27" t="s">
        <v>2719</v>
      </c>
      <c r="E141" s="27" t="s">
        <v>2720</v>
      </c>
      <c r="F141" s="37" t="s">
        <v>3853</v>
      </c>
      <c r="G141" s="27" t="s">
        <v>2292</v>
      </c>
      <c r="H141" s="38">
        <v>41821</v>
      </c>
      <c r="I141" s="38">
        <v>42185</v>
      </c>
      <c r="J141" s="39">
        <v>35827913</v>
      </c>
      <c r="K141" s="27" t="s">
        <v>2721</v>
      </c>
      <c r="L141" s="27" t="s">
        <v>2398</v>
      </c>
      <c r="M141" s="27" t="s">
        <v>4426</v>
      </c>
      <c r="N141" s="27" t="s">
        <v>702</v>
      </c>
      <c r="O141" s="40">
        <v>50000</v>
      </c>
      <c r="P141" s="27" t="s">
        <v>2304</v>
      </c>
      <c r="Q141" s="41" t="s">
        <v>706</v>
      </c>
      <c r="R141" s="37" t="s">
        <v>706</v>
      </c>
      <c r="S141">
        <f t="shared" si="2"/>
        <v>2022</v>
      </c>
    </row>
    <row r="142" spans="1:19" x14ac:dyDescent="0.3">
      <c r="A142" s="26">
        <v>42296</v>
      </c>
      <c r="B142" s="26">
        <v>44926</v>
      </c>
      <c r="C142" s="26">
        <v>41814</v>
      </c>
      <c r="D142" s="27" t="s">
        <v>2722</v>
      </c>
      <c r="E142" s="27" t="s">
        <v>2723</v>
      </c>
      <c r="F142" s="37" t="s">
        <v>3854</v>
      </c>
      <c r="G142" s="27" t="s">
        <v>2292</v>
      </c>
      <c r="H142" s="38">
        <v>41487</v>
      </c>
      <c r="I142" s="38">
        <v>41851</v>
      </c>
      <c r="J142" s="39">
        <v>19608955</v>
      </c>
      <c r="K142" s="27" t="s">
        <v>2724</v>
      </c>
      <c r="L142" s="27" t="s">
        <v>2439</v>
      </c>
      <c r="M142" s="27" t="s">
        <v>4427</v>
      </c>
      <c r="N142" s="27" t="s">
        <v>1404</v>
      </c>
      <c r="O142" s="40">
        <v>50000</v>
      </c>
      <c r="P142" s="27" t="s">
        <v>2305</v>
      </c>
      <c r="Q142" s="41" t="s">
        <v>706</v>
      </c>
      <c r="R142" s="37" t="s">
        <v>706</v>
      </c>
      <c r="S142">
        <f t="shared" si="2"/>
        <v>2022</v>
      </c>
    </row>
    <row r="143" spans="1:19" x14ac:dyDescent="0.3">
      <c r="A143" s="26">
        <v>42299</v>
      </c>
      <c r="B143" s="26">
        <v>44926</v>
      </c>
      <c r="C143" s="26">
        <v>41739</v>
      </c>
      <c r="D143" s="27" t="s">
        <v>2725</v>
      </c>
      <c r="E143" s="27" t="s">
        <v>2726</v>
      </c>
      <c r="F143" s="37" t="s">
        <v>3855</v>
      </c>
      <c r="G143" s="27" t="s">
        <v>2278</v>
      </c>
      <c r="H143" s="38">
        <v>41487</v>
      </c>
      <c r="I143" s="38">
        <v>41851</v>
      </c>
      <c r="J143" s="39">
        <v>19608955</v>
      </c>
      <c r="K143" s="27" t="s">
        <v>2727</v>
      </c>
      <c r="L143" s="27" t="s">
        <v>2439</v>
      </c>
      <c r="M143" s="27" t="s">
        <v>4328</v>
      </c>
      <c r="N143" s="27" t="s">
        <v>1404</v>
      </c>
      <c r="O143" s="40">
        <v>50000</v>
      </c>
      <c r="P143" s="27" t="s">
        <v>2308</v>
      </c>
      <c r="Q143" s="41" t="s">
        <v>706</v>
      </c>
      <c r="R143" s="37" t="s">
        <v>706</v>
      </c>
      <c r="S143">
        <f t="shared" si="2"/>
        <v>2022</v>
      </c>
    </row>
    <row r="144" spans="1:19" x14ac:dyDescent="0.3">
      <c r="A144" s="26">
        <v>42299</v>
      </c>
      <c r="B144" s="26">
        <v>44926</v>
      </c>
      <c r="C144" s="26">
        <v>41678</v>
      </c>
      <c r="D144" s="27" t="s">
        <v>2728</v>
      </c>
      <c r="E144" s="27" t="s">
        <v>2729</v>
      </c>
      <c r="F144" s="37" t="s">
        <v>3856</v>
      </c>
      <c r="G144" s="27" t="s">
        <v>2269</v>
      </c>
      <c r="H144" s="38">
        <v>41487</v>
      </c>
      <c r="I144" s="38">
        <v>41851</v>
      </c>
      <c r="J144" s="39">
        <v>19608955</v>
      </c>
      <c r="K144" s="27" t="s">
        <v>2730</v>
      </c>
      <c r="L144" s="27" t="s">
        <v>2439</v>
      </c>
      <c r="M144" s="27" t="s">
        <v>4279</v>
      </c>
      <c r="N144" s="27" t="s">
        <v>1404</v>
      </c>
      <c r="O144" s="40">
        <v>50000</v>
      </c>
      <c r="P144" s="27" t="s">
        <v>2301</v>
      </c>
      <c r="Q144" s="41" t="s">
        <v>706</v>
      </c>
      <c r="R144" s="37" t="s">
        <v>706</v>
      </c>
      <c r="S144">
        <f t="shared" si="2"/>
        <v>2022</v>
      </c>
    </row>
    <row r="145" spans="1:19" x14ac:dyDescent="0.3">
      <c r="A145" s="26">
        <v>42299</v>
      </c>
      <c r="B145" s="26">
        <v>44926</v>
      </c>
      <c r="C145" s="26">
        <v>41570</v>
      </c>
      <c r="D145" s="27" t="s">
        <v>2731</v>
      </c>
      <c r="E145" s="27" t="s">
        <v>2732</v>
      </c>
      <c r="F145" s="37" t="s">
        <v>3857</v>
      </c>
      <c r="G145" s="27" t="s">
        <v>2287</v>
      </c>
      <c r="H145" s="38">
        <v>41487</v>
      </c>
      <c r="I145" s="38">
        <v>41851</v>
      </c>
      <c r="J145" s="39">
        <v>19608955</v>
      </c>
      <c r="K145" s="27" t="s">
        <v>2733</v>
      </c>
      <c r="L145" s="27" t="s">
        <v>2439</v>
      </c>
      <c r="M145" s="27" t="s">
        <v>4267</v>
      </c>
      <c r="N145" s="27" t="s">
        <v>1404</v>
      </c>
      <c r="O145" s="40">
        <v>50000</v>
      </c>
      <c r="P145" s="27" t="s">
        <v>2309</v>
      </c>
      <c r="Q145" s="41" t="s">
        <v>706</v>
      </c>
      <c r="R145" s="37" t="s">
        <v>706</v>
      </c>
      <c r="S145">
        <f t="shared" si="2"/>
        <v>2022</v>
      </c>
    </row>
    <row r="146" spans="1:19" x14ac:dyDescent="0.3">
      <c r="A146" s="26">
        <v>42307</v>
      </c>
      <c r="B146" s="26">
        <v>44926</v>
      </c>
      <c r="C146" s="26">
        <v>41922</v>
      </c>
      <c r="D146" s="27" t="s">
        <v>2734</v>
      </c>
      <c r="E146" s="27" t="s">
        <v>2735</v>
      </c>
      <c r="F146" s="37" t="s">
        <v>3858</v>
      </c>
      <c r="G146" s="27" t="s">
        <v>2285</v>
      </c>
      <c r="H146" s="38">
        <v>41640</v>
      </c>
      <c r="I146" s="38">
        <v>42004</v>
      </c>
      <c r="J146" s="39">
        <v>97704703</v>
      </c>
      <c r="K146" s="27" t="s">
        <v>2736</v>
      </c>
      <c r="L146" s="27" t="s">
        <v>2439</v>
      </c>
      <c r="M146" s="27" t="s">
        <v>4195</v>
      </c>
      <c r="N146" s="27" t="s">
        <v>1404</v>
      </c>
      <c r="O146" s="40">
        <v>50000</v>
      </c>
      <c r="P146" s="27" t="s">
        <v>2310</v>
      </c>
      <c r="Q146" s="41" t="s">
        <v>706</v>
      </c>
      <c r="R146" s="37" t="s">
        <v>706</v>
      </c>
      <c r="S146">
        <f t="shared" si="2"/>
        <v>2022</v>
      </c>
    </row>
    <row r="147" spans="1:19" x14ac:dyDescent="0.3">
      <c r="A147" s="26">
        <v>42317</v>
      </c>
      <c r="B147" s="26">
        <v>44926</v>
      </c>
      <c r="C147" s="26">
        <v>42161</v>
      </c>
      <c r="D147" s="27" t="s">
        <v>2737</v>
      </c>
      <c r="E147" s="27" t="s">
        <v>2738</v>
      </c>
      <c r="F147" s="37" t="s">
        <v>3859</v>
      </c>
      <c r="G147" s="27" t="s">
        <v>2273</v>
      </c>
      <c r="H147" s="38">
        <v>41944</v>
      </c>
      <c r="I147" s="38">
        <v>42308</v>
      </c>
      <c r="J147" s="39">
        <v>421120118</v>
      </c>
      <c r="K147" s="27" t="s">
        <v>2739</v>
      </c>
      <c r="L147" s="27" t="s">
        <v>2398</v>
      </c>
      <c r="M147" s="27" t="s">
        <v>4428</v>
      </c>
      <c r="N147" s="27" t="s">
        <v>702</v>
      </c>
      <c r="O147" s="40">
        <v>50000</v>
      </c>
      <c r="P147" s="27" t="s">
        <v>2314</v>
      </c>
      <c r="Q147" s="41" t="s">
        <v>706</v>
      </c>
      <c r="R147" s="37" t="s">
        <v>706</v>
      </c>
      <c r="S147">
        <f t="shared" si="2"/>
        <v>2022</v>
      </c>
    </row>
    <row r="148" spans="1:19" x14ac:dyDescent="0.3">
      <c r="A148" s="26">
        <v>42317</v>
      </c>
      <c r="B148" s="26">
        <v>44926</v>
      </c>
      <c r="C148" s="26">
        <v>42231</v>
      </c>
      <c r="D148" s="27" t="s">
        <v>2740</v>
      </c>
      <c r="E148" s="27" t="s">
        <v>2741</v>
      </c>
      <c r="F148" s="37" t="s">
        <v>3860</v>
      </c>
      <c r="G148" s="27" t="s">
        <v>2297</v>
      </c>
      <c r="H148" s="38">
        <v>42109</v>
      </c>
      <c r="I148" s="38">
        <v>42474</v>
      </c>
      <c r="J148" s="39">
        <v>77466840</v>
      </c>
      <c r="K148" s="27" t="s">
        <v>2742</v>
      </c>
      <c r="L148" s="27" t="s">
        <v>2398</v>
      </c>
      <c r="M148" s="27" t="s">
        <v>4304</v>
      </c>
      <c r="N148" s="27" t="s">
        <v>702</v>
      </c>
      <c r="O148" s="40">
        <v>50000</v>
      </c>
      <c r="P148" s="27" t="s">
        <v>2309</v>
      </c>
      <c r="Q148" s="41" t="s">
        <v>706</v>
      </c>
      <c r="R148" s="37" t="s">
        <v>706</v>
      </c>
      <c r="S148">
        <f t="shared" si="2"/>
        <v>2022</v>
      </c>
    </row>
    <row r="149" spans="1:19" x14ac:dyDescent="0.3">
      <c r="A149" s="26">
        <v>42319</v>
      </c>
      <c r="B149" s="26">
        <v>44926</v>
      </c>
      <c r="C149" s="26">
        <v>42086</v>
      </c>
      <c r="D149" s="27" t="s">
        <v>2743</v>
      </c>
      <c r="E149" s="27" t="s">
        <v>2744</v>
      </c>
      <c r="F149" s="37" t="s">
        <v>3861</v>
      </c>
      <c r="G149" s="27" t="s">
        <v>2292</v>
      </c>
      <c r="H149" s="38">
        <v>41821</v>
      </c>
      <c r="I149" s="38">
        <v>42185</v>
      </c>
      <c r="J149" s="39">
        <v>35827913</v>
      </c>
      <c r="K149" s="27" t="s">
        <v>2745</v>
      </c>
      <c r="L149" s="27" t="s">
        <v>2398</v>
      </c>
      <c r="M149" s="27" t="s">
        <v>4429</v>
      </c>
      <c r="N149" s="27" t="s">
        <v>702</v>
      </c>
      <c r="O149" s="40">
        <v>7880</v>
      </c>
      <c r="P149" s="27" t="s">
        <v>2327</v>
      </c>
      <c r="Q149" s="41" t="s">
        <v>706</v>
      </c>
      <c r="R149" s="37" t="s">
        <v>706</v>
      </c>
      <c r="S149">
        <f t="shared" si="2"/>
        <v>2022</v>
      </c>
    </row>
    <row r="150" spans="1:19" x14ac:dyDescent="0.3">
      <c r="A150" s="26">
        <v>42321</v>
      </c>
      <c r="B150" s="26">
        <v>44926</v>
      </c>
      <c r="C150" s="26">
        <v>42031</v>
      </c>
      <c r="D150" s="27" t="s">
        <v>2746</v>
      </c>
      <c r="E150" s="27" t="s">
        <v>2747</v>
      </c>
      <c r="F150" s="37" t="s">
        <v>3862</v>
      </c>
      <c r="G150" s="27" t="s">
        <v>2273</v>
      </c>
      <c r="H150" s="38">
        <v>41944</v>
      </c>
      <c r="I150" s="38">
        <v>42308</v>
      </c>
      <c r="J150" s="39">
        <v>421120118</v>
      </c>
      <c r="K150" s="27" t="s">
        <v>2658</v>
      </c>
      <c r="L150" s="27" t="s">
        <v>2398</v>
      </c>
      <c r="M150" s="27" t="s">
        <v>4421</v>
      </c>
      <c r="N150" s="27" t="s">
        <v>702</v>
      </c>
      <c r="O150" s="40">
        <v>50000</v>
      </c>
      <c r="P150" s="27" t="s">
        <v>2325</v>
      </c>
      <c r="Q150" s="41" t="s">
        <v>706</v>
      </c>
      <c r="R150" s="37" t="s">
        <v>706</v>
      </c>
      <c r="S150">
        <f t="shared" si="2"/>
        <v>2022</v>
      </c>
    </row>
    <row r="151" spans="1:19" x14ac:dyDescent="0.3">
      <c r="A151" s="26">
        <v>42321</v>
      </c>
      <c r="B151" s="26">
        <v>44926</v>
      </c>
      <c r="C151" s="26">
        <v>42034</v>
      </c>
      <c r="D151" s="27" t="s">
        <v>2748</v>
      </c>
      <c r="E151" s="27" t="s">
        <v>2749</v>
      </c>
      <c r="F151" s="37" t="s">
        <v>3863</v>
      </c>
      <c r="G151" s="27" t="s">
        <v>2295</v>
      </c>
      <c r="H151" s="38">
        <v>41944</v>
      </c>
      <c r="I151" s="38">
        <v>42308</v>
      </c>
      <c r="J151" s="39">
        <v>421120118</v>
      </c>
      <c r="K151" s="27" t="s">
        <v>2750</v>
      </c>
      <c r="L151" s="27" t="s">
        <v>2398</v>
      </c>
      <c r="M151" s="27" t="s">
        <v>4319</v>
      </c>
      <c r="N151" s="27" t="s">
        <v>702</v>
      </c>
      <c r="O151" s="40">
        <v>50000</v>
      </c>
      <c r="P151" s="27" t="s">
        <v>2321</v>
      </c>
      <c r="Q151" s="41" t="s">
        <v>706</v>
      </c>
      <c r="R151" s="37" t="s">
        <v>706</v>
      </c>
      <c r="S151">
        <f t="shared" si="2"/>
        <v>2022</v>
      </c>
    </row>
    <row r="152" spans="1:19" x14ac:dyDescent="0.3">
      <c r="A152" s="26">
        <v>42321</v>
      </c>
      <c r="B152" s="26">
        <v>44926</v>
      </c>
      <c r="C152" s="26">
        <v>41810</v>
      </c>
      <c r="D152" s="27" t="s">
        <v>2751</v>
      </c>
      <c r="E152" s="27" t="s">
        <v>869</v>
      </c>
      <c r="F152" s="37" t="s">
        <v>3864</v>
      </c>
      <c r="G152" s="27" t="s">
        <v>2279</v>
      </c>
      <c r="H152" s="38">
        <v>41487</v>
      </c>
      <c r="I152" s="38">
        <v>41851</v>
      </c>
      <c r="J152" s="39">
        <v>34125000</v>
      </c>
      <c r="K152" s="27" t="s">
        <v>2752</v>
      </c>
      <c r="L152" s="27" t="s">
        <v>2398</v>
      </c>
      <c r="M152" s="27" t="s">
        <v>4322</v>
      </c>
      <c r="N152" s="27" t="s">
        <v>702</v>
      </c>
      <c r="O152" s="40">
        <v>50000</v>
      </c>
      <c r="P152" s="27" t="s">
        <v>2318</v>
      </c>
      <c r="Q152" s="41" t="s">
        <v>706</v>
      </c>
      <c r="R152" s="37" t="s">
        <v>706</v>
      </c>
      <c r="S152">
        <f t="shared" si="2"/>
        <v>2022</v>
      </c>
    </row>
    <row r="153" spans="1:19" x14ac:dyDescent="0.3">
      <c r="A153" s="26">
        <v>42331</v>
      </c>
      <c r="B153" s="26">
        <v>44926</v>
      </c>
      <c r="C153" s="26">
        <v>42280</v>
      </c>
      <c r="D153" s="27" t="s">
        <v>2753</v>
      </c>
      <c r="E153" s="27" t="s">
        <v>2754</v>
      </c>
      <c r="F153" s="37" t="s">
        <v>3865</v>
      </c>
      <c r="G153" s="27" t="s">
        <v>2286</v>
      </c>
      <c r="H153" s="38">
        <v>41944</v>
      </c>
      <c r="I153" s="38">
        <v>42308</v>
      </c>
      <c r="J153" s="39">
        <v>421120118</v>
      </c>
      <c r="K153" s="27" t="s">
        <v>2755</v>
      </c>
      <c r="L153" s="27" t="s">
        <v>2398</v>
      </c>
      <c r="M153" s="27" t="s">
        <v>4430</v>
      </c>
      <c r="N153" s="27" t="s">
        <v>702</v>
      </c>
      <c r="O153" s="40">
        <v>50000</v>
      </c>
      <c r="P153" s="27" t="s">
        <v>2302</v>
      </c>
      <c r="Q153" s="41" t="s">
        <v>706</v>
      </c>
      <c r="R153" s="37" t="s">
        <v>706</v>
      </c>
      <c r="S153">
        <f t="shared" si="2"/>
        <v>2022</v>
      </c>
    </row>
    <row r="154" spans="1:19" x14ac:dyDescent="0.3">
      <c r="A154" s="26">
        <v>42331</v>
      </c>
      <c r="B154" s="26">
        <v>44926</v>
      </c>
      <c r="C154" s="26">
        <v>42173</v>
      </c>
      <c r="D154" s="27" t="s">
        <v>2756</v>
      </c>
      <c r="E154" s="27" t="s">
        <v>2757</v>
      </c>
      <c r="F154" s="37" t="s">
        <v>3866</v>
      </c>
      <c r="G154" s="27" t="s">
        <v>2294</v>
      </c>
      <c r="H154" s="38">
        <v>41944</v>
      </c>
      <c r="I154" s="38">
        <v>42308</v>
      </c>
      <c r="J154" s="39">
        <v>421120118</v>
      </c>
      <c r="K154" s="27" t="s">
        <v>2758</v>
      </c>
      <c r="L154" s="27" t="s">
        <v>2398</v>
      </c>
      <c r="M154" s="27" t="s">
        <v>4431</v>
      </c>
      <c r="N154" s="27" t="s">
        <v>702</v>
      </c>
      <c r="O154" s="40">
        <v>50000</v>
      </c>
      <c r="P154" s="27" t="s">
        <v>2311</v>
      </c>
      <c r="Q154" s="41" t="s">
        <v>706</v>
      </c>
      <c r="R154" s="37" t="s">
        <v>706</v>
      </c>
      <c r="S154">
        <f t="shared" si="2"/>
        <v>2022</v>
      </c>
    </row>
    <row r="155" spans="1:19" x14ac:dyDescent="0.3">
      <c r="A155" s="26">
        <v>42345</v>
      </c>
      <c r="B155" s="26">
        <v>44926</v>
      </c>
      <c r="C155" s="26">
        <v>41964</v>
      </c>
      <c r="D155" s="27" t="s">
        <v>2759</v>
      </c>
      <c r="E155" s="27" t="s">
        <v>2760</v>
      </c>
      <c r="F155" s="37" t="s">
        <v>3867</v>
      </c>
      <c r="G155" s="27" t="s">
        <v>2278</v>
      </c>
      <c r="H155" s="38">
        <v>41852</v>
      </c>
      <c r="I155" s="38">
        <v>42216</v>
      </c>
      <c r="J155" s="39">
        <v>18480000</v>
      </c>
      <c r="K155" s="27" t="s">
        <v>2761</v>
      </c>
      <c r="L155" s="27" t="s">
        <v>2398</v>
      </c>
      <c r="M155" s="27" t="s">
        <v>4278</v>
      </c>
      <c r="N155" s="27" t="s">
        <v>702</v>
      </c>
      <c r="O155" s="40">
        <v>1000</v>
      </c>
      <c r="P155" s="27" t="s">
        <v>2300</v>
      </c>
      <c r="Q155" s="41" t="s">
        <v>706</v>
      </c>
      <c r="R155" s="37" t="s">
        <v>706</v>
      </c>
      <c r="S155">
        <f t="shared" si="2"/>
        <v>2022</v>
      </c>
    </row>
    <row r="156" spans="1:19" x14ac:dyDescent="0.3">
      <c r="A156" s="26">
        <v>42346</v>
      </c>
      <c r="B156" s="26">
        <v>44926</v>
      </c>
      <c r="C156" s="26">
        <v>42040</v>
      </c>
      <c r="D156" s="27" t="s">
        <v>129</v>
      </c>
      <c r="E156" s="27" t="s">
        <v>2762</v>
      </c>
      <c r="F156" s="37" t="s">
        <v>3868</v>
      </c>
      <c r="G156" s="27" t="s">
        <v>2278</v>
      </c>
      <c r="H156" s="38">
        <v>42005</v>
      </c>
      <c r="I156" s="38">
        <v>42369</v>
      </c>
      <c r="J156" s="39">
        <v>80747688</v>
      </c>
      <c r="K156" s="27" t="s">
        <v>2763</v>
      </c>
      <c r="L156" s="27" t="s">
        <v>2398</v>
      </c>
      <c r="M156" s="27" t="s">
        <v>4432</v>
      </c>
      <c r="N156" s="27" t="s">
        <v>702</v>
      </c>
      <c r="O156" s="40">
        <v>1000</v>
      </c>
      <c r="P156" s="27" t="s">
        <v>2307</v>
      </c>
      <c r="Q156" s="41" t="s">
        <v>706</v>
      </c>
      <c r="R156" s="37" t="s">
        <v>706</v>
      </c>
      <c r="S156">
        <f t="shared" si="2"/>
        <v>2022</v>
      </c>
    </row>
    <row r="157" spans="1:19" x14ac:dyDescent="0.3">
      <c r="A157" s="26">
        <v>42346</v>
      </c>
      <c r="B157" s="26">
        <v>44926</v>
      </c>
      <c r="C157" s="26">
        <v>41463</v>
      </c>
      <c r="D157" s="27" t="s">
        <v>2210</v>
      </c>
      <c r="E157" s="27" t="s">
        <v>2764</v>
      </c>
      <c r="F157" s="37" t="s">
        <v>3869</v>
      </c>
      <c r="G157" s="27" t="s">
        <v>2287</v>
      </c>
      <c r="H157" s="38">
        <v>41122</v>
      </c>
      <c r="I157" s="38">
        <v>41486</v>
      </c>
      <c r="J157" s="39">
        <v>34125000</v>
      </c>
      <c r="K157" s="27" t="s">
        <v>2765</v>
      </c>
      <c r="L157" s="27" t="s">
        <v>2398</v>
      </c>
      <c r="M157" s="27" t="s">
        <v>4433</v>
      </c>
      <c r="N157" s="27" t="s">
        <v>702</v>
      </c>
      <c r="O157" s="40">
        <v>1000</v>
      </c>
      <c r="P157" s="27" t="s">
        <v>2313</v>
      </c>
      <c r="Q157" s="41" t="s">
        <v>706</v>
      </c>
      <c r="R157" s="37" t="s">
        <v>706</v>
      </c>
      <c r="S157">
        <f t="shared" si="2"/>
        <v>2022</v>
      </c>
    </row>
    <row r="158" spans="1:19" x14ac:dyDescent="0.3">
      <c r="A158" s="26">
        <v>42346</v>
      </c>
      <c r="B158" s="26">
        <v>44926</v>
      </c>
      <c r="C158" s="26">
        <v>41474</v>
      </c>
      <c r="D158" s="27" t="s">
        <v>2766</v>
      </c>
      <c r="E158" s="27" t="s">
        <v>2767</v>
      </c>
      <c r="F158" s="37" t="s">
        <v>3870</v>
      </c>
      <c r="G158" s="27" t="s">
        <v>2269</v>
      </c>
      <c r="H158" s="38">
        <v>41275</v>
      </c>
      <c r="I158" s="38">
        <v>41639</v>
      </c>
      <c r="J158" s="39">
        <v>8988936</v>
      </c>
      <c r="K158" s="27" t="s">
        <v>2768</v>
      </c>
      <c r="L158" s="27" t="s">
        <v>2398</v>
      </c>
      <c r="M158" s="27" t="s">
        <v>4249</v>
      </c>
      <c r="N158" s="27" t="s">
        <v>702</v>
      </c>
      <c r="O158" s="40">
        <v>1000</v>
      </c>
      <c r="P158" s="27" t="s">
        <v>2301</v>
      </c>
      <c r="Q158" s="41" t="s">
        <v>706</v>
      </c>
      <c r="R158" s="37" t="s">
        <v>706</v>
      </c>
      <c r="S158">
        <f t="shared" si="2"/>
        <v>2022</v>
      </c>
    </row>
    <row r="159" spans="1:19" x14ac:dyDescent="0.3">
      <c r="A159" s="26">
        <v>42349</v>
      </c>
      <c r="B159" s="26">
        <v>44926</v>
      </c>
      <c r="C159" s="26">
        <v>42298</v>
      </c>
      <c r="D159" s="27" t="s">
        <v>2769</v>
      </c>
      <c r="E159" s="27" t="s">
        <v>2770</v>
      </c>
      <c r="F159" s="37" t="s">
        <v>3871</v>
      </c>
      <c r="G159" s="27" t="s">
        <v>2297</v>
      </c>
      <c r="H159" s="38">
        <v>41944</v>
      </c>
      <c r="I159" s="38">
        <v>42308</v>
      </c>
      <c r="J159" s="39">
        <v>504000</v>
      </c>
      <c r="K159" s="27" t="s">
        <v>2771</v>
      </c>
      <c r="L159" s="27" t="s">
        <v>2398</v>
      </c>
      <c r="M159" s="27" t="s">
        <v>4434</v>
      </c>
      <c r="N159" s="27" t="s">
        <v>702</v>
      </c>
      <c r="O159" s="40">
        <v>1000</v>
      </c>
      <c r="P159" s="27" t="s">
        <v>2312</v>
      </c>
      <c r="Q159" s="41" t="s">
        <v>706</v>
      </c>
      <c r="R159" s="37" t="s">
        <v>706</v>
      </c>
      <c r="S159">
        <f t="shared" si="2"/>
        <v>2022</v>
      </c>
    </row>
    <row r="160" spans="1:19" x14ac:dyDescent="0.3">
      <c r="A160" s="26">
        <v>42355</v>
      </c>
      <c r="B160" s="26">
        <v>44926</v>
      </c>
      <c r="C160" s="26">
        <v>41853</v>
      </c>
      <c r="D160" s="27" t="s">
        <v>2772</v>
      </c>
      <c r="E160" s="27" t="s">
        <v>2773</v>
      </c>
      <c r="F160" s="37" t="s">
        <v>3872</v>
      </c>
      <c r="G160" s="27" t="s">
        <v>2279</v>
      </c>
      <c r="H160" s="38">
        <v>41579</v>
      </c>
      <c r="I160" s="38">
        <v>41943</v>
      </c>
      <c r="J160" s="39">
        <v>7000000</v>
      </c>
      <c r="K160" s="27" t="s">
        <v>2774</v>
      </c>
      <c r="L160" s="27" t="s">
        <v>2439</v>
      </c>
      <c r="M160" s="27" t="s">
        <v>4248</v>
      </c>
      <c r="N160" s="27" t="s">
        <v>1404</v>
      </c>
      <c r="O160" s="40">
        <v>1000</v>
      </c>
      <c r="P160" s="27" t="s">
        <v>2302</v>
      </c>
      <c r="Q160" s="41" t="s">
        <v>706</v>
      </c>
      <c r="R160" s="37" t="s">
        <v>706</v>
      </c>
      <c r="S160">
        <f t="shared" si="2"/>
        <v>2022</v>
      </c>
    </row>
    <row r="161" spans="1:19" x14ac:dyDescent="0.3">
      <c r="A161" s="26">
        <v>42355</v>
      </c>
      <c r="B161" s="26">
        <v>44926</v>
      </c>
      <c r="C161" s="26">
        <v>41394</v>
      </c>
      <c r="D161" s="27" t="s">
        <v>2775</v>
      </c>
      <c r="E161" s="27" t="s">
        <v>2776</v>
      </c>
      <c r="F161" s="37" t="s">
        <v>3873</v>
      </c>
      <c r="G161" s="27" t="s">
        <v>2277</v>
      </c>
      <c r="H161" s="38">
        <v>41047</v>
      </c>
      <c r="I161" s="38">
        <v>41411</v>
      </c>
      <c r="J161" s="39">
        <v>15276300</v>
      </c>
      <c r="K161" s="27" t="s">
        <v>2777</v>
      </c>
      <c r="L161" s="27" t="s">
        <v>2398</v>
      </c>
      <c r="M161" s="27" t="s">
        <v>4435</v>
      </c>
      <c r="N161" s="27" t="s">
        <v>702</v>
      </c>
      <c r="O161" s="40">
        <v>1000</v>
      </c>
      <c r="P161" s="27" t="s">
        <v>2307</v>
      </c>
      <c r="Q161" s="41" t="s">
        <v>706</v>
      </c>
      <c r="R161" s="37" t="s">
        <v>706</v>
      </c>
      <c r="S161">
        <f t="shared" si="2"/>
        <v>2022</v>
      </c>
    </row>
    <row r="162" spans="1:19" x14ac:dyDescent="0.3">
      <c r="A162" s="26">
        <v>42361</v>
      </c>
      <c r="B162" s="26">
        <v>44926</v>
      </c>
      <c r="C162" s="26">
        <v>42296</v>
      </c>
      <c r="D162" s="27" t="s">
        <v>2778</v>
      </c>
      <c r="E162" s="27" t="s">
        <v>2779</v>
      </c>
      <c r="F162" s="37" t="s">
        <v>3874</v>
      </c>
      <c r="G162" s="27" t="s">
        <v>2269</v>
      </c>
      <c r="H162" s="38">
        <v>42028</v>
      </c>
      <c r="I162" s="38">
        <v>42392</v>
      </c>
      <c r="J162" s="39">
        <v>3194600</v>
      </c>
      <c r="K162" s="27" t="s">
        <v>2780</v>
      </c>
      <c r="L162" s="27" t="s">
        <v>2398</v>
      </c>
      <c r="M162" s="27" t="s">
        <v>4436</v>
      </c>
      <c r="N162" s="27" t="s">
        <v>702</v>
      </c>
      <c r="O162" s="40">
        <v>320000</v>
      </c>
      <c r="P162" s="27" t="s">
        <v>2304</v>
      </c>
      <c r="Q162" s="41" t="s">
        <v>706</v>
      </c>
      <c r="R162" s="37" t="s">
        <v>706</v>
      </c>
      <c r="S162">
        <f t="shared" si="2"/>
        <v>2022</v>
      </c>
    </row>
    <row r="163" spans="1:19" x14ac:dyDescent="0.3">
      <c r="A163" s="26">
        <v>42377</v>
      </c>
      <c r="B163" s="26">
        <v>44926</v>
      </c>
      <c r="C163" s="26">
        <v>42296</v>
      </c>
      <c r="D163" s="27" t="s">
        <v>2781</v>
      </c>
      <c r="E163" s="27" t="s">
        <v>2782</v>
      </c>
      <c r="F163" s="37" t="s">
        <v>3875</v>
      </c>
      <c r="G163" s="27" t="s">
        <v>2281</v>
      </c>
      <c r="H163" s="38">
        <v>41944</v>
      </c>
      <c r="I163" s="38">
        <v>42308</v>
      </c>
      <c r="J163" s="39">
        <v>3012000</v>
      </c>
      <c r="K163" s="27" t="s">
        <v>2783</v>
      </c>
      <c r="L163" s="27" t="s">
        <v>2398</v>
      </c>
      <c r="M163" s="27" t="s">
        <v>4326</v>
      </c>
      <c r="N163" s="27" t="s">
        <v>702</v>
      </c>
      <c r="O163" s="40">
        <v>50000</v>
      </c>
      <c r="P163" s="27" t="s">
        <v>2309</v>
      </c>
      <c r="Q163" s="41" t="s">
        <v>706</v>
      </c>
      <c r="R163" s="37" t="s">
        <v>706</v>
      </c>
      <c r="S163">
        <f t="shared" si="2"/>
        <v>2022</v>
      </c>
    </row>
    <row r="164" spans="1:19" x14ac:dyDescent="0.3">
      <c r="A164" s="26">
        <v>42377</v>
      </c>
      <c r="B164" s="26">
        <v>44926</v>
      </c>
      <c r="C164" s="26">
        <v>41711</v>
      </c>
      <c r="D164" s="27" t="s">
        <v>2784</v>
      </c>
      <c r="E164" s="27" t="s">
        <v>2785</v>
      </c>
      <c r="F164" s="37" t="s">
        <v>3876</v>
      </c>
      <c r="G164" s="27" t="s">
        <v>2296</v>
      </c>
      <c r="H164" s="38">
        <v>41640</v>
      </c>
      <c r="I164" s="38">
        <v>42004</v>
      </c>
      <c r="J164" s="39">
        <v>54619414</v>
      </c>
      <c r="K164" s="27" t="s">
        <v>2786</v>
      </c>
      <c r="L164" s="27" t="s">
        <v>2439</v>
      </c>
      <c r="M164" s="27" t="s">
        <v>4275</v>
      </c>
      <c r="N164" s="27" t="s">
        <v>1404</v>
      </c>
      <c r="O164" s="40">
        <v>50000</v>
      </c>
      <c r="P164" s="27" t="s">
        <v>2303</v>
      </c>
      <c r="Q164" s="41" t="s">
        <v>706</v>
      </c>
      <c r="R164" s="37" t="s">
        <v>706</v>
      </c>
      <c r="S164">
        <f t="shared" si="2"/>
        <v>2022</v>
      </c>
    </row>
    <row r="165" spans="1:19" x14ac:dyDescent="0.3">
      <c r="A165" s="26">
        <v>42377</v>
      </c>
      <c r="B165" s="26">
        <v>44926</v>
      </c>
      <c r="C165" s="26">
        <v>41654</v>
      </c>
      <c r="D165" s="27" t="s">
        <v>2787</v>
      </c>
      <c r="E165" s="27" t="s">
        <v>2788</v>
      </c>
      <c r="F165" s="37" t="s">
        <v>3877</v>
      </c>
      <c r="G165" s="27" t="s">
        <v>2281</v>
      </c>
      <c r="H165" s="38">
        <v>41640</v>
      </c>
      <c r="I165" s="38">
        <v>42004</v>
      </c>
      <c r="J165" s="39">
        <v>54619414</v>
      </c>
      <c r="K165" s="27" t="s">
        <v>2789</v>
      </c>
      <c r="L165" s="27" t="s">
        <v>2439</v>
      </c>
      <c r="M165" s="27" t="s">
        <v>4437</v>
      </c>
      <c r="N165" s="27" t="s">
        <v>1404</v>
      </c>
      <c r="O165" s="40">
        <v>50000</v>
      </c>
      <c r="P165" s="27" t="s">
        <v>2313</v>
      </c>
      <c r="Q165" s="41" t="s">
        <v>706</v>
      </c>
      <c r="R165" s="37" t="s">
        <v>706</v>
      </c>
      <c r="S165">
        <f t="shared" si="2"/>
        <v>2022</v>
      </c>
    </row>
    <row r="166" spans="1:19" x14ac:dyDescent="0.3">
      <c r="A166" s="26">
        <v>42377</v>
      </c>
      <c r="B166" s="26">
        <v>45124</v>
      </c>
      <c r="C166" s="26">
        <v>41654</v>
      </c>
      <c r="D166" s="27" t="s">
        <v>2790</v>
      </c>
      <c r="E166" s="27" t="s">
        <v>2791</v>
      </c>
      <c r="F166" s="37" t="s">
        <v>3878</v>
      </c>
      <c r="G166" s="27" t="s">
        <v>2290</v>
      </c>
      <c r="H166" s="38">
        <v>41640</v>
      </c>
      <c r="I166" s="38">
        <v>42004</v>
      </c>
      <c r="J166" s="39">
        <v>54619414</v>
      </c>
      <c r="K166" s="27" t="s">
        <v>2789</v>
      </c>
      <c r="L166" s="27" t="s">
        <v>2439</v>
      </c>
      <c r="M166" s="27" t="s">
        <v>4305</v>
      </c>
      <c r="N166" s="27" t="s">
        <v>1404</v>
      </c>
      <c r="O166" s="40">
        <v>171125</v>
      </c>
      <c r="P166" s="27" t="s">
        <v>2321</v>
      </c>
      <c r="Q166" s="41" t="s">
        <v>706</v>
      </c>
      <c r="R166" s="37" t="s">
        <v>706</v>
      </c>
      <c r="S166">
        <f t="shared" si="2"/>
        <v>2023</v>
      </c>
    </row>
    <row r="167" spans="1:19" x14ac:dyDescent="0.3">
      <c r="A167" s="26">
        <v>42381</v>
      </c>
      <c r="B167" s="26">
        <v>44926</v>
      </c>
      <c r="C167" s="26">
        <v>42001</v>
      </c>
      <c r="D167" s="27" t="s">
        <v>2792</v>
      </c>
      <c r="E167" s="27" t="s">
        <v>2793</v>
      </c>
      <c r="F167" s="37" t="s">
        <v>3879</v>
      </c>
      <c r="G167" s="27" t="s">
        <v>2275</v>
      </c>
      <c r="H167" s="38">
        <v>41803</v>
      </c>
      <c r="I167" s="38">
        <v>42167</v>
      </c>
      <c r="J167" s="39">
        <v>80336863</v>
      </c>
      <c r="K167" s="27" t="s">
        <v>2794</v>
      </c>
      <c r="L167" s="27" t="s">
        <v>2398</v>
      </c>
      <c r="M167" s="27" t="s">
        <v>4438</v>
      </c>
      <c r="N167" s="27" t="s">
        <v>702</v>
      </c>
      <c r="O167" s="40">
        <v>50000</v>
      </c>
      <c r="P167" s="27" t="s">
        <v>2326</v>
      </c>
      <c r="Q167" s="41" t="s">
        <v>706</v>
      </c>
      <c r="R167" s="37" t="s">
        <v>706</v>
      </c>
      <c r="S167">
        <f t="shared" si="2"/>
        <v>2022</v>
      </c>
    </row>
    <row r="168" spans="1:19" x14ac:dyDescent="0.3">
      <c r="A168" s="26">
        <v>42381</v>
      </c>
      <c r="B168" s="26">
        <v>44926</v>
      </c>
      <c r="C168" s="26">
        <v>42366</v>
      </c>
      <c r="D168" s="27" t="s">
        <v>2795</v>
      </c>
      <c r="E168" s="27" t="s">
        <v>2796</v>
      </c>
      <c r="F168" s="37" t="s">
        <v>3780</v>
      </c>
      <c r="G168" s="27" t="s">
        <v>2273</v>
      </c>
      <c r="H168" s="38">
        <v>42168</v>
      </c>
      <c r="I168" s="38">
        <v>42533</v>
      </c>
      <c r="J168" s="39">
        <v>80336863</v>
      </c>
      <c r="K168" s="27" t="s">
        <v>2797</v>
      </c>
      <c r="L168" s="27" t="s">
        <v>2398</v>
      </c>
      <c r="M168" s="27" t="s">
        <v>4439</v>
      </c>
      <c r="N168" s="27" t="s">
        <v>702</v>
      </c>
      <c r="O168" s="40">
        <v>50000</v>
      </c>
      <c r="P168" s="27" t="s">
        <v>2317</v>
      </c>
      <c r="Q168" s="41" t="s">
        <v>706</v>
      </c>
      <c r="R168" s="37" t="s">
        <v>706</v>
      </c>
      <c r="S168">
        <f t="shared" si="2"/>
        <v>2022</v>
      </c>
    </row>
    <row r="169" spans="1:19" x14ac:dyDescent="0.3">
      <c r="A169" s="26">
        <v>42381</v>
      </c>
      <c r="B169" s="26">
        <v>44926</v>
      </c>
      <c r="C169" s="26">
        <v>42270</v>
      </c>
      <c r="D169" s="27" t="s">
        <v>2798</v>
      </c>
      <c r="E169" s="27" t="s">
        <v>2799</v>
      </c>
      <c r="F169" s="37" t="s">
        <v>3880</v>
      </c>
      <c r="G169" s="27" t="s">
        <v>2274</v>
      </c>
      <c r="H169" s="38">
        <v>42157</v>
      </c>
      <c r="I169" s="38">
        <v>42522</v>
      </c>
      <c r="J169" s="39">
        <v>1500000</v>
      </c>
      <c r="K169" s="27" t="s">
        <v>2800</v>
      </c>
      <c r="L169" s="27" t="s">
        <v>2439</v>
      </c>
      <c r="M169" s="27" t="s">
        <v>4440</v>
      </c>
      <c r="N169" s="27" t="s">
        <v>1404</v>
      </c>
      <c r="O169" s="40">
        <v>50000</v>
      </c>
      <c r="P169" s="27" t="s">
        <v>2308</v>
      </c>
      <c r="Q169" s="41" t="s">
        <v>706</v>
      </c>
      <c r="R169" s="37" t="s">
        <v>706</v>
      </c>
      <c r="S169">
        <f t="shared" si="2"/>
        <v>2022</v>
      </c>
    </row>
    <row r="170" spans="1:19" x14ac:dyDescent="0.3">
      <c r="A170" s="26">
        <v>42381</v>
      </c>
      <c r="B170" s="26">
        <v>44926</v>
      </c>
      <c r="C170" s="26">
        <v>42142</v>
      </c>
      <c r="D170" s="27" t="s">
        <v>298</v>
      </c>
      <c r="E170" s="27" t="s">
        <v>2801</v>
      </c>
      <c r="F170" s="37" t="s">
        <v>3881</v>
      </c>
      <c r="G170" s="27" t="s">
        <v>2274</v>
      </c>
      <c r="H170" s="38">
        <v>41792</v>
      </c>
      <c r="I170" s="38">
        <v>42156</v>
      </c>
      <c r="J170" s="39">
        <v>1500000</v>
      </c>
      <c r="K170" s="27" t="s">
        <v>2802</v>
      </c>
      <c r="L170" s="27" t="s">
        <v>2439</v>
      </c>
      <c r="M170" s="27" t="s">
        <v>4441</v>
      </c>
      <c r="N170" s="27" t="s">
        <v>1404</v>
      </c>
      <c r="O170" s="40">
        <v>50000</v>
      </c>
      <c r="P170" s="27" t="s">
        <v>2301</v>
      </c>
      <c r="Q170" s="41" t="s">
        <v>706</v>
      </c>
      <c r="R170" s="37" t="s">
        <v>706</v>
      </c>
      <c r="S170">
        <f t="shared" si="2"/>
        <v>2022</v>
      </c>
    </row>
    <row r="171" spans="1:19" x14ac:dyDescent="0.3">
      <c r="A171" s="26">
        <v>42381</v>
      </c>
      <c r="B171" s="26">
        <v>44926</v>
      </c>
      <c r="C171" s="26">
        <v>41778</v>
      </c>
      <c r="D171" s="27" t="s">
        <v>2803</v>
      </c>
      <c r="E171" s="27" t="s">
        <v>2804</v>
      </c>
      <c r="F171" s="37" t="s">
        <v>3882</v>
      </c>
      <c r="G171" s="27" t="s">
        <v>2297</v>
      </c>
      <c r="H171" s="38">
        <v>41438</v>
      </c>
      <c r="I171" s="38">
        <v>41802</v>
      </c>
      <c r="J171" s="39">
        <v>80808606</v>
      </c>
      <c r="K171" s="27" t="s">
        <v>2805</v>
      </c>
      <c r="L171" s="27" t="s">
        <v>2398</v>
      </c>
      <c r="M171" s="27" t="s">
        <v>4442</v>
      </c>
      <c r="N171" s="27" t="s">
        <v>702</v>
      </c>
      <c r="O171" s="40">
        <v>50000</v>
      </c>
      <c r="P171" s="27" t="s">
        <v>2307</v>
      </c>
      <c r="Q171" s="41" t="s">
        <v>706</v>
      </c>
      <c r="R171" s="37" t="s">
        <v>706</v>
      </c>
      <c r="S171">
        <f t="shared" si="2"/>
        <v>2022</v>
      </c>
    </row>
    <row r="172" spans="1:19" x14ac:dyDescent="0.3">
      <c r="A172" s="26">
        <v>42381</v>
      </c>
      <c r="B172" s="26">
        <v>44926</v>
      </c>
      <c r="C172" s="26">
        <v>42132</v>
      </c>
      <c r="D172" s="27" t="s">
        <v>2806</v>
      </c>
      <c r="E172" s="27" t="s">
        <v>2807</v>
      </c>
      <c r="F172" s="37" t="s">
        <v>3883</v>
      </c>
      <c r="G172" s="27" t="s">
        <v>2291</v>
      </c>
      <c r="H172" s="38">
        <v>41803</v>
      </c>
      <c r="I172" s="38">
        <v>42167</v>
      </c>
      <c r="J172" s="39">
        <v>80336863</v>
      </c>
      <c r="K172" s="27" t="s">
        <v>2808</v>
      </c>
      <c r="L172" s="27" t="s">
        <v>2398</v>
      </c>
      <c r="M172" s="27" t="s">
        <v>4443</v>
      </c>
      <c r="N172" s="27" t="s">
        <v>702</v>
      </c>
      <c r="O172" s="40">
        <v>50000</v>
      </c>
      <c r="P172" s="27" t="s">
        <v>2310</v>
      </c>
      <c r="Q172" s="41" t="s">
        <v>706</v>
      </c>
      <c r="R172" s="37" t="s">
        <v>706</v>
      </c>
      <c r="S172">
        <f t="shared" si="2"/>
        <v>2022</v>
      </c>
    </row>
    <row r="173" spans="1:19" x14ac:dyDescent="0.3">
      <c r="A173" s="26">
        <v>42381</v>
      </c>
      <c r="B173" s="26">
        <v>44926</v>
      </c>
      <c r="C173" s="26">
        <v>42181</v>
      </c>
      <c r="D173" s="27" t="s">
        <v>2809</v>
      </c>
      <c r="E173" s="27" t="s">
        <v>2810</v>
      </c>
      <c r="F173" s="37" t="s">
        <v>3884</v>
      </c>
      <c r="G173" s="27" t="s">
        <v>2278</v>
      </c>
      <c r="H173" s="38">
        <v>42005</v>
      </c>
      <c r="I173" s="38">
        <v>42369</v>
      </c>
      <c r="J173" s="39">
        <v>2986400</v>
      </c>
      <c r="K173" s="27" t="s">
        <v>2811</v>
      </c>
      <c r="L173" s="27" t="s">
        <v>2398</v>
      </c>
      <c r="M173" s="27" t="s">
        <v>4422</v>
      </c>
      <c r="N173" s="27" t="s">
        <v>702</v>
      </c>
      <c r="O173" s="40">
        <v>50000</v>
      </c>
      <c r="P173" s="27" t="s">
        <v>2325</v>
      </c>
      <c r="Q173" s="41" t="s">
        <v>706</v>
      </c>
      <c r="R173" s="37" t="s">
        <v>706</v>
      </c>
      <c r="S173">
        <f t="shared" si="2"/>
        <v>2022</v>
      </c>
    </row>
    <row r="174" spans="1:19" x14ac:dyDescent="0.3">
      <c r="A174" s="26">
        <v>42381</v>
      </c>
      <c r="B174" s="26">
        <v>44926</v>
      </c>
      <c r="C174" s="26">
        <v>42214</v>
      </c>
      <c r="D174" s="27" t="s">
        <v>2812</v>
      </c>
      <c r="E174" s="27" t="s">
        <v>2813</v>
      </c>
      <c r="F174" s="37" t="s">
        <v>3885</v>
      </c>
      <c r="G174" s="27" t="s">
        <v>2272</v>
      </c>
      <c r="H174" s="38">
        <v>41943</v>
      </c>
      <c r="I174" s="38">
        <v>42307</v>
      </c>
      <c r="J174" s="39">
        <v>5860800</v>
      </c>
      <c r="K174" s="27" t="s">
        <v>2814</v>
      </c>
      <c r="L174" s="27" t="s">
        <v>2439</v>
      </c>
      <c r="M174" s="27" t="s">
        <v>4293</v>
      </c>
      <c r="N174" s="27" t="s">
        <v>1404</v>
      </c>
      <c r="O174" s="40">
        <v>50000</v>
      </c>
      <c r="P174" s="27" t="s">
        <v>2311</v>
      </c>
      <c r="Q174" s="41" t="s">
        <v>706</v>
      </c>
      <c r="R174" s="37" t="s">
        <v>706</v>
      </c>
      <c r="S174">
        <f t="shared" si="2"/>
        <v>2022</v>
      </c>
    </row>
    <row r="175" spans="1:19" x14ac:dyDescent="0.3">
      <c r="A175" s="26">
        <v>42381</v>
      </c>
      <c r="B175" s="26">
        <v>45183</v>
      </c>
      <c r="C175" s="26">
        <v>42214</v>
      </c>
      <c r="D175" s="27" t="s">
        <v>2815</v>
      </c>
      <c r="E175" s="27" t="s">
        <v>2816</v>
      </c>
      <c r="F175" s="37" t="s">
        <v>3886</v>
      </c>
      <c r="G175" s="27" t="s">
        <v>2273</v>
      </c>
      <c r="H175" s="38">
        <v>41943</v>
      </c>
      <c r="I175" s="38">
        <v>42307</v>
      </c>
      <c r="J175" s="39">
        <v>5860800</v>
      </c>
      <c r="K175" s="27" t="s">
        <v>2814</v>
      </c>
      <c r="L175" s="27" t="s">
        <v>2439</v>
      </c>
      <c r="M175" s="27" t="s">
        <v>4444</v>
      </c>
      <c r="N175" s="27" t="s">
        <v>1404</v>
      </c>
      <c r="O175" s="40">
        <v>5000</v>
      </c>
      <c r="P175" s="27" t="s">
        <v>2316</v>
      </c>
      <c r="Q175" s="41" t="s">
        <v>706</v>
      </c>
      <c r="R175" s="37" t="s">
        <v>706</v>
      </c>
      <c r="S175">
        <f t="shared" si="2"/>
        <v>2023</v>
      </c>
    </row>
    <row r="176" spans="1:19" x14ac:dyDescent="0.3">
      <c r="A176" s="26">
        <v>42381</v>
      </c>
      <c r="B176" s="26">
        <v>45182</v>
      </c>
      <c r="C176" s="26">
        <v>42214</v>
      </c>
      <c r="D176" s="27" t="s">
        <v>2817</v>
      </c>
      <c r="E176" s="27" t="s">
        <v>2818</v>
      </c>
      <c r="F176" s="37" t="s">
        <v>3887</v>
      </c>
      <c r="G176" s="27" t="s">
        <v>2275</v>
      </c>
      <c r="H176" s="38">
        <v>41943</v>
      </c>
      <c r="I176" s="38">
        <v>42307</v>
      </c>
      <c r="J176" s="39">
        <v>5860800</v>
      </c>
      <c r="K176" s="27" t="s">
        <v>2814</v>
      </c>
      <c r="L176" s="27" t="s">
        <v>2439</v>
      </c>
      <c r="M176" s="27" t="s">
        <v>4202</v>
      </c>
      <c r="N176" s="27" t="s">
        <v>1404</v>
      </c>
      <c r="O176" s="40">
        <v>5000</v>
      </c>
      <c r="P176" s="27" t="s">
        <v>2317</v>
      </c>
      <c r="Q176" s="41" t="s">
        <v>706</v>
      </c>
      <c r="R176" s="37" t="s">
        <v>706</v>
      </c>
      <c r="S176">
        <f t="shared" si="2"/>
        <v>2023</v>
      </c>
    </row>
    <row r="177" spans="1:19" x14ac:dyDescent="0.3">
      <c r="A177" s="26">
        <v>42381</v>
      </c>
      <c r="B177" s="26">
        <v>44926</v>
      </c>
      <c r="C177" s="26">
        <v>41932</v>
      </c>
      <c r="D177" s="27" t="s">
        <v>2819</v>
      </c>
      <c r="E177" s="27" t="s">
        <v>2509</v>
      </c>
      <c r="F177" s="37" t="s">
        <v>3888</v>
      </c>
      <c r="G177" s="27" t="s">
        <v>2277</v>
      </c>
      <c r="H177" s="38">
        <v>41803</v>
      </c>
      <c r="I177" s="38">
        <v>42167</v>
      </c>
      <c r="J177" s="39">
        <v>80336863</v>
      </c>
      <c r="K177" s="27" t="s">
        <v>2820</v>
      </c>
      <c r="L177" s="27" t="s">
        <v>2398</v>
      </c>
      <c r="M177" s="27" t="s">
        <v>4247</v>
      </c>
      <c r="N177" s="27" t="s">
        <v>702</v>
      </c>
      <c r="O177" s="40">
        <v>50000</v>
      </c>
      <c r="P177" s="27" t="s">
        <v>2320</v>
      </c>
      <c r="Q177" s="41" t="s">
        <v>706</v>
      </c>
      <c r="R177" s="37" t="s">
        <v>706</v>
      </c>
      <c r="S177">
        <f t="shared" si="2"/>
        <v>2022</v>
      </c>
    </row>
    <row r="178" spans="1:19" x14ac:dyDescent="0.3">
      <c r="A178" s="26">
        <v>42383</v>
      </c>
      <c r="B178" s="26">
        <v>44926</v>
      </c>
      <c r="C178" s="26">
        <v>42024</v>
      </c>
      <c r="D178" s="27" t="s">
        <v>2821</v>
      </c>
      <c r="E178" s="27" t="s">
        <v>2822</v>
      </c>
      <c r="F178" s="37" t="s">
        <v>3715</v>
      </c>
      <c r="G178" s="27" t="s">
        <v>2283</v>
      </c>
      <c r="H178" s="38">
        <v>41944</v>
      </c>
      <c r="I178" s="38">
        <v>42308</v>
      </c>
      <c r="J178" s="39">
        <v>421120118</v>
      </c>
      <c r="K178" s="27" t="s">
        <v>2823</v>
      </c>
      <c r="L178" s="27" t="s">
        <v>2398</v>
      </c>
      <c r="M178" s="27" t="s">
        <v>4258</v>
      </c>
      <c r="N178" s="27" t="s">
        <v>702</v>
      </c>
      <c r="O178" s="40">
        <v>50000</v>
      </c>
      <c r="P178" s="27" t="s">
        <v>2317</v>
      </c>
      <c r="Q178" s="41" t="s">
        <v>706</v>
      </c>
      <c r="R178" s="37" t="s">
        <v>706</v>
      </c>
      <c r="S178">
        <f t="shared" si="2"/>
        <v>2022</v>
      </c>
    </row>
    <row r="179" spans="1:19" x14ac:dyDescent="0.3">
      <c r="A179" s="26">
        <v>42411</v>
      </c>
      <c r="B179" s="26">
        <v>44926</v>
      </c>
      <c r="C179" s="26">
        <v>41612</v>
      </c>
      <c r="D179" s="27" t="s">
        <v>2824</v>
      </c>
      <c r="E179" s="27" t="s">
        <v>2825</v>
      </c>
      <c r="F179" s="37" t="s">
        <v>3889</v>
      </c>
      <c r="G179" s="27" t="s">
        <v>2292</v>
      </c>
      <c r="H179" s="38">
        <v>41487</v>
      </c>
      <c r="I179" s="38">
        <v>41851</v>
      </c>
      <c r="J179" s="39">
        <v>18480000</v>
      </c>
      <c r="K179" s="27" t="s">
        <v>2761</v>
      </c>
      <c r="L179" s="27" t="s">
        <v>2398</v>
      </c>
      <c r="M179" s="27" t="s">
        <v>4201</v>
      </c>
      <c r="N179" s="27" t="s">
        <v>702</v>
      </c>
      <c r="O179" s="40">
        <v>50000</v>
      </c>
      <c r="P179" s="27" t="s">
        <v>2320</v>
      </c>
      <c r="Q179" s="41" t="s">
        <v>706</v>
      </c>
      <c r="R179" s="37" t="s">
        <v>706</v>
      </c>
      <c r="S179">
        <f t="shared" si="2"/>
        <v>2022</v>
      </c>
    </row>
    <row r="180" spans="1:19" x14ac:dyDescent="0.3">
      <c r="A180" s="26">
        <v>42416</v>
      </c>
      <c r="B180" s="26">
        <v>44926</v>
      </c>
      <c r="C180" s="26">
        <v>41542</v>
      </c>
      <c r="D180" s="27" t="s">
        <v>2826</v>
      </c>
      <c r="E180" s="27" t="s">
        <v>2827</v>
      </c>
      <c r="F180" s="37" t="s">
        <v>3890</v>
      </c>
      <c r="G180" s="27" t="s">
        <v>2292</v>
      </c>
      <c r="H180" s="38">
        <v>41214</v>
      </c>
      <c r="I180" s="38">
        <v>41578</v>
      </c>
      <c r="J180" s="39">
        <v>46690180</v>
      </c>
      <c r="K180" s="27" t="s">
        <v>2774</v>
      </c>
      <c r="L180" s="27" t="s">
        <v>2439</v>
      </c>
      <c r="M180" s="27" t="s">
        <v>4445</v>
      </c>
      <c r="N180" s="27" t="s">
        <v>1404</v>
      </c>
      <c r="O180" s="40">
        <v>50000</v>
      </c>
      <c r="P180" s="27" t="s">
        <v>2324</v>
      </c>
      <c r="Q180" s="41" t="s">
        <v>706</v>
      </c>
      <c r="R180" s="37" t="s">
        <v>706</v>
      </c>
      <c r="S180">
        <f t="shared" si="2"/>
        <v>2022</v>
      </c>
    </row>
    <row r="181" spans="1:19" x14ac:dyDescent="0.3">
      <c r="A181" s="26">
        <v>42417</v>
      </c>
      <c r="B181" s="26">
        <v>44926</v>
      </c>
      <c r="C181" s="26">
        <v>41801</v>
      </c>
      <c r="D181" s="27" t="s">
        <v>2828</v>
      </c>
      <c r="E181" s="27" t="s">
        <v>2829</v>
      </c>
      <c r="F181" s="37" t="s">
        <v>3891</v>
      </c>
      <c r="G181" s="27" t="s">
        <v>2295</v>
      </c>
      <c r="H181" s="38">
        <v>41791</v>
      </c>
      <c r="I181" s="38">
        <v>41820</v>
      </c>
      <c r="J181" s="39">
        <v>10731000</v>
      </c>
      <c r="K181" s="27" t="s">
        <v>2830</v>
      </c>
      <c r="L181" s="27" t="s">
        <v>2439</v>
      </c>
      <c r="M181" s="27" t="s">
        <v>4446</v>
      </c>
      <c r="N181" s="27" t="s">
        <v>1404</v>
      </c>
      <c r="O181" s="40">
        <v>50000</v>
      </c>
      <c r="P181" s="27" t="s">
        <v>2323</v>
      </c>
      <c r="Q181" s="41" t="s">
        <v>706</v>
      </c>
      <c r="R181" s="37" t="s">
        <v>706</v>
      </c>
      <c r="S181">
        <f t="shared" si="2"/>
        <v>2022</v>
      </c>
    </row>
    <row r="182" spans="1:19" x14ac:dyDescent="0.3">
      <c r="A182" s="26">
        <v>42420</v>
      </c>
      <c r="B182" s="26">
        <v>44926</v>
      </c>
      <c r="C182" s="26">
        <v>42114</v>
      </c>
      <c r="D182" s="27" t="s">
        <v>2831</v>
      </c>
      <c r="E182" s="27" t="s">
        <v>2832</v>
      </c>
      <c r="F182" s="37" t="s">
        <v>3892</v>
      </c>
      <c r="G182" s="27" t="s">
        <v>2289</v>
      </c>
      <c r="H182" s="38">
        <v>42042</v>
      </c>
      <c r="I182" s="38">
        <v>42406</v>
      </c>
      <c r="J182" s="39">
        <v>145490105</v>
      </c>
      <c r="K182" s="27" t="s">
        <v>2833</v>
      </c>
      <c r="L182" s="27" t="s">
        <v>2398</v>
      </c>
      <c r="M182" s="27" t="s">
        <v>4302</v>
      </c>
      <c r="N182" s="27" t="s">
        <v>702</v>
      </c>
      <c r="O182" s="40">
        <v>50000</v>
      </c>
      <c r="P182" s="27" t="s">
        <v>2307</v>
      </c>
      <c r="Q182" s="41" t="s">
        <v>706</v>
      </c>
      <c r="R182" s="37" t="s">
        <v>706</v>
      </c>
      <c r="S182">
        <f t="shared" si="2"/>
        <v>2022</v>
      </c>
    </row>
    <row r="183" spans="1:19" x14ac:dyDescent="0.3">
      <c r="A183" s="26">
        <v>42420</v>
      </c>
      <c r="B183" s="26">
        <v>44926</v>
      </c>
      <c r="C183" s="26">
        <v>42291</v>
      </c>
      <c r="D183" s="27" t="s">
        <v>2834</v>
      </c>
      <c r="E183" s="27" t="s">
        <v>2835</v>
      </c>
      <c r="F183" s="37" t="s">
        <v>3718</v>
      </c>
      <c r="G183" s="27" t="s">
        <v>2278</v>
      </c>
      <c r="H183" s="38">
        <v>42042</v>
      </c>
      <c r="I183" s="38">
        <v>42406</v>
      </c>
      <c r="J183" s="39">
        <v>145490105</v>
      </c>
      <c r="K183" s="27" t="s">
        <v>2836</v>
      </c>
      <c r="L183" s="27" t="s">
        <v>2398</v>
      </c>
      <c r="M183" s="27" t="s">
        <v>4447</v>
      </c>
      <c r="N183" s="27" t="s">
        <v>702</v>
      </c>
      <c r="O183" s="40">
        <v>50000</v>
      </c>
      <c r="P183" s="27" t="s">
        <v>2300</v>
      </c>
      <c r="Q183" s="41" t="s">
        <v>706</v>
      </c>
      <c r="R183" s="37" t="s">
        <v>706</v>
      </c>
      <c r="S183">
        <f t="shared" si="2"/>
        <v>2022</v>
      </c>
    </row>
    <row r="184" spans="1:19" x14ac:dyDescent="0.3">
      <c r="A184" s="26">
        <v>42420</v>
      </c>
      <c r="B184" s="26">
        <v>44926</v>
      </c>
      <c r="C184" s="26">
        <v>42051</v>
      </c>
      <c r="D184" s="27" t="s">
        <v>2837</v>
      </c>
      <c r="E184" s="27" t="s">
        <v>2838</v>
      </c>
      <c r="F184" s="37" t="s">
        <v>3893</v>
      </c>
      <c r="G184" s="27" t="s">
        <v>2270</v>
      </c>
      <c r="H184" s="38">
        <v>42042</v>
      </c>
      <c r="I184" s="38">
        <v>42406</v>
      </c>
      <c r="J184" s="39">
        <v>145490105</v>
      </c>
      <c r="K184" s="27" t="s">
        <v>2839</v>
      </c>
      <c r="L184" s="27" t="s">
        <v>2398</v>
      </c>
      <c r="M184" s="27" t="s">
        <v>4329</v>
      </c>
      <c r="N184" s="27" t="s">
        <v>702</v>
      </c>
      <c r="O184" s="40">
        <v>50000</v>
      </c>
      <c r="P184" s="27" t="s">
        <v>2301</v>
      </c>
      <c r="Q184" s="41" t="s">
        <v>706</v>
      </c>
      <c r="R184" s="37" t="s">
        <v>706</v>
      </c>
      <c r="S184">
        <f t="shared" si="2"/>
        <v>2022</v>
      </c>
    </row>
    <row r="185" spans="1:19" x14ac:dyDescent="0.3">
      <c r="A185" s="26">
        <v>42423</v>
      </c>
      <c r="B185" s="26">
        <v>44926</v>
      </c>
      <c r="C185" s="26">
        <v>42081</v>
      </c>
      <c r="D185" s="27" t="s">
        <v>2840</v>
      </c>
      <c r="E185" s="27" t="s">
        <v>2841</v>
      </c>
      <c r="F185" s="37" t="s">
        <v>3894</v>
      </c>
      <c r="G185" s="27" t="s">
        <v>2269</v>
      </c>
      <c r="H185" s="38">
        <v>42005</v>
      </c>
      <c r="I185" s="38">
        <v>42369</v>
      </c>
      <c r="J185" s="39">
        <v>15381600</v>
      </c>
      <c r="K185" s="27" t="s">
        <v>2842</v>
      </c>
      <c r="L185" s="27" t="s">
        <v>2398</v>
      </c>
      <c r="M185" s="27" t="s">
        <v>4255</v>
      </c>
      <c r="N185" s="27" t="s">
        <v>702</v>
      </c>
      <c r="O185" s="40">
        <v>50000</v>
      </c>
      <c r="P185" s="27" t="s">
        <v>2301</v>
      </c>
      <c r="Q185" s="41" t="s">
        <v>706</v>
      </c>
      <c r="R185" s="37" t="s">
        <v>706</v>
      </c>
      <c r="S185">
        <f t="shared" si="2"/>
        <v>2022</v>
      </c>
    </row>
    <row r="186" spans="1:19" x14ac:dyDescent="0.3">
      <c r="A186" s="26">
        <v>42423</v>
      </c>
      <c r="B186" s="26">
        <v>44926</v>
      </c>
      <c r="C186" s="26">
        <v>42111</v>
      </c>
      <c r="D186" s="27" t="s">
        <v>2843</v>
      </c>
      <c r="E186" s="27" t="s">
        <v>2844</v>
      </c>
      <c r="F186" s="37" t="s">
        <v>3895</v>
      </c>
      <c r="G186" s="27" t="s">
        <v>2280</v>
      </c>
      <c r="H186" s="38">
        <v>42005</v>
      </c>
      <c r="I186" s="38">
        <v>42369</v>
      </c>
      <c r="J186" s="39">
        <v>15381600</v>
      </c>
      <c r="K186" s="27" t="s">
        <v>2845</v>
      </c>
      <c r="L186" s="27" t="s">
        <v>2398</v>
      </c>
      <c r="M186" s="27" t="s">
        <v>4448</v>
      </c>
      <c r="N186" s="27" t="s">
        <v>702</v>
      </c>
      <c r="O186" s="40">
        <v>50000</v>
      </c>
      <c r="P186" s="27" t="s">
        <v>2324</v>
      </c>
      <c r="Q186" s="41" t="s">
        <v>706</v>
      </c>
      <c r="R186" s="37" t="s">
        <v>706</v>
      </c>
      <c r="S186">
        <f t="shared" si="2"/>
        <v>2022</v>
      </c>
    </row>
    <row r="187" spans="1:19" x14ac:dyDescent="0.3">
      <c r="A187" s="26">
        <v>42423</v>
      </c>
      <c r="B187" s="26">
        <v>44926</v>
      </c>
      <c r="C187" s="26">
        <v>42181</v>
      </c>
      <c r="D187" s="27" t="s">
        <v>2846</v>
      </c>
      <c r="E187" s="27" t="s">
        <v>2847</v>
      </c>
      <c r="F187" s="37" t="s">
        <v>3896</v>
      </c>
      <c r="G187" s="27" t="s">
        <v>2292</v>
      </c>
      <c r="H187" s="38">
        <v>42005</v>
      </c>
      <c r="I187" s="38">
        <v>42369</v>
      </c>
      <c r="J187" s="39">
        <v>15381600</v>
      </c>
      <c r="K187" s="27" t="s">
        <v>2848</v>
      </c>
      <c r="L187" s="27" t="s">
        <v>2398</v>
      </c>
      <c r="M187" s="27" t="s">
        <v>4262</v>
      </c>
      <c r="N187" s="27" t="s">
        <v>702</v>
      </c>
      <c r="O187" s="40">
        <v>50000</v>
      </c>
      <c r="P187" s="27" t="s">
        <v>2307</v>
      </c>
      <c r="Q187" s="41" t="s">
        <v>706</v>
      </c>
      <c r="R187" s="37" t="s">
        <v>706</v>
      </c>
      <c r="S187">
        <f t="shared" si="2"/>
        <v>2022</v>
      </c>
    </row>
    <row r="188" spans="1:19" x14ac:dyDescent="0.3">
      <c r="A188" s="26">
        <v>42423</v>
      </c>
      <c r="B188" s="26">
        <v>44926</v>
      </c>
      <c r="C188" s="26">
        <v>42211</v>
      </c>
      <c r="D188" s="27" t="s">
        <v>2849</v>
      </c>
      <c r="E188" s="27" t="s">
        <v>2850</v>
      </c>
      <c r="F188" s="37" t="s">
        <v>3897</v>
      </c>
      <c r="G188" s="27" t="s">
        <v>2276</v>
      </c>
      <c r="H188" s="38">
        <v>42005</v>
      </c>
      <c r="I188" s="38">
        <v>42369</v>
      </c>
      <c r="J188" s="39">
        <v>15381600</v>
      </c>
      <c r="K188" s="27" t="s">
        <v>2851</v>
      </c>
      <c r="L188" s="27" t="s">
        <v>2398</v>
      </c>
      <c r="M188" s="27" t="s">
        <v>4449</v>
      </c>
      <c r="N188" s="27" t="s">
        <v>702</v>
      </c>
      <c r="O188" s="40">
        <v>50000</v>
      </c>
      <c r="P188" s="27" t="s">
        <v>2311</v>
      </c>
      <c r="Q188" s="41" t="s">
        <v>706</v>
      </c>
      <c r="R188" s="37" t="s">
        <v>706</v>
      </c>
      <c r="S188">
        <f t="shared" si="2"/>
        <v>2022</v>
      </c>
    </row>
    <row r="189" spans="1:19" x14ac:dyDescent="0.3">
      <c r="A189" s="26">
        <v>42423</v>
      </c>
      <c r="B189" s="26">
        <v>44926</v>
      </c>
      <c r="C189" s="26">
        <v>42221</v>
      </c>
      <c r="D189" s="27" t="s">
        <v>2852</v>
      </c>
      <c r="E189" s="27" t="s">
        <v>2853</v>
      </c>
      <c r="F189" s="37" t="s">
        <v>3898</v>
      </c>
      <c r="G189" s="27" t="s">
        <v>2279</v>
      </c>
      <c r="H189" s="38">
        <v>42005</v>
      </c>
      <c r="I189" s="38">
        <v>42369</v>
      </c>
      <c r="J189" s="39">
        <v>15381600</v>
      </c>
      <c r="K189" s="27" t="s">
        <v>2854</v>
      </c>
      <c r="L189" s="27" t="s">
        <v>2398</v>
      </c>
      <c r="M189" s="27" t="s">
        <v>4285</v>
      </c>
      <c r="N189" s="27" t="s">
        <v>702</v>
      </c>
      <c r="O189" s="40">
        <v>50000</v>
      </c>
      <c r="P189" s="27" t="s">
        <v>2317</v>
      </c>
      <c r="Q189" s="41" t="s">
        <v>706</v>
      </c>
      <c r="R189" s="37" t="s">
        <v>706</v>
      </c>
      <c r="S189">
        <f t="shared" si="2"/>
        <v>2022</v>
      </c>
    </row>
    <row r="190" spans="1:19" x14ac:dyDescent="0.3">
      <c r="A190" s="26">
        <v>42423</v>
      </c>
      <c r="B190" s="26">
        <v>44926</v>
      </c>
      <c r="C190" s="26">
        <v>42222</v>
      </c>
      <c r="D190" s="27" t="s">
        <v>2855</v>
      </c>
      <c r="E190" s="27" t="s">
        <v>2856</v>
      </c>
      <c r="F190" s="37" t="s">
        <v>3899</v>
      </c>
      <c r="G190" s="27" t="s">
        <v>2269</v>
      </c>
      <c r="H190" s="38">
        <v>42005</v>
      </c>
      <c r="I190" s="38">
        <v>42369</v>
      </c>
      <c r="J190" s="39">
        <v>15381600</v>
      </c>
      <c r="K190" s="27" t="s">
        <v>2857</v>
      </c>
      <c r="L190" s="27" t="s">
        <v>2398</v>
      </c>
      <c r="M190" s="27" t="s">
        <v>4450</v>
      </c>
      <c r="N190" s="27" t="s">
        <v>702</v>
      </c>
      <c r="O190" s="40">
        <v>50000</v>
      </c>
      <c r="P190" s="27" t="s">
        <v>2324</v>
      </c>
      <c r="Q190" s="41" t="s">
        <v>706</v>
      </c>
      <c r="R190" s="37" t="s">
        <v>706</v>
      </c>
      <c r="S190">
        <f t="shared" si="2"/>
        <v>2022</v>
      </c>
    </row>
    <row r="191" spans="1:19" x14ac:dyDescent="0.3">
      <c r="A191" s="26">
        <v>42425</v>
      </c>
      <c r="B191" s="26">
        <v>44926</v>
      </c>
      <c r="C191" s="26">
        <v>42277</v>
      </c>
      <c r="D191" s="27" t="s">
        <v>2858</v>
      </c>
      <c r="E191" s="27" t="s">
        <v>2859</v>
      </c>
      <c r="F191" s="37" t="s">
        <v>3900</v>
      </c>
      <c r="G191" s="27" t="s">
        <v>2294</v>
      </c>
      <c r="H191" s="38">
        <v>42186</v>
      </c>
      <c r="I191" s="38">
        <v>42551</v>
      </c>
      <c r="J191" s="39">
        <v>39489540</v>
      </c>
      <c r="K191" s="27" t="s">
        <v>2860</v>
      </c>
      <c r="L191" s="27" t="s">
        <v>2398</v>
      </c>
      <c r="M191" s="27" t="s">
        <v>4379</v>
      </c>
      <c r="N191" s="27" t="s">
        <v>702</v>
      </c>
      <c r="O191" s="40">
        <v>50000</v>
      </c>
      <c r="P191" s="27" t="s">
        <v>2325</v>
      </c>
      <c r="Q191" s="41" t="s">
        <v>706</v>
      </c>
      <c r="R191" s="37" t="s">
        <v>706</v>
      </c>
      <c r="S191">
        <f t="shared" si="2"/>
        <v>2022</v>
      </c>
    </row>
    <row r="192" spans="1:19" x14ac:dyDescent="0.3">
      <c r="A192" s="26">
        <v>42425</v>
      </c>
      <c r="B192" s="26">
        <v>44926</v>
      </c>
      <c r="C192" s="26">
        <v>41907</v>
      </c>
      <c r="D192" s="27" t="s">
        <v>2861</v>
      </c>
      <c r="E192" s="27" t="s">
        <v>2862</v>
      </c>
      <c r="F192" s="37" t="s">
        <v>3901</v>
      </c>
      <c r="G192" s="27" t="s">
        <v>2273</v>
      </c>
      <c r="H192" s="38">
        <v>41579</v>
      </c>
      <c r="I192" s="38">
        <v>41943</v>
      </c>
      <c r="J192" s="39">
        <v>46040336</v>
      </c>
      <c r="K192" s="27" t="s">
        <v>2863</v>
      </c>
      <c r="L192" s="27" t="s">
        <v>2439</v>
      </c>
      <c r="M192" s="27" t="s">
        <v>4451</v>
      </c>
      <c r="N192" s="27" t="s">
        <v>1404</v>
      </c>
      <c r="O192" s="40">
        <v>50000</v>
      </c>
      <c r="P192" s="27" t="s">
        <v>2321</v>
      </c>
      <c r="Q192" s="41" t="s">
        <v>706</v>
      </c>
      <c r="R192" s="37" t="s">
        <v>706</v>
      </c>
      <c r="S192">
        <f t="shared" si="2"/>
        <v>2022</v>
      </c>
    </row>
    <row r="193" spans="1:19" x14ac:dyDescent="0.3">
      <c r="A193" s="26">
        <v>42429</v>
      </c>
      <c r="B193" s="26">
        <v>44926</v>
      </c>
      <c r="C193" s="26">
        <v>42196</v>
      </c>
      <c r="D193" s="27" t="s">
        <v>2864</v>
      </c>
      <c r="E193" s="27" t="s">
        <v>595</v>
      </c>
      <c r="F193" s="37" t="s">
        <v>3902</v>
      </c>
      <c r="G193" s="27" t="s">
        <v>2288</v>
      </c>
      <c r="H193" s="38">
        <v>42042</v>
      </c>
      <c r="I193" s="38">
        <v>42406</v>
      </c>
      <c r="J193" s="39">
        <v>145490105</v>
      </c>
      <c r="K193" s="27" t="s">
        <v>2865</v>
      </c>
      <c r="L193" s="27" t="s">
        <v>2398</v>
      </c>
      <c r="M193" s="27" t="s">
        <v>4452</v>
      </c>
      <c r="N193" s="27" t="s">
        <v>702</v>
      </c>
      <c r="O193" s="40">
        <v>50000</v>
      </c>
      <c r="P193" s="27" t="s">
        <v>2318</v>
      </c>
      <c r="Q193" s="41" t="s">
        <v>706</v>
      </c>
      <c r="R193" s="37" t="s">
        <v>706</v>
      </c>
      <c r="S193">
        <f t="shared" si="2"/>
        <v>2022</v>
      </c>
    </row>
    <row r="194" spans="1:19" x14ac:dyDescent="0.3">
      <c r="A194" s="26">
        <v>42437</v>
      </c>
      <c r="B194" s="26">
        <v>44926</v>
      </c>
      <c r="C194" s="26">
        <v>42288</v>
      </c>
      <c r="D194" s="27" t="s">
        <v>2866</v>
      </c>
      <c r="E194" s="27" t="s">
        <v>2867</v>
      </c>
      <c r="F194" s="37" t="s">
        <v>3903</v>
      </c>
      <c r="G194" s="27" t="s">
        <v>2285</v>
      </c>
      <c r="H194" s="38">
        <v>42186</v>
      </c>
      <c r="I194" s="38">
        <v>42551</v>
      </c>
      <c r="J194" s="39">
        <v>39489540</v>
      </c>
      <c r="K194" s="27" t="s">
        <v>2868</v>
      </c>
      <c r="L194" s="27" t="s">
        <v>2398</v>
      </c>
      <c r="M194" s="27" t="s">
        <v>4367</v>
      </c>
      <c r="N194" s="27" t="s">
        <v>702</v>
      </c>
      <c r="O194" s="40">
        <v>50000</v>
      </c>
      <c r="P194" s="27" t="s">
        <v>2316</v>
      </c>
      <c r="Q194" s="41" t="s">
        <v>706</v>
      </c>
      <c r="R194" s="37" t="s">
        <v>706</v>
      </c>
      <c r="S194">
        <f t="shared" si="2"/>
        <v>2022</v>
      </c>
    </row>
    <row r="195" spans="1:19" x14ac:dyDescent="0.3">
      <c r="A195" s="26">
        <v>42440</v>
      </c>
      <c r="B195" s="26">
        <v>44926</v>
      </c>
      <c r="C195" s="26">
        <v>42308</v>
      </c>
      <c r="D195" s="27" t="s">
        <v>2869</v>
      </c>
      <c r="E195" s="27" t="s">
        <v>2870</v>
      </c>
      <c r="F195" s="37" t="s">
        <v>3904</v>
      </c>
      <c r="G195" s="27" t="s">
        <v>2273</v>
      </c>
      <c r="H195" s="38">
        <v>42042</v>
      </c>
      <c r="I195" s="38">
        <v>42406</v>
      </c>
      <c r="J195" s="39">
        <v>145490105</v>
      </c>
      <c r="K195" s="27" t="s">
        <v>2871</v>
      </c>
      <c r="L195" s="27" t="s">
        <v>2398</v>
      </c>
      <c r="M195" s="27" t="s">
        <v>4453</v>
      </c>
      <c r="N195" s="27" t="s">
        <v>702</v>
      </c>
      <c r="O195" s="40">
        <v>50000</v>
      </c>
      <c r="P195" s="27" t="s">
        <v>2312</v>
      </c>
      <c r="Q195" s="41" t="s">
        <v>706</v>
      </c>
      <c r="R195" s="37" t="s">
        <v>706</v>
      </c>
      <c r="S195">
        <f t="shared" ref="S195:S258" si="3">YEAR(B195)</f>
        <v>2022</v>
      </c>
    </row>
    <row r="196" spans="1:19" x14ac:dyDescent="0.3">
      <c r="A196" s="26">
        <v>42447</v>
      </c>
      <c r="B196" s="26">
        <v>44926</v>
      </c>
      <c r="C196" s="26">
        <v>42313</v>
      </c>
      <c r="D196" s="27" t="s">
        <v>2872</v>
      </c>
      <c r="E196" s="27" t="s">
        <v>2192</v>
      </c>
      <c r="F196" s="37" t="s">
        <v>3905</v>
      </c>
      <c r="G196" s="27" t="s">
        <v>2292</v>
      </c>
      <c r="H196" s="38">
        <v>42109</v>
      </c>
      <c r="I196" s="38">
        <v>42474</v>
      </c>
      <c r="J196" s="39">
        <v>77466840</v>
      </c>
      <c r="K196" s="27" t="s">
        <v>2873</v>
      </c>
      <c r="L196" s="27" t="s">
        <v>2398</v>
      </c>
      <c r="M196" s="27" t="s">
        <v>4454</v>
      </c>
      <c r="N196" s="27" t="s">
        <v>702</v>
      </c>
      <c r="O196" s="40">
        <v>50000</v>
      </c>
      <c r="P196" s="27" t="s">
        <v>2324</v>
      </c>
      <c r="Q196" s="41" t="s">
        <v>706</v>
      </c>
      <c r="R196" s="37" t="s">
        <v>706</v>
      </c>
      <c r="S196">
        <f t="shared" si="3"/>
        <v>2022</v>
      </c>
    </row>
    <row r="197" spans="1:19" x14ac:dyDescent="0.3">
      <c r="A197" s="26">
        <v>42450</v>
      </c>
      <c r="B197" s="26">
        <v>44926</v>
      </c>
      <c r="C197" s="26">
        <v>42177</v>
      </c>
      <c r="D197" s="27" t="s">
        <v>2874</v>
      </c>
      <c r="E197" s="27" t="s">
        <v>2875</v>
      </c>
      <c r="F197" s="37" t="s">
        <v>3906</v>
      </c>
      <c r="G197" s="27" t="s">
        <v>2291</v>
      </c>
      <c r="H197" s="38">
        <v>42005</v>
      </c>
      <c r="I197" s="38">
        <v>42369</v>
      </c>
      <c r="J197" s="39">
        <v>55556000</v>
      </c>
      <c r="K197" s="27" t="s">
        <v>2876</v>
      </c>
      <c r="L197" s="27" t="s">
        <v>2439</v>
      </c>
      <c r="M197" s="27" t="s">
        <v>4455</v>
      </c>
      <c r="N197" s="27" t="s">
        <v>1404</v>
      </c>
      <c r="O197" s="40">
        <v>50000</v>
      </c>
      <c r="P197" s="27" t="s">
        <v>2320</v>
      </c>
      <c r="Q197" s="41" t="s">
        <v>706</v>
      </c>
      <c r="R197" s="37" t="s">
        <v>706</v>
      </c>
      <c r="S197">
        <f t="shared" si="3"/>
        <v>2022</v>
      </c>
    </row>
    <row r="198" spans="1:19" x14ac:dyDescent="0.3">
      <c r="A198" s="26">
        <v>42451</v>
      </c>
      <c r="B198" s="26">
        <v>44926</v>
      </c>
      <c r="C198" s="26">
        <v>42315</v>
      </c>
      <c r="D198" s="27" t="s">
        <v>2877</v>
      </c>
      <c r="E198" s="27" t="s">
        <v>1044</v>
      </c>
      <c r="F198" s="37" t="s">
        <v>3907</v>
      </c>
      <c r="G198" s="27" t="s">
        <v>2275</v>
      </c>
      <c r="H198" s="38">
        <v>42168</v>
      </c>
      <c r="I198" s="38">
        <v>42533</v>
      </c>
      <c r="J198" s="39">
        <v>80336863</v>
      </c>
      <c r="K198" s="27" t="s">
        <v>2878</v>
      </c>
      <c r="L198" s="27" t="s">
        <v>2398</v>
      </c>
      <c r="M198" s="27" t="s">
        <v>4456</v>
      </c>
      <c r="N198" s="27" t="s">
        <v>702</v>
      </c>
      <c r="O198" s="40">
        <v>50000</v>
      </c>
      <c r="P198" s="27" t="s">
        <v>2326</v>
      </c>
      <c r="Q198" s="41" t="s">
        <v>706</v>
      </c>
      <c r="R198" s="37" t="s">
        <v>706</v>
      </c>
      <c r="S198">
        <f t="shared" si="3"/>
        <v>2022</v>
      </c>
    </row>
    <row r="199" spans="1:19" x14ac:dyDescent="0.3">
      <c r="A199" s="26">
        <v>42453</v>
      </c>
      <c r="B199" s="26">
        <v>44926</v>
      </c>
      <c r="C199" s="26">
        <v>42202</v>
      </c>
      <c r="D199" s="27" t="s">
        <v>2879</v>
      </c>
      <c r="E199" s="27" t="s">
        <v>2880</v>
      </c>
      <c r="F199" s="37" t="s">
        <v>3908</v>
      </c>
      <c r="G199" s="27" t="s">
        <v>2269</v>
      </c>
      <c r="H199" s="38">
        <v>42168</v>
      </c>
      <c r="I199" s="38">
        <v>42533</v>
      </c>
      <c r="J199" s="39">
        <v>80336863</v>
      </c>
      <c r="K199" s="27" t="s">
        <v>2881</v>
      </c>
      <c r="L199" s="27" t="s">
        <v>2398</v>
      </c>
      <c r="M199" s="27" t="s">
        <v>4236</v>
      </c>
      <c r="N199" s="27" t="s">
        <v>702</v>
      </c>
      <c r="O199" s="40">
        <v>50000</v>
      </c>
      <c r="P199" s="27" t="s">
        <v>2324</v>
      </c>
      <c r="Q199" s="41" t="s">
        <v>706</v>
      </c>
      <c r="R199" s="37" t="s">
        <v>706</v>
      </c>
      <c r="S199">
        <f t="shared" si="3"/>
        <v>2022</v>
      </c>
    </row>
    <row r="200" spans="1:19" x14ac:dyDescent="0.3">
      <c r="A200" s="26">
        <v>42453</v>
      </c>
      <c r="B200" s="26">
        <v>44926</v>
      </c>
      <c r="C200" s="26">
        <v>41804</v>
      </c>
      <c r="D200" s="27" t="s">
        <v>2882</v>
      </c>
      <c r="E200" s="27" t="s">
        <v>2883</v>
      </c>
      <c r="F200" s="37" t="s">
        <v>3909</v>
      </c>
      <c r="G200" s="27" t="s">
        <v>2269</v>
      </c>
      <c r="H200" s="38">
        <v>41713</v>
      </c>
      <c r="I200" s="38">
        <v>42077</v>
      </c>
      <c r="J200" s="39">
        <v>45372120</v>
      </c>
      <c r="K200" s="27" t="s">
        <v>2884</v>
      </c>
      <c r="L200" s="27" t="s">
        <v>2439</v>
      </c>
      <c r="M200" s="27" t="s">
        <v>4389</v>
      </c>
      <c r="N200" s="27" t="s">
        <v>1404</v>
      </c>
      <c r="O200" s="40">
        <v>50000</v>
      </c>
      <c r="P200" s="27" t="s">
        <v>2310</v>
      </c>
      <c r="Q200" s="41" t="s">
        <v>706</v>
      </c>
      <c r="R200" s="37" t="s">
        <v>706</v>
      </c>
      <c r="S200">
        <f t="shared" si="3"/>
        <v>2022</v>
      </c>
    </row>
    <row r="201" spans="1:19" x14ac:dyDescent="0.3">
      <c r="A201" s="26">
        <v>42453</v>
      </c>
      <c r="B201" s="26">
        <v>45061</v>
      </c>
      <c r="C201" s="26">
        <v>41804</v>
      </c>
      <c r="D201" s="27" t="s">
        <v>2885</v>
      </c>
      <c r="E201" s="27" t="s">
        <v>2886</v>
      </c>
      <c r="F201" s="37" t="s">
        <v>3910</v>
      </c>
      <c r="G201" s="27" t="s">
        <v>2296</v>
      </c>
      <c r="H201" s="38">
        <v>41713</v>
      </c>
      <c r="I201" s="38">
        <v>42077</v>
      </c>
      <c r="J201" s="39">
        <v>45372120</v>
      </c>
      <c r="K201" s="27" t="s">
        <v>2884</v>
      </c>
      <c r="L201" s="27" t="s">
        <v>2349</v>
      </c>
      <c r="M201" s="27" t="s">
        <v>4457</v>
      </c>
      <c r="N201" s="27" t="s">
        <v>1404</v>
      </c>
      <c r="O201" s="40">
        <v>148435</v>
      </c>
      <c r="P201" s="27" t="s">
        <v>2328</v>
      </c>
      <c r="Q201" s="41" t="s">
        <v>706</v>
      </c>
      <c r="R201" s="37" t="s">
        <v>706</v>
      </c>
      <c r="S201">
        <f t="shared" si="3"/>
        <v>2023</v>
      </c>
    </row>
    <row r="202" spans="1:19" x14ac:dyDescent="0.3">
      <c r="A202" s="26">
        <v>42458</v>
      </c>
      <c r="B202" s="26">
        <v>44926</v>
      </c>
      <c r="C202" s="26">
        <v>42298</v>
      </c>
      <c r="D202" s="27" t="s">
        <v>2887</v>
      </c>
      <c r="E202" s="27" t="s">
        <v>2888</v>
      </c>
      <c r="F202" s="37" t="s">
        <v>3911</v>
      </c>
      <c r="G202" s="27" t="s">
        <v>2296</v>
      </c>
      <c r="H202" s="38">
        <v>42005</v>
      </c>
      <c r="I202" s="38">
        <v>42369</v>
      </c>
      <c r="J202" s="39">
        <v>90591592</v>
      </c>
      <c r="K202" s="27" t="s">
        <v>2889</v>
      </c>
      <c r="L202" s="27" t="s">
        <v>2398</v>
      </c>
      <c r="M202" s="27" t="s">
        <v>4250</v>
      </c>
      <c r="N202" s="27" t="s">
        <v>702</v>
      </c>
      <c r="O202" s="40">
        <v>1858</v>
      </c>
      <c r="P202" s="27" t="s">
        <v>2326</v>
      </c>
      <c r="Q202" s="41" t="s">
        <v>706</v>
      </c>
      <c r="R202" s="37" t="s">
        <v>706</v>
      </c>
      <c r="S202">
        <f t="shared" si="3"/>
        <v>2022</v>
      </c>
    </row>
    <row r="203" spans="1:19" x14ac:dyDescent="0.3">
      <c r="A203" s="26">
        <v>42458</v>
      </c>
      <c r="B203" s="26">
        <v>44926</v>
      </c>
      <c r="C203" s="26">
        <v>42314</v>
      </c>
      <c r="D203" s="27" t="s">
        <v>2890</v>
      </c>
      <c r="E203" s="27" t="s">
        <v>2891</v>
      </c>
      <c r="F203" s="37" t="s">
        <v>3912</v>
      </c>
      <c r="G203" s="27" t="s">
        <v>2271</v>
      </c>
      <c r="H203" s="38">
        <v>42005</v>
      </c>
      <c r="I203" s="38">
        <v>42369</v>
      </c>
      <c r="J203" s="39">
        <v>90591592</v>
      </c>
      <c r="K203" s="27" t="s">
        <v>2892</v>
      </c>
      <c r="L203" s="27" t="s">
        <v>2398</v>
      </c>
      <c r="M203" s="27" t="s">
        <v>4228</v>
      </c>
      <c r="N203" s="27" t="s">
        <v>702</v>
      </c>
      <c r="O203" s="40">
        <v>3527</v>
      </c>
      <c r="P203" s="27" t="s">
        <v>2299</v>
      </c>
      <c r="Q203" s="41" t="s">
        <v>706</v>
      </c>
      <c r="R203" s="37" t="s">
        <v>706</v>
      </c>
      <c r="S203">
        <f t="shared" si="3"/>
        <v>2022</v>
      </c>
    </row>
    <row r="204" spans="1:19" x14ac:dyDescent="0.3">
      <c r="A204" s="26">
        <v>42459</v>
      </c>
      <c r="B204" s="26">
        <v>44926</v>
      </c>
      <c r="C204" s="26">
        <v>42428</v>
      </c>
      <c r="D204" s="27" t="s">
        <v>2893</v>
      </c>
      <c r="E204" s="27" t="s">
        <v>2894</v>
      </c>
      <c r="F204" s="37" t="s">
        <v>3913</v>
      </c>
      <c r="G204" s="27" t="s">
        <v>2272</v>
      </c>
      <c r="H204" s="38">
        <v>42186</v>
      </c>
      <c r="I204" s="38">
        <v>42551</v>
      </c>
      <c r="J204" s="39">
        <v>39489540</v>
      </c>
      <c r="K204" s="27" t="s">
        <v>2895</v>
      </c>
      <c r="L204" s="27" t="s">
        <v>2398</v>
      </c>
      <c r="M204" s="27" t="s">
        <v>4202</v>
      </c>
      <c r="N204" s="27" t="s">
        <v>702</v>
      </c>
      <c r="O204" s="40">
        <v>50000</v>
      </c>
      <c r="P204" s="27" t="s">
        <v>2313</v>
      </c>
      <c r="Q204" s="41" t="s">
        <v>706</v>
      </c>
      <c r="R204" s="37" t="s">
        <v>706</v>
      </c>
      <c r="S204">
        <f t="shared" si="3"/>
        <v>2022</v>
      </c>
    </row>
    <row r="205" spans="1:19" x14ac:dyDescent="0.3">
      <c r="A205" s="26">
        <v>42459</v>
      </c>
      <c r="B205" s="26">
        <v>44926</v>
      </c>
      <c r="C205" s="26">
        <v>42164</v>
      </c>
      <c r="D205" s="27" t="s">
        <v>2896</v>
      </c>
      <c r="E205" s="27" t="s">
        <v>2897</v>
      </c>
      <c r="F205" s="37" t="s">
        <v>3914</v>
      </c>
      <c r="G205" s="27" t="s">
        <v>2279</v>
      </c>
      <c r="H205" s="38">
        <v>41803</v>
      </c>
      <c r="I205" s="38">
        <v>42167</v>
      </c>
      <c r="J205" s="39">
        <v>80336863</v>
      </c>
      <c r="K205" s="27" t="s">
        <v>2808</v>
      </c>
      <c r="L205" s="27" t="s">
        <v>2398</v>
      </c>
      <c r="M205" s="27" t="s">
        <v>4458</v>
      </c>
      <c r="N205" s="27" t="s">
        <v>702</v>
      </c>
      <c r="O205" s="40">
        <v>50000</v>
      </c>
      <c r="P205" s="27" t="s">
        <v>2309</v>
      </c>
      <c r="Q205" s="41" t="s">
        <v>706</v>
      </c>
      <c r="R205" s="37" t="s">
        <v>706</v>
      </c>
      <c r="S205">
        <f t="shared" si="3"/>
        <v>2022</v>
      </c>
    </row>
    <row r="206" spans="1:19" x14ac:dyDescent="0.3">
      <c r="A206" s="26">
        <v>42465</v>
      </c>
      <c r="B206" s="26">
        <v>44926</v>
      </c>
      <c r="C206" s="26">
        <v>42307</v>
      </c>
      <c r="D206" s="27" t="s">
        <v>2898</v>
      </c>
      <c r="E206" s="27" t="s">
        <v>2899</v>
      </c>
      <c r="F206" s="37" t="s">
        <v>3915</v>
      </c>
      <c r="G206" s="27" t="s">
        <v>2278</v>
      </c>
      <c r="H206" s="38">
        <v>42042</v>
      </c>
      <c r="I206" s="38">
        <v>42406</v>
      </c>
      <c r="J206" s="39">
        <v>145490105</v>
      </c>
      <c r="K206" s="27" t="s">
        <v>2900</v>
      </c>
      <c r="L206" s="27" t="s">
        <v>2398</v>
      </c>
      <c r="M206" s="27" t="s">
        <v>4459</v>
      </c>
      <c r="N206" s="27" t="s">
        <v>702</v>
      </c>
      <c r="O206" s="40">
        <v>50000</v>
      </c>
      <c r="P206" s="27" t="s">
        <v>2311</v>
      </c>
      <c r="Q206" s="41" t="s">
        <v>706</v>
      </c>
      <c r="R206" s="37" t="s">
        <v>706</v>
      </c>
      <c r="S206">
        <f t="shared" si="3"/>
        <v>2022</v>
      </c>
    </row>
    <row r="207" spans="1:19" x14ac:dyDescent="0.3">
      <c r="A207" s="26">
        <v>42467</v>
      </c>
      <c r="B207" s="26">
        <v>44926</v>
      </c>
      <c r="C207" s="26">
        <v>42222</v>
      </c>
      <c r="D207" s="27" t="s">
        <v>2901</v>
      </c>
      <c r="E207" s="27" t="s">
        <v>2902</v>
      </c>
      <c r="F207" s="37" t="s">
        <v>3916</v>
      </c>
      <c r="G207" s="27" t="s">
        <v>2295</v>
      </c>
      <c r="H207" s="38">
        <v>42209</v>
      </c>
      <c r="I207" s="38">
        <v>42369</v>
      </c>
      <c r="J207" s="39">
        <v>41692488</v>
      </c>
      <c r="K207" s="27" t="s">
        <v>2903</v>
      </c>
      <c r="L207" s="27" t="s">
        <v>2439</v>
      </c>
      <c r="M207" s="27" t="s">
        <v>4227</v>
      </c>
      <c r="N207" s="27" t="s">
        <v>1404</v>
      </c>
      <c r="O207" s="40">
        <v>50000</v>
      </c>
      <c r="P207" s="27" t="s">
        <v>2312</v>
      </c>
      <c r="Q207" s="41" t="s">
        <v>706</v>
      </c>
      <c r="R207" s="37" t="s">
        <v>706</v>
      </c>
      <c r="S207">
        <f t="shared" si="3"/>
        <v>2022</v>
      </c>
    </row>
    <row r="208" spans="1:19" x14ac:dyDescent="0.3">
      <c r="A208" s="26">
        <v>42468</v>
      </c>
      <c r="B208" s="26">
        <v>44926</v>
      </c>
      <c r="C208" s="26">
        <v>42301</v>
      </c>
      <c r="D208" s="27" t="s">
        <v>2904</v>
      </c>
      <c r="E208" s="27" t="s">
        <v>2905</v>
      </c>
      <c r="F208" s="37" t="s">
        <v>3917</v>
      </c>
      <c r="G208" s="27" t="s">
        <v>2269</v>
      </c>
      <c r="H208" s="38">
        <v>42186</v>
      </c>
      <c r="I208" s="38">
        <v>42551</v>
      </c>
      <c r="J208" s="39">
        <v>90455200</v>
      </c>
      <c r="K208" s="27" t="s">
        <v>2906</v>
      </c>
      <c r="L208" s="27" t="s">
        <v>2439</v>
      </c>
      <c r="M208" s="27" t="s">
        <v>4263</v>
      </c>
      <c r="N208" s="27" t="s">
        <v>1404</v>
      </c>
      <c r="O208" s="40">
        <v>50000</v>
      </c>
      <c r="P208" s="27" t="s">
        <v>2317</v>
      </c>
      <c r="Q208" s="41" t="s">
        <v>706</v>
      </c>
      <c r="R208" s="37" t="s">
        <v>706</v>
      </c>
      <c r="S208">
        <f t="shared" si="3"/>
        <v>2022</v>
      </c>
    </row>
    <row r="209" spans="1:19" x14ac:dyDescent="0.3">
      <c r="A209" s="26">
        <v>42468</v>
      </c>
      <c r="B209" s="26">
        <v>44926</v>
      </c>
      <c r="C209" s="26">
        <v>42389</v>
      </c>
      <c r="D209" s="27" t="s">
        <v>2907</v>
      </c>
      <c r="E209" s="27" t="s">
        <v>2908</v>
      </c>
      <c r="F209" s="37" t="s">
        <v>3918</v>
      </c>
      <c r="G209" s="27" t="s">
        <v>2276</v>
      </c>
      <c r="H209" s="38">
        <v>42042</v>
      </c>
      <c r="I209" s="38">
        <v>42406</v>
      </c>
      <c r="J209" s="39">
        <v>145490105</v>
      </c>
      <c r="K209" s="27" t="s">
        <v>2909</v>
      </c>
      <c r="L209" s="27" t="s">
        <v>2398</v>
      </c>
      <c r="M209" s="27" t="s">
        <v>4422</v>
      </c>
      <c r="N209" s="27" t="s">
        <v>702</v>
      </c>
      <c r="O209" s="40">
        <v>50000</v>
      </c>
      <c r="P209" s="27" t="s">
        <v>2305</v>
      </c>
      <c r="Q209" s="41" t="s">
        <v>706</v>
      </c>
      <c r="R209" s="37" t="s">
        <v>706</v>
      </c>
      <c r="S209">
        <f t="shared" si="3"/>
        <v>2022</v>
      </c>
    </row>
    <row r="210" spans="1:19" x14ac:dyDescent="0.3">
      <c r="A210" s="26">
        <v>42468</v>
      </c>
      <c r="B210" s="26">
        <v>44926</v>
      </c>
      <c r="C210" s="26">
        <v>42315</v>
      </c>
      <c r="D210" s="27" t="s">
        <v>2910</v>
      </c>
      <c r="E210" s="27" t="s">
        <v>2911</v>
      </c>
      <c r="F210" s="37" t="s">
        <v>3708</v>
      </c>
      <c r="G210" s="27" t="s">
        <v>2273</v>
      </c>
      <c r="H210" s="38">
        <v>42042</v>
      </c>
      <c r="I210" s="38">
        <v>42406</v>
      </c>
      <c r="J210" s="39">
        <v>145490105</v>
      </c>
      <c r="K210" s="27" t="s">
        <v>2912</v>
      </c>
      <c r="L210" s="27" t="s">
        <v>2398</v>
      </c>
      <c r="M210" s="27" t="s">
        <v>4460</v>
      </c>
      <c r="N210" s="27" t="s">
        <v>702</v>
      </c>
      <c r="O210" s="40">
        <v>50000</v>
      </c>
      <c r="P210" s="27" t="s">
        <v>2314</v>
      </c>
      <c r="Q210" s="41" t="s">
        <v>706</v>
      </c>
      <c r="R210" s="37" t="s">
        <v>706</v>
      </c>
      <c r="S210">
        <f t="shared" si="3"/>
        <v>2022</v>
      </c>
    </row>
    <row r="211" spans="1:19" x14ac:dyDescent="0.3">
      <c r="A211" s="26">
        <v>42472</v>
      </c>
      <c r="B211" s="26">
        <v>44926</v>
      </c>
      <c r="C211" s="26">
        <v>42377</v>
      </c>
      <c r="D211" s="27" t="s">
        <v>2913</v>
      </c>
      <c r="E211" s="27" t="s">
        <v>2914</v>
      </c>
      <c r="F211" s="37" t="s">
        <v>3919</v>
      </c>
      <c r="G211" s="27" t="s">
        <v>2276</v>
      </c>
      <c r="H211" s="38">
        <v>42309</v>
      </c>
      <c r="I211" s="38">
        <v>42674</v>
      </c>
      <c r="J211" s="39">
        <v>3355200</v>
      </c>
      <c r="K211" s="27" t="s">
        <v>2915</v>
      </c>
      <c r="L211" s="27" t="s">
        <v>2398</v>
      </c>
      <c r="M211" s="27" t="s">
        <v>4461</v>
      </c>
      <c r="N211" s="27" t="s">
        <v>702</v>
      </c>
      <c r="O211" s="40">
        <v>50000</v>
      </c>
      <c r="P211" s="27" t="s">
        <v>2304</v>
      </c>
      <c r="Q211" s="41" t="s">
        <v>706</v>
      </c>
      <c r="R211" s="37" t="s">
        <v>706</v>
      </c>
      <c r="S211">
        <f t="shared" si="3"/>
        <v>2022</v>
      </c>
    </row>
    <row r="212" spans="1:19" x14ac:dyDescent="0.3">
      <c r="A212" s="26">
        <v>42475</v>
      </c>
      <c r="B212" s="26">
        <v>44926</v>
      </c>
      <c r="C212" s="26">
        <v>42342</v>
      </c>
      <c r="D212" s="27" t="s">
        <v>2916</v>
      </c>
      <c r="E212" s="27" t="s">
        <v>2917</v>
      </c>
      <c r="F212" s="37" t="s">
        <v>3920</v>
      </c>
      <c r="G212" s="27" t="s">
        <v>2288</v>
      </c>
      <c r="H212" s="38">
        <v>42168</v>
      </c>
      <c r="I212" s="38">
        <v>42533</v>
      </c>
      <c r="J212" s="39">
        <v>80336863</v>
      </c>
      <c r="K212" s="27" t="s">
        <v>2918</v>
      </c>
      <c r="L212" s="27" t="s">
        <v>2398</v>
      </c>
      <c r="M212" s="27" t="s">
        <v>4298</v>
      </c>
      <c r="N212" s="27" t="s">
        <v>702</v>
      </c>
      <c r="O212" s="40">
        <v>50000</v>
      </c>
      <c r="P212" s="27" t="s">
        <v>2328</v>
      </c>
      <c r="Q212" s="41" t="s">
        <v>706</v>
      </c>
      <c r="R212" s="37" t="s">
        <v>706</v>
      </c>
      <c r="S212">
        <f t="shared" si="3"/>
        <v>2022</v>
      </c>
    </row>
    <row r="213" spans="1:19" x14ac:dyDescent="0.3">
      <c r="A213" s="26">
        <v>42478</v>
      </c>
      <c r="B213" s="26">
        <v>45189</v>
      </c>
      <c r="C213" s="26">
        <v>42435</v>
      </c>
      <c r="D213" s="27" t="s">
        <v>2919</v>
      </c>
      <c r="E213" s="27" t="s">
        <v>2920</v>
      </c>
      <c r="F213" s="37" t="s">
        <v>3921</v>
      </c>
      <c r="G213" s="27" t="s">
        <v>2296</v>
      </c>
      <c r="H213" s="38">
        <v>42370</v>
      </c>
      <c r="I213" s="38">
        <v>42735</v>
      </c>
      <c r="J213" s="37"/>
      <c r="K213" s="27" t="s">
        <v>2921</v>
      </c>
      <c r="L213" s="27" t="s">
        <v>596</v>
      </c>
      <c r="M213" s="27" t="s">
        <v>4462</v>
      </c>
      <c r="N213" s="27" t="s">
        <v>758</v>
      </c>
      <c r="O213" s="40">
        <v>5000</v>
      </c>
      <c r="P213" s="27" t="s">
        <v>2301</v>
      </c>
      <c r="Q213" s="41" t="s">
        <v>619</v>
      </c>
      <c r="R213" s="37" t="s">
        <v>580</v>
      </c>
      <c r="S213">
        <f t="shared" si="3"/>
        <v>2023</v>
      </c>
    </row>
    <row r="214" spans="1:19" x14ac:dyDescent="0.3">
      <c r="A214" s="26">
        <v>42478</v>
      </c>
      <c r="B214" s="26">
        <v>45194</v>
      </c>
      <c r="C214" s="26">
        <v>42435</v>
      </c>
      <c r="D214" s="27" t="s">
        <v>2922</v>
      </c>
      <c r="E214" s="27" t="s">
        <v>2923</v>
      </c>
      <c r="F214" s="37" t="s">
        <v>3922</v>
      </c>
      <c r="G214" s="27" t="s">
        <v>2285</v>
      </c>
      <c r="H214" s="38">
        <v>42370</v>
      </c>
      <c r="I214" s="38">
        <v>42735</v>
      </c>
      <c r="J214" s="37"/>
      <c r="K214" s="27" t="s">
        <v>2921</v>
      </c>
      <c r="L214" s="27" t="s">
        <v>574</v>
      </c>
      <c r="M214" s="27" t="s">
        <v>4205</v>
      </c>
      <c r="N214" s="27" t="s">
        <v>758</v>
      </c>
      <c r="O214" s="40">
        <v>5000</v>
      </c>
      <c r="P214" s="27" t="s">
        <v>2308</v>
      </c>
      <c r="Q214" s="41" t="s">
        <v>619</v>
      </c>
      <c r="R214" s="37" t="s">
        <v>580</v>
      </c>
      <c r="S214">
        <f t="shared" si="3"/>
        <v>2023</v>
      </c>
    </row>
    <row r="215" spans="1:19" x14ac:dyDescent="0.3">
      <c r="A215" s="26">
        <v>42480</v>
      </c>
      <c r="B215" s="26">
        <v>44926</v>
      </c>
      <c r="C215" s="26">
        <v>42008</v>
      </c>
      <c r="D215" s="27" t="s">
        <v>2924</v>
      </c>
      <c r="E215" s="27" t="s">
        <v>2925</v>
      </c>
      <c r="F215" s="37" t="s">
        <v>3923</v>
      </c>
      <c r="G215" s="27" t="s">
        <v>2288</v>
      </c>
      <c r="H215" s="38">
        <v>41944</v>
      </c>
      <c r="I215" s="38">
        <v>42308</v>
      </c>
      <c r="J215" s="39">
        <v>500143975</v>
      </c>
      <c r="K215" s="27" t="s">
        <v>2926</v>
      </c>
      <c r="L215" s="27" t="s">
        <v>2439</v>
      </c>
      <c r="M215" s="27" t="s">
        <v>4463</v>
      </c>
      <c r="N215" s="27" t="s">
        <v>1404</v>
      </c>
      <c r="O215" s="40">
        <v>50000</v>
      </c>
      <c r="P215" s="27" t="s">
        <v>2305</v>
      </c>
      <c r="Q215" s="41" t="s">
        <v>706</v>
      </c>
      <c r="R215" s="37" t="s">
        <v>706</v>
      </c>
      <c r="S215">
        <f t="shared" si="3"/>
        <v>2022</v>
      </c>
    </row>
    <row r="216" spans="1:19" x14ac:dyDescent="0.3">
      <c r="A216" s="26">
        <v>42485</v>
      </c>
      <c r="B216" s="26">
        <v>44926</v>
      </c>
      <c r="C216" s="26">
        <v>41964</v>
      </c>
      <c r="D216" s="27" t="s">
        <v>2927</v>
      </c>
      <c r="E216" s="27" t="s">
        <v>2928</v>
      </c>
      <c r="F216" s="37" t="s">
        <v>3924</v>
      </c>
      <c r="G216" s="27" t="s">
        <v>2291</v>
      </c>
      <c r="H216" s="38">
        <v>41821</v>
      </c>
      <c r="I216" s="38">
        <v>42185</v>
      </c>
      <c r="J216" s="39">
        <v>35827913</v>
      </c>
      <c r="K216" s="27" t="s">
        <v>2929</v>
      </c>
      <c r="L216" s="27" t="s">
        <v>2398</v>
      </c>
      <c r="M216" s="27" t="s">
        <v>4464</v>
      </c>
      <c r="N216" s="27" t="s">
        <v>702</v>
      </c>
      <c r="O216" s="40">
        <v>50000</v>
      </c>
      <c r="P216" s="27" t="s">
        <v>2327</v>
      </c>
      <c r="Q216" s="41" t="s">
        <v>706</v>
      </c>
      <c r="R216" s="37" t="s">
        <v>706</v>
      </c>
      <c r="S216">
        <f t="shared" si="3"/>
        <v>2022</v>
      </c>
    </row>
    <row r="217" spans="1:19" x14ac:dyDescent="0.3">
      <c r="A217" s="26">
        <v>42494</v>
      </c>
      <c r="B217" s="26">
        <v>44926</v>
      </c>
      <c r="C217" s="26">
        <v>42080</v>
      </c>
      <c r="D217" s="27" t="s">
        <v>2930</v>
      </c>
      <c r="E217" s="27" t="s">
        <v>2931</v>
      </c>
      <c r="F217" s="37" t="s">
        <v>3925</v>
      </c>
      <c r="G217" s="27" t="s">
        <v>2270</v>
      </c>
      <c r="H217" s="38">
        <v>41944</v>
      </c>
      <c r="I217" s="38">
        <v>42308</v>
      </c>
      <c r="J217" s="39">
        <v>421120118</v>
      </c>
      <c r="K217" s="27" t="s">
        <v>2932</v>
      </c>
      <c r="L217" s="27" t="s">
        <v>2398</v>
      </c>
      <c r="M217" s="27" t="s">
        <v>4220</v>
      </c>
      <c r="N217" s="27" t="s">
        <v>702</v>
      </c>
      <c r="O217" s="40">
        <v>50000</v>
      </c>
      <c r="P217" s="27" t="s">
        <v>2310</v>
      </c>
      <c r="Q217" s="41" t="s">
        <v>706</v>
      </c>
      <c r="R217" s="37" t="s">
        <v>706</v>
      </c>
      <c r="S217">
        <f t="shared" si="3"/>
        <v>2022</v>
      </c>
    </row>
    <row r="218" spans="1:19" x14ac:dyDescent="0.3">
      <c r="A218" s="26">
        <v>42494</v>
      </c>
      <c r="B218" s="26">
        <v>44926</v>
      </c>
      <c r="C218" s="26">
        <v>42379</v>
      </c>
      <c r="D218" s="27" t="s">
        <v>2531</v>
      </c>
      <c r="E218" s="27" t="s">
        <v>2933</v>
      </c>
      <c r="F218" s="37" t="s">
        <v>3926</v>
      </c>
      <c r="G218" s="27" t="s">
        <v>2270</v>
      </c>
      <c r="H218" s="38">
        <v>42186</v>
      </c>
      <c r="I218" s="38">
        <v>42551</v>
      </c>
      <c r="J218" s="39">
        <v>39489540</v>
      </c>
      <c r="K218" s="27" t="s">
        <v>2934</v>
      </c>
      <c r="L218" s="27" t="s">
        <v>2398</v>
      </c>
      <c r="M218" s="27" t="s">
        <v>4246</v>
      </c>
      <c r="N218" s="27" t="s">
        <v>702</v>
      </c>
      <c r="O218" s="40">
        <v>50000</v>
      </c>
      <c r="P218" s="27" t="s">
        <v>2305</v>
      </c>
      <c r="Q218" s="41" t="s">
        <v>706</v>
      </c>
      <c r="R218" s="37" t="s">
        <v>706</v>
      </c>
      <c r="S218">
        <f t="shared" si="3"/>
        <v>2022</v>
      </c>
    </row>
    <row r="219" spans="1:19" x14ac:dyDescent="0.3">
      <c r="A219" s="26">
        <v>42495</v>
      </c>
      <c r="B219" s="26">
        <v>44926</v>
      </c>
      <c r="C219" s="26">
        <v>42418</v>
      </c>
      <c r="D219" s="27" t="s">
        <v>2935</v>
      </c>
      <c r="E219" s="27" t="s">
        <v>2936</v>
      </c>
      <c r="F219" s="37" t="s">
        <v>3927</v>
      </c>
      <c r="G219" s="27" t="s">
        <v>2293</v>
      </c>
      <c r="H219" s="38">
        <v>42407</v>
      </c>
      <c r="I219" s="38">
        <v>42772</v>
      </c>
      <c r="J219" s="39">
        <v>144710088</v>
      </c>
      <c r="K219" s="27" t="s">
        <v>2937</v>
      </c>
      <c r="L219" s="27" t="s">
        <v>2398</v>
      </c>
      <c r="M219" s="27" t="s">
        <v>4402</v>
      </c>
      <c r="N219" s="27" t="s">
        <v>702</v>
      </c>
      <c r="O219" s="40">
        <v>50000</v>
      </c>
      <c r="P219" s="27" t="s">
        <v>2304</v>
      </c>
      <c r="Q219" s="41" t="s">
        <v>706</v>
      </c>
      <c r="R219" s="37" t="s">
        <v>706</v>
      </c>
      <c r="S219">
        <f t="shared" si="3"/>
        <v>2022</v>
      </c>
    </row>
    <row r="220" spans="1:19" x14ac:dyDescent="0.3">
      <c r="A220" s="26">
        <v>42495</v>
      </c>
      <c r="B220" s="26">
        <v>44926</v>
      </c>
      <c r="C220" s="26">
        <v>42416</v>
      </c>
      <c r="D220" s="27" t="s">
        <v>2938</v>
      </c>
      <c r="E220" s="27" t="s">
        <v>2939</v>
      </c>
      <c r="F220" s="37" t="s">
        <v>3928</v>
      </c>
      <c r="G220" s="27" t="s">
        <v>2296</v>
      </c>
      <c r="H220" s="38">
        <v>42407</v>
      </c>
      <c r="I220" s="38">
        <v>42772</v>
      </c>
      <c r="J220" s="39">
        <v>144710088</v>
      </c>
      <c r="K220" s="27" t="s">
        <v>2940</v>
      </c>
      <c r="L220" s="27" t="s">
        <v>2398</v>
      </c>
      <c r="M220" s="27" t="s">
        <v>4326</v>
      </c>
      <c r="N220" s="27" t="s">
        <v>702</v>
      </c>
      <c r="O220" s="40">
        <v>50000</v>
      </c>
      <c r="P220" s="27" t="s">
        <v>2307</v>
      </c>
      <c r="Q220" s="41" t="s">
        <v>706</v>
      </c>
      <c r="R220" s="37" t="s">
        <v>706</v>
      </c>
      <c r="S220">
        <f t="shared" si="3"/>
        <v>2022</v>
      </c>
    </row>
    <row r="221" spans="1:19" x14ac:dyDescent="0.3">
      <c r="A221" s="26">
        <v>42513</v>
      </c>
      <c r="B221" s="26">
        <v>44926</v>
      </c>
      <c r="C221" s="26">
        <v>42276</v>
      </c>
      <c r="D221" s="27" t="s">
        <v>1025</v>
      </c>
      <c r="E221" s="27" t="s">
        <v>2941</v>
      </c>
      <c r="F221" s="37" t="s">
        <v>3929</v>
      </c>
      <c r="G221" s="27" t="s">
        <v>2285</v>
      </c>
      <c r="H221" s="38">
        <v>42186</v>
      </c>
      <c r="I221" s="38">
        <v>42551</v>
      </c>
      <c r="J221" s="39">
        <v>39489540</v>
      </c>
      <c r="K221" s="27" t="s">
        <v>2942</v>
      </c>
      <c r="L221" s="27" t="s">
        <v>2398</v>
      </c>
      <c r="M221" s="27" t="s">
        <v>4360</v>
      </c>
      <c r="N221" s="27" t="s">
        <v>702</v>
      </c>
      <c r="O221" s="40">
        <v>34205</v>
      </c>
      <c r="P221" s="27" t="s">
        <v>2309</v>
      </c>
      <c r="Q221" s="41" t="s">
        <v>706</v>
      </c>
      <c r="R221" s="37" t="s">
        <v>706</v>
      </c>
      <c r="S221">
        <f t="shared" si="3"/>
        <v>2022</v>
      </c>
    </row>
    <row r="222" spans="1:19" x14ac:dyDescent="0.3">
      <c r="A222" s="26">
        <v>42513</v>
      </c>
      <c r="B222" s="26">
        <v>44926</v>
      </c>
      <c r="C222" s="26">
        <v>42389</v>
      </c>
      <c r="D222" s="27" t="s">
        <v>2943</v>
      </c>
      <c r="E222" s="27" t="s">
        <v>2944</v>
      </c>
      <c r="F222" s="37" t="s">
        <v>3796</v>
      </c>
      <c r="G222" s="27" t="s">
        <v>2277</v>
      </c>
      <c r="H222" s="38">
        <v>42186</v>
      </c>
      <c r="I222" s="38">
        <v>42551</v>
      </c>
      <c r="J222" s="39">
        <v>39489540</v>
      </c>
      <c r="K222" s="27" t="s">
        <v>2945</v>
      </c>
      <c r="L222" s="27" t="s">
        <v>2398</v>
      </c>
      <c r="M222" s="27" t="s">
        <v>4200</v>
      </c>
      <c r="N222" s="27" t="s">
        <v>702</v>
      </c>
      <c r="O222" s="40">
        <v>83254</v>
      </c>
      <c r="P222" s="27" t="s">
        <v>2321</v>
      </c>
      <c r="Q222" s="41" t="s">
        <v>706</v>
      </c>
      <c r="R222" s="37" t="s">
        <v>706</v>
      </c>
      <c r="S222">
        <f t="shared" si="3"/>
        <v>2022</v>
      </c>
    </row>
    <row r="223" spans="1:19" x14ac:dyDescent="0.3">
      <c r="A223" s="26">
        <v>42515</v>
      </c>
      <c r="B223" s="26">
        <v>44926</v>
      </c>
      <c r="C223" s="26">
        <v>41660</v>
      </c>
      <c r="D223" s="27" t="s">
        <v>2946</v>
      </c>
      <c r="E223" s="27" t="s">
        <v>2947</v>
      </c>
      <c r="F223" s="37" t="s">
        <v>3930</v>
      </c>
      <c r="G223" s="27" t="s">
        <v>2294</v>
      </c>
      <c r="H223" s="38">
        <v>41640</v>
      </c>
      <c r="I223" s="38">
        <v>42004</v>
      </c>
      <c r="J223" s="39">
        <v>97704703</v>
      </c>
      <c r="K223" s="27" t="s">
        <v>2948</v>
      </c>
      <c r="L223" s="27" t="s">
        <v>2439</v>
      </c>
      <c r="M223" s="27" t="s">
        <v>4212</v>
      </c>
      <c r="N223" s="27" t="s">
        <v>1404</v>
      </c>
      <c r="O223" s="40">
        <v>50000</v>
      </c>
      <c r="P223" s="27" t="s">
        <v>2299</v>
      </c>
      <c r="Q223" s="41" t="s">
        <v>706</v>
      </c>
      <c r="R223" s="37" t="s">
        <v>706</v>
      </c>
      <c r="S223">
        <f t="shared" si="3"/>
        <v>2022</v>
      </c>
    </row>
    <row r="224" spans="1:19" x14ac:dyDescent="0.3">
      <c r="A224" s="26">
        <v>42515</v>
      </c>
      <c r="B224" s="26">
        <v>44926</v>
      </c>
      <c r="C224" s="26">
        <v>42388</v>
      </c>
      <c r="D224" s="27" t="s">
        <v>92</v>
      </c>
      <c r="E224" s="27" t="s">
        <v>2949</v>
      </c>
      <c r="F224" s="37" t="s">
        <v>3931</v>
      </c>
      <c r="G224" s="27" t="s">
        <v>2289</v>
      </c>
      <c r="H224" s="38">
        <v>42384</v>
      </c>
      <c r="I224" s="38">
        <v>42749</v>
      </c>
      <c r="J224" s="39">
        <v>13117970</v>
      </c>
      <c r="K224" s="27" t="s">
        <v>2950</v>
      </c>
      <c r="L224" s="27" t="s">
        <v>2439</v>
      </c>
      <c r="M224" s="27" t="s">
        <v>4465</v>
      </c>
      <c r="N224" s="27" t="s">
        <v>1404</v>
      </c>
      <c r="O224" s="40">
        <v>50000</v>
      </c>
      <c r="P224" s="27" t="s">
        <v>2304</v>
      </c>
      <c r="Q224" s="41" t="s">
        <v>706</v>
      </c>
      <c r="R224" s="37" t="s">
        <v>706</v>
      </c>
      <c r="S224">
        <f t="shared" si="3"/>
        <v>2022</v>
      </c>
    </row>
    <row r="225" spans="1:19" x14ac:dyDescent="0.3">
      <c r="A225" s="26">
        <v>42520</v>
      </c>
      <c r="B225" s="26">
        <v>45282</v>
      </c>
      <c r="C225" s="26">
        <v>42514</v>
      </c>
      <c r="D225" s="27" t="s">
        <v>2951</v>
      </c>
      <c r="E225" s="27" t="s">
        <v>2952</v>
      </c>
      <c r="F225" s="37" t="s">
        <v>3932</v>
      </c>
      <c r="G225" s="27" t="s">
        <v>2273</v>
      </c>
      <c r="H225" s="38">
        <v>42370</v>
      </c>
      <c r="I225" s="38">
        <v>42735</v>
      </c>
      <c r="J225" s="39">
        <v>5000000</v>
      </c>
      <c r="K225" s="27" t="s">
        <v>2953</v>
      </c>
      <c r="L225" s="27" t="s">
        <v>556</v>
      </c>
      <c r="M225" s="27" t="s">
        <v>4287</v>
      </c>
      <c r="N225" s="27" t="s">
        <v>648</v>
      </c>
      <c r="O225" s="40">
        <v>57468</v>
      </c>
      <c r="P225" s="27" t="s">
        <v>2320</v>
      </c>
      <c r="Q225" s="41" t="s">
        <v>651</v>
      </c>
      <c r="R225" s="37" t="s">
        <v>652</v>
      </c>
      <c r="S225">
        <f t="shared" si="3"/>
        <v>2023</v>
      </c>
    </row>
    <row r="226" spans="1:19" x14ac:dyDescent="0.3">
      <c r="A226" s="26">
        <v>42527</v>
      </c>
      <c r="B226" s="26">
        <v>44926</v>
      </c>
      <c r="C226" s="26">
        <v>42165</v>
      </c>
      <c r="D226" s="27" t="s">
        <v>2954</v>
      </c>
      <c r="E226" s="27" t="s">
        <v>2955</v>
      </c>
      <c r="F226" s="37" t="s">
        <v>3933</v>
      </c>
      <c r="G226" s="27" t="s">
        <v>2270</v>
      </c>
      <c r="H226" s="38">
        <v>42042</v>
      </c>
      <c r="I226" s="38">
        <v>42406</v>
      </c>
      <c r="J226" s="39">
        <v>145490105</v>
      </c>
      <c r="K226" s="27" t="s">
        <v>2956</v>
      </c>
      <c r="L226" s="27" t="s">
        <v>2398</v>
      </c>
      <c r="M226" s="27" t="s">
        <v>4326</v>
      </c>
      <c r="N226" s="27" t="s">
        <v>702</v>
      </c>
      <c r="O226" s="40">
        <v>50000</v>
      </c>
      <c r="P226" s="27" t="s">
        <v>2324</v>
      </c>
      <c r="Q226" s="41" t="s">
        <v>706</v>
      </c>
      <c r="R226" s="37" t="s">
        <v>706</v>
      </c>
      <c r="S226">
        <f t="shared" si="3"/>
        <v>2022</v>
      </c>
    </row>
    <row r="227" spans="1:19" x14ac:dyDescent="0.3">
      <c r="A227" s="26">
        <v>42531</v>
      </c>
      <c r="B227" s="26">
        <v>44926</v>
      </c>
      <c r="C227" s="26">
        <v>41620</v>
      </c>
      <c r="D227" s="27" t="s">
        <v>2957</v>
      </c>
      <c r="E227" s="27" t="s">
        <v>2958</v>
      </c>
      <c r="F227" s="37" t="s">
        <v>3934</v>
      </c>
      <c r="G227" s="27" t="s">
        <v>2276</v>
      </c>
      <c r="H227" s="38">
        <v>41579</v>
      </c>
      <c r="I227" s="38">
        <v>41943</v>
      </c>
      <c r="J227" s="39">
        <v>36072826</v>
      </c>
      <c r="K227" s="27" t="s">
        <v>2959</v>
      </c>
      <c r="L227" s="27" t="s">
        <v>2383</v>
      </c>
      <c r="M227" s="27" t="s">
        <v>4466</v>
      </c>
      <c r="N227" s="27" t="s">
        <v>1404</v>
      </c>
      <c r="O227" s="40">
        <v>50000</v>
      </c>
      <c r="P227" s="27" t="s">
        <v>2314</v>
      </c>
      <c r="Q227" s="41" t="s">
        <v>706</v>
      </c>
      <c r="R227" s="37" t="s">
        <v>706</v>
      </c>
      <c r="S227">
        <f t="shared" si="3"/>
        <v>2022</v>
      </c>
    </row>
    <row r="228" spans="1:19" x14ac:dyDescent="0.3">
      <c r="A228" s="26">
        <v>42535</v>
      </c>
      <c r="B228" s="26">
        <v>44926</v>
      </c>
      <c r="C228" s="26">
        <v>42487</v>
      </c>
      <c r="D228" s="27" t="s">
        <v>2960</v>
      </c>
      <c r="E228" s="27" t="s">
        <v>2961</v>
      </c>
      <c r="F228" s="37" t="s">
        <v>3935</v>
      </c>
      <c r="G228" s="27" t="s">
        <v>2296</v>
      </c>
      <c r="H228" s="38">
        <v>42370</v>
      </c>
      <c r="I228" s="38">
        <v>42735</v>
      </c>
      <c r="J228" s="39">
        <v>15381600</v>
      </c>
      <c r="K228" s="27" t="s">
        <v>2962</v>
      </c>
      <c r="L228" s="27" t="s">
        <v>2398</v>
      </c>
      <c r="M228" s="27" t="s">
        <v>4467</v>
      </c>
      <c r="N228" s="27" t="s">
        <v>702</v>
      </c>
      <c r="O228" s="40">
        <v>50000</v>
      </c>
      <c r="P228" s="27" t="s">
        <v>2322</v>
      </c>
      <c r="Q228" s="41" t="s">
        <v>706</v>
      </c>
      <c r="R228" s="37" t="s">
        <v>706</v>
      </c>
      <c r="S228">
        <f t="shared" si="3"/>
        <v>2022</v>
      </c>
    </row>
    <row r="229" spans="1:19" x14ac:dyDescent="0.3">
      <c r="A229" s="26">
        <v>42535</v>
      </c>
      <c r="B229" s="26">
        <v>44926</v>
      </c>
      <c r="C229" s="26">
        <v>42424</v>
      </c>
      <c r="D229" s="27" t="s">
        <v>2963</v>
      </c>
      <c r="E229" s="27" t="s">
        <v>2964</v>
      </c>
      <c r="F229" s="37" t="s">
        <v>3936</v>
      </c>
      <c r="G229" s="27" t="s">
        <v>2287</v>
      </c>
      <c r="H229" s="38">
        <v>42370</v>
      </c>
      <c r="I229" s="38">
        <v>42735</v>
      </c>
      <c r="J229" s="39">
        <v>15381600</v>
      </c>
      <c r="K229" s="27" t="s">
        <v>2965</v>
      </c>
      <c r="L229" s="27" t="s">
        <v>2398</v>
      </c>
      <c r="M229" s="27" t="s">
        <v>4369</v>
      </c>
      <c r="N229" s="27" t="s">
        <v>702</v>
      </c>
      <c r="O229" s="40">
        <v>50000</v>
      </c>
      <c r="P229" s="27" t="s">
        <v>2314</v>
      </c>
      <c r="Q229" s="41" t="s">
        <v>706</v>
      </c>
      <c r="R229" s="37" t="s">
        <v>706</v>
      </c>
      <c r="S229">
        <f t="shared" si="3"/>
        <v>2022</v>
      </c>
    </row>
    <row r="230" spans="1:19" x14ac:dyDescent="0.3">
      <c r="A230" s="26">
        <v>42536</v>
      </c>
      <c r="B230" s="26">
        <v>45282</v>
      </c>
      <c r="C230" s="26">
        <v>42507</v>
      </c>
      <c r="D230" s="27" t="s">
        <v>2966</v>
      </c>
      <c r="E230" s="27" t="s">
        <v>693</v>
      </c>
      <c r="F230" s="37" t="s">
        <v>3937</v>
      </c>
      <c r="G230" s="27" t="s">
        <v>2272</v>
      </c>
      <c r="H230" s="38">
        <v>42370</v>
      </c>
      <c r="I230" s="38">
        <v>42735</v>
      </c>
      <c r="J230" s="39">
        <v>5000000</v>
      </c>
      <c r="K230" s="27" t="s">
        <v>2967</v>
      </c>
      <c r="L230" s="27" t="s">
        <v>556</v>
      </c>
      <c r="M230" s="27" t="s">
        <v>4339</v>
      </c>
      <c r="N230" s="27" t="s">
        <v>648</v>
      </c>
      <c r="O230" s="40">
        <v>47652</v>
      </c>
      <c r="P230" s="27" t="s">
        <v>2312</v>
      </c>
      <c r="Q230" s="41" t="s">
        <v>651</v>
      </c>
      <c r="R230" s="37" t="s">
        <v>652</v>
      </c>
      <c r="S230">
        <f t="shared" si="3"/>
        <v>2023</v>
      </c>
    </row>
    <row r="231" spans="1:19" x14ac:dyDescent="0.3">
      <c r="A231" s="26">
        <v>42538</v>
      </c>
      <c r="B231" s="26">
        <v>44926</v>
      </c>
      <c r="C231" s="26">
        <v>41572</v>
      </c>
      <c r="D231" s="27" t="s">
        <v>160</v>
      </c>
      <c r="E231" s="27" t="s">
        <v>2968</v>
      </c>
      <c r="F231" s="37" t="s">
        <v>3938</v>
      </c>
      <c r="G231" s="27" t="s">
        <v>2279</v>
      </c>
      <c r="H231" s="38">
        <v>41438</v>
      </c>
      <c r="I231" s="38">
        <v>41802</v>
      </c>
      <c r="J231" s="39">
        <v>80808606</v>
      </c>
      <c r="K231" s="27" t="s">
        <v>2969</v>
      </c>
      <c r="L231" s="27" t="s">
        <v>2398</v>
      </c>
      <c r="M231" s="27" t="s">
        <v>4337</v>
      </c>
      <c r="N231" s="27" t="s">
        <v>702</v>
      </c>
      <c r="O231" s="40">
        <v>50000</v>
      </c>
      <c r="P231" s="27" t="s">
        <v>2313</v>
      </c>
      <c r="Q231" s="41" t="s">
        <v>706</v>
      </c>
      <c r="R231" s="37" t="s">
        <v>706</v>
      </c>
      <c r="S231">
        <f t="shared" si="3"/>
        <v>2022</v>
      </c>
    </row>
    <row r="232" spans="1:19" x14ac:dyDescent="0.3">
      <c r="A232" s="26">
        <v>42542</v>
      </c>
      <c r="B232" s="26">
        <v>44926</v>
      </c>
      <c r="C232" s="26">
        <v>42455</v>
      </c>
      <c r="D232" s="27" t="s">
        <v>2970</v>
      </c>
      <c r="E232" s="27" t="s">
        <v>2971</v>
      </c>
      <c r="F232" s="37" t="s">
        <v>3939</v>
      </c>
      <c r="G232" s="27" t="s">
        <v>2279</v>
      </c>
      <c r="H232" s="38">
        <v>42278</v>
      </c>
      <c r="I232" s="38">
        <v>42643</v>
      </c>
      <c r="J232" s="39">
        <v>51525570</v>
      </c>
      <c r="K232" s="27" t="s">
        <v>2972</v>
      </c>
      <c r="L232" s="27" t="s">
        <v>2383</v>
      </c>
      <c r="M232" s="27" t="s">
        <v>4193</v>
      </c>
      <c r="N232" s="27" t="s">
        <v>1404</v>
      </c>
      <c r="O232" s="40">
        <v>50000</v>
      </c>
      <c r="P232" s="27" t="s">
        <v>2311</v>
      </c>
      <c r="Q232" s="41" t="s">
        <v>706</v>
      </c>
      <c r="R232" s="37" t="s">
        <v>706</v>
      </c>
      <c r="S232">
        <f t="shared" si="3"/>
        <v>2022</v>
      </c>
    </row>
    <row r="233" spans="1:19" x14ac:dyDescent="0.3">
      <c r="A233" s="26">
        <v>42542</v>
      </c>
      <c r="B233" s="26">
        <v>44926</v>
      </c>
      <c r="C233" s="26">
        <v>41685</v>
      </c>
      <c r="D233" s="27" t="s">
        <v>2973</v>
      </c>
      <c r="E233" s="27" t="s">
        <v>2974</v>
      </c>
      <c r="F233" s="37" t="s">
        <v>3719</v>
      </c>
      <c r="G233" s="27" t="s">
        <v>2289</v>
      </c>
      <c r="H233" s="38">
        <v>41487</v>
      </c>
      <c r="I233" s="38">
        <v>41851</v>
      </c>
      <c r="J233" s="39">
        <v>34125000</v>
      </c>
      <c r="K233" s="27" t="s">
        <v>2975</v>
      </c>
      <c r="L233" s="27" t="s">
        <v>2398</v>
      </c>
      <c r="M233" s="27" t="s">
        <v>4320</v>
      </c>
      <c r="N233" s="27" t="s">
        <v>702</v>
      </c>
      <c r="O233" s="40">
        <v>50000</v>
      </c>
      <c r="P233" s="27" t="s">
        <v>2317</v>
      </c>
      <c r="Q233" s="41" t="s">
        <v>706</v>
      </c>
      <c r="R233" s="37" t="s">
        <v>706</v>
      </c>
      <c r="S233">
        <f t="shared" si="3"/>
        <v>2022</v>
      </c>
    </row>
    <row r="234" spans="1:19" x14ac:dyDescent="0.3">
      <c r="A234" s="26">
        <v>42543</v>
      </c>
      <c r="B234" s="26">
        <v>44926</v>
      </c>
      <c r="C234" s="26">
        <v>41789</v>
      </c>
      <c r="D234" s="27" t="s">
        <v>2976</v>
      </c>
      <c r="E234" s="27" t="s">
        <v>2977</v>
      </c>
      <c r="F234" s="37" t="s">
        <v>3940</v>
      </c>
      <c r="G234" s="27" t="s">
        <v>2289</v>
      </c>
      <c r="H234" s="38">
        <v>41560</v>
      </c>
      <c r="I234" s="38">
        <v>41924</v>
      </c>
      <c r="J234" s="39">
        <v>9647040</v>
      </c>
      <c r="K234" s="27" t="s">
        <v>2978</v>
      </c>
      <c r="L234" s="27" t="s">
        <v>2398</v>
      </c>
      <c r="M234" s="27" t="s">
        <v>4333</v>
      </c>
      <c r="N234" s="27" t="s">
        <v>702</v>
      </c>
      <c r="O234" s="40">
        <v>50000</v>
      </c>
      <c r="P234" s="27" t="s">
        <v>2309</v>
      </c>
      <c r="Q234" s="41" t="s">
        <v>706</v>
      </c>
      <c r="R234" s="37" t="s">
        <v>706</v>
      </c>
      <c r="S234">
        <f t="shared" si="3"/>
        <v>2022</v>
      </c>
    </row>
    <row r="235" spans="1:19" x14ac:dyDescent="0.3">
      <c r="A235" s="26">
        <v>42544</v>
      </c>
      <c r="B235" s="26">
        <v>44926</v>
      </c>
      <c r="C235" s="26">
        <v>42433</v>
      </c>
      <c r="D235" s="27" t="s">
        <v>2979</v>
      </c>
      <c r="E235" s="27" t="s">
        <v>2980</v>
      </c>
      <c r="F235" s="37" t="s">
        <v>3941</v>
      </c>
      <c r="G235" s="27" t="s">
        <v>2279</v>
      </c>
      <c r="H235" s="38">
        <v>42309</v>
      </c>
      <c r="I235" s="38">
        <v>42674</v>
      </c>
      <c r="J235" s="39">
        <v>234640185</v>
      </c>
      <c r="K235" s="27" t="s">
        <v>2981</v>
      </c>
      <c r="L235" s="27" t="s">
        <v>2383</v>
      </c>
      <c r="M235" s="27" t="s">
        <v>4468</v>
      </c>
      <c r="N235" s="27" t="s">
        <v>1404</v>
      </c>
      <c r="O235" s="40">
        <v>50000</v>
      </c>
      <c r="P235" s="27" t="s">
        <v>2319</v>
      </c>
      <c r="Q235" s="41" t="s">
        <v>706</v>
      </c>
      <c r="R235" s="37" t="s">
        <v>706</v>
      </c>
      <c r="S235">
        <f t="shared" si="3"/>
        <v>2022</v>
      </c>
    </row>
    <row r="236" spans="1:19" x14ac:dyDescent="0.3">
      <c r="A236" s="26">
        <v>42544</v>
      </c>
      <c r="B236" s="26">
        <v>44926</v>
      </c>
      <c r="C236" s="26">
        <v>41920</v>
      </c>
      <c r="D236" s="27" t="s">
        <v>2982</v>
      </c>
      <c r="E236" s="27" t="s">
        <v>2983</v>
      </c>
      <c r="F236" s="37" t="s">
        <v>3942</v>
      </c>
      <c r="G236" s="27" t="s">
        <v>2293</v>
      </c>
      <c r="H236" s="38">
        <v>41579</v>
      </c>
      <c r="I236" s="38">
        <v>41943</v>
      </c>
      <c r="J236" s="39">
        <v>36072826</v>
      </c>
      <c r="K236" s="27" t="s">
        <v>2984</v>
      </c>
      <c r="L236" s="27" t="s">
        <v>2383</v>
      </c>
      <c r="M236" s="27" t="s">
        <v>4469</v>
      </c>
      <c r="N236" s="27" t="s">
        <v>1404</v>
      </c>
      <c r="O236" s="40">
        <v>50000</v>
      </c>
      <c r="P236" s="27" t="s">
        <v>2323</v>
      </c>
      <c r="Q236" s="41" t="s">
        <v>706</v>
      </c>
      <c r="R236" s="37" t="s">
        <v>706</v>
      </c>
      <c r="S236">
        <f t="shared" si="3"/>
        <v>2022</v>
      </c>
    </row>
    <row r="237" spans="1:19" x14ac:dyDescent="0.3">
      <c r="A237" s="26">
        <v>42556</v>
      </c>
      <c r="B237" s="26">
        <v>44926</v>
      </c>
      <c r="C237" s="26">
        <v>42511</v>
      </c>
      <c r="D237" s="27" t="s">
        <v>2985</v>
      </c>
      <c r="E237" s="27" t="s">
        <v>2986</v>
      </c>
      <c r="F237" s="37" t="s">
        <v>3943</v>
      </c>
      <c r="G237" s="27" t="s">
        <v>2269</v>
      </c>
      <c r="H237" s="38">
        <v>42186</v>
      </c>
      <c r="I237" s="38">
        <v>42551</v>
      </c>
      <c r="J237" s="39">
        <v>87447420</v>
      </c>
      <c r="K237" s="27" t="s">
        <v>2987</v>
      </c>
      <c r="L237" s="27" t="s">
        <v>2398</v>
      </c>
      <c r="M237" s="27" t="s">
        <v>4315</v>
      </c>
      <c r="N237" s="27" t="s">
        <v>702</v>
      </c>
      <c r="O237" s="40">
        <v>50000</v>
      </c>
      <c r="P237" s="27" t="s">
        <v>2323</v>
      </c>
      <c r="Q237" s="41" t="s">
        <v>706</v>
      </c>
      <c r="R237" s="37" t="s">
        <v>706</v>
      </c>
      <c r="S237">
        <f t="shared" si="3"/>
        <v>2022</v>
      </c>
    </row>
    <row r="238" spans="1:19" x14ac:dyDescent="0.3">
      <c r="A238" s="26">
        <v>42557</v>
      </c>
      <c r="B238" s="26">
        <v>44926</v>
      </c>
      <c r="C238" s="26">
        <v>42114</v>
      </c>
      <c r="D238" s="27" t="s">
        <v>2988</v>
      </c>
      <c r="E238" s="27" t="s">
        <v>2989</v>
      </c>
      <c r="F238" s="37" t="s">
        <v>3944</v>
      </c>
      <c r="G238" s="27" t="s">
        <v>2271</v>
      </c>
      <c r="H238" s="38">
        <v>42069</v>
      </c>
      <c r="I238" s="38">
        <v>42434</v>
      </c>
      <c r="J238" s="39">
        <v>5160000</v>
      </c>
      <c r="K238" s="27" t="s">
        <v>2990</v>
      </c>
      <c r="L238" s="27" t="s">
        <v>2398</v>
      </c>
      <c r="M238" s="27" t="s">
        <v>4218</v>
      </c>
      <c r="N238" s="27" t="s">
        <v>702</v>
      </c>
      <c r="O238" s="40">
        <v>50000</v>
      </c>
      <c r="P238" s="27" t="s">
        <v>2316</v>
      </c>
      <c r="Q238" s="41" t="s">
        <v>706</v>
      </c>
      <c r="R238" s="37" t="s">
        <v>706</v>
      </c>
      <c r="S238">
        <f t="shared" si="3"/>
        <v>2022</v>
      </c>
    </row>
    <row r="239" spans="1:19" x14ac:dyDescent="0.3">
      <c r="A239" s="26">
        <v>42564</v>
      </c>
      <c r="B239" s="26">
        <v>45268</v>
      </c>
      <c r="C239" s="26">
        <v>42549</v>
      </c>
      <c r="D239" s="27" t="s">
        <v>2991</v>
      </c>
      <c r="E239" s="27" t="s">
        <v>2992</v>
      </c>
      <c r="F239" s="37" t="s">
        <v>3945</v>
      </c>
      <c r="G239" s="27" t="s">
        <v>2284</v>
      </c>
      <c r="H239" s="38">
        <v>42370</v>
      </c>
      <c r="I239" s="38">
        <v>42735</v>
      </c>
      <c r="J239" s="39">
        <v>19900000</v>
      </c>
      <c r="K239" s="27" t="s">
        <v>2993</v>
      </c>
      <c r="L239" s="27" t="s">
        <v>574</v>
      </c>
      <c r="M239" s="27" t="s">
        <v>4222</v>
      </c>
      <c r="N239" s="27" t="s">
        <v>566</v>
      </c>
      <c r="O239" s="40">
        <v>301200</v>
      </c>
      <c r="P239" s="27" t="s">
        <v>2317</v>
      </c>
      <c r="Q239" s="41" t="s">
        <v>185</v>
      </c>
      <c r="R239" s="37" t="s">
        <v>570</v>
      </c>
      <c r="S239">
        <f t="shared" si="3"/>
        <v>2023</v>
      </c>
    </row>
    <row r="240" spans="1:19" x14ac:dyDescent="0.3">
      <c r="A240" s="26">
        <v>42566</v>
      </c>
      <c r="B240" s="26">
        <v>44926</v>
      </c>
      <c r="C240" s="26">
        <v>41669</v>
      </c>
      <c r="D240" s="27" t="s">
        <v>91</v>
      </c>
      <c r="E240" s="27" t="s">
        <v>2994</v>
      </c>
      <c r="F240" s="37" t="s">
        <v>3946</v>
      </c>
      <c r="G240" s="27" t="s">
        <v>2285</v>
      </c>
      <c r="H240" s="38">
        <v>41560</v>
      </c>
      <c r="I240" s="38">
        <v>41924</v>
      </c>
      <c r="J240" s="39">
        <v>9647040</v>
      </c>
      <c r="K240" s="27" t="s">
        <v>2978</v>
      </c>
      <c r="L240" s="27" t="s">
        <v>2398</v>
      </c>
      <c r="M240" s="27" t="s">
        <v>4259</v>
      </c>
      <c r="N240" s="27" t="s">
        <v>702</v>
      </c>
      <c r="O240" s="40">
        <v>50000</v>
      </c>
      <c r="P240" s="27" t="s">
        <v>2307</v>
      </c>
      <c r="Q240" s="41" t="s">
        <v>706</v>
      </c>
      <c r="R240" s="37" t="s">
        <v>706</v>
      </c>
      <c r="S240">
        <f t="shared" si="3"/>
        <v>2022</v>
      </c>
    </row>
    <row r="241" spans="1:19" x14ac:dyDescent="0.3">
      <c r="A241" s="26">
        <v>42569</v>
      </c>
      <c r="B241" s="26">
        <v>44926</v>
      </c>
      <c r="C241" s="26">
        <v>42486</v>
      </c>
      <c r="D241" s="27" t="s">
        <v>2995</v>
      </c>
      <c r="E241" s="27" t="s">
        <v>2996</v>
      </c>
      <c r="F241" s="37" t="s">
        <v>3947</v>
      </c>
      <c r="G241" s="27" t="s">
        <v>2291</v>
      </c>
      <c r="H241" s="38">
        <v>42217</v>
      </c>
      <c r="I241" s="38">
        <v>42582</v>
      </c>
      <c r="J241" s="39">
        <v>539700000</v>
      </c>
      <c r="K241" s="27" t="s">
        <v>2997</v>
      </c>
      <c r="L241" s="27" t="s">
        <v>2398</v>
      </c>
      <c r="M241" s="27" t="s">
        <v>4434</v>
      </c>
      <c r="N241" s="27" t="s">
        <v>702</v>
      </c>
      <c r="O241" s="40">
        <v>29117</v>
      </c>
      <c r="P241" s="27" t="s">
        <v>2313</v>
      </c>
      <c r="Q241" s="41" t="s">
        <v>706</v>
      </c>
      <c r="R241" s="37" t="s">
        <v>706</v>
      </c>
      <c r="S241">
        <f t="shared" si="3"/>
        <v>2022</v>
      </c>
    </row>
    <row r="242" spans="1:19" x14ac:dyDescent="0.3">
      <c r="A242" s="26">
        <v>42571</v>
      </c>
      <c r="B242" s="26">
        <v>44926</v>
      </c>
      <c r="C242" s="26">
        <v>41445</v>
      </c>
      <c r="D242" s="27" t="s">
        <v>2834</v>
      </c>
      <c r="E242" s="27" t="s">
        <v>2998</v>
      </c>
      <c r="F242" s="37" t="s">
        <v>3948</v>
      </c>
      <c r="G242" s="27" t="s">
        <v>2292</v>
      </c>
      <c r="H242" s="38">
        <v>41275</v>
      </c>
      <c r="I242" s="38">
        <v>41639</v>
      </c>
      <c r="J242" s="39">
        <v>167785668</v>
      </c>
      <c r="K242" s="27" t="s">
        <v>2999</v>
      </c>
      <c r="L242" s="27" t="s">
        <v>2398</v>
      </c>
      <c r="M242" s="27" t="s">
        <v>4433</v>
      </c>
      <c r="N242" s="27" t="s">
        <v>702</v>
      </c>
      <c r="O242" s="40">
        <v>50000</v>
      </c>
      <c r="P242" s="27" t="s">
        <v>2325</v>
      </c>
      <c r="Q242" s="41" t="s">
        <v>706</v>
      </c>
      <c r="R242" s="37" t="s">
        <v>706</v>
      </c>
      <c r="S242">
        <f t="shared" si="3"/>
        <v>2022</v>
      </c>
    </row>
    <row r="243" spans="1:19" x14ac:dyDescent="0.3">
      <c r="A243" s="26">
        <v>42572</v>
      </c>
      <c r="B243" s="26">
        <v>44926</v>
      </c>
      <c r="C243" s="26">
        <v>42096</v>
      </c>
      <c r="D243" s="27" t="s">
        <v>3000</v>
      </c>
      <c r="E243" s="27" t="s">
        <v>3001</v>
      </c>
      <c r="F243" s="37" t="s">
        <v>3949</v>
      </c>
      <c r="G243" s="27" t="s">
        <v>2286</v>
      </c>
      <c r="H243" s="38">
        <v>41944</v>
      </c>
      <c r="I243" s="38">
        <v>42308</v>
      </c>
      <c r="J243" s="39">
        <v>500143975</v>
      </c>
      <c r="K243" s="27" t="s">
        <v>3002</v>
      </c>
      <c r="L243" s="27" t="s">
        <v>2383</v>
      </c>
      <c r="M243" s="27" t="s">
        <v>4470</v>
      </c>
      <c r="N243" s="27" t="s">
        <v>1404</v>
      </c>
      <c r="O243" s="40">
        <v>50000</v>
      </c>
      <c r="P243" s="27" t="s">
        <v>2302</v>
      </c>
      <c r="Q243" s="41" t="s">
        <v>706</v>
      </c>
      <c r="R243" s="37" t="s">
        <v>706</v>
      </c>
      <c r="S243">
        <f t="shared" si="3"/>
        <v>2022</v>
      </c>
    </row>
    <row r="244" spans="1:19" x14ac:dyDescent="0.3">
      <c r="A244" s="26">
        <v>42576</v>
      </c>
      <c r="B244" s="26">
        <v>44926</v>
      </c>
      <c r="C244" s="26">
        <v>42165</v>
      </c>
      <c r="D244" s="27" t="s">
        <v>3003</v>
      </c>
      <c r="E244" s="27" t="s">
        <v>3004</v>
      </c>
      <c r="F244" s="37" t="s">
        <v>3950</v>
      </c>
      <c r="G244" s="27" t="s">
        <v>2295</v>
      </c>
      <c r="H244" s="38">
        <v>42005</v>
      </c>
      <c r="I244" s="38">
        <v>42369</v>
      </c>
      <c r="J244" s="39">
        <v>112705420</v>
      </c>
      <c r="K244" s="27" t="s">
        <v>3005</v>
      </c>
      <c r="L244" s="27" t="s">
        <v>2398</v>
      </c>
      <c r="M244" s="27" t="s">
        <v>4347</v>
      </c>
      <c r="N244" s="27" t="s">
        <v>702</v>
      </c>
      <c r="O244" s="40">
        <v>50000</v>
      </c>
      <c r="P244" s="27" t="s">
        <v>2300</v>
      </c>
      <c r="Q244" s="41" t="s">
        <v>706</v>
      </c>
      <c r="R244" s="37" t="s">
        <v>706</v>
      </c>
      <c r="S244">
        <f t="shared" si="3"/>
        <v>2022</v>
      </c>
    </row>
    <row r="245" spans="1:19" x14ac:dyDescent="0.3">
      <c r="A245" s="26">
        <v>42576</v>
      </c>
      <c r="B245" s="26">
        <v>44926</v>
      </c>
      <c r="C245" s="26">
        <v>41691</v>
      </c>
      <c r="D245" s="27" t="s">
        <v>2477</v>
      </c>
      <c r="E245" s="27" t="s">
        <v>3006</v>
      </c>
      <c r="F245" s="37" t="s">
        <v>3951</v>
      </c>
      <c r="G245" s="27" t="s">
        <v>2294</v>
      </c>
      <c r="H245" s="38">
        <v>41640</v>
      </c>
      <c r="I245" s="38">
        <v>42004</v>
      </c>
      <c r="J245" s="39">
        <v>94635735</v>
      </c>
      <c r="K245" s="27" t="s">
        <v>3005</v>
      </c>
      <c r="L245" s="27" t="s">
        <v>2398</v>
      </c>
      <c r="M245" s="27" t="s">
        <v>4376</v>
      </c>
      <c r="N245" s="27" t="s">
        <v>702</v>
      </c>
      <c r="O245" s="40">
        <v>50000</v>
      </c>
      <c r="P245" s="27" t="s">
        <v>2321</v>
      </c>
      <c r="Q245" s="41" t="s">
        <v>706</v>
      </c>
      <c r="R245" s="37" t="s">
        <v>706</v>
      </c>
      <c r="S245">
        <f t="shared" si="3"/>
        <v>2022</v>
      </c>
    </row>
    <row r="246" spans="1:19" x14ac:dyDescent="0.3">
      <c r="A246" s="26">
        <v>42576</v>
      </c>
      <c r="B246" s="26">
        <v>44926</v>
      </c>
      <c r="C246" s="26">
        <v>42418</v>
      </c>
      <c r="D246" s="27" t="s">
        <v>3007</v>
      </c>
      <c r="E246" s="27" t="s">
        <v>3008</v>
      </c>
      <c r="F246" s="37" t="s">
        <v>3952</v>
      </c>
      <c r="G246" s="27" t="s">
        <v>2273</v>
      </c>
      <c r="H246" s="38">
        <v>42407</v>
      </c>
      <c r="I246" s="38">
        <v>42772</v>
      </c>
      <c r="J246" s="39">
        <v>144710088</v>
      </c>
      <c r="K246" s="27" t="s">
        <v>3009</v>
      </c>
      <c r="L246" s="27" t="s">
        <v>2398</v>
      </c>
      <c r="M246" s="27" t="s">
        <v>4471</v>
      </c>
      <c r="N246" s="27" t="s">
        <v>702</v>
      </c>
      <c r="O246" s="40">
        <v>50000</v>
      </c>
      <c r="P246" s="27" t="s">
        <v>2328</v>
      </c>
      <c r="Q246" s="41" t="s">
        <v>706</v>
      </c>
      <c r="R246" s="37" t="s">
        <v>706</v>
      </c>
      <c r="S246">
        <f t="shared" si="3"/>
        <v>2022</v>
      </c>
    </row>
    <row r="247" spans="1:19" x14ac:dyDescent="0.3">
      <c r="A247" s="26">
        <v>42577</v>
      </c>
      <c r="B247" s="26">
        <v>44926</v>
      </c>
      <c r="C247" s="26">
        <v>41340</v>
      </c>
      <c r="D247" s="27" t="s">
        <v>637</v>
      </c>
      <c r="E247" s="27" t="s">
        <v>3010</v>
      </c>
      <c r="F247" s="37" t="s">
        <v>3953</v>
      </c>
      <c r="G247" s="27" t="s">
        <v>2296</v>
      </c>
      <c r="H247" s="38">
        <v>41275</v>
      </c>
      <c r="I247" s="38">
        <v>41639</v>
      </c>
      <c r="J247" s="39">
        <v>54619414</v>
      </c>
      <c r="K247" s="27" t="s">
        <v>3011</v>
      </c>
      <c r="L247" s="27" t="s">
        <v>2439</v>
      </c>
      <c r="M247" s="27" t="s">
        <v>4323</v>
      </c>
      <c r="N247" s="27" t="s">
        <v>1404</v>
      </c>
      <c r="O247" s="40">
        <v>50000</v>
      </c>
      <c r="P247" s="27" t="s">
        <v>2299</v>
      </c>
      <c r="Q247" s="41" t="s">
        <v>706</v>
      </c>
      <c r="R247" s="37" t="s">
        <v>706</v>
      </c>
      <c r="S247">
        <f t="shared" si="3"/>
        <v>2022</v>
      </c>
    </row>
    <row r="248" spans="1:19" x14ac:dyDescent="0.3">
      <c r="A248" s="26">
        <v>42577</v>
      </c>
      <c r="B248" s="26">
        <v>44926</v>
      </c>
      <c r="C248" s="26">
        <v>42237</v>
      </c>
      <c r="D248" s="27" t="s">
        <v>3012</v>
      </c>
      <c r="E248" s="27" t="s">
        <v>3013</v>
      </c>
      <c r="F248" s="37" t="s">
        <v>3954</v>
      </c>
      <c r="G248" s="27" t="s">
        <v>2297</v>
      </c>
      <c r="H248" s="38">
        <v>42005</v>
      </c>
      <c r="I248" s="38">
        <v>42369</v>
      </c>
      <c r="J248" s="39">
        <v>90591614</v>
      </c>
      <c r="K248" s="27" t="s">
        <v>3014</v>
      </c>
      <c r="L248" s="27" t="s">
        <v>2439</v>
      </c>
      <c r="M248" s="27" t="s">
        <v>4472</v>
      </c>
      <c r="N248" s="27" t="s">
        <v>1404</v>
      </c>
      <c r="O248" s="40">
        <v>50000</v>
      </c>
      <c r="P248" s="27" t="s">
        <v>2326</v>
      </c>
      <c r="Q248" s="41" t="s">
        <v>706</v>
      </c>
      <c r="R248" s="37" t="s">
        <v>706</v>
      </c>
      <c r="S248">
        <f t="shared" si="3"/>
        <v>2022</v>
      </c>
    </row>
    <row r="249" spans="1:19" x14ac:dyDescent="0.3">
      <c r="A249" s="26">
        <v>42577</v>
      </c>
      <c r="B249" s="26">
        <v>44926</v>
      </c>
      <c r="C249" s="26">
        <v>41281</v>
      </c>
      <c r="D249" s="27" t="s">
        <v>3015</v>
      </c>
      <c r="E249" s="27" t="s">
        <v>3016</v>
      </c>
      <c r="F249" s="37" t="s">
        <v>3955</v>
      </c>
      <c r="G249" s="27" t="s">
        <v>2291</v>
      </c>
      <c r="H249" s="38">
        <v>41275</v>
      </c>
      <c r="I249" s="38">
        <v>41639</v>
      </c>
      <c r="J249" s="39">
        <v>54619414</v>
      </c>
      <c r="K249" s="27" t="s">
        <v>3017</v>
      </c>
      <c r="L249" s="27" t="s">
        <v>2439</v>
      </c>
      <c r="M249" s="27" t="s">
        <v>4221</v>
      </c>
      <c r="N249" s="27" t="s">
        <v>1404</v>
      </c>
      <c r="O249" s="40">
        <v>50000</v>
      </c>
      <c r="P249" s="27" t="s">
        <v>2300</v>
      </c>
      <c r="Q249" s="41" t="s">
        <v>706</v>
      </c>
      <c r="R249" s="37" t="s">
        <v>706</v>
      </c>
      <c r="S249">
        <f t="shared" si="3"/>
        <v>2022</v>
      </c>
    </row>
    <row r="250" spans="1:19" x14ac:dyDescent="0.3">
      <c r="A250" s="26">
        <v>42578</v>
      </c>
      <c r="B250" s="26">
        <v>44926</v>
      </c>
      <c r="C250" s="26">
        <v>41801</v>
      </c>
      <c r="D250" s="27" t="s">
        <v>3018</v>
      </c>
      <c r="E250" s="27" t="s">
        <v>3019</v>
      </c>
      <c r="F250" s="37" t="s">
        <v>3956</v>
      </c>
      <c r="G250" s="27" t="s">
        <v>2270</v>
      </c>
      <c r="H250" s="38">
        <v>41604</v>
      </c>
      <c r="I250" s="38">
        <v>41968</v>
      </c>
      <c r="J250" s="39">
        <v>16558524</v>
      </c>
      <c r="K250" s="27" t="s">
        <v>3020</v>
      </c>
      <c r="L250" s="27" t="s">
        <v>2398</v>
      </c>
      <c r="M250" s="27" t="s">
        <v>4298</v>
      </c>
      <c r="N250" s="27" t="s">
        <v>702</v>
      </c>
      <c r="O250" s="40">
        <v>50000</v>
      </c>
      <c r="P250" s="27" t="s">
        <v>2321</v>
      </c>
      <c r="Q250" s="41" t="s">
        <v>706</v>
      </c>
      <c r="R250" s="37" t="s">
        <v>706</v>
      </c>
      <c r="S250">
        <f t="shared" si="3"/>
        <v>2022</v>
      </c>
    </row>
    <row r="251" spans="1:19" x14ac:dyDescent="0.3">
      <c r="A251" s="26">
        <v>42583</v>
      </c>
      <c r="B251" s="26">
        <v>44926</v>
      </c>
      <c r="C251" s="26">
        <v>42513</v>
      </c>
      <c r="D251" s="27" t="s">
        <v>3021</v>
      </c>
      <c r="E251" s="27" t="s">
        <v>3022</v>
      </c>
      <c r="F251" s="37" t="s">
        <v>3957</v>
      </c>
      <c r="G251" s="27" t="s">
        <v>2278</v>
      </c>
      <c r="H251" s="38">
        <v>42186</v>
      </c>
      <c r="I251" s="38">
        <v>42551</v>
      </c>
      <c r="J251" s="39">
        <v>87447420</v>
      </c>
      <c r="K251" s="27" t="s">
        <v>3023</v>
      </c>
      <c r="L251" s="27" t="s">
        <v>2398</v>
      </c>
      <c r="M251" s="27" t="s">
        <v>4473</v>
      </c>
      <c r="N251" s="27" t="s">
        <v>702</v>
      </c>
      <c r="O251" s="40">
        <v>50000</v>
      </c>
      <c r="P251" s="27" t="s">
        <v>2306</v>
      </c>
      <c r="Q251" s="41" t="s">
        <v>706</v>
      </c>
      <c r="R251" s="37" t="s">
        <v>706</v>
      </c>
      <c r="S251">
        <f t="shared" si="3"/>
        <v>2022</v>
      </c>
    </row>
    <row r="252" spans="1:19" x14ac:dyDescent="0.3">
      <c r="A252" s="26">
        <v>42583</v>
      </c>
      <c r="B252" s="26">
        <v>44926</v>
      </c>
      <c r="C252" s="26">
        <v>42513</v>
      </c>
      <c r="D252" s="27" t="s">
        <v>3024</v>
      </c>
      <c r="E252" s="27" t="s">
        <v>3025</v>
      </c>
      <c r="F252" s="37" t="s">
        <v>3958</v>
      </c>
      <c r="G252" s="27" t="s">
        <v>2286</v>
      </c>
      <c r="H252" s="38">
        <v>42186</v>
      </c>
      <c r="I252" s="38">
        <v>42551</v>
      </c>
      <c r="J252" s="39">
        <v>87447420</v>
      </c>
      <c r="K252" s="27" t="s">
        <v>3023</v>
      </c>
      <c r="L252" s="27" t="s">
        <v>2398</v>
      </c>
      <c r="M252" s="27" t="s">
        <v>4454</v>
      </c>
      <c r="N252" s="27" t="s">
        <v>702</v>
      </c>
      <c r="O252" s="40">
        <v>91825</v>
      </c>
      <c r="P252" s="27" t="s">
        <v>2319</v>
      </c>
      <c r="Q252" s="41" t="s">
        <v>706</v>
      </c>
      <c r="R252" s="37" t="s">
        <v>706</v>
      </c>
      <c r="S252">
        <f t="shared" si="3"/>
        <v>2022</v>
      </c>
    </row>
    <row r="253" spans="1:19" x14ac:dyDescent="0.3">
      <c r="A253" s="26">
        <v>42583</v>
      </c>
      <c r="B253" s="26">
        <v>44926</v>
      </c>
      <c r="C253" s="26">
        <v>42258</v>
      </c>
      <c r="D253" s="27" t="s">
        <v>3026</v>
      </c>
      <c r="E253" s="27" t="s">
        <v>3027</v>
      </c>
      <c r="F253" s="37" t="s">
        <v>3959</v>
      </c>
      <c r="G253" s="27" t="s">
        <v>2269</v>
      </c>
      <c r="H253" s="38">
        <v>42186</v>
      </c>
      <c r="I253" s="38">
        <v>42551</v>
      </c>
      <c r="J253" s="39">
        <v>87447420</v>
      </c>
      <c r="K253" s="27" t="s">
        <v>3028</v>
      </c>
      <c r="L253" s="27" t="s">
        <v>2398</v>
      </c>
      <c r="M253" s="27" t="s">
        <v>4289</v>
      </c>
      <c r="N253" s="27" t="s">
        <v>702</v>
      </c>
      <c r="O253" s="40">
        <v>50000</v>
      </c>
      <c r="P253" s="27" t="s">
        <v>2300</v>
      </c>
      <c r="Q253" s="41" t="s">
        <v>706</v>
      </c>
      <c r="R253" s="37" t="s">
        <v>706</v>
      </c>
      <c r="S253">
        <f t="shared" si="3"/>
        <v>2022</v>
      </c>
    </row>
    <row r="254" spans="1:19" x14ac:dyDescent="0.3">
      <c r="A254" s="26">
        <v>42583</v>
      </c>
      <c r="B254" s="26">
        <v>44926</v>
      </c>
      <c r="C254" s="26">
        <v>41866</v>
      </c>
      <c r="D254" s="27" t="s">
        <v>3029</v>
      </c>
      <c r="E254" s="27" t="s">
        <v>3030</v>
      </c>
      <c r="F254" s="37" t="s">
        <v>3960</v>
      </c>
      <c r="G254" s="27" t="s">
        <v>2287</v>
      </c>
      <c r="H254" s="38">
        <v>41821</v>
      </c>
      <c r="I254" s="38">
        <v>42185</v>
      </c>
      <c r="J254" s="39">
        <v>19134528</v>
      </c>
      <c r="K254" s="27" t="s">
        <v>3031</v>
      </c>
      <c r="L254" s="27" t="s">
        <v>2398</v>
      </c>
      <c r="M254" s="27" t="s">
        <v>4474</v>
      </c>
      <c r="N254" s="27" t="s">
        <v>702</v>
      </c>
      <c r="O254" s="40">
        <v>50000</v>
      </c>
      <c r="P254" s="27" t="s">
        <v>2317</v>
      </c>
      <c r="Q254" s="41" t="s">
        <v>706</v>
      </c>
      <c r="R254" s="37" t="s">
        <v>706</v>
      </c>
      <c r="S254">
        <f t="shared" si="3"/>
        <v>2022</v>
      </c>
    </row>
    <row r="255" spans="1:19" x14ac:dyDescent="0.3">
      <c r="A255" s="26">
        <v>42585</v>
      </c>
      <c r="B255" s="26">
        <v>44926</v>
      </c>
      <c r="C255" s="26">
        <v>41986</v>
      </c>
      <c r="D255" s="27" t="s">
        <v>3032</v>
      </c>
      <c r="E255" s="27" t="s">
        <v>3033</v>
      </c>
      <c r="F255" s="37" t="s">
        <v>3948</v>
      </c>
      <c r="G255" s="27" t="s">
        <v>2291</v>
      </c>
      <c r="H255" s="38">
        <v>41873</v>
      </c>
      <c r="I255" s="38">
        <v>42978</v>
      </c>
      <c r="J255" s="39">
        <v>10000000</v>
      </c>
      <c r="K255" s="27" t="s">
        <v>3034</v>
      </c>
      <c r="L255" s="27" t="s">
        <v>2439</v>
      </c>
      <c r="M255" s="27" t="s">
        <v>4475</v>
      </c>
      <c r="N255" s="27" t="s">
        <v>1404</v>
      </c>
      <c r="O255" s="40">
        <v>50000</v>
      </c>
      <c r="P255" s="27" t="s">
        <v>2320</v>
      </c>
      <c r="Q255" s="41" t="s">
        <v>706</v>
      </c>
      <c r="R255" s="37" t="s">
        <v>706</v>
      </c>
      <c r="S255">
        <f t="shared" si="3"/>
        <v>2022</v>
      </c>
    </row>
    <row r="256" spans="1:19" x14ac:dyDescent="0.3">
      <c r="A256" s="26">
        <v>42587</v>
      </c>
      <c r="B256" s="26">
        <v>44926</v>
      </c>
      <c r="C256" s="26">
        <v>42534</v>
      </c>
      <c r="D256" s="27" t="s">
        <v>3035</v>
      </c>
      <c r="E256" s="27" t="s">
        <v>3036</v>
      </c>
      <c r="F256" s="37" t="s">
        <v>3961</v>
      </c>
      <c r="G256" s="27" t="s">
        <v>2294</v>
      </c>
      <c r="H256" s="38">
        <v>42380</v>
      </c>
      <c r="I256" s="38">
        <v>42745</v>
      </c>
      <c r="J256" s="39">
        <v>15844936</v>
      </c>
      <c r="K256" s="27" t="s">
        <v>3037</v>
      </c>
      <c r="L256" s="27" t="s">
        <v>2398</v>
      </c>
      <c r="M256" s="27" t="s">
        <v>4194</v>
      </c>
      <c r="N256" s="27" t="s">
        <v>702</v>
      </c>
      <c r="O256" s="40">
        <v>244020</v>
      </c>
      <c r="P256" s="27" t="s">
        <v>2312</v>
      </c>
      <c r="Q256" s="41" t="s">
        <v>706</v>
      </c>
      <c r="R256" s="37" t="s">
        <v>706</v>
      </c>
      <c r="S256">
        <f t="shared" si="3"/>
        <v>2022</v>
      </c>
    </row>
    <row r="257" spans="1:19" x14ac:dyDescent="0.3">
      <c r="A257" s="26">
        <v>42601</v>
      </c>
      <c r="B257" s="26">
        <v>44926</v>
      </c>
      <c r="C257" s="26">
        <v>42454</v>
      </c>
      <c r="D257" s="27" t="s">
        <v>1318</v>
      </c>
      <c r="E257" s="27" t="s">
        <v>3038</v>
      </c>
      <c r="F257" s="37" t="s">
        <v>3962</v>
      </c>
      <c r="G257" s="27" t="s">
        <v>2272</v>
      </c>
      <c r="H257" s="38">
        <v>42183</v>
      </c>
      <c r="I257" s="38">
        <v>42548</v>
      </c>
      <c r="J257" s="39">
        <v>9847000</v>
      </c>
      <c r="K257" s="27" t="s">
        <v>3039</v>
      </c>
      <c r="L257" s="27" t="s">
        <v>2383</v>
      </c>
      <c r="M257" s="27" t="s">
        <v>4369</v>
      </c>
      <c r="N257" s="27" t="s">
        <v>1404</v>
      </c>
      <c r="O257" s="40">
        <v>50000</v>
      </c>
      <c r="P257" s="27" t="s">
        <v>2307</v>
      </c>
      <c r="Q257" s="41" t="s">
        <v>706</v>
      </c>
      <c r="R257" s="37" t="s">
        <v>706</v>
      </c>
      <c r="S257">
        <f t="shared" si="3"/>
        <v>2022</v>
      </c>
    </row>
    <row r="258" spans="1:19" x14ac:dyDescent="0.3">
      <c r="A258" s="26">
        <v>42606</v>
      </c>
      <c r="B258" s="26">
        <v>44926</v>
      </c>
      <c r="C258" s="26">
        <v>42383</v>
      </c>
      <c r="D258" s="27" t="s">
        <v>3040</v>
      </c>
      <c r="E258" s="27" t="s">
        <v>1241</v>
      </c>
      <c r="F258" s="37" t="s">
        <v>3963</v>
      </c>
      <c r="G258" s="27" t="s">
        <v>2292</v>
      </c>
      <c r="H258" s="38">
        <v>42370</v>
      </c>
      <c r="I258" s="38">
        <v>42735</v>
      </c>
      <c r="J258" s="39">
        <v>112705420</v>
      </c>
      <c r="K258" s="27" t="s">
        <v>3041</v>
      </c>
      <c r="L258" s="27" t="s">
        <v>2398</v>
      </c>
      <c r="M258" s="27" t="s">
        <v>4476</v>
      </c>
      <c r="N258" s="27" t="s">
        <v>702</v>
      </c>
      <c r="O258" s="40">
        <v>2735</v>
      </c>
      <c r="P258" s="27" t="s">
        <v>2323</v>
      </c>
      <c r="Q258" s="41" t="s">
        <v>706</v>
      </c>
      <c r="R258" s="37" t="s">
        <v>706</v>
      </c>
      <c r="S258">
        <f t="shared" si="3"/>
        <v>2022</v>
      </c>
    </row>
    <row r="259" spans="1:19" x14ac:dyDescent="0.3">
      <c r="A259" s="26">
        <v>42619</v>
      </c>
      <c r="B259" s="26">
        <v>44926</v>
      </c>
      <c r="C259" s="26">
        <v>41732</v>
      </c>
      <c r="D259" s="27" t="s">
        <v>3042</v>
      </c>
      <c r="E259" s="27" t="s">
        <v>3043</v>
      </c>
      <c r="F259" s="37" t="s">
        <v>3964</v>
      </c>
      <c r="G259" s="27" t="s">
        <v>2278</v>
      </c>
      <c r="H259" s="38">
        <v>41456</v>
      </c>
      <c r="I259" s="38">
        <v>41820</v>
      </c>
      <c r="J259" s="39">
        <v>248933723</v>
      </c>
      <c r="K259" s="27" t="s">
        <v>3044</v>
      </c>
      <c r="L259" s="27" t="s">
        <v>2439</v>
      </c>
      <c r="M259" s="27" t="s">
        <v>4288</v>
      </c>
      <c r="N259" s="27" t="s">
        <v>1404</v>
      </c>
      <c r="O259" s="40">
        <v>50000</v>
      </c>
      <c r="P259" s="27" t="s">
        <v>2316</v>
      </c>
      <c r="Q259" s="41" t="s">
        <v>706</v>
      </c>
      <c r="R259" s="37" t="s">
        <v>706</v>
      </c>
      <c r="S259">
        <f t="shared" ref="S259:S322" si="4">YEAR(B259)</f>
        <v>2022</v>
      </c>
    </row>
    <row r="260" spans="1:19" x14ac:dyDescent="0.3">
      <c r="A260" s="26">
        <v>42619</v>
      </c>
      <c r="B260" s="26">
        <v>44926</v>
      </c>
      <c r="C260" s="26">
        <v>40562</v>
      </c>
      <c r="D260" s="27" t="s">
        <v>3045</v>
      </c>
      <c r="E260" s="27" t="s">
        <v>3046</v>
      </c>
      <c r="F260" s="37" t="s">
        <v>3965</v>
      </c>
      <c r="G260" s="27" t="s">
        <v>2272</v>
      </c>
      <c r="H260" s="38">
        <v>40391</v>
      </c>
      <c r="I260" s="38">
        <v>40755</v>
      </c>
      <c r="J260" s="39">
        <v>47509000</v>
      </c>
      <c r="K260" s="27" t="s">
        <v>3047</v>
      </c>
      <c r="L260" s="27" t="s">
        <v>2398</v>
      </c>
      <c r="M260" s="27" t="s">
        <v>4444</v>
      </c>
      <c r="N260" s="27" t="s">
        <v>702</v>
      </c>
      <c r="O260" s="40">
        <v>50000</v>
      </c>
      <c r="P260" s="27" t="s">
        <v>2320</v>
      </c>
      <c r="Q260" s="41" t="s">
        <v>706</v>
      </c>
      <c r="R260" s="37" t="s">
        <v>706</v>
      </c>
      <c r="S260">
        <f t="shared" si="4"/>
        <v>2022</v>
      </c>
    </row>
    <row r="261" spans="1:19" x14ac:dyDescent="0.3">
      <c r="A261" s="26">
        <v>42620</v>
      </c>
      <c r="B261" s="26">
        <v>44926</v>
      </c>
      <c r="C261" s="26">
        <v>42590</v>
      </c>
      <c r="D261" s="27" t="s">
        <v>3048</v>
      </c>
      <c r="E261" s="27" t="s">
        <v>3049</v>
      </c>
      <c r="F261" s="37" t="s">
        <v>3966</v>
      </c>
      <c r="G261" s="27" t="s">
        <v>2278</v>
      </c>
      <c r="H261" s="38">
        <v>42534</v>
      </c>
      <c r="I261" s="38">
        <v>42898</v>
      </c>
      <c r="J261" s="39">
        <v>80336863</v>
      </c>
      <c r="K261" s="27" t="s">
        <v>3050</v>
      </c>
      <c r="L261" s="27" t="s">
        <v>2398</v>
      </c>
      <c r="M261" s="27" t="s">
        <v>4477</v>
      </c>
      <c r="N261" s="27" t="s">
        <v>702</v>
      </c>
      <c r="O261" s="40">
        <v>50000</v>
      </c>
      <c r="P261" s="27" t="s">
        <v>2324</v>
      </c>
      <c r="Q261" s="41" t="s">
        <v>706</v>
      </c>
      <c r="R261" s="37" t="s">
        <v>706</v>
      </c>
      <c r="S261">
        <f t="shared" si="4"/>
        <v>2022</v>
      </c>
    </row>
    <row r="262" spans="1:19" x14ac:dyDescent="0.3">
      <c r="A262" s="26">
        <v>42626</v>
      </c>
      <c r="B262" s="26">
        <v>45260</v>
      </c>
      <c r="C262" s="26">
        <v>42141</v>
      </c>
      <c r="D262" s="27" t="s">
        <v>2562</v>
      </c>
      <c r="E262" s="27" t="s">
        <v>3051</v>
      </c>
      <c r="F262" s="37" t="s">
        <v>3967</v>
      </c>
      <c r="G262" s="27" t="s">
        <v>2279</v>
      </c>
      <c r="H262" s="38">
        <v>42005</v>
      </c>
      <c r="I262" s="38">
        <v>42369</v>
      </c>
      <c r="J262" s="39">
        <v>101060400</v>
      </c>
      <c r="K262" s="27" t="s">
        <v>3052</v>
      </c>
      <c r="L262" s="27" t="s">
        <v>2398</v>
      </c>
      <c r="M262" s="27" t="s">
        <v>4478</v>
      </c>
      <c r="N262" s="27" t="s">
        <v>702</v>
      </c>
      <c r="O262" s="40">
        <v>-100000</v>
      </c>
      <c r="P262" s="27" t="s">
        <v>2304</v>
      </c>
      <c r="Q262" s="41" t="s">
        <v>706</v>
      </c>
      <c r="R262" s="37" t="s">
        <v>706</v>
      </c>
      <c r="S262">
        <f t="shared" si="4"/>
        <v>2023</v>
      </c>
    </row>
    <row r="263" spans="1:19" x14ac:dyDescent="0.3">
      <c r="A263" s="26">
        <v>42629</v>
      </c>
      <c r="B263" s="26">
        <v>44926</v>
      </c>
      <c r="C263" s="26">
        <v>42128</v>
      </c>
      <c r="D263" s="27" t="s">
        <v>3053</v>
      </c>
      <c r="E263" s="27" t="s">
        <v>3054</v>
      </c>
      <c r="F263" s="37" t="s">
        <v>3705</v>
      </c>
      <c r="G263" s="27" t="s">
        <v>2294</v>
      </c>
      <c r="H263" s="38">
        <v>41944</v>
      </c>
      <c r="I263" s="38">
        <v>42308</v>
      </c>
      <c r="J263" s="39">
        <v>3012000</v>
      </c>
      <c r="K263" s="27" t="s">
        <v>3055</v>
      </c>
      <c r="L263" s="27" t="s">
        <v>2439</v>
      </c>
      <c r="M263" s="27" t="s">
        <v>4256</v>
      </c>
      <c r="N263" s="27" t="s">
        <v>1404</v>
      </c>
      <c r="O263" s="40">
        <v>50000</v>
      </c>
      <c r="P263" s="27" t="s">
        <v>2303</v>
      </c>
      <c r="Q263" s="41" t="s">
        <v>706</v>
      </c>
      <c r="R263" s="37" t="s">
        <v>706</v>
      </c>
      <c r="S263">
        <f t="shared" si="4"/>
        <v>2022</v>
      </c>
    </row>
    <row r="264" spans="1:19" x14ac:dyDescent="0.3">
      <c r="A264" s="26">
        <v>42632</v>
      </c>
      <c r="B264" s="26">
        <v>44926</v>
      </c>
      <c r="C264" s="26">
        <v>41510</v>
      </c>
      <c r="D264" s="27" t="s">
        <v>3056</v>
      </c>
      <c r="E264" s="27" t="s">
        <v>3057</v>
      </c>
      <c r="F264" s="37" t="s">
        <v>3968</v>
      </c>
      <c r="G264" s="27" t="s">
        <v>2270</v>
      </c>
      <c r="H264" s="38">
        <v>41114</v>
      </c>
      <c r="I264" s="38">
        <v>41662</v>
      </c>
      <c r="J264" s="39">
        <v>12780000</v>
      </c>
      <c r="K264" s="27" t="s">
        <v>3058</v>
      </c>
      <c r="L264" s="27" t="s">
        <v>2398</v>
      </c>
      <c r="M264" s="27" t="s">
        <v>4243</v>
      </c>
      <c r="N264" s="27" t="s">
        <v>702</v>
      </c>
      <c r="O264" s="40">
        <v>1000</v>
      </c>
      <c r="P264" s="27" t="s">
        <v>2321</v>
      </c>
      <c r="Q264" s="41" t="s">
        <v>706</v>
      </c>
      <c r="R264" s="37" t="s">
        <v>706</v>
      </c>
      <c r="S264">
        <f t="shared" si="4"/>
        <v>2022</v>
      </c>
    </row>
    <row r="265" spans="1:19" x14ac:dyDescent="0.3">
      <c r="A265" s="26">
        <v>42632</v>
      </c>
      <c r="B265" s="26">
        <v>44926</v>
      </c>
      <c r="C265" s="26">
        <v>41957</v>
      </c>
      <c r="D265" s="27" t="s">
        <v>3059</v>
      </c>
      <c r="E265" s="27" t="s">
        <v>3060</v>
      </c>
      <c r="F265" s="37" t="s">
        <v>3969</v>
      </c>
      <c r="G265" s="27" t="s">
        <v>2284</v>
      </c>
      <c r="H265" s="38">
        <v>41747</v>
      </c>
      <c r="I265" s="38">
        <v>42111</v>
      </c>
      <c r="J265" s="39">
        <v>14794612</v>
      </c>
      <c r="K265" s="27" t="s">
        <v>3061</v>
      </c>
      <c r="L265" s="27" t="s">
        <v>2439</v>
      </c>
      <c r="M265" s="27" t="s">
        <v>4479</v>
      </c>
      <c r="N265" s="27" t="s">
        <v>1404</v>
      </c>
      <c r="O265" s="40">
        <v>50000</v>
      </c>
      <c r="P265" s="27" t="s">
        <v>2303</v>
      </c>
      <c r="Q265" s="41" t="s">
        <v>706</v>
      </c>
      <c r="R265" s="37" t="s">
        <v>706</v>
      </c>
      <c r="S265">
        <f t="shared" si="4"/>
        <v>2022</v>
      </c>
    </row>
    <row r="266" spans="1:19" x14ac:dyDescent="0.3">
      <c r="A266" s="26">
        <v>42633</v>
      </c>
      <c r="B266" s="26">
        <v>44926</v>
      </c>
      <c r="C266" s="26">
        <v>42083</v>
      </c>
      <c r="D266" s="27" t="s">
        <v>844</v>
      </c>
      <c r="E266" s="27" t="s">
        <v>3062</v>
      </c>
      <c r="F266" s="37" t="s">
        <v>3970</v>
      </c>
      <c r="G266" s="27" t="s">
        <v>2274</v>
      </c>
      <c r="H266" s="38">
        <v>41944</v>
      </c>
      <c r="I266" s="38">
        <v>42308</v>
      </c>
      <c r="J266" s="39">
        <v>500143975</v>
      </c>
      <c r="K266" s="27" t="s">
        <v>3063</v>
      </c>
      <c r="L266" s="27" t="s">
        <v>2383</v>
      </c>
      <c r="M266" s="27" t="s">
        <v>4480</v>
      </c>
      <c r="N266" s="27" t="s">
        <v>1404</v>
      </c>
      <c r="O266" s="40">
        <v>50000</v>
      </c>
      <c r="P266" s="27" t="s">
        <v>2320</v>
      </c>
      <c r="Q266" s="41" t="s">
        <v>706</v>
      </c>
      <c r="R266" s="37" t="s">
        <v>706</v>
      </c>
      <c r="S266">
        <f t="shared" si="4"/>
        <v>2022</v>
      </c>
    </row>
    <row r="267" spans="1:19" x14ac:dyDescent="0.3">
      <c r="A267" s="26">
        <v>42635</v>
      </c>
      <c r="B267" s="26">
        <v>44926</v>
      </c>
      <c r="C267" s="26">
        <v>42333</v>
      </c>
      <c r="D267" s="27" t="s">
        <v>496</v>
      </c>
      <c r="E267" s="27" t="s">
        <v>3064</v>
      </c>
      <c r="F267" s="37" t="s">
        <v>3971</v>
      </c>
      <c r="G267" s="27" t="s">
        <v>2297</v>
      </c>
      <c r="H267" s="38">
        <v>42186</v>
      </c>
      <c r="I267" s="38">
        <v>42551</v>
      </c>
      <c r="J267" s="39">
        <v>242536375</v>
      </c>
      <c r="K267" s="27" t="s">
        <v>3065</v>
      </c>
      <c r="L267" s="27" t="s">
        <v>2439</v>
      </c>
      <c r="M267" s="27" t="s">
        <v>4481</v>
      </c>
      <c r="N267" s="27" t="s">
        <v>1404</v>
      </c>
      <c r="O267" s="40">
        <v>50000</v>
      </c>
      <c r="P267" s="27" t="s">
        <v>2317</v>
      </c>
      <c r="Q267" s="41" t="s">
        <v>706</v>
      </c>
      <c r="R267" s="37" t="s">
        <v>706</v>
      </c>
      <c r="S267">
        <f t="shared" si="4"/>
        <v>2022</v>
      </c>
    </row>
    <row r="268" spans="1:19" x14ac:dyDescent="0.3">
      <c r="A268" s="26">
        <v>42639</v>
      </c>
      <c r="B268" s="26">
        <v>44926</v>
      </c>
      <c r="C268" s="26">
        <v>38591</v>
      </c>
      <c r="D268" s="27" t="s">
        <v>3066</v>
      </c>
      <c r="E268" s="27" t="s">
        <v>3067</v>
      </c>
      <c r="F268" s="37" t="s">
        <v>3972</v>
      </c>
      <c r="G268" s="27" t="s">
        <v>2284</v>
      </c>
      <c r="H268" s="38">
        <v>38504</v>
      </c>
      <c r="I268" s="38">
        <v>38868</v>
      </c>
      <c r="J268" s="39">
        <v>5333700</v>
      </c>
      <c r="K268" s="27" t="s">
        <v>3068</v>
      </c>
      <c r="L268" s="27" t="s">
        <v>2398</v>
      </c>
      <c r="M268" s="27" t="s">
        <v>4325</v>
      </c>
      <c r="N268" s="27" t="s">
        <v>2384</v>
      </c>
      <c r="O268" s="40">
        <v>50000</v>
      </c>
      <c r="P268" s="27" t="s">
        <v>2310</v>
      </c>
      <c r="Q268" s="41" t="s">
        <v>706</v>
      </c>
      <c r="R268" s="37" t="s">
        <v>706</v>
      </c>
      <c r="S268">
        <f t="shared" si="4"/>
        <v>2022</v>
      </c>
    </row>
    <row r="269" spans="1:19" x14ac:dyDescent="0.3">
      <c r="A269" s="26">
        <v>42639</v>
      </c>
      <c r="B269" s="26">
        <v>44926</v>
      </c>
      <c r="C269" s="26">
        <v>42386</v>
      </c>
      <c r="D269" s="27" t="s">
        <v>3069</v>
      </c>
      <c r="E269" s="27" t="s">
        <v>3070</v>
      </c>
      <c r="F269" s="37" t="s">
        <v>3973</v>
      </c>
      <c r="G269" s="27" t="s">
        <v>2293</v>
      </c>
      <c r="H269" s="38">
        <v>42042</v>
      </c>
      <c r="I269" s="38">
        <v>42406</v>
      </c>
      <c r="J269" s="39">
        <v>145490105</v>
      </c>
      <c r="K269" s="27" t="s">
        <v>3071</v>
      </c>
      <c r="L269" s="27" t="s">
        <v>2398</v>
      </c>
      <c r="M269" s="27" t="s">
        <v>4482</v>
      </c>
      <c r="N269" s="27" t="s">
        <v>702</v>
      </c>
      <c r="O269" s="40">
        <v>50000</v>
      </c>
      <c r="P269" s="27" t="s">
        <v>2314</v>
      </c>
      <c r="Q269" s="41" t="s">
        <v>706</v>
      </c>
      <c r="R269" s="37" t="s">
        <v>706</v>
      </c>
      <c r="S269">
        <f t="shared" si="4"/>
        <v>2022</v>
      </c>
    </row>
    <row r="270" spans="1:19" x14ac:dyDescent="0.3">
      <c r="A270" s="26">
        <v>42641</v>
      </c>
      <c r="B270" s="26">
        <v>44926</v>
      </c>
      <c r="C270" s="26">
        <v>41453</v>
      </c>
      <c r="D270" s="27" t="s">
        <v>449</v>
      </c>
      <c r="E270" s="27" t="s">
        <v>3072</v>
      </c>
      <c r="F270" s="37" t="s">
        <v>3974</v>
      </c>
      <c r="G270" s="27" t="s">
        <v>2294</v>
      </c>
      <c r="H270" s="38">
        <v>41412</v>
      </c>
      <c r="I270" s="38">
        <v>41776</v>
      </c>
      <c r="J270" s="39">
        <v>15276300</v>
      </c>
      <c r="K270" s="27" t="s">
        <v>3073</v>
      </c>
      <c r="L270" s="27" t="s">
        <v>2439</v>
      </c>
      <c r="M270" s="27" t="s">
        <v>4483</v>
      </c>
      <c r="N270" s="27" t="s">
        <v>1404</v>
      </c>
      <c r="O270" s="40">
        <v>50000</v>
      </c>
      <c r="P270" s="27" t="s">
        <v>2328</v>
      </c>
      <c r="Q270" s="41" t="s">
        <v>706</v>
      </c>
      <c r="R270" s="37" t="s">
        <v>706</v>
      </c>
      <c r="S270">
        <f t="shared" si="4"/>
        <v>2022</v>
      </c>
    </row>
    <row r="271" spans="1:19" x14ac:dyDescent="0.3">
      <c r="A271" s="26">
        <v>42643</v>
      </c>
      <c r="B271" s="26">
        <v>44995</v>
      </c>
      <c r="C271" s="26">
        <v>42404</v>
      </c>
      <c r="D271" s="27" t="s">
        <v>3074</v>
      </c>
      <c r="E271" s="27" t="s">
        <v>3075</v>
      </c>
      <c r="F271" s="37" t="s">
        <v>3975</v>
      </c>
      <c r="G271" s="27" t="s">
        <v>2272</v>
      </c>
      <c r="H271" s="38">
        <v>42042</v>
      </c>
      <c r="I271" s="38">
        <v>42406</v>
      </c>
      <c r="J271" s="37"/>
      <c r="K271" s="27" t="s">
        <v>3076</v>
      </c>
      <c r="L271" s="27" t="s">
        <v>574</v>
      </c>
      <c r="M271" s="27" t="s">
        <v>4484</v>
      </c>
      <c r="N271" s="27" t="s">
        <v>758</v>
      </c>
      <c r="O271" s="40">
        <v>3000</v>
      </c>
      <c r="P271" s="27" t="s">
        <v>2328</v>
      </c>
      <c r="Q271" s="41" t="s">
        <v>619</v>
      </c>
      <c r="R271" s="37" t="s">
        <v>580</v>
      </c>
      <c r="S271">
        <f t="shared" si="4"/>
        <v>2023</v>
      </c>
    </row>
    <row r="272" spans="1:19" x14ac:dyDescent="0.3">
      <c r="A272" s="26">
        <v>42647</v>
      </c>
      <c r="B272" s="26">
        <v>44926</v>
      </c>
      <c r="C272" s="26">
        <v>41829</v>
      </c>
      <c r="D272" s="27" t="s">
        <v>2158</v>
      </c>
      <c r="E272" s="27" t="s">
        <v>3077</v>
      </c>
      <c r="F272" s="37" t="s">
        <v>3976</v>
      </c>
      <c r="G272" s="27" t="s">
        <v>2275</v>
      </c>
      <c r="H272" s="38">
        <v>41548</v>
      </c>
      <c r="I272" s="38">
        <v>41912</v>
      </c>
      <c r="J272" s="39">
        <v>36780325</v>
      </c>
      <c r="K272" s="27" t="s">
        <v>3078</v>
      </c>
      <c r="L272" s="27" t="s">
        <v>2383</v>
      </c>
      <c r="M272" s="27" t="s">
        <v>4393</v>
      </c>
      <c r="N272" s="27" t="s">
        <v>1404</v>
      </c>
      <c r="O272" s="40">
        <v>50000</v>
      </c>
      <c r="P272" s="27" t="s">
        <v>2314</v>
      </c>
      <c r="Q272" s="41" t="s">
        <v>706</v>
      </c>
      <c r="R272" s="37" t="s">
        <v>706</v>
      </c>
      <c r="S272">
        <f t="shared" si="4"/>
        <v>2022</v>
      </c>
    </row>
    <row r="273" spans="1:19" x14ac:dyDescent="0.3">
      <c r="A273" s="26">
        <v>42650</v>
      </c>
      <c r="B273" s="26">
        <v>45145</v>
      </c>
      <c r="C273" s="26">
        <v>42645</v>
      </c>
      <c r="D273" s="27" t="s">
        <v>3079</v>
      </c>
      <c r="E273" s="27" t="s">
        <v>3080</v>
      </c>
      <c r="F273" s="37" t="s">
        <v>3756</v>
      </c>
      <c r="G273" s="27" t="s">
        <v>2284</v>
      </c>
      <c r="H273" s="38">
        <v>42370</v>
      </c>
      <c r="I273" s="38">
        <v>42735</v>
      </c>
      <c r="J273" s="39">
        <v>4500000</v>
      </c>
      <c r="K273" s="27" t="s">
        <v>2366</v>
      </c>
      <c r="L273" s="27" t="s">
        <v>574</v>
      </c>
      <c r="M273" s="27" t="s">
        <v>4462</v>
      </c>
      <c r="N273" s="27" t="s">
        <v>575</v>
      </c>
      <c r="O273" s="40">
        <v>99848</v>
      </c>
      <c r="P273" s="27" t="s">
        <v>2326</v>
      </c>
      <c r="Q273" s="41" t="s">
        <v>579</v>
      </c>
      <c r="R273" s="37" t="s">
        <v>580</v>
      </c>
      <c r="S273">
        <f t="shared" si="4"/>
        <v>2023</v>
      </c>
    </row>
    <row r="274" spans="1:19" x14ac:dyDescent="0.3">
      <c r="A274" s="26">
        <v>42651</v>
      </c>
      <c r="B274" s="26">
        <v>44926</v>
      </c>
      <c r="C274" s="26">
        <v>42417</v>
      </c>
      <c r="D274" s="27" t="s">
        <v>3081</v>
      </c>
      <c r="E274" s="27" t="s">
        <v>3082</v>
      </c>
      <c r="F274" s="37" t="s">
        <v>3977</v>
      </c>
      <c r="G274" s="27" t="s">
        <v>2286</v>
      </c>
      <c r="H274" s="38">
        <v>42168</v>
      </c>
      <c r="I274" s="38">
        <v>42533</v>
      </c>
      <c r="J274" s="39">
        <v>80336863</v>
      </c>
      <c r="K274" s="27" t="s">
        <v>3083</v>
      </c>
      <c r="L274" s="27" t="s">
        <v>2383</v>
      </c>
      <c r="M274" s="27" t="s">
        <v>4485</v>
      </c>
      <c r="N274" s="27" t="s">
        <v>1404</v>
      </c>
      <c r="O274" s="40">
        <v>50000</v>
      </c>
      <c r="P274" s="27" t="s">
        <v>2320</v>
      </c>
      <c r="Q274" s="41" t="s">
        <v>706</v>
      </c>
      <c r="R274" s="37" t="s">
        <v>706</v>
      </c>
      <c r="S274">
        <f t="shared" si="4"/>
        <v>2022</v>
      </c>
    </row>
    <row r="275" spans="1:19" x14ac:dyDescent="0.3">
      <c r="A275" s="26">
        <v>42651</v>
      </c>
      <c r="B275" s="26">
        <v>44926</v>
      </c>
      <c r="C275" s="26">
        <v>42413</v>
      </c>
      <c r="D275" s="27" t="s">
        <v>3084</v>
      </c>
      <c r="E275" s="27" t="s">
        <v>3085</v>
      </c>
      <c r="F275" s="37" t="s">
        <v>3978</v>
      </c>
      <c r="G275" s="27" t="s">
        <v>2279</v>
      </c>
      <c r="H275" s="38">
        <v>42168</v>
      </c>
      <c r="I275" s="38">
        <v>42533</v>
      </c>
      <c r="J275" s="39">
        <v>80336863</v>
      </c>
      <c r="K275" s="27" t="s">
        <v>3086</v>
      </c>
      <c r="L275" s="27" t="s">
        <v>2383</v>
      </c>
      <c r="M275" s="27" t="s">
        <v>4486</v>
      </c>
      <c r="N275" s="27" t="s">
        <v>1404</v>
      </c>
      <c r="O275" s="40">
        <v>50000</v>
      </c>
      <c r="P275" s="27" t="s">
        <v>2310</v>
      </c>
      <c r="Q275" s="41" t="s">
        <v>706</v>
      </c>
      <c r="R275" s="37" t="s">
        <v>706</v>
      </c>
      <c r="S275">
        <f t="shared" si="4"/>
        <v>2022</v>
      </c>
    </row>
    <row r="276" spans="1:19" x14ac:dyDescent="0.3">
      <c r="A276" s="26">
        <v>42651</v>
      </c>
      <c r="B276" s="26">
        <v>44926</v>
      </c>
      <c r="C276" s="26">
        <v>41676</v>
      </c>
      <c r="D276" s="27" t="s">
        <v>3087</v>
      </c>
      <c r="E276" s="27" t="s">
        <v>3088</v>
      </c>
      <c r="F276" s="37" t="s">
        <v>3979</v>
      </c>
      <c r="G276" s="27" t="s">
        <v>2278</v>
      </c>
      <c r="H276" s="38">
        <v>41438</v>
      </c>
      <c r="I276" s="38">
        <v>41802</v>
      </c>
      <c r="J276" s="39">
        <v>80808606</v>
      </c>
      <c r="K276" s="27" t="s">
        <v>3089</v>
      </c>
      <c r="L276" s="27" t="s">
        <v>2383</v>
      </c>
      <c r="M276" s="27" t="s">
        <v>4437</v>
      </c>
      <c r="N276" s="27" t="s">
        <v>1404</v>
      </c>
      <c r="O276" s="40">
        <v>50000</v>
      </c>
      <c r="P276" s="27" t="s">
        <v>2328</v>
      </c>
      <c r="Q276" s="41" t="s">
        <v>706</v>
      </c>
      <c r="R276" s="37" t="s">
        <v>706</v>
      </c>
      <c r="S276">
        <f t="shared" si="4"/>
        <v>2022</v>
      </c>
    </row>
    <row r="277" spans="1:19" x14ac:dyDescent="0.3">
      <c r="A277" s="26">
        <v>42656</v>
      </c>
      <c r="B277" s="26">
        <v>44926</v>
      </c>
      <c r="C277" s="26">
        <v>42608</v>
      </c>
      <c r="D277" s="27" t="s">
        <v>3090</v>
      </c>
      <c r="E277" s="27" t="s">
        <v>3091</v>
      </c>
      <c r="F277" s="37" t="s">
        <v>3980</v>
      </c>
      <c r="G277" s="27" t="s">
        <v>2280</v>
      </c>
      <c r="H277" s="38">
        <v>42475</v>
      </c>
      <c r="I277" s="38">
        <v>42839</v>
      </c>
      <c r="J277" s="39">
        <v>86690748</v>
      </c>
      <c r="K277" s="27" t="s">
        <v>3092</v>
      </c>
      <c r="L277" s="27" t="s">
        <v>2439</v>
      </c>
      <c r="M277" s="27" t="s">
        <v>4487</v>
      </c>
      <c r="N277" s="27" t="s">
        <v>1404</v>
      </c>
      <c r="O277" s="40">
        <v>50000</v>
      </c>
      <c r="P277" s="27" t="s">
        <v>2300</v>
      </c>
      <c r="Q277" s="41" t="s">
        <v>706</v>
      </c>
      <c r="R277" s="37" t="s">
        <v>706</v>
      </c>
      <c r="S277">
        <f t="shared" si="4"/>
        <v>2022</v>
      </c>
    </row>
    <row r="278" spans="1:19" x14ac:dyDescent="0.3">
      <c r="A278" s="26">
        <v>42658</v>
      </c>
      <c r="B278" s="26">
        <v>44926</v>
      </c>
      <c r="C278" s="26">
        <v>42637</v>
      </c>
      <c r="D278" s="27" t="s">
        <v>3093</v>
      </c>
      <c r="E278" s="27" t="s">
        <v>2389</v>
      </c>
      <c r="F278" s="37" t="s">
        <v>3981</v>
      </c>
      <c r="G278" s="27" t="s">
        <v>2284</v>
      </c>
      <c r="H278" s="38">
        <v>42370</v>
      </c>
      <c r="I278" s="38">
        <v>42735</v>
      </c>
      <c r="J278" s="39">
        <v>26983500</v>
      </c>
      <c r="K278" s="27" t="s">
        <v>3094</v>
      </c>
      <c r="L278" s="27" t="s">
        <v>2383</v>
      </c>
      <c r="M278" s="27" t="s">
        <v>4312</v>
      </c>
      <c r="N278" s="27" t="s">
        <v>702</v>
      </c>
      <c r="O278" s="40">
        <v>400000</v>
      </c>
      <c r="P278" s="27" t="s">
        <v>2315</v>
      </c>
      <c r="Q278" s="41" t="s">
        <v>706</v>
      </c>
      <c r="R278" s="37" t="s">
        <v>706</v>
      </c>
      <c r="S278">
        <f t="shared" si="4"/>
        <v>2022</v>
      </c>
    </row>
    <row r="279" spans="1:19" x14ac:dyDescent="0.3">
      <c r="A279" s="26">
        <v>42665</v>
      </c>
      <c r="B279" s="26">
        <v>44926</v>
      </c>
      <c r="C279" s="26">
        <v>41512</v>
      </c>
      <c r="D279" s="27" t="s">
        <v>3095</v>
      </c>
      <c r="E279" s="27" t="s">
        <v>3096</v>
      </c>
      <c r="F279" s="37" t="s">
        <v>3982</v>
      </c>
      <c r="G279" s="27" t="s">
        <v>2271</v>
      </c>
      <c r="H279" s="38">
        <v>41167</v>
      </c>
      <c r="I279" s="38">
        <v>41547</v>
      </c>
      <c r="J279" s="39">
        <v>744000</v>
      </c>
      <c r="K279" s="27" t="s">
        <v>3097</v>
      </c>
      <c r="L279" s="27" t="s">
        <v>2439</v>
      </c>
      <c r="M279" s="27" t="s">
        <v>4360</v>
      </c>
      <c r="N279" s="27" t="s">
        <v>1404</v>
      </c>
      <c r="O279" s="40">
        <v>50000</v>
      </c>
      <c r="P279" s="27" t="s">
        <v>2300</v>
      </c>
      <c r="Q279" s="41" t="s">
        <v>706</v>
      </c>
      <c r="R279" s="37" t="s">
        <v>706</v>
      </c>
      <c r="S279">
        <f t="shared" si="4"/>
        <v>2022</v>
      </c>
    </row>
    <row r="280" spans="1:19" x14ac:dyDescent="0.3">
      <c r="A280" s="26">
        <v>42667</v>
      </c>
      <c r="B280" s="26">
        <v>44926</v>
      </c>
      <c r="C280" s="26">
        <v>42645</v>
      </c>
      <c r="D280" s="27" t="s">
        <v>3098</v>
      </c>
      <c r="E280" s="27" t="s">
        <v>3099</v>
      </c>
      <c r="F280" s="37" t="s">
        <v>3983</v>
      </c>
      <c r="G280" s="27" t="s">
        <v>2274</v>
      </c>
      <c r="H280" s="38">
        <v>42623</v>
      </c>
      <c r="I280" s="38">
        <v>42987</v>
      </c>
      <c r="J280" s="37"/>
      <c r="K280" s="27" t="s">
        <v>3100</v>
      </c>
      <c r="L280" s="27" t="s">
        <v>574</v>
      </c>
      <c r="M280" s="27" t="s">
        <v>4488</v>
      </c>
      <c r="N280" s="27" t="s">
        <v>566</v>
      </c>
      <c r="O280" s="40">
        <v>500000</v>
      </c>
      <c r="P280" s="27" t="s">
        <v>2300</v>
      </c>
      <c r="Q280" s="41" t="s">
        <v>185</v>
      </c>
      <c r="R280" s="37" t="s">
        <v>570</v>
      </c>
      <c r="S280">
        <f t="shared" si="4"/>
        <v>2022</v>
      </c>
    </row>
    <row r="281" spans="1:19" x14ac:dyDescent="0.3">
      <c r="A281" s="26">
        <v>42679</v>
      </c>
      <c r="B281" s="26">
        <v>44926</v>
      </c>
      <c r="C281" s="26">
        <v>42485</v>
      </c>
      <c r="D281" s="27" t="s">
        <v>3101</v>
      </c>
      <c r="E281" s="27" t="s">
        <v>3102</v>
      </c>
      <c r="F281" s="37" t="s">
        <v>3984</v>
      </c>
      <c r="G281" s="27" t="s">
        <v>2283</v>
      </c>
      <c r="H281" s="38">
        <v>42156</v>
      </c>
      <c r="I281" s="38">
        <v>42521</v>
      </c>
      <c r="J281" s="39">
        <v>41653296</v>
      </c>
      <c r="K281" s="27" t="s">
        <v>3103</v>
      </c>
      <c r="L281" s="27" t="s">
        <v>2383</v>
      </c>
      <c r="M281" s="27" t="s">
        <v>4489</v>
      </c>
      <c r="N281" s="27" t="s">
        <v>1404</v>
      </c>
      <c r="O281" s="40">
        <v>50000</v>
      </c>
      <c r="P281" s="27" t="s">
        <v>2308</v>
      </c>
      <c r="Q281" s="41" t="s">
        <v>706</v>
      </c>
      <c r="R281" s="37" t="s">
        <v>706</v>
      </c>
      <c r="S281">
        <f t="shared" si="4"/>
        <v>2022</v>
      </c>
    </row>
    <row r="282" spans="1:19" x14ac:dyDescent="0.3">
      <c r="A282" s="26">
        <v>42683</v>
      </c>
      <c r="B282" s="26">
        <v>44926</v>
      </c>
      <c r="C282" s="26">
        <v>42425</v>
      </c>
      <c r="D282" s="27" t="s">
        <v>3104</v>
      </c>
      <c r="E282" s="27" t="s">
        <v>3105</v>
      </c>
      <c r="F282" s="37" t="s">
        <v>3985</v>
      </c>
      <c r="G282" s="27" t="s">
        <v>2295</v>
      </c>
      <c r="H282" s="38">
        <v>42186</v>
      </c>
      <c r="I282" s="38">
        <v>42551</v>
      </c>
      <c r="J282" s="39">
        <v>39489540</v>
      </c>
      <c r="K282" s="27" t="s">
        <v>3106</v>
      </c>
      <c r="L282" s="27" t="s">
        <v>2383</v>
      </c>
      <c r="M282" s="27" t="s">
        <v>4490</v>
      </c>
      <c r="N282" s="27" t="s">
        <v>1404</v>
      </c>
      <c r="O282" s="40">
        <v>50000</v>
      </c>
      <c r="P282" s="27" t="s">
        <v>2300</v>
      </c>
      <c r="Q282" s="41" t="s">
        <v>706</v>
      </c>
      <c r="R282" s="37" t="s">
        <v>706</v>
      </c>
      <c r="S282">
        <f t="shared" si="4"/>
        <v>2022</v>
      </c>
    </row>
    <row r="283" spans="1:19" x14ac:dyDescent="0.3">
      <c r="A283" s="26">
        <v>42692</v>
      </c>
      <c r="B283" s="26">
        <v>44926</v>
      </c>
      <c r="C283" s="26">
        <v>42150</v>
      </c>
      <c r="D283" s="27" t="s">
        <v>3107</v>
      </c>
      <c r="E283" s="27" t="s">
        <v>3108</v>
      </c>
      <c r="F283" s="37" t="s">
        <v>3986</v>
      </c>
      <c r="G283" s="27" t="s">
        <v>2296</v>
      </c>
      <c r="H283" s="38">
        <v>41803</v>
      </c>
      <c r="I283" s="38">
        <v>42167</v>
      </c>
      <c r="J283" s="39">
        <v>80336863</v>
      </c>
      <c r="K283" s="27" t="s">
        <v>3109</v>
      </c>
      <c r="L283" s="27" t="s">
        <v>2439</v>
      </c>
      <c r="M283" s="27" t="s">
        <v>4491</v>
      </c>
      <c r="N283" s="27" t="s">
        <v>1404</v>
      </c>
      <c r="O283" s="40">
        <v>50000</v>
      </c>
      <c r="P283" s="27" t="s">
        <v>2316</v>
      </c>
      <c r="Q283" s="41" t="s">
        <v>706</v>
      </c>
      <c r="R283" s="37" t="s">
        <v>706</v>
      </c>
      <c r="S283">
        <f t="shared" si="4"/>
        <v>2022</v>
      </c>
    </row>
    <row r="284" spans="1:19" x14ac:dyDescent="0.3">
      <c r="A284" s="26">
        <v>42696</v>
      </c>
      <c r="B284" s="26">
        <v>44926</v>
      </c>
      <c r="C284" s="26">
        <v>42615</v>
      </c>
      <c r="D284" s="27" t="s">
        <v>3110</v>
      </c>
      <c r="E284" s="27" t="s">
        <v>3111</v>
      </c>
      <c r="F284" s="37" t="s">
        <v>3877</v>
      </c>
      <c r="G284" s="27" t="s">
        <v>2293</v>
      </c>
      <c r="H284" s="38">
        <v>42583</v>
      </c>
      <c r="I284" s="38">
        <v>42947</v>
      </c>
      <c r="J284" s="39">
        <v>19608955</v>
      </c>
      <c r="K284" s="27" t="s">
        <v>3112</v>
      </c>
      <c r="L284" s="27" t="s">
        <v>2439</v>
      </c>
      <c r="M284" s="27" t="s">
        <v>4492</v>
      </c>
      <c r="N284" s="27" t="s">
        <v>1404</v>
      </c>
      <c r="O284" s="40">
        <v>50000</v>
      </c>
      <c r="P284" s="27" t="s">
        <v>2322</v>
      </c>
      <c r="Q284" s="41" t="s">
        <v>706</v>
      </c>
      <c r="R284" s="37" t="s">
        <v>706</v>
      </c>
      <c r="S284">
        <f t="shared" si="4"/>
        <v>2022</v>
      </c>
    </row>
    <row r="285" spans="1:19" x14ac:dyDescent="0.3">
      <c r="A285" s="26">
        <v>42697</v>
      </c>
      <c r="B285" s="26">
        <v>44926</v>
      </c>
      <c r="C285" s="26">
        <v>42660</v>
      </c>
      <c r="D285" s="27" t="s">
        <v>3113</v>
      </c>
      <c r="E285" s="27" t="s">
        <v>3114</v>
      </c>
      <c r="F285" s="37" t="s">
        <v>3987</v>
      </c>
      <c r="G285" s="27" t="s">
        <v>2277</v>
      </c>
      <c r="H285" s="38">
        <v>42582</v>
      </c>
      <c r="I285" s="38">
        <v>42946</v>
      </c>
      <c r="J285" s="39">
        <v>17700000</v>
      </c>
      <c r="K285" s="27" t="s">
        <v>3115</v>
      </c>
      <c r="L285" s="27" t="s">
        <v>2439</v>
      </c>
      <c r="M285" s="27" t="s">
        <v>4493</v>
      </c>
      <c r="N285" s="27" t="s">
        <v>1404</v>
      </c>
      <c r="O285" s="40">
        <v>50000</v>
      </c>
      <c r="P285" s="27" t="s">
        <v>2308</v>
      </c>
      <c r="Q285" s="41" t="s">
        <v>706</v>
      </c>
      <c r="R285" s="37" t="s">
        <v>706</v>
      </c>
      <c r="S285">
        <f t="shared" si="4"/>
        <v>2022</v>
      </c>
    </row>
    <row r="286" spans="1:19" x14ac:dyDescent="0.3">
      <c r="A286" s="26">
        <v>42698</v>
      </c>
      <c r="B286" s="26">
        <v>44926</v>
      </c>
      <c r="C286" s="26">
        <v>42275</v>
      </c>
      <c r="D286" s="27" t="s">
        <v>3116</v>
      </c>
      <c r="E286" s="27" t="s">
        <v>3117</v>
      </c>
      <c r="F286" s="37" t="s">
        <v>3988</v>
      </c>
      <c r="G286" s="27" t="s">
        <v>2279</v>
      </c>
      <c r="H286" s="38">
        <v>41925</v>
      </c>
      <c r="I286" s="38">
        <v>42289</v>
      </c>
      <c r="J286" s="39">
        <v>9647040</v>
      </c>
      <c r="K286" s="27" t="s">
        <v>3118</v>
      </c>
      <c r="L286" s="27" t="s">
        <v>2439</v>
      </c>
      <c r="M286" s="27" t="s">
        <v>4282</v>
      </c>
      <c r="N286" s="27" t="s">
        <v>1404</v>
      </c>
      <c r="O286" s="40">
        <v>50000</v>
      </c>
      <c r="P286" s="27" t="s">
        <v>2299</v>
      </c>
      <c r="Q286" s="41" t="s">
        <v>706</v>
      </c>
      <c r="R286" s="37" t="s">
        <v>706</v>
      </c>
      <c r="S286">
        <f t="shared" si="4"/>
        <v>2022</v>
      </c>
    </row>
    <row r="287" spans="1:19" x14ac:dyDescent="0.3">
      <c r="A287" s="26">
        <v>42698</v>
      </c>
      <c r="B287" s="26">
        <v>44926</v>
      </c>
      <c r="C287" s="26">
        <v>42271</v>
      </c>
      <c r="D287" s="27" t="s">
        <v>1465</v>
      </c>
      <c r="E287" s="27" t="s">
        <v>3119</v>
      </c>
      <c r="F287" s="37" t="s">
        <v>3989</v>
      </c>
      <c r="G287" s="27" t="s">
        <v>2289</v>
      </c>
      <c r="H287" s="38">
        <v>41925</v>
      </c>
      <c r="I287" s="38">
        <v>42289</v>
      </c>
      <c r="J287" s="39">
        <v>9647040</v>
      </c>
      <c r="K287" s="27" t="s">
        <v>3120</v>
      </c>
      <c r="L287" s="27" t="s">
        <v>2439</v>
      </c>
      <c r="M287" s="27" t="s">
        <v>4494</v>
      </c>
      <c r="N287" s="27" t="s">
        <v>1404</v>
      </c>
      <c r="O287" s="40">
        <v>50000</v>
      </c>
      <c r="P287" s="27" t="s">
        <v>2302</v>
      </c>
      <c r="Q287" s="41" t="s">
        <v>706</v>
      </c>
      <c r="R287" s="37" t="s">
        <v>706</v>
      </c>
      <c r="S287">
        <f t="shared" si="4"/>
        <v>2022</v>
      </c>
    </row>
    <row r="288" spans="1:19" x14ac:dyDescent="0.3">
      <c r="A288" s="26">
        <v>42703</v>
      </c>
      <c r="B288" s="26">
        <v>44926</v>
      </c>
      <c r="C288" s="26">
        <v>42355</v>
      </c>
      <c r="D288" s="27" t="s">
        <v>700</v>
      </c>
      <c r="E288" s="27" t="s">
        <v>3121</v>
      </c>
      <c r="F288" s="37" t="s">
        <v>3990</v>
      </c>
      <c r="G288" s="27" t="s">
        <v>2280</v>
      </c>
      <c r="H288" s="38">
        <v>42186</v>
      </c>
      <c r="I288" s="38">
        <v>42551</v>
      </c>
      <c r="J288" s="39">
        <v>87447420</v>
      </c>
      <c r="K288" s="27" t="s">
        <v>3122</v>
      </c>
      <c r="L288" s="27" t="s">
        <v>2383</v>
      </c>
      <c r="M288" s="27" t="s">
        <v>4495</v>
      </c>
      <c r="N288" s="27" t="s">
        <v>1404</v>
      </c>
      <c r="O288" s="40">
        <v>50000</v>
      </c>
      <c r="P288" s="27" t="s">
        <v>2299</v>
      </c>
      <c r="Q288" s="41" t="s">
        <v>706</v>
      </c>
      <c r="R288" s="37" t="s">
        <v>706</v>
      </c>
      <c r="S288">
        <f t="shared" si="4"/>
        <v>2022</v>
      </c>
    </row>
    <row r="289" spans="1:19" x14ac:dyDescent="0.3">
      <c r="A289" s="26">
        <v>42710</v>
      </c>
      <c r="B289" s="26">
        <v>44926</v>
      </c>
      <c r="C289" s="26">
        <v>41514</v>
      </c>
      <c r="D289" s="27" t="s">
        <v>3123</v>
      </c>
      <c r="E289" s="27" t="s">
        <v>3124</v>
      </c>
      <c r="F289" s="37" t="s">
        <v>3991</v>
      </c>
      <c r="G289" s="27" t="s">
        <v>2280</v>
      </c>
      <c r="H289" s="38">
        <v>41365</v>
      </c>
      <c r="I289" s="38">
        <v>41729</v>
      </c>
      <c r="J289" s="39">
        <v>147206770</v>
      </c>
      <c r="K289" s="27" t="s">
        <v>3125</v>
      </c>
      <c r="L289" s="27" t="s">
        <v>2383</v>
      </c>
      <c r="M289" s="27" t="s">
        <v>4496</v>
      </c>
      <c r="N289" s="27" t="s">
        <v>1404</v>
      </c>
      <c r="O289" s="40">
        <v>50000</v>
      </c>
      <c r="P289" s="27" t="s">
        <v>2304</v>
      </c>
      <c r="Q289" s="41" t="s">
        <v>706</v>
      </c>
      <c r="R289" s="37" t="s">
        <v>706</v>
      </c>
      <c r="S289">
        <f t="shared" si="4"/>
        <v>2022</v>
      </c>
    </row>
    <row r="290" spans="1:19" x14ac:dyDescent="0.3">
      <c r="A290" s="26">
        <v>42719</v>
      </c>
      <c r="B290" s="26">
        <v>44926</v>
      </c>
      <c r="C290" s="26">
        <v>42267</v>
      </c>
      <c r="D290" s="27" t="s">
        <v>3126</v>
      </c>
      <c r="E290" s="27" t="s">
        <v>2894</v>
      </c>
      <c r="F290" s="37" t="s">
        <v>3992</v>
      </c>
      <c r="G290" s="27" t="s">
        <v>2297</v>
      </c>
      <c r="H290" s="38">
        <v>42028</v>
      </c>
      <c r="I290" s="38">
        <v>42392</v>
      </c>
      <c r="J290" s="39">
        <v>3194600</v>
      </c>
      <c r="K290" s="27" t="s">
        <v>3127</v>
      </c>
      <c r="L290" s="27" t="s">
        <v>2439</v>
      </c>
      <c r="M290" s="27" t="s">
        <v>4497</v>
      </c>
      <c r="N290" s="27" t="s">
        <v>1404</v>
      </c>
      <c r="O290" s="40">
        <v>50000</v>
      </c>
      <c r="P290" s="27" t="s">
        <v>2316</v>
      </c>
      <c r="Q290" s="41" t="s">
        <v>706</v>
      </c>
      <c r="R290" s="37" t="s">
        <v>706</v>
      </c>
      <c r="S290">
        <f t="shared" si="4"/>
        <v>2022</v>
      </c>
    </row>
    <row r="291" spans="1:19" x14ac:dyDescent="0.3">
      <c r="A291" s="26">
        <v>42748</v>
      </c>
      <c r="B291" s="26">
        <v>44926</v>
      </c>
      <c r="C291" s="26">
        <v>42739</v>
      </c>
      <c r="D291" s="27" t="s">
        <v>3128</v>
      </c>
      <c r="E291" s="27" t="s">
        <v>3129</v>
      </c>
      <c r="F291" s="37" t="s">
        <v>3993</v>
      </c>
      <c r="G291" s="27" t="s">
        <v>2279</v>
      </c>
      <c r="H291" s="38">
        <v>42569</v>
      </c>
      <c r="I291" s="38">
        <v>42933</v>
      </c>
      <c r="J291" s="39">
        <v>250000</v>
      </c>
      <c r="K291" s="27" t="s">
        <v>3130</v>
      </c>
      <c r="L291" s="27" t="s">
        <v>574</v>
      </c>
      <c r="M291" s="27" t="s">
        <v>4498</v>
      </c>
      <c r="N291" s="27" t="s">
        <v>566</v>
      </c>
      <c r="O291" s="40">
        <v>100000</v>
      </c>
      <c r="P291" s="27" t="s">
        <v>2324</v>
      </c>
      <c r="Q291" s="41" t="s">
        <v>185</v>
      </c>
      <c r="R291" s="37" t="s">
        <v>570</v>
      </c>
      <c r="S291">
        <f t="shared" si="4"/>
        <v>2022</v>
      </c>
    </row>
    <row r="292" spans="1:19" x14ac:dyDescent="0.3">
      <c r="A292" s="26">
        <v>42759</v>
      </c>
      <c r="B292" s="26">
        <v>44926</v>
      </c>
      <c r="C292" s="26">
        <v>42300</v>
      </c>
      <c r="D292" s="27" t="s">
        <v>87</v>
      </c>
      <c r="E292" s="27" t="s">
        <v>3131</v>
      </c>
      <c r="F292" s="37" t="s">
        <v>3994</v>
      </c>
      <c r="G292" s="27" t="s">
        <v>2269</v>
      </c>
      <c r="H292" s="38">
        <v>42168</v>
      </c>
      <c r="I292" s="38">
        <v>42533</v>
      </c>
      <c r="J292" s="39">
        <v>80336863</v>
      </c>
      <c r="K292" s="27" t="s">
        <v>3132</v>
      </c>
      <c r="L292" s="27" t="s">
        <v>2439</v>
      </c>
      <c r="M292" s="27" t="s">
        <v>4305</v>
      </c>
      <c r="N292" s="27" t="s">
        <v>1404</v>
      </c>
      <c r="O292" s="40">
        <v>50000</v>
      </c>
      <c r="P292" s="27" t="s">
        <v>2317</v>
      </c>
      <c r="Q292" s="41" t="s">
        <v>706</v>
      </c>
      <c r="R292" s="37" t="s">
        <v>706</v>
      </c>
      <c r="S292">
        <f t="shared" si="4"/>
        <v>2022</v>
      </c>
    </row>
    <row r="293" spans="1:19" x14ac:dyDescent="0.3">
      <c r="A293" s="26">
        <v>42759</v>
      </c>
      <c r="B293" s="26">
        <v>44926</v>
      </c>
      <c r="C293" s="26">
        <v>41765</v>
      </c>
      <c r="D293" s="27" t="s">
        <v>3133</v>
      </c>
      <c r="E293" s="27" t="s">
        <v>3134</v>
      </c>
      <c r="F293" s="37" t="s">
        <v>3995</v>
      </c>
      <c r="G293" s="27" t="s">
        <v>2280</v>
      </c>
      <c r="H293" s="38">
        <v>41438</v>
      </c>
      <c r="I293" s="38">
        <v>41802</v>
      </c>
      <c r="J293" s="39">
        <v>80808606</v>
      </c>
      <c r="K293" s="27" t="s">
        <v>3135</v>
      </c>
      <c r="L293" s="27" t="s">
        <v>2439</v>
      </c>
      <c r="M293" s="27" t="s">
        <v>4318</v>
      </c>
      <c r="N293" s="27" t="s">
        <v>1404</v>
      </c>
      <c r="O293" s="40">
        <v>50000</v>
      </c>
      <c r="P293" s="27" t="s">
        <v>2327</v>
      </c>
      <c r="Q293" s="41" t="s">
        <v>706</v>
      </c>
      <c r="R293" s="37" t="s">
        <v>706</v>
      </c>
      <c r="S293">
        <f t="shared" si="4"/>
        <v>2022</v>
      </c>
    </row>
    <row r="294" spans="1:19" x14ac:dyDescent="0.3">
      <c r="A294" s="26">
        <v>42759</v>
      </c>
      <c r="B294" s="26">
        <v>44926</v>
      </c>
      <c r="C294" s="26">
        <v>42067</v>
      </c>
      <c r="D294" s="27" t="s">
        <v>3095</v>
      </c>
      <c r="E294" s="27" t="s">
        <v>3136</v>
      </c>
      <c r="F294" s="37" t="s">
        <v>3996</v>
      </c>
      <c r="G294" s="27" t="s">
        <v>2293</v>
      </c>
      <c r="H294" s="38">
        <v>41803</v>
      </c>
      <c r="I294" s="38">
        <v>42167</v>
      </c>
      <c r="J294" s="39">
        <v>80336863</v>
      </c>
      <c r="K294" s="27" t="s">
        <v>3137</v>
      </c>
      <c r="L294" s="27" t="s">
        <v>2439</v>
      </c>
      <c r="M294" s="27" t="s">
        <v>4433</v>
      </c>
      <c r="N294" s="27" t="s">
        <v>1404</v>
      </c>
      <c r="O294" s="40">
        <v>50000</v>
      </c>
      <c r="P294" s="27" t="s">
        <v>2314</v>
      </c>
      <c r="Q294" s="41" t="s">
        <v>706</v>
      </c>
      <c r="R294" s="37" t="s">
        <v>706</v>
      </c>
      <c r="S294">
        <f t="shared" si="4"/>
        <v>2022</v>
      </c>
    </row>
    <row r="295" spans="1:19" x14ac:dyDescent="0.3">
      <c r="A295" s="26">
        <v>42759</v>
      </c>
      <c r="B295" s="26">
        <v>44926</v>
      </c>
      <c r="C295" s="26">
        <v>42583</v>
      </c>
      <c r="D295" s="27" t="s">
        <v>2588</v>
      </c>
      <c r="E295" s="27" t="s">
        <v>1789</v>
      </c>
      <c r="F295" s="37" t="s">
        <v>3997</v>
      </c>
      <c r="G295" s="27" t="s">
        <v>2270</v>
      </c>
      <c r="H295" s="38">
        <v>42534</v>
      </c>
      <c r="I295" s="38">
        <v>42898</v>
      </c>
      <c r="J295" s="39">
        <v>80336863</v>
      </c>
      <c r="K295" s="27" t="s">
        <v>3138</v>
      </c>
      <c r="L295" s="27" t="s">
        <v>2439</v>
      </c>
      <c r="M295" s="27" t="s">
        <v>4477</v>
      </c>
      <c r="N295" s="27" t="s">
        <v>1404</v>
      </c>
      <c r="O295" s="40">
        <v>50000</v>
      </c>
      <c r="P295" s="27" t="s">
        <v>2302</v>
      </c>
      <c r="Q295" s="41" t="s">
        <v>706</v>
      </c>
      <c r="R295" s="37" t="s">
        <v>706</v>
      </c>
      <c r="S295">
        <f t="shared" si="4"/>
        <v>2022</v>
      </c>
    </row>
    <row r="296" spans="1:19" x14ac:dyDescent="0.3">
      <c r="A296" s="26">
        <v>42759</v>
      </c>
      <c r="B296" s="26">
        <v>44926</v>
      </c>
      <c r="C296" s="26">
        <v>42371</v>
      </c>
      <c r="D296" s="27" t="s">
        <v>3139</v>
      </c>
      <c r="E296" s="27" t="s">
        <v>3140</v>
      </c>
      <c r="F296" s="37" t="s">
        <v>3998</v>
      </c>
      <c r="G296" s="27" t="s">
        <v>2282</v>
      </c>
      <c r="H296" s="38">
        <v>42278</v>
      </c>
      <c r="I296" s="38">
        <v>42643</v>
      </c>
      <c r="J296" s="39">
        <v>51525570</v>
      </c>
      <c r="K296" s="27" t="s">
        <v>3141</v>
      </c>
      <c r="L296" s="27" t="s">
        <v>2439</v>
      </c>
      <c r="M296" s="27" t="s">
        <v>4499</v>
      </c>
      <c r="N296" s="27" t="s">
        <v>1404</v>
      </c>
      <c r="O296" s="40">
        <v>50000</v>
      </c>
      <c r="P296" s="27" t="s">
        <v>2327</v>
      </c>
      <c r="Q296" s="41" t="s">
        <v>706</v>
      </c>
      <c r="R296" s="37" t="s">
        <v>706</v>
      </c>
      <c r="S296">
        <f t="shared" si="4"/>
        <v>2022</v>
      </c>
    </row>
    <row r="297" spans="1:19" x14ac:dyDescent="0.3">
      <c r="A297" s="26">
        <v>42759</v>
      </c>
      <c r="B297" s="26">
        <v>44926</v>
      </c>
      <c r="C297" s="26">
        <v>42371</v>
      </c>
      <c r="D297" s="27" t="s">
        <v>3142</v>
      </c>
      <c r="E297" s="27" t="s">
        <v>3143</v>
      </c>
      <c r="F297" s="37" t="s">
        <v>3999</v>
      </c>
      <c r="G297" s="27" t="s">
        <v>2285</v>
      </c>
      <c r="H297" s="38">
        <v>42278</v>
      </c>
      <c r="I297" s="38">
        <v>42643</v>
      </c>
      <c r="J297" s="39">
        <v>51525570</v>
      </c>
      <c r="K297" s="27" t="s">
        <v>3141</v>
      </c>
      <c r="L297" s="27" t="s">
        <v>2439</v>
      </c>
      <c r="M297" s="27" t="s">
        <v>4500</v>
      </c>
      <c r="N297" s="27" t="s">
        <v>1404</v>
      </c>
      <c r="O297" s="40">
        <v>119000</v>
      </c>
      <c r="P297" s="27" t="s">
        <v>2314</v>
      </c>
      <c r="Q297" s="41" t="s">
        <v>706</v>
      </c>
      <c r="R297" s="37" t="s">
        <v>706</v>
      </c>
      <c r="S297">
        <f t="shared" si="4"/>
        <v>2022</v>
      </c>
    </row>
    <row r="298" spans="1:19" x14ac:dyDescent="0.3">
      <c r="A298" s="26">
        <v>42766</v>
      </c>
      <c r="B298" s="26">
        <v>44926</v>
      </c>
      <c r="C298" s="26">
        <v>42473</v>
      </c>
      <c r="D298" s="27" t="s">
        <v>3144</v>
      </c>
      <c r="E298" s="27" t="s">
        <v>3145</v>
      </c>
      <c r="F298" s="37" t="s">
        <v>4000</v>
      </c>
      <c r="G298" s="27" t="s">
        <v>2276</v>
      </c>
      <c r="H298" s="38">
        <v>42461</v>
      </c>
      <c r="I298" s="38">
        <v>42551</v>
      </c>
      <c r="J298" s="39">
        <v>12137724</v>
      </c>
      <c r="K298" s="27" t="s">
        <v>3146</v>
      </c>
      <c r="L298" s="27" t="s">
        <v>2398</v>
      </c>
      <c r="M298" s="27" t="s">
        <v>4501</v>
      </c>
      <c r="N298" s="27" t="s">
        <v>702</v>
      </c>
      <c r="O298" s="40">
        <v>100000</v>
      </c>
      <c r="P298" s="27" t="s">
        <v>2322</v>
      </c>
      <c r="Q298" s="41" t="s">
        <v>706</v>
      </c>
      <c r="R298" s="37" t="s">
        <v>706</v>
      </c>
      <c r="S298">
        <f t="shared" si="4"/>
        <v>2022</v>
      </c>
    </row>
    <row r="299" spans="1:19" x14ac:dyDescent="0.3">
      <c r="A299" s="26">
        <v>42772</v>
      </c>
      <c r="B299" s="26">
        <v>44926</v>
      </c>
      <c r="C299" s="26">
        <v>42056</v>
      </c>
      <c r="D299" s="27" t="s">
        <v>3147</v>
      </c>
      <c r="E299" s="27" t="s">
        <v>3148</v>
      </c>
      <c r="F299" s="37" t="s">
        <v>4001</v>
      </c>
      <c r="G299" s="27" t="s">
        <v>2288</v>
      </c>
      <c r="H299" s="38">
        <v>41412</v>
      </c>
      <c r="I299" s="38">
        <v>42185</v>
      </c>
      <c r="J299" s="39">
        <v>15276300</v>
      </c>
      <c r="K299" s="27" t="s">
        <v>3149</v>
      </c>
      <c r="L299" s="27" t="s">
        <v>2383</v>
      </c>
      <c r="M299" s="27" t="s">
        <v>4502</v>
      </c>
      <c r="N299" s="27" t="s">
        <v>1404</v>
      </c>
      <c r="O299" s="40">
        <v>50000</v>
      </c>
      <c r="P299" s="27" t="s">
        <v>2327</v>
      </c>
      <c r="Q299" s="41" t="s">
        <v>706</v>
      </c>
      <c r="R299" s="37" t="s">
        <v>706</v>
      </c>
      <c r="S299">
        <f t="shared" si="4"/>
        <v>2022</v>
      </c>
    </row>
    <row r="300" spans="1:19" x14ac:dyDescent="0.3">
      <c r="A300" s="26">
        <v>42775</v>
      </c>
      <c r="B300" s="26">
        <v>44926</v>
      </c>
      <c r="C300" s="26">
        <v>41535</v>
      </c>
      <c r="D300" s="27" t="s">
        <v>3150</v>
      </c>
      <c r="E300" s="27" t="s">
        <v>3151</v>
      </c>
      <c r="F300" s="37" t="s">
        <v>4002</v>
      </c>
      <c r="G300" s="27" t="s">
        <v>2292</v>
      </c>
      <c r="H300" s="38">
        <v>41341</v>
      </c>
      <c r="I300" s="38">
        <v>41705</v>
      </c>
      <c r="J300" s="39">
        <v>194040</v>
      </c>
      <c r="K300" s="27" t="s">
        <v>3152</v>
      </c>
      <c r="L300" s="27" t="s">
        <v>2439</v>
      </c>
      <c r="M300" s="27" t="s">
        <v>4225</v>
      </c>
      <c r="N300" s="27" t="s">
        <v>1404</v>
      </c>
      <c r="O300" s="40">
        <v>50000</v>
      </c>
      <c r="P300" s="27" t="s">
        <v>2299</v>
      </c>
      <c r="Q300" s="41" t="s">
        <v>706</v>
      </c>
      <c r="R300" s="37" t="s">
        <v>706</v>
      </c>
      <c r="S300">
        <f t="shared" si="4"/>
        <v>2022</v>
      </c>
    </row>
    <row r="301" spans="1:19" x14ac:dyDescent="0.3">
      <c r="A301" s="26">
        <v>42777</v>
      </c>
      <c r="B301" s="26">
        <v>44926</v>
      </c>
      <c r="C301" s="26">
        <v>42516</v>
      </c>
      <c r="D301" s="27" t="s">
        <v>3153</v>
      </c>
      <c r="E301" s="27" t="s">
        <v>3154</v>
      </c>
      <c r="F301" s="37" t="s">
        <v>4003</v>
      </c>
      <c r="G301" s="27" t="s">
        <v>2273</v>
      </c>
      <c r="H301" s="38">
        <v>42186</v>
      </c>
      <c r="I301" s="38">
        <v>42551</v>
      </c>
      <c r="J301" s="39">
        <v>7620270</v>
      </c>
      <c r="K301" s="27" t="s">
        <v>3155</v>
      </c>
      <c r="L301" s="27" t="s">
        <v>2439</v>
      </c>
      <c r="M301" s="27" t="s">
        <v>4261</v>
      </c>
      <c r="N301" s="27" t="s">
        <v>1404</v>
      </c>
      <c r="O301" s="40">
        <v>50000</v>
      </c>
      <c r="P301" s="27" t="s">
        <v>2318</v>
      </c>
      <c r="Q301" s="41" t="s">
        <v>706</v>
      </c>
      <c r="R301" s="37" t="s">
        <v>706</v>
      </c>
      <c r="S301">
        <f t="shared" si="4"/>
        <v>2022</v>
      </c>
    </row>
    <row r="302" spans="1:19" x14ac:dyDescent="0.3">
      <c r="A302" s="26">
        <v>42777</v>
      </c>
      <c r="B302" s="26">
        <v>44926</v>
      </c>
      <c r="C302" s="26">
        <v>42575</v>
      </c>
      <c r="D302" s="27" t="s">
        <v>3156</v>
      </c>
      <c r="E302" s="27" t="s">
        <v>3157</v>
      </c>
      <c r="F302" s="37" t="s">
        <v>4004</v>
      </c>
      <c r="G302" s="27" t="s">
        <v>2295</v>
      </c>
      <c r="H302" s="38">
        <v>42552</v>
      </c>
      <c r="I302" s="38">
        <v>42916</v>
      </c>
      <c r="J302" s="39">
        <v>7620270</v>
      </c>
      <c r="K302" s="27" t="s">
        <v>3158</v>
      </c>
      <c r="L302" s="27" t="s">
        <v>2439</v>
      </c>
      <c r="M302" s="27" t="s">
        <v>4345</v>
      </c>
      <c r="N302" s="27" t="s">
        <v>1404</v>
      </c>
      <c r="O302" s="40">
        <v>50000</v>
      </c>
      <c r="P302" s="27" t="s">
        <v>2328</v>
      </c>
      <c r="Q302" s="41" t="s">
        <v>706</v>
      </c>
      <c r="R302" s="37" t="s">
        <v>706</v>
      </c>
      <c r="S302">
        <f t="shared" si="4"/>
        <v>2022</v>
      </c>
    </row>
    <row r="303" spans="1:19" x14ac:dyDescent="0.3">
      <c r="A303" s="26">
        <v>42777</v>
      </c>
      <c r="B303" s="26">
        <v>44926</v>
      </c>
      <c r="C303" s="26">
        <v>42537</v>
      </c>
      <c r="D303" s="27" t="s">
        <v>3159</v>
      </c>
      <c r="E303" s="27" t="s">
        <v>3160</v>
      </c>
      <c r="F303" s="37" t="s">
        <v>4005</v>
      </c>
      <c r="G303" s="27" t="s">
        <v>2278</v>
      </c>
      <c r="H303" s="38">
        <v>42186</v>
      </c>
      <c r="I303" s="38">
        <v>42551</v>
      </c>
      <c r="J303" s="39">
        <v>7620270</v>
      </c>
      <c r="K303" s="27" t="s">
        <v>3161</v>
      </c>
      <c r="L303" s="27" t="s">
        <v>2439</v>
      </c>
      <c r="M303" s="27" t="s">
        <v>4196</v>
      </c>
      <c r="N303" s="27" t="s">
        <v>1404</v>
      </c>
      <c r="O303" s="40">
        <v>50000</v>
      </c>
      <c r="P303" s="27" t="s">
        <v>2326</v>
      </c>
      <c r="Q303" s="41" t="s">
        <v>706</v>
      </c>
      <c r="R303" s="37" t="s">
        <v>706</v>
      </c>
      <c r="S303">
        <f t="shared" si="4"/>
        <v>2022</v>
      </c>
    </row>
    <row r="304" spans="1:19" x14ac:dyDescent="0.3">
      <c r="A304" s="26">
        <v>42777</v>
      </c>
      <c r="B304" s="26">
        <v>44926</v>
      </c>
      <c r="C304" s="26">
        <v>42599</v>
      </c>
      <c r="D304" s="27" t="s">
        <v>3162</v>
      </c>
      <c r="E304" s="27" t="s">
        <v>3163</v>
      </c>
      <c r="F304" s="37" t="s">
        <v>4006</v>
      </c>
      <c r="G304" s="27" t="s">
        <v>2276</v>
      </c>
      <c r="H304" s="38">
        <v>42552</v>
      </c>
      <c r="I304" s="38">
        <v>42916</v>
      </c>
      <c r="J304" s="39">
        <v>7620270</v>
      </c>
      <c r="K304" s="27" t="s">
        <v>3164</v>
      </c>
      <c r="L304" s="27" t="s">
        <v>2439</v>
      </c>
      <c r="M304" s="27" t="s">
        <v>4503</v>
      </c>
      <c r="N304" s="27" t="s">
        <v>1404</v>
      </c>
      <c r="O304" s="40">
        <v>50000</v>
      </c>
      <c r="P304" s="27" t="s">
        <v>2308</v>
      </c>
      <c r="Q304" s="41" t="s">
        <v>706</v>
      </c>
      <c r="R304" s="37" t="s">
        <v>706</v>
      </c>
      <c r="S304">
        <f t="shared" si="4"/>
        <v>2022</v>
      </c>
    </row>
    <row r="305" spans="1:19" x14ac:dyDescent="0.3">
      <c r="A305" s="26">
        <v>42779</v>
      </c>
      <c r="B305" s="26">
        <v>44926</v>
      </c>
      <c r="C305" s="26">
        <v>42467</v>
      </c>
      <c r="D305" s="27" t="s">
        <v>3165</v>
      </c>
      <c r="E305" s="27" t="s">
        <v>3166</v>
      </c>
      <c r="F305" s="37" t="s">
        <v>4007</v>
      </c>
      <c r="G305" s="27" t="s">
        <v>2291</v>
      </c>
      <c r="H305" s="38">
        <v>42370</v>
      </c>
      <c r="I305" s="38">
        <v>42735</v>
      </c>
      <c r="J305" s="39">
        <v>15381600</v>
      </c>
      <c r="K305" s="27" t="s">
        <v>3167</v>
      </c>
      <c r="L305" s="27" t="s">
        <v>2439</v>
      </c>
      <c r="M305" s="27" t="s">
        <v>4504</v>
      </c>
      <c r="N305" s="27" t="s">
        <v>1404</v>
      </c>
      <c r="O305" s="40">
        <v>50000</v>
      </c>
      <c r="P305" s="27" t="s">
        <v>2303</v>
      </c>
      <c r="Q305" s="41" t="s">
        <v>706</v>
      </c>
      <c r="R305" s="37" t="s">
        <v>706</v>
      </c>
      <c r="S305">
        <f t="shared" si="4"/>
        <v>2022</v>
      </c>
    </row>
    <row r="306" spans="1:19" x14ac:dyDescent="0.3">
      <c r="A306" s="26">
        <v>42782</v>
      </c>
      <c r="B306" s="26">
        <v>44926</v>
      </c>
      <c r="C306" s="26">
        <v>42745</v>
      </c>
      <c r="D306" s="27" t="s">
        <v>3168</v>
      </c>
      <c r="E306" s="27" t="s">
        <v>3169</v>
      </c>
      <c r="F306" s="37" t="s">
        <v>4008</v>
      </c>
      <c r="G306" s="27" t="s">
        <v>2294</v>
      </c>
      <c r="H306" s="38">
        <v>42722</v>
      </c>
      <c r="I306" s="38">
        <v>43086</v>
      </c>
      <c r="J306" s="39">
        <v>500000</v>
      </c>
      <c r="K306" s="27" t="s">
        <v>2366</v>
      </c>
      <c r="L306" s="27" t="s">
        <v>574</v>
      </c>
      <c r="M306" s="27" t="s">
        <v>4505</v>
      </c>
      <c r="N306" s="27" t="s">
        <v>566</v>
      </c>
      <c r="O306" s="40">
        <v>3000</v>
      </c>
      <c r="P306" s="27" t="s">
        <v>2306</v>
      </c>
      <c r="Q306" s="41" t="s">
        <v>185</v>
      </c>
      <c r="R306" s="37" t="s">
        <v>570</v>
      </c>
      <c r="S306">
        <f t="shared" si="4"/>
        <v>2022</v>
      </c>
    </row>
    <row r="307" spans="1:19" x14ac:dyDescent="0.3">
      <c r="A307" s="26">
        <v>42784</v>
      </c>
      <c r="B307" s="26">
        <v>45077</v>
      </c>
      <c r="C307" s="26">
        <v>42376</v>
      </c>
      <c r="D307" s="27" t="s">
        <v>3170</v>
      </c>
      <c r="E307" s="27" t="s">
        <v>1569</v>
      </c>
      <c r="F307" s="37" t="s">
        <v>4009</v>
      </c>
      <c r="G307" s="27" t="s">
        <v>2284</v>
      </c>
      <c r="H307" s="38">
        <v>42186</v>
      </c>
      <c r="I307" s="38">
        <v>42551</v>
      </c>
      <c r="J307" s="39">
        <v>7620270</v>
      </c>
      <c r="K307" s="27" t="s">
        <v>3171</v>
      </c>
      <c r="L307" s="27" t="s">
        <v>2398</v>
      </c>
      <c r="M307" s="27" t="s">
        <v>4506</v>
      </c>
      <c r="N307" s="27" t="s">
        <v>1404</v>
      </c>
      <c r="O307" s="40">
        <v>163000</v>
      </c>
      <c r="P307" s="27" t="s">
        <v>2320</v>
      </c>
      <c r="Q307" s="41" t="s">
        <v>706</v>
      </c>
      <c r="R307" s="37" t="s">
        <v>706</v>
      </c>
      <c r="S307">
        <f t="shared" si="4"/>
        <v>2023</v>
      </c>
    </row>
    <row r="308" spans="1:19" x14ac:dyDescent="0.3">
      <c r="A308" s="26">
        <v>42787</v>
      </c>
      <c r="B308" s="26">
        <v>44926</v>
      </c>
      <c r="C308" s="26">
        <v>42471</v>
      </c>
      <c r="D308" s="27" t="s">
        <v>3172</v>
      </c>
      <c r="E308" s="27" t="s">
        <v>3173</v>
      </c>
      <c r="F308" s="37" t="s">
        <v>4010</v>
      </c>
      <c r="G308" s="27" t="s">
        <v>2287</v>
      </c>
      <c r="H308" s="38">
        <v>42112</v>
      </c>
      <c r="I308" s="38">
        <v>42477</v>
      </c>
      <c r="J308" s="39">
        <v>14794612</v>
      </c>
      <c r="K308" s="27" t="s">
        <v>3174</v>
      </c>
      <c r="L308" s="27" t="s">
        <v>2439</v>
      </c>
      <c r="M308" s="27" t="s">
        <v>4434</v>
      </c>
      <c r="N308" s="27" t="s">
        <v>1404</v>
      </c>
      <c r="O308" s="40">
        <v>50000</v>
      </c>
      <c r="P308" s="27" t="s">
        <v>2315</v>
      </c>
      <c r="Q308" s="41" t="s">
        <v>706</v>
      </c>
      <c r="R308" s="37" t="s">
        <v>706</v>
      </c>
      <c r="S308">
        <f t="shared" si="4"/>
        <v>2022</v>
      </c>
    </row>
    <row r="309" spans="1:19" x14ac:dyDescent="0.3">
      <c r="A309" s="26">
        <v>42793</v>
      </c>
      <c r="B309" s="26">
        <v>45076</v>
      </c>
      <c r="C309" s="26">
        <v>42774</v>
      </c>
      <c r="D309" s="27" t="s">
        <v>989</v>
      </c>
      <c r="E309" s="27" t="s">
        <v>2404</v>
      </c>
      <c r="F309" s="37" t="s">
        <v>4011</v>
      </c>
      <c r="G309" s="27" t="s">
        <v>2273</v>
      </c>
      <c r="H309" s="38">
        <v>42705</v>
      </c>
      <c r="I309" s="38">
        <v>43069</v>
      </c>
      <c r="J309" s="39">
        <v>500000</v>
      </c>
      <c r="K309" s="27" t="s">
        <v>3175</v>
      </c>
      <c r="L309" s="27" t="s">
        <v>556</v>
      </c>
      <c r="M309" s="27" t="s">
        <v>4242</v>
      </c>
      <c r="N309" s="27" t="s">
        <v>566</v>
      </c>
      <c r="O309" s="40">
        <v>1800</v>
      </c>
      <c r="P309" s="27" t="s">
        <v>2302</v>
      </c>
      <c r="Q309" s="41" t="s">
        <v>185</v>
      </c>
      <c r="R309" s="37" t="s">
        <v>570</v>
      </c>
      <c r="S309">
        <f t="shared" si="4"/>
        <v>2023</v>
      </c>
    </row>
    <row r="310" spans="1:19" x14ac:dyDescent="0.3">
      <c r="A310" s="26">
        <v>42795</v>
      </c>
      <c r="B310" s="26">
        <v>44926</v>
      </c>
      <c r="C310" s="26">
        <v>42340</v>
      </c>
      <c r="D310" s="27" t="s">
        <v>3176</v>
      </c>
      <c r="E310" s="27" t="s">
        <v>3177</v>
      </c>
      <c r="F310" s="37" t="s">
        <v>4012</v>
      </c>
      <c r="G310" s="27" t="s">
        <v>2284</v>
      </c>
      <c r="H310" s="38">
        <v>42005</v>
      </c>
      <c r="I310" s="38">
        <v>42369</v>
      </c>
      <c r="J310" s="39">
        <v>90591614</v>
      </c>
      <c r="K310" s="27" t="s">
        <v>3178</v>
      </c>
      <c r="L310" s="27" t="s">
        <v>2383</v>
      </c>
      <c r="M310" s="27" t="s">
        <v>4198</v>
      </c>
      <c r="N310" s="27" t="s">
        <v>1404</v>
      </c>
      <c r="O310" s="40">
        <v>50000</v>
      </c>
      <c r="P310" s="27" t="s">
        <v>2305</v>
      </c>
      <c r="Q310" s="41" t="s">
        <v>706</v>
      </c>
      <c r="R310" s="37" t="s">
        <v>706</v>
      </c>
      <c r="S310">
        <f t="shared" si="4"/>
        <v>2022</v>
      </c>
    </row>
    <row r="311" spans="1:19" x14ac:dyDescent="0.3">
      <c r="A311" s="26">
        <v>42798</v>
      </c>
      <c r="B311" s="26">
        <v>44926</v>
      </c>
      <c r="C311" s="26">
        <v>42549</v>
      </c>
      <c r="D311" s="27" t="s">
        <v>3179</v>
      </c>
      <c r="E311" s="27" t="s">
        <v>3180</v>
      </c>
      <c r="F311" s="37" t="s">
        <v>3787</v>
      </c>
      <c r="G311" s="27" t="s">
        <v>2289</v>
      </c>
      <c r="H311" s="38">
        <v>42186</v>
      </c>
      <c r="I311" s="38">
        <v>42551</v>
      </c>
      <c r="J311" s="39">
        <v>7620270</v>
      </c>
      <c r="K311" s="27" t="s">
        <v>3181</v>
      </c>
      <c r="L311" s="27" t="s">
        <v>2439</v>
      </c>
      <c r="M311" s="27" t="s">
        <v>4274</v>
      </c>
      <c r="N311" s="27" t="s">
        <v>1404</v>
      </c>
      <c r="O311" s="40">
        <v>50000</v>
      </c>
      <c r="P311" s="27" t="s">
        <v>2307</v>
      </c>
      <c r="Q311" s="41" t="s">
        <v>706</v>
      </c>
      <c r="R311" s="37" t="s">
        <v>706</v>
      </c>
      <c r="S311">
        <f t="shared" si="4"/>
        <v>2022</v>
      </c>
    </row>
    <row r="312" spans="1:19" x14ac:dyDescent="0.3">
      <c r="A312" s="26">
        <v>42798</v>
      </c>
      <c r="B312" s="26">
        <v>44926</v>
      </c>
      <c r="C312" s="26">
        <v>42529</v>
      </c>
      <c r="D312" s="27" t="s">
        <v>3182</v>
      </c>
      <c r="E312" s="27" t="s">
        <v>3183</v>
      </c>
      <c r="F312" s="37" t="s">
        <v>4013</v>
      </c>
      <c r="G312" s="27" t="s">
        <v>2278</v>
      </c>
      <c r="H312" s="38">
        <v>42186</v>
      </c>
      <c r="I312" s="38">
        <v>42551</v>
      </c>
      <c r="J312" s="39">
        <v>7620270</v>
      </c>
      <c r="K312" s="27" t="s">
        <v>3184</v>
      </c>
      <c r="L312" s="27" t="s">
        <v>2439</v>
      </c>
      <c r="M312" s="27" t="s">
        <v>4463</v>
      </c>
      <c r="N312" s="27" t="s">
        <v>1404</v>
      </c>
      <c r="O312" s="40">
        <v>50000</v>
      </c>
      <c r="P312" s="27" t="s">
        <v>2311</v>
      </c>
      <c r="Q312" s="41" t="s">
        <v>706</v>
      </c>
      <c r="R312" s="37" t="s">
        <v>706</v>
      </c>
      <c r="S312">
        <f t="shared" si="4"/>
        <v>2022</v>
      </c>
    </row>
    <row r="313" spans="1:19" x14ac:dyDescent="0.3">
      <c r="A313" s="26">
        <v>42798</v>
      </c>
      <c r="B313" s="26">
        <v>44926</v>
      </c>
      <c r="C313" s="26">
        <v>42431</v>
      </c>
      <c r="D313" s="27" t="s">
        <v>3185</v>
      </c>
      <c r="E313" s="27" t="s">
        <v>2130</v>
      </c>
      <c r="F313" s="37" t="s">
        <v>3710</v>
      </c>
      <c r="G313" s="27" t="s">
        <v>2285</v>
      </c>
      <c r="H313" s="38">
        <v>42186</v>
      </c>
      <c r="I313" s="38">
        <v>42551</v>
      </c>
      <c r="J313" s="39">
        <v>7620270</v>
      </c>
      <c r="K313" s="27" t="s">
        <v>3186</v>
      </c>
      <c r="L313" s="27" t="s">
        <v>2439</v>
      </c>
      <c r="M313" s="27" t="s">
        <v>4507</v>
      </c>
      <c r="N313" s="27" t="s">
        <v>1404</v>
      </c>
      <c r="O313" s="40">
        <v>50000</v>
      </c>
      <c r="P313" s="27" t="s">
        <v>2327</v>
      </c>
      <c r="Q313" s="41" t="s">
        <v>706</v>
      </c>
      <c r="R313" s="37" t="s">
        <v>706</v>
      </c>
      <c r="S313">
        <f t="shared" si="4"/>
        <v>2022</v>
      </c>
    </row>
    <row r="314" spans="1:19" x14ac:dyDescent="0.3">
      <c r="A314" s="26">
        <v>42798</v>
      </c>
      <c r="B314" s="26">
        <v>44926</v>
      </c>
      <c r="C314" s="26">
        <v>42670</v>
      </c>
      <c r="D314" s="27" t="s">
        <v>55</v>
      </c>
      <c r="E314" s="27" t="s">
        <v>3187</v>
      </c>
      <c r="F314" s="37" t="s">
        <v>4014</v>
      </c>
      <c r="G314" s="27" t="s">
        <v>2278</v>
      </c>
      <c r="H314" s="38">
        <v>42552</v>
      </c>
      <c r="I314" s="38">
        <v>42916</v>
      </c>
      <c r="J314" s="39">
        <v>7620270</v>
      </c>
      <c r="K314" s="27" t="s">
        <v>3188</v>
      </c>
      <c r="L314" s="27" t="s">
        <v>2439</v>
      </c>
      <c r="M314" s="27" t="s">
        <v>4508</v>
      </c>
      <c r="N314" s="27" t="s">
        <v>1404</v>
      </c>
      <c r="O314" s="40">
        <v>50000</v>
      </c>
      <c r="P314" s="27" t="s">
        <v>2302</v>
      </c>
      <c r="Q314" s="41" t="s">
        <v>706</v>
      </c>
      <c r="R314" s="37" t="s">
        <v>706</v>
      </c>
      <c r="S314">
        <f t="shared" si="4"/>
        <v>2022</v>
      </c>
    </row>
    <row r="315" spans="1:19" x14ac:dyDescent="0.3">
      <c r="A315" s="26">
        <v>42798</v>
      </c>
      <c r="B315" s="26">
        <v>44926</v>
      </c>
      <c r="C315" s="26">
        <v>42049</v>
      </c>
      <c r="D315" s="27" t="s">
        <v>140</v>
      </c>
      <c r="E315" s="27" t="s">
        <v>3189</v>
      </c>
      <c r="F315" s="37" t="s">
        <v>4015</v>
      </c>
      <c r="G315" s="27" t="s">
        <v>2272</v>
      </c>
      <c r="H315" s="38">
        <v>41412</v>
      </c>
      <c r="I315" s="38">
        <v>42185</v>
      </c>
      <c r="J315" s="39">
        <v>15276300</v>
      </c>
      <c r="K315" s="27" t="s">
        <v>3190</v>
      </c>
      <c r="L315" s="27" t="s">
        <v>2439</v>
      </c>
      <c r="M315" s="27" t="s">
        <v>4509</v>
      </c>
      <c r="N315" s="27" t="s">
        <v>1404</v>
      </c>
      <c r="O315" s="40">
        <v>50000</v>
      </c>
      <c r="P315" s="27" t="s">
        <v>2302</v>
      </c>
      <c r="Q315" s="41" t="s">
        <v>706</v>
      </c>
      <c r="R315" s="37" t="s">
        <v>706</v>
      </c>
      <c r="S315">
        <f t="shared" si="4"/>
        <v>2022</v>
      </c>
    </row>
    <row r="316" spans="1:19" x14ac:dyDescent="0.3">
      <c r="A316" s="26">
        <v>42798</v>
      </c>
      <c r="B316" s="26">
        <v>44926</v>
      </c>
      <c r="C316" s="26">
        <v>42667</v>
      </c>
      <c r="D316" s="27" t="s">
        <v>3191</v>
      </c>
      <c r="E316" s="27" t="s">
        <v>3192</v>
      </c>
      <c r="F316" s="37" t="s">
        <v>4016</v>
      </c>
      <c r="G316" s="27" t="s">
        <v>2295</v>
      </c>
      <c r="H316" s="38">
        <v>42552</v>
      </c>
      <c r="I316" s="38">
        <v>42916</v>
      </c>
      <c r="J316" s="39">
        <v>7620270</v>
      </c>
      <c r="K316" s="27" t="s">
        <v>3193</v>
      </c>
      <c r="L316" s="27" t="s">
        <v>2439</v>
      </c>
      <c r="M316" s="27" t="s">
        <v>4283</v>
      </c>
      <c r="N316" s="27" t="s">
        <v>1404</v>
      </c>
      <c r="O316" s="40">
        <v>50000</v>
      </c>
      <c r="P316" s="27" t="s">
        <v>2309</v>
      </c>
      <c r="Q316" s="41" t="s">
        <v>706</v>
      </c>
      <c r="R316" s="37" t="s">
        <v>706</v>
      </c>
      <c r="S316">
        <f t="shared" si="4"/>
        <v>2022</v>
      </c>
    </row>
    <row r="317" spans="1:19" x14ac:dyDescent="0.3">
      <c r="A317" s="26">
        <v>42798</v>
      </c>
      <c r="B317" s="26">
        <v>44926</v>
      </c>
      <c r="C317" s="26">
        <v>42653</v>
      </c>
      <c r="D317" s="27" t="s">
        <v>3194</v>
      </c>
      <c r="E317" s="27" t="s">
        <v>3195</v>
      </c>
      <c r="F317" s="37" t="s">
        <v>4017</v>
      </c>
      <c r="G317" s="27" t="s">
        <v>2285</v>
      </c>
      <c r="H317" s="38">
        <v>42552</v>
      </c>
      <c r="I317" s="38">
        <v>42916</v>
      </c>
      <c r="J317" s="39">
        <v>7620270</v>
      </c>
      <c r="K317" s="27" t="s">
        <v>3193</v>
      </c>
      <c r="L317" s="27" t="s">
        <v>2439</v>
      </c>
      <c r="M317" s="27" t="s">
        <v>4307</v>
      </c>
      <c r="N317" s="27" t="s">
        <v>1404</v>
      </c>
      <c r="O317" s="40">
        <v>50000</v>
      </c>
      <c r="P317" s="27" t="s">
        <v>2307</v>
      </c>
      <c r="Q317" s="41" t="s">
        <v>706</v>
      </c>
      <c r="R317" s="37" t="s">
        <v>706</v>
      </c>
      <c r="S317">
        <f t="shared" si="4"/>
        <v>2022</v>
      </c>
    </row>
    <row r="318" spans="1:19" x14ac:dyDescent="0.3">
      <c r="A318" s="26">
        <v>42801</v>
      </c>
      <c r="B318" s="26">
        <v>44926</v>
      </c>
      <c r="C318" s="26">
        <v>42232</v>
      </c>
      <c r="D318" s="27" t="s">
        <v>3196</v>
      </c>
      <c r="E318" s="27" t="s">
        <v>3197</v>
      </c>
      <c r="F318" s="37" t="s">
        <v>4018</v>
      </c>
      <c r="G318" s="27" t="s">
        <v>2277</v>
      </c>
      <c r="H318" s="38">
        <v>42042</v>
      </c>
      <c r="I318" s="38">
        <v>42406</v>
      </c>
      <c r="J318" s="39">
        <v>145490105</v>
      </c>
      <c r="K318" s="27" t="s">
        <v>2839</v>
      </c>
      <c r="L318" s="27" t="s">
        <v>2439</v>
      </c>
      <c r="M318" s="27" t="s">
        <v>4510</v>
      </c>
      <c r="N318" s="27" t="s">
        <v>1404</v>
      </c>
      <c r="O318" s="40">
        <v>50000</v>
      </c>
      <c r="P318" s="27" t="s">
        <v>2311</v>
      </c>
      <c r="Q318" s="41" t="s">
        <v>706</v>
      </c>
      <c r="R318" s="37" t="s">
        <v>706</v>
      </c>
      <c r="S318">
        <f t="shared" si="4"/>
        <v>2022</v>
      </c>
    </row>
    <row r="319" spans="1:19" x14ac:dyDescent="0.3">
      <c r="A319" s="26">
        <v>42802</v>
      </c>
      <c r="B319" s="26">
        <v>44926</v>
      </c>
      <c r="C319" s="26">
        <v>40263</v>
      </c>
      <c r="D319" s="27" t="s">
        <v>3198</v>
      </c>
      <c r="E319" s="27" t="s">
        <v>3199</v>
      </c>
      <c r="F319" s="37" t="s">
        <v>4019</v>
      </c>
      <c r="G319" s="27" t="s">
        <v>2284</v>
      </c>
      <c r="H319" s="38">
        <v>40179</v>
      </c>
      <c r="I319" s="38">
        <v>40543</v>
      </c>
      <c r="J319" s="39">
        <v>26054980</v>
      </c>
      <c r="K319" s="27" t="s">
        <v>3200</v>
      </c>
      <c r="L319" s="27" t="s">
        <v>2383</v>
      </c>
      <c r="M319" s="27" t="s">
        <v>4511</v>
      </c>
      <c r="N319" s="27" t="s">
        <v>1404</v>
      </c>
      <c r="O319" s="40">
        <v>50000</v>
      </c>
      <c r="P319" s="27" t="s">
        <v>2328</v>
      </c>
      <c r="Q319" s="41" t="s">
        <v>706</v>
      </c>
      <c r="R319" s="37" t="s">
        <v>706</v>
      </c>
      <c r="S319">
        <f t="shared" si="4"/>
        <v>2022</v>
      </c>
    </row>
    <row r="320" spans="1:19" x14ac:dyDescent="0.3">
      <c r="A320" s="26">
        <v>42802</v>
      </c>
      <c r="B320" s="26">
        <v>44926</v>
      </c>
      <c r="C320" s="26">
        <v>42680</v>
      </c>
      <c r="D320" s="27" t="s">
        <v>3201</v>
      </c>
      <c r="E320" s="27" t="s">
        <v>3202</v>
      </c>
      <c r="F320" s="37" t="s">
        <v>4020</v>
      </c>
      <c r="G320" s="27" t="s">
        <v>2270</v>
      </c>
      <c r="H320" s="38">
        <v>42552</v>
      </c>
      <c r="I320" s="38">
        <v>42916</v>
      </c>
      <c r="J320" s="39">
        <v>242536375</v>
      </c>
      <c r="K320" s="27" t="s">
        <v>3203</v>
      </c>
      <c r="L320" s="27" t="s">
        <v>2383</v>
      </c>
      <c r="M320" s="27" t="s">
        <v>4203</v>
      </c>
      <c r="N320" s="27" t="s">
        <v>1404</v>
      </c>
      <c r="O320" s="40">
        <v>50000</v>
      </c>
      <c r="P320" s="27" t="s">
        <v>2317</v>
      </c>
      <c r="Q320" s="41" t="s">
        <v>706</v>
      </c>
      <c r="R320" s="37" t="s">
        <v>706</v>
      </c>
      <c r="S320">
        <f t="shared" si="4"/>
        <v>2022</v>
      </c>
    </row>
    <row r="321" spans="1:19" x14ac:dyDescent="0.3">
      <c r="A321" s="26">
        <v>42802</v>
      </c>
      <c r="B321" s="26">
        <v>44926</v>
      </c>
      <c r="C321" s="26">
        <v>41889</v>
      </c>
      <c r="D321" s="27" t="s">
        <v>177</v>
      </c>
      <c r="E321" s="27" t="s">
        <v>3204</v>
      </c>
      <c r="F321" s="37" t="s">
        <v>4021</v>
      </c>
      <c r="G321" s="27" t="s">
        <v>2298</v>
      </c>
      <c r="H321" s="38">
        <v>41579</v>
      </c>
      <c r="I321" s="38">
        <v>41943</v>
      </c>
      <c r="J321" s="39">
        <v>36072826</v>
      </c>
      <c r="K321" s="27" t="s">
        <v>3205</v>
      </c>
      <c r="L321" s="27" t="s">
        <v>2383</v>
      </c>
      <c r="M321" s="27" t="s">
        <v>4512</v>
      </c>
      <c r="N321" s="27" t="s">
        <v>1404</v>
      </c>
      <c r="O321" s="40">
        <v>50000</v>
      </c>
      <c r="P321" s="27" t="s">
        <v>2312</v>
      </c>
      <c r="Q321" s="41" t="s">
        <v>706</v>
      </c>
      <c r="R321" s="37" t="s">
        <v>706</v>
      </c>
      <c r="S321">
        <f t="shared" si="4"/>
        <v>2022</v>
      </c>
    </row>
    <row r="322" spans="1:19" x14ac:dyDescent="0.3">
      <c r="A322" s="26">
        <v>42803</v>
      </c>
      <c r="B322" s="26">
        <v>44926</v>
      </c>
      <c r="C322" s="26">
        <v>42606</v>
      </c>
      <c r="D322" s="27" t="s">
        <v>3206</v>
      </c>
      <c r="E322" s="27" t="s">
        <v>3207</v>
      </c>
      <c r="F322" s="37" t="s">
        <v>4022</v>
      </c>
      <c r="G322" s="27" t="s">
        <v>2285</v>
      </c>
      <c r="H322" s="38">
        <v>42534</v>
      </c>
      <c r="I322" s="38">
        <v>42898</v>
      </c>
      <c r="J322" s="39">
        <v>80336863</v>
      </c>
      <c r="K322" s="27" t="s">
        <v>3208</v>
      </c>
      <c r="L322" s="27" t="s">
        <v>2383</v>
      </c>
      <c r="M322" s="27" t="s">
        <v>4513</v>
      </c>
      <c r="N322" s="27" t="s">
        <v>1404</v>
      </c>
      <c r="O322" s="40">
        <v>50000</v>
      </c>
      <c r="P322" s="27" t="s">
        <v>2320</v>
      </c>
      <c r="Q322" s="41" t="s">
        <v>706</v>
      </c>
      <c r="R322" s="37" t="s">
        <v>706</v>
      </c>
      <c r="S322">
        <f t="shared" si="4"/>
        <v>2022</v>
      </c>
    </row>
    <row r="323" spans="1:19" x14ac:dyDescent="0.3">
      <c r="A323" s="26">
        <v>42803</v>
      </c>
      <c r="B323" s="26">
        <v>44926</v>
      </c>
      <c r="C323" s="26">
        <v>42711</v>
      </c>
      <c r="D323" s="27" t="s">
        <v>3209</v>
      </c>
      <c r="E323" s="27" t="s">
        <v>3210</v>
      </c>
      <c r="F323" s="37" t="s">
        <v>4023</v>
      </c>
      <c r="G323" s="27" t="s">
        <v>2291</v>
      </c>
      <c r="H323" s="38">
        <v>42416</v>
      </c>
      <c r="I323" s="38">
        <v>42781</v>
      </c>
      <c r="J323" s="39">
        <v>8134855</v>
      </c>
      <c r="K323" s="27" t="s">
        <v>3211</v>
      </c>
      <c r="L323" s="27" t="s">
        <v>2383</v>
      </c>
      <c r="M323" s="27" t="s">
        <v>4404</v>
      </c>
      <c r="N323" s="27" t="s">
        <v>1404</v>
      </c>
      <c r="O323" s="40">
        <v>50000</v>
      </c>
      <c r="P323" s="27" t="s">
        <v>2312</v>
      </c>
      <c r="Q323" s="41" t="s">
        <v>706</v>
      </c>
      <c r="R323" s="37" t="s">
        <v>706</v>
      </c>
      <c r="S323">
        <f t="shared" ref="S323:S386" si="5">YEAR(B323)</f>
        <v>2022</v>
      </c>
    </row>
    <row r="324" spans="1:19" x14ac:dyDescent="0.3">
      <c r="A324" s="26">
        <v>42807</v>
      </c>
      <c r="B324" s="26">
        <v>44926</v>
      </c>
      <c r="C324" s="26">
        <v>42798</v>
      </c>
      <c r="D324" s="27" t="s">
        <v>3212</v>
      </c>
      <c r="E324" s="27" t="s">
        <v>3213</v>
      </c>
      <c r="F324" s="37" t="s">
        <v>4024</v>
      </c>
      <c r="G324" s="27" t="s">
        <v>2290</v>
      </c>
      <c r="H324" s="38">
        <v>42656</v>
      </c>
      <c r="I324" s="38">
        <v>43020</v>
      </c>
      <c r="J324" s="37"/>
      <c r="K324" s="27" t="s">
        <v>2366</v>
      </c>
      <c r="L324" s="27" t="s">
        <v>574</v>
      </c>
      <c r="M324" s="27" t="s">
        <v>4197</v>
      </c>
      <c r="N324" s="27" t="s">
        <v>575</v>
      </c>
      <c r="O324" s="40">
        <v>200000</v>
      </c>
      <c r="P324" s="27" t="s">
        <v>2315</v>
      </c>
      <c r="Q324" s="41" t="s">
        <v>579</v>
      </c>
      <c r="R324" s="37" t="s">
        <v>580</v>
      </c>
      <c r="S324">
        <f t="shared" si="5"/>
        <v>2022</v>
      </c>
    </row>
    <row r="325" spans="1:19" x14ac:dyDescent="0.3">
      <c r="A325" s="26">
        <v>42808</v>
      </c>
      <c r="B325" s="26">
        <v>44926</v>
      </c>
      <c r="C325" s="26">
        <v>41908</v>
      </c>
      <c r="D325" s="27" t="s">
        <v>3214</v>
      </c>
      <c r="E325" s="27" t="s">
        <v>3215</v>
      </c>
      <c r="F325" s="37" t="s">
        <v>4025</v>
      </c>
      <c r="G325" s="27" t="s">
        <v>2294</v>
      </c>
      <c r="H325" s="38">
        <v>41579</v>
      </c>
      <c r="I325" s="38">
        <v>41943</v>
      </c>
      <c r="J325" s="39">
        <v>46690180</v>
      </c>
      <c r="K325" s="27" t="s">
        <v>3216</v>
      </c>
      <c r="L325" s="27" t="s">
        <v>2439</v>
      </c>
      <c r="M325" s="27" t="s">
        <v>4514</v>
      </c>
      <c r="N325" s="27" t="s">
        <v>1404</v>
      </c>
      <c r="O325" s="40">
        <v>50000</v>
      </c>
      <c r="P325" s="27" t="s">
        <v>2307</v>
      </c>
      <c r="Q325" s="41" t="s">
        <v>706</v>
      </c>
      <c r="R325" s="37" t="s">
        <v>706</v>
      </c>
      <c r="S325">
        <f t="shared" si="5"/>
        <v>2022</v>
      </c>
    </row>
    <row r="326" spans="1:19" x14ac:dyDescent="0.3">
      <c r="A326" s="26">
        <v>42809</v>
      </c>
      <c r="B326" s="26">
        <v>44926</v>
      </c>
      <c r="C326" s="26">
        <v>42622</v>
      </c>
      <c r="D326" s="27" t="s">
        <v>3217</v>
      </c>
      <c r="E326" s="27" t="s">
        <v>3218</v>
      </c>
      <c r="F326" s="37" t="s">
        <v>4026</v>
      </c>
      <c r="G326" s="27" t="s">
        <v>2296</v>
      </c>
      <c r="H326" s="38">
        <v>42370</v>
      </c>
      <c r="I326" s="38">
        <v>42735</v>
      </c>
      <c r="J326" s="39">
        <v>15381600</v>
      </c>
      <c r="K326" s="27" t="s">
        <v>3219</v>
      </c>
      <c r="L326" s="27" t="s">
        <v>2439</v>
      </c>
      <c r="M326" s="27" t="s">
        <v>4219</v>
      </c>
      <c r="N326" s="27" t="s">
        <v>1404</v>
      </c>
      <c r="O326" s="40">
        <v>50000</v>
      </c>
      <c r="P326" s="27" t="s">
        <v>2328</v>
      </c>
      <c r="Q326" s="41" t="s">
        <v>706</v>
      </c>
      <c r="R326" s="37" t="s">
        <v>706</v>
      </c>
      <c r="S326">
        <f t="shared" si="5"/>
        <v>2022</v>
      </c>
    </row>
    <row r="327" spans="1:19" x14ac:dyDescent="0.3">
      <c r="A327" s="26">
        <v>42809</v>
      </c>
      <c r="B327" s="26">
        <v>44926</v>
      </c>
      <c r="C327" s="26">
        <v>42688</v>
      </c>
      <c r="D327" s="27" t="s">
        <v>1260</v>
      </c>
      <c r="E327" s="27" t="s">
        <v>3220</v>
      </c>
      <c r="F327" s="37" t="s">
        <v>4027</v>
      </c>
      <c r="G327" s="27" t="s">
        <v>2274</v>
      </c>
      <c r="H327" s="38">
        <v>42370</v>
      </c>
      <c r="I327" s="38">
        <v>42735</v>
      </c>
      <c r="J327" s="39">
        <v>15381600</v>
      </c>
      <c r="K327" s="27" t="s">
        <v>3221</v>
      </c>
      <c r="L327" s="27" t="s">
        <v>2439</v>
      </c>
      <c r="M327" s="27" t="s">
        <v>4515</v>
      </c>
      <c r="N327" s="27" t="s">
        <v>1404</v>
      </c>
      <c r="O327" s="40">
        <v>50000</v>
      </c>
      <c r="P327" s="27" t="s">
        <v>2307</v>
      </c>
      <c r="Q327" s="41" t="s">
        <v>706</v>
      </c>
      <c r="R327" s="37" t="s">
        <v>706</v>
      </c>
      <c r="S327">
        <f t="shared" si="5"/>
        <v>2022</v>
      </c>
    </row>
    <row r="328" spans="1:19" x14ac:dyDescent="0.3">
      <c r="A328" s="26">
        <v>42815</v>
      </c>
      <c r="B328" s="26">
        <v>44926</v>
      </c>
      <c r="C328" s="26">
        <v>41859</v>
      </c>
      <c r="D328" s="27" t="s">
        <v>3222</v>
      </c>
      <c r="E328" s="27" t="s">
        <v>3223</v>
      </c>
      <c r="F328" s="37" t="s">
        <v>3845</v>
      </c>
      <c r="G328" s="27" t="s">
        <v>2289</v>
      </c>
      <c r="H328" s="38">
        <v>41803</v>
      </c>
      <c r="I328" s="38">
        <v>42167</v>
      </c>
      <c r="J328" s="39">
        <v>80336863</v>
      </c>
      <c r="K328" s="27" t="s">
        <v>3224</v>
      </c>
      <c r="L328" s="27" t="s">
        <v>2383</v>
      </c>
      <c r="M328" s="27" t="s">
        <v>4516</v>
      </c>
      <c r="N328" s="27" t="s">
        <v>1404</v>
      </c>
      <c r="O328" s="40">
        <v>50000</v>
      </c>
      <c r="P328" s="27" t="s">
        <v>2301</v>
      </c>
      <c r="Q328" s="41" t="s">
        <v>706</v>
      </c>
      <c r="R328" s="37" t="s">
        <v>706</v>
      </c>
      <c r="S328">
        <f t="shared" si="5"/>
        <v>2022</v>
      </c>
    </row>
    <row r="329" spans="1:19" x14ac:dyDescent="0.3">
      <c r="A329" s="26">
        <v>42821</v>
      </c>
      <c r="B329" s="26">
        <v>44926</v>
      </c>
      <c r="C329" s="26">
        <v>40888</v>
      </c>
      <c r="D329" s="27" t="s">
        <v>3225</v>
      </c>
      <c r="E329" s="27" t="s">
        <v>3226</v>
      </c>
      <c r="F329" s="37" t="s">
        <v>3709</v>
      </c>
      <c r="G329" s="27" t="s">
        <v>2285</v>
      </c>
      <c r="H329" s="38">
        <v>40634</v>
      </c>
      <c r="I329" s="38">
        <v>40999</v>
      </c>
      <c r="J329" s="39">
        <v>15714000</v>
      </c>
      <c r="K329" s="27" t="s">
        <v>3227</v>
      </c>
      <c r="L329" s="27" t="s">
        <v>2439</v>
      </c>
      <c r="M329" s="27" t="s">
        <v>4462</v>
      </c>
      <c r="N329" s="27" t="s">
        <v>1404</v>
      </c>
      <c r="O329" s="40">
        <v>50000</v>
      </c>
      <c r="P329" s="27" t="s">
        <v>2316</v>
      </c>
      <c r="Q329" s="41" t="s">
        <v>706</v>
      </c>
      <c r="R329" s="37" t="s">
        <v>706</v>
      </c>
      <c r="S329">
        <f t="shared" si="5"/>
        <v>2022</v>
      </c>
    </row>
    <row r="330" spans="1:19" x14ac:dyDescent="0.3">
      <c r="A330" s="26">
        <v>42822</v>
      </c>
      <c r="B330" s="26">
        <v>44926</v>
      </c>
      <c r="C330" s="26">
        <v>42515</v>
      </c>
      <c r="D330" s="27" t="s">
        <v>3228</v>
      </c>
      <c r="E330" s="27" t="s">
        <v>3229</v>
      </c>
      <c r="F330" s="37" t="s">
        <v>4028</v>
      </c>
      <c r="G330" s="27" t="s">
        <v>2297</v>
      </c>
      <c r="H330" s="38">
        <v>42452</v>
      </c>
      <c r="I330" s="38">
        <v>42816</v>
      </c>
      <c r="J330" s="39">
        <v>8923200</v>
      </c>
      <c r="K330" s="27" t="s">
        <v>3230</v>
      </c>
      <c r="L330" s="27" t="s">
        <v>2439</v>
      </c>
      <c r="M330" s="27" t="s">
        <v>4517</v>
      </c>
      <c r="N330" s="27" t="s">
        <v>1404</v>
      </c>
      <c r="O330" s="40">
        <v>50000</v>
      </c>
      <c r="P330" s="27" t="s">
        <v>2320</v>
      </c>
      <c r="Q330" s="41" t="s">
        <v>706</v>
      </c>
      <c r="R330" s="37" t="s">
        <v>706</v>
      </c>
      <c r="S330">
        <f t="shared" si="5"/>
        <v>2022</v>
      </c>
    </row>
    <row r="331" spans="1:19" x14ac:dyDescent="0.3">
      <c r="A331" s="26">
        <v>42822</v>
      </c>
      <c r="B331" s="26">
        <v>44926</v>
      </c>
      <c r="C331" s="26">
        <v>42031</v>
      </c>
      <c r="D331" s="27" t="s">
        <v>3231</v>
      </c>
      <c r="E331" s="27" t="s">
        <v>3232</v>
      </c>
      <c r="F331" s="37" t="s">
        <v>4029</v>
      </c>
      <c r="G331" s="27" t="s">
        <v>2279</v>
      </c>
      <c r="H331" s="38">
        <v>41852</v>
      </c>
      <c r="I331" s="38">
        <v>42216</v>
      </c>
      <c r="J331" s="39">
        <v>19608955</v>
      </c>
      <c r="K331" s="27" t="s">
        <v>3233</v>
      </c>
      <c r="L331" s="27" t="s">
        <v>2439</v>
      </c>
      <c r="M331" s="27" t="s">
        <v>4518</v>
      </c>
      <c r="N331" s="27" t="s">
        <v>1404</v>
      </c>
      <c r="O331" s="40">
        <v>50000</v>
      </c>
      <c r="P331" s="27" t="s">
        <v>2328</v>
      </c>
      <c r="Q331" s="41" t="s">
        <v>706</v>
      </c>
      <c r="R331" s="37" t="s">
        <v>706</v>
      </c>
      <c r="S331">
        <f t="shared" si="5"/>
        <v>2022</v>
      </c>
    </row>
    <row r="332" spans="1:19" x14ac:dyDescent="0.3">
      <c r="A332" s="26">
        <v>42823</v>
      </c>
      <c r="B332" s="26">
        <v>44926</v>
      </c>
      <c r="C332" s="26">
        <v>41713</v>
      </c>
      <c r="D332" s="27" t="s">
        <v>3234</v>
      </c>
      <c r="E332" s="27" t="s">
        <v>3235</v>
      </c>
      <c r="F332" s="37" t="s">
        <v>4030</v>
      </c>
      <c r="G332" s="27" t="s">
        <v>2295</v>
      </c>
      <c r="H332" s="38">
        <v>41579</v>
      </c>
      <c r="I332" s="38">
        <v>41943</v>
      </c>
      <c r="J332" s="39">
        <v>46690180</v>
      </c>
      <c r="K332" s="27" t="s">
        <v>3236</v>
      </c>
      <c r="L332" s="27" t="s">
        <v>2383</v>
      </c>
      <c r="M332" s="27" t="s">
        <v>4519</v>
      </c>
      <c r="N332" s="27" t="s">
        <v>1404</v>
      </c>
      <c r="O332" s="40">
        <v>50000</v>
      </c>
      <c r="P332" s="27" t="s">
        <v>2308</v>
      </c>
      <c r="Q332" s="41" t="s">
        <v>706</v>
      </c>
      <c r="R332" s="37" t="s">
        <v>706</v>
      </c>
      <c r="S332">
        <f t="shared" si="5"/>
        <v>2022</v>
      </c>
    </row>
    <row r="333" spans="1:19" x14ac:dyDescent="0.3">
      <c r="A333" s="26">
        <v>42823</v>
      </c>
      <c r="B333" s="26">
        <v>44926</v>
      </c>
      <c r="C333" s="26">
        <v>42108</v>
      </c>
      <c r="D333" s="27" t="s">
        <v>3237</v>
      </c>
      <c r="E333" s="27" t="s">
        <v>3238</v>
      </c>
      <c r="F333" s="37" t="s">
        <v>4031</v>
      </c>
      <c r="G333" s="27" t="s">
        <v>2286</v>
      </c>
      <c r="H333" s="38">
        <v>41944</v>
      </c>
      <c r="I333" s="38">
        <v>42308</v>
      </c>
      <c r="J333" s="39">
        <v>73920304</v>
      </c>
      <c r="K333" s="27" t="s">
        <v>3239</v>
      </c>
      <c r="L333" s="27" t="s">
        <v>2383</v>
      </c>
      <c r="M333" s="27" t="s">
        <v>4442</v>
      </c>
      <c r="N333" s="27" t="s">
        <v>1404</v>
      </c>
      <c r="O333" s="40">
        <v>50000</v>
      </c>
      <c r="P333" s="27" t="s">
        <v>2317</v>
      </c>
      <c r="Q333" s="41" t="s">
        <v>706</v>
      </c>
      <c r="R333" s="37" t="s">
        <v>706</v>
      </c>
      <c r="S333">
        <f t="shared" si="5"/>
        <v>2022</v>
      </c>
    </row>
    <row r="334" spans="1:19" x14ac:dyDescent="0.3">
      <c r="A334" s="26">
        <v>42823</v>
      </c>
      <c r="B334" s="26">
        <v>44926</v>
      </c>
      <c r="C334" s="26">
        <v>42657</v>
      </c>
      <c r="D334" s="27" t="s">
        <v>3240</v>
      </c>
      <c r="E334" s="27" t="s">
        <v>3241</v>
      </c>
      <c r="F334" s="37" t="s">
        <v>4032</v>
      </c>
      <c r="G334" s="27" t="s">
        <v>2297</v>
      </c>
      <c r="H334" s="38">
        <v>42309</v>
      </c>
      <c r="I334" s="38">
        <v>42674</v>
      </c>
      <c r="J334" s="39">
        <v>234640185</v>
      </c>
      <c r="K334" s="27" t="s">
        <v>3242</v>
      </c>
      <c r="L334" s="27" t="s">
        <v>2439</v>
      </c>
      <c r="M334" s="27" t="s">
        <v>4520</v>
      </c>
      <c r="N334" s="27" t="s">
        <v>1404</v>
      </c>
      <c r="O334" s="40">
        <v>50000</v>
      </c>
      <c r="P334" s="27" t="s">
        <v>2312</v>
      </c>
      <c r="Q334" s="41" t="s">
        <v>706</v>
      </c>
      <c r="R334" s="37" t="s">
        <v>706</v>
      </c>
      <c r="S334">
        <f t="shared" si="5"/>
        <v>2022</v>
      </c>
    </row>
    <row r="335" spans="1:19" x14ac:dyDescent="0.3">
      <c r="A335" s="26">
        <v>42823</v>
      </c>
      <c r="B335" s="26">
        <v>44926</v>
      </c>
      <c r="C335" s="26">
        <v>42493</v>
      </c>
      <c r="D335" s="27" t="s">
        <v>3243</v>
      </c>
      <c r="E335" s="27" t="s">
        <v>3244</v>
      </c>
      <c r="F335" s="37" t="s">
        <v>4033</v>
      </c>
      <c r="G335" s="27" t="s">
        <v>2273</v>
      </c>
      <c r="H335" s="38">
        <v>42309</v>
      </c>
      <c r="I335" s="38">
        <v>42674</v>
      </c>
      <c r="J335" s="39">
        <v>234640185</v>
      </c>
      <c r="K335" s="27" t="s">
        <v>3245</v>
      </c>
      <c r="L335" s="27" t="s">
        <v>2439</v>
      </c>
      <c r="M335" s="27" t="s">
        <v>4193</v>
      </c>
      <c r="N335" s="27" t="s">
        <v>1404</v>
      </c>
      <c r="O335" s="40">
        <v>50000</v>
      </c>
      <c r="P335" s="27" t="s">
        <v>2312</v>
      </c>
      <c r="Q335" s="41" t="s">
        <v>706</v>
      </c>
      <c r="R335" s="37" t="s">
        <v>706</v>
      </c>
      <c r="S335">
        <f t="shared" si="5"/>
        <v>2022</v>
      </c>
    </row>
    <row r="336" spans="1:19" x14ac:dyDescent="0.3">
      <c r="A336" s="26">
        <v>42823</v>
      </c>
      <c r="B336" s="26">
        <v>44926</v>
      </c>
      <c r="C336" s="26">
        <v>42670</v>
      </c>
      <c r="D336" s="27" t="s">
        <v>3246</v>
      </c>
      <c r="E336" s="27" t="s">
        <v>3247</v>
      </c>
      <c r="F336" s="37" t="s">
        <v>4034</v>
      </c>
      <c r="G336" s="27" t="s">
        <v>2286</v>
      </c>
      <c r="H336" s="38">
        <v>42309</v>
      </c>
      <c r="I336" s="38">
        <v>42674</v>
      </c>
      <c r="J336" s="39">
        <v>234640185</v>
      </c>
      <c r="K336" s="27" t="s">
        <v>3248</v>
      </c>
      <c r="L336" s="27" t="s">
        <v>2439</v>
      </c>
      <c r="M336" s="27" t="s">
        <v>4521</v>
      </c>
      <c r="N336" s="27" t="s">
        <v>1404</v>
      </c>
      <c r="O336" s="40">
        <v>50000</v>
      </c>
      <c r="P336" s="27" t="s">
        <v>2300</v>
      </c>
      <c r="Q336" s="41" t="s">
        <v>706</v>
      </c>
      <c r="R336" s="37" t="s">
        <v>706</v>
      </c>
      <c r="S336">
        <f t="shared" si="5"/>
        <v>2022</v>
      </c>
    </row>
    <row r="337" spans="1:19" x14ac:dyDescent="0.3">
      <c r="A337" s="26">
        <v>42823</v>
      </c>
      <c r="B337" s="26">
        <v>44926</v>
      </c>
      <c r="C337" s="26">
        <v>42475</v>
      </c>
      <c r="D337" s="27" t="s">
        <v>3249</v>
      </c>
      <c r="E337" s="27" t="s">
        <v>3250</v>
      </c>
      <c r="F337" s="37" t="s">
        <v>4035</v>
      </c>
      <c r="G337" s="27" t="s">
        <v>2273</v>
      </c>
      <c r="H337" s="38">
        <v>42309</v>
      </c>
      <c r="I337" s="38">
        <v>42674</v>
      </c>
      <c r="J337" s="39">
        <v>234640185</v>
      </c>
      <c r="K337" s="27" t="s">
        <v>3251</v>
      </c>
      <c r="L337" s="27" t="s">
        <v>2439</v>
      </c>
      <c r="M337" s="27" t="s">
        <v>4270</v>
      </c>
      <c r="N337" s="27" t="s">
        <v>1404</v>
      </c>
      <c r="O337" s="40">
        <v>50000</v>
      </c>
      <c r="P337" s="27" t="s">
        <v>2304</v>
      </c>
      <c r="Q337" s="41" t="s">
        <v>706</v>
      </c>
      <c r="R337" s="37" t="s">
        <v>706</v>
      </c>
      <c r="S337">
        <f t="shared" si="5"/>
        <v>2022</v>
      </c>
    </row>
    <row r="338" spans="1:19" x14ac:dyDescent="0.3">
      <c r="A338" s="26">
        <v>42831</v>
      </c>
      <c r="B338" s="26">
        <v>44926</v>
      </c>
      <c r="C338" s="26">
        <v>42688</v>
      </c>
      <c r="D338" s="27" t="s">
        <v>3252</v>
      </c>
      <c r="E338" s="27" t="s">
        <v>3253</v>
      </c>
      <c r="F338" s="37" t="s">
        <v>4036</v>
      </c>
      <c r="G338" s="27" t="s">
        <v>2283</v>
      </c>
      <c r="H338" s="38">
        <v>42534</v>
      </c>
      <c r="I338" s="38">
        <v>42898</v>
      </c>
      <c r="J338" s="39">
        <v>80336863</v>
      </c>
      <c r="K338" s="27" t="s">
        <v>3254</v>
      </c>
      <c r="L338" s="27" t="s">
        <v>2383</v>
      </c>
      <c r="M338" s="27" t="s">
        <v>4522</v>
      </c>
      <c r="N338" s="27" t="s">
        <v>1404</v>
      </c>
      <c r="O338" s="40">
        <v>50000</v>
      </c>
      <c r="P338" s="27" t="s">
        <v>2310</v>
      </c>
      <c r="Q338" s="41" t="s">
        <v>706</v>
      </c>
      <c r="R338" s="37" t="s">
        <v>706</v>
      </c>
      <c r="S338">
        <f t="shared" si="5"/>
        <v>2022</v>
      </c>
    </row>
    <row r="339" spans="1:19" x14ac:dyDescent="0.3">
      <c r="A339" s="26">
        <v>42835</v>
      </c>
      <c r="B339" s="26">
        <v>44926</v>
      </c>
      <c r="C339" s="26">
        <v>42366</v>
      </c>
      <c r="D339" s="27" t="s">
        <v>3255</v>
      </c>
      <c r="E339" s="27" t="s">
        <v>3256</v>
      </c>
      <c r="F339" s="37" t="s">
        <v>4037</v>
      </c>
      <c r="G339" s="27" t="s">
        <v>2295</v>
      </c>
      <c r="H339" s="38">
        <v>42064</v>
      </c>
      <c r="I339" s="38">
        <v>42428</v>
      </c>
      <c r="J339" s="39">
        <v>1620000</v>
      </c>
      <c r="K339" s="27" t="s">
        <v>3257</v>
      </c>
      <c r="L339" s="27" t="s">
        <v>2439</v>
      </c>
      <c r="M339" s="27" t="s">
        <v>4253</v>
      </c>
      <c r="N339" s="27" t="s">
        <v>1404</v>
      </c>
      <c r="O339" s="40">
        <v>50000</v>
      </c>
      <c r="P339" s="27" t="s">
        <v>2316</v>
      </c>
      <c r="Q339" s="41" t="s">
        <v>706</v>
      </c>
      <c r="R339" s="37" t="s">
        <v>706</v>
      </c>
      <c r="S339">
        <f t="shared" si="5"/>
        <v>2022</v>
      </c>
    </row>
    <row r="340" spans="1:19" x14ac:dyDescent="0.3">
      <c r="A340" s="26">
        <v>42840</v>
      </c>
      <c r="B340" s="26">
        <v>44926</v>
      </c>
      <c r="C340" s="26">
        <v>42448</v>
      </c>
      <c r="D340" s="27" t="s">
        <v>3258</v>
      </c>
      <c r="E340" s="27" t="s">
        <v>3259</v>
      </c>
      <c r="F340" s="37" t="s">
        <v>4038</v>
      </c>
      <c r="G340" s="27" t="s">
        <v>2297</v>
      </c>
      <c r="H340" s="38">
        <v>42168</v>
      </c>
      <c r="I340" s="38">
        <v>42533</v>
      </c>
      <c r="J340" s="39">
        <v>80336863</v>
      </c>
      <c r="K340" s="27" t="s">
        <v>3260</v>
      </c>
      <c r="L340" s="27" t="s">
        <v>2439</v>
      </c>
      <c r="M340" s="27" t="s">
        <v>4523</v>
      </c>
      <c r="N340" s="27" t="s">
        <v>1404</v>
      </c>
      <c r="O340" s="40">
        <v>50000</v>
      </c>
      <c r="P340" s="27" t="s">
        <v>2299</v>
      </c>
      <c r="Q340" s="41" t="s">
        <v>706</v>
      </c>
      <c r="R340" s="37" t="s">
        <v>706</v>
      </c>
      <c r="S340">
        <f t="shared" si="5"/>
        <v>2022</v>
      </c>
    </row>
    <row r="341" spans="1:19" x14ac:dyDescent="0.3">
      <c r="A341" s="26">
        <v>42840</v>
      </c>
      <c r="B341" s="26">
        <v>44926</v>
      </c>
      <c r="C341" s="26">
        <v>41996</v>
      </c>
      <c r="D341" s="27" t="s">
        <v>3261</v>
      </c>
      <c r="E341" s="27" t="s">
        <v>3262</v>
      </c>
      <c r="F341" s="37" t="s">
        <v>4039</v>
      </c>
      <c r="G341" s="27" t="s">
        <v>2279</v>
      </c>
      <c r="H341" s="38">
        <v>41803</v>
      </c>
      <c r="I341" s="38">
        <v>42167</v>
      </c>
      <c r="J341" s="39">
        <v>80336863</v>
      </c>
      <c r="K341" s="27" t="s">
        <v>3263</v>
      </c>
      <c r="L341" s="27" t="s">
        <v>2439</v>
      </c>
      <c r="M341" s="27" t="s">
        <v>4348</v>
      </c>
      <c r="N341" s="27" t="s">
        <v>1404</v>
      </c>
      <c r="O341" s="40">
        <v>50000</v>
      </c>
      <c r="P341" s="27" t="s">
        <v>2316</v>
      </c>
      <c r="Q341" s="41" t="s">
        <v>706</v>
      </c>
      <c r="R341" s="37" t="s">
        <v>706</v>
      </c>
      <c r="S341">
        <f t="shared" si="5"/>
        <v>2022</v>
      </c>
    </row>
    <row r="342" spans="1:19" x14ac:dyDescent="0.3">
      <c r="A342" s="26">
        <v>42840</v>
      </c>
      <c r="B342" s="26">
        <v>44926</v>
      </c>
      <c r="C342" s="26">
        <v>41642</v>
      </c>
      <c r="D342" s="27" t="s">
        <v>3264</v>
      </c>
      <c r="E342" s="27" t="s">
        <v>3265</v>
      </c>
      <c r="F342" s="37" t="s">
        <v>4040</v>
      </c>
      <c r="G342" s="27" t="s">
        <v>2269</v>
      </c>
      <c r="H342" s="38">
        <v>41438</v>
      </c>
      <c r="I342" s="38">
        <v>41802</v>
      </c>
      <c r="J342" s="39">
        <v>80808606</v>
      </c>
      <c r="K342" s="27" t="s">
        <v>3266</v>
      </c>
      <c r="L342" s="27" t="s">
        <v>2439</v>
      </c>
      <c r="M342" s="27" t="s">
        <v>4239</v>
      </c>
      <c r="N342" s="27" t="s">
        <v>1404</v>
      </c>
      <c r="O342" s="40">
        <v>50000</v>
      </c>
      <c r="P342" s="27" t="s">
        <v>2318</v>
      </c>
      <c r="Q342" s="41" t="s">
        <v>706</v>
      </c>
      <c r="R342" s="37" t="s">
        <v>706</v>
      </c>
      <c r="S342">
        <f t="shared" si="5"/>
        <v>2022</v>
      </c>
    </row>
    <row r="343" spans="1:19" x14ac:dyDescent="0.3">
      <c r="A343" s="26">
        <v>42840</v>
      </c>
      <c r="B343" s="26">
        <v>44926</v>
      </c>
      <c r="C343" s="26">
        <v>42639</v>
      </c>
      <c r="D343" s="27" t="s">
        <v>3267</v>
      </c>
      <c r="E343" s="27" t="s">
        <v>3268</v>
      </c>
      <c r="F343" s="37" t="s">
        <v>3716</v>
      </c>
      <c r="G343" s="27" t="s">
        <v>2283</v>
      </c>
      <c r="H343" s="38">
        <v>42534</v>
      </c>
      <c r="I343" s="38">
        <v>42898</v>
      </c>
      <c r="J343" s="39">
        <v>80336863</v>
      </c>
      <c r="K343" s="27" t="s">
        <v>3269</v>
      </c>
      <c r="L343" s="27" t="s">
        <v>2439</v>
      </c>
      <c r="M343" s="27" t="s">
        <v>4524</v>
      </c>
      <c r="N343" s="27" t="s">
        <v>1404</v>
      </c>
      <c r="O343" s="40">
        <v>50000</v>
      </c>
      <c r="P343" s="27" t="s">
        <v>2308</v>
      </c>
      <c r="Q343" s="41" t="s">
        <v>706</v>
      </c>
      <c r="R343" s="37" t="s">
        <v>706</v>
      </c>
      <c r="S343">
        <f t="shared" si="5"/>
        <v>2022</v>
      </c>
    </row>
    <row r="344" spans="1:19" x14ac:dyDescent="0.3">
      <c r="A344" s="26">
        <v>42844</v>
      </c>
      <c r="B344" s="26">
        <v>44926</v>
      </c>
      <c r="C344" s="26">
        <v>42585</v>
      </c>
      <c r="D344" s="27" t="s">
        <v>3270</v>
      </c>
      <c r="E344" s="27" t="s">
        <v>3271</v>
      </c>
      <c r="F344" s="37" t="s">
        <v>4041</v>
      </c>
      <c r="G344" s="27" t="s">
        <v>2286</v>
      </c>
      <c r="H344" s="38">
        <v>42370</v>
      </c>
      <c r="I344" s="38">
        <v>42735</v>
      </c>
      <c r="J344" s="39">
        <v>2971200</v>
      </c>
      <c r="K344" s="27" t="s">
        <v>3272</v>
      </c>
      <c r="L344" s="27" t="s">
        <v>2383</v>
      </c>
      <c r="M344" s="27" t="s">
        <v>4525</v>
      </c>
      <c r="N344" s="27" t="s">
        <v>1404</v>
      </c>
      <c r="O344" s="40">
        <v>50000</v>
      </c>
      <c r="P344" s="27" t="s">
        <v>2307</v>
      </c>
      <c r="Q344" s="41" t="s">
        <v>706</v>
      </c>
      <c r="R344" s="37" t="s">
        <v>706</v>
      </c>
      <c r="S344">
        <f t="shared" si="5"/>
        <v>2022</v>
      </c>
    </row>
    <row r="345" spans="1:19" x14ac:dyDescent="0.3">
      <c r="A345" s="26">
        <v>42845</v>
      </c>
      <c r="B345" s="26">
        <v>44926</v>
      </c>
      <c r="C345" s="26">
        <v>42234</v>
      </c>
      <c r="D345" s="27" t="s">
        <v>1536</v>
      </c>
      <c r="E345" s="27" t="s">
        <v>3273</v>
      </c>
      <c r="F345" s="37" t="s">
        <v>4042</v>
      </c>
      <c r="G345" s="27" t="s">
        <v>2298</v>
      </c>
      <c r="H345" s="38">
        <v>42005</v>
      </c>
      <c r="I345" s="38">
        <v>42369</v>
      </c>
      <c r="J345" s="39">
        <v>112705420</v>
      </c>
      <c r="K345" s="27" t="s">
        <v>3274</v>
      </c>
      <c r="L345" s="27" t="s">
        <v>2383</v>
      </c>
      <c r="M345" s="27" t="s">
        <v>4526</v>
      </c>
      <c r="N345" s="27" t="s">
        <v>1404</v>
      </c>
      <c r="O345" s="40">
        <v>50000</v>
      </c>
      <c r="P345" s="27" t="s">
        <v>2323</v>
      </c>
      <c r="Q345" s="41" t="s">
        <v>706</v>
      </c>
      <c r="R345" s="37" t="s">
        <v>706</v>
      </c>
      <c r="S345">
        <f t="shared" si="5"/>
        <v>2022</v>
      </c>
    </row>
    <row r="346" spans="1:19" x14ac:dyDescent="0.3">
      <c r="A346" s="26">
        <v>42846</v>
      </c>
      <c r="B346" s="26">
        <v>44926</v>
      </c>
      <c r="C346" s="26">
        <v>42708</v>
      </c>
      <c r="D346" s="27" t="s">
        <v>3275</v>
      </c>
      <c r="E346" s="27" t="s">
        <v>3276</v>
      </c>
      <c r="F346" s="37" t="s">
        <v>4043</v>
      </c>
      <c r="G346" s="27" t="s">
        <v>2296</v>
      </c>
      <c r="H346" s="38">
        <v>42370</v>
      </c>
      <c r="I346" s="38">
        <v>42735</v>
      </c>
      <c r="J346" s="39">
        <v>43528932</v>
      </c>
      <c r="K346" s="27" t="s">
        <v>3277</v>
      </c>
      <c r="L346" s="27" t="s">
        <v>2439</v>
      </c>
      <c r="M346" s="27" t="s">
        <v>4335</v>
      </c>
      <c r="N346" s="27" t="s">
        <v>1404</v>
      </c>
      <c r="O346" s="40">
        <v>50000</v>
      </c>
      <c r="P346" s="27" t="s">
        <v>2314</v>
      </c>
      <c r="Q346" s="41" t="s">
        <v>706</v>
      </c>
      <c r="R346" s="37" t="s">
        <v>706</v>
      </c>
      <c r="S346">
        <f t="shared" si="5"/>
        <v>2022</v>
      </c>
    </row>
    <row r="347" spans="1:19" x14ac:dyDescent="0.3">
      <c r="A347" s="26">
        <v>42847</v>
      </c>
      <c r="B347" s="26">
        <v>44926</v>
      </c>
      <c r="C347" s="26">
        <v>42706</v>
      </c>
      <c r="D347" s="27" t="s">
        <v>3258</v>
      </c>
      <c r="E347" s="27" t="s">
        <v>3278</v>
      </c>
      <c r="F347" s="37" t="s">
        <v>4044</v>
      </c>
      <c r="G347" s="27" t="s">
        <v>2296</v>
      </c>
      <c r="H347" s="38">
        <v>42654</v>
      </c>
      <c r="I347" s="38">
        <v>43018</v>
      </c>
      <c r="J347" s="39">
        <v>17035200</v>
      </c>
      <c r="K347" s="27" t="s">
        <v>3279</v>
      </c>
      <c r="L347" s="27" t="s">
        <v>2383</v>
      </c>
      <c r="M347" s="27" t="s">
        <v>4527</v>
      </c>
      <c r="N347" s="27" t="s">
        <v>1404</v>
      </c>
      <c r="O347" s="40">
        <v>50000</v>
      </c>
      <c r="P347" s="27" t="s">
        <v>2306</v>
      </c>
      <c r="Q347" s="41" t="s">
        <v>706</v>
      </c>
      <c r="R347" s="37" t="s">
        <v>706</v>
      </c>
      <c r="S347">
        <f t="shared" si="5"/>
        <v>2022</v>
      </c>
    </row>
    <row r="348" spans="1:19" x14ac:dyDescent="0.3">
      <c r="A348" s="26">
        <v>42850</v>
      </c>
      <c r="B348" s="26">
        <v>44926</v>
      </c>
      <c r="C348" s="26">
        <v>41600</v>
      </c>
      <c r="D348" s="27" t="s">
        <v>3280</v>
      </c>
      <c r="E348" s="27" t="s">
        <v>3281</v>
      </c>
      <c r="F348" s="37" t="s">
        <v>4045</v>
      </c>
      <c r="G348" s="27" t="s">
        <v>2277</v>
      </c>
      <c r="H348" s="38">
        <v>41275</v>
      </c>
      <c r="I348" s="38">
        <v>41639</v>
      </c>
      <c r="J348" s="39">
        <v>16380000</v>
      </c>
      <c r="K348" s="27" t="s">
        <v>3282</v>
      </c>
      <c r="L348" s="27" t="s">
        <v>2398</v>
      </c>
      <c r="M348" s="27" t="s">
        <v>4235</v>
      </c>
      <c r="N348" s="27" t="s">
        <v>702</v>
      </c>
      <c r="O348" s="40">
        <v>50000</v>
      </c>
      <c r="P348" s="27" t="s">
        <v>2319</v>
      </c>
      <c r="Q348" s="41" t="s">
        <v>706</v>
      </c>
      <c r="R348" s="37" t="s">
        <v>706</v>
      </c>
      <c r="S348">
        <f t="shared" si="5"/>
        <v>2022</v>
      </c>
    </row>
    <row r="349" spans="1:19" x14ac:dyDescent="0.3">
      <c r="A349" s="26">
        <v>42858</v>
      </c>
      <c r="B349" s="26">
        <v>44926</v>
      </c>
      <c r="C349" s="26">
        <v>42678</v>
      </c>
      <c r="D349" s="27" t="s">
        <v>3283</v>
      </c>
      <c r="E349" s="27" t="s">
        <v>3284</v>
      </c>
      <c r="F349" s="37" t="s">
        <v>4046</v>
      </c>
      <c r="G349" s="27" t="s">
        <v>2271</v>
      </c>
      <c r="H349" s="38">
        <v>42675</v>
      </c>
      <c r="I349" s="38">
        <v>43039</v>
      </c>
      <c r="J349" s="39">
        <v>119974286</v>
      </c>
      <c r="K349" s="27" t="s">
        <v>3285</v>
      </c>
      <c r="L349" s="27" t="s">
        <v>2439</v>
      </c>
      <c r="M349" s="27" t="s">
        <v>4528</v>
      </c>
      <c r="N349" s="27" t="s">
        <v>1404</v>
      </c>
      <c r="O349" s="40">
        <v>50000</v>
      </c>
      <c r="P349" s="27" t="s">
        <v>2323</v>
      </c>
      <c r="Q349" s="41" t="s">
        <v>706</v>
      </c>
      <c r="R349" s="37" t="s">
        <v>706</v>
      </c>
      <c r="S349">
        <f t="shared" si="5"/>
        <v>2022</v>
      </c>
    </row>
    <row r="350" spans="1:19" x14ac:dyDescent="0.3">
      <c r="A350" s="26">
        <v>42858</v>
      </c>
      <c r="B350" s="26">
        <v>44926</v>
      </c>
      <c r="C350" s="26">
        <v>42646</v>
      </c>
      <c r="D350" s="27" t="s">
        <v>3286</v>
      </c>
      <c r="E350" s="27" t="s">
        <v>701</v>
      </c>
      <c r="F350" s="37" t="s">
        <v>4047</v>
      </c>
      <c r="G350" s="27" t="s">
        <v>2293</v>
      </c>
      <c r="H350" s="38">
        <v>42309</v>
      </c>
      <c r="I350" s="38">
        <v>42674</v>
      </c>
      <c r="J350" s="39">
        <v>234640185</v>
      </c>
      <c r="K350" s="27" t="s">
        <v>3287</v>
      </c>
      <c r="L350" s="27" t="s">
        <v>2439</v>
      </c>
      <c r="M350" s="27" t="s">
        <v>4233</v>
      </c>
      <c r="N350" s="27" t="s">
        <v>1404</v>
      </c>
      <c r="O350" s="40">
        <v>50000</v>
      </c>
      <c r="P350" s="27" t="s">
        <v>2326</v>
      </c>
      <c r="Q350" s="41" t="s">
        <v>706</v>
      </c>
      <c r="R350" s="37" t="s">
        <v>706</v>
      </c>
      <c r="S350">
        <f t="shared" si="5"/>
        <v>2022</v>
      </c>
    </row>
    <row r="351" spans="1:19" x14ac:dyDescent="0.3">
      <c r="A351" s="26">
        <v>42859</v>
      </c>
      <c r="B351" s="26">
        <v>45182</v>
      </c>
      <c r="C351" s="26">
        <v>42818</v>
      </c>
      <c r="D351" s="27" t="s">
        <v>3288</v>
      </c>
      <c r="E351" s="27" t="s">
        <v>3289</v>
      </c>
      <c r="F351" s="37" t="s">
        <v>4048</v>
      </c>
      <c r="G351" s="27" t="s">
        <v>2285</v>
      </c>
      <c r="H351" s="38">
        <v>42814</v>
      </c>
      <c r="I351" s="38">
        <v>43178</v>
      </c>
      <c r="J351" s="39">
        <v>3000000</v>
      </c>
      <c r="K351" s="27" t="s">
        <v>3290</v>
      </c>
      <c r="L351" s="27" t="s">
        <v>574</v>
      </c>
      <c r="M351" s="27" t="s">
        <v>4529</v>
      </c>
      <c r="N351" s="27" t="s">
        <v>575</v>
      </c>
      <c r="O351" s="40">
        <v>1000000</v>
      </c>
      <c r="P351" s="27" t="s">
        <v>2316</v>
      </c>
      <c r="Q351" s="41" t="s">
        <v>579</v>
      </c>
      <c r="R351" s="37" t="s">
        <v>580</v>
      </c>
      <c r="S351">
        <f t="shared" si="5"/>
        <v>2023</v>
      </c>
    </row>
    <row r="352" spans="1:19" x14ac:dyDescent="0.3">
      <c r="A352" s="26">
        <v>42859</v>
      </c>
      <c r="B352" s="26">
        <v>44926</v>
      </c>
      <c r="C352" s="26">
        <v>40821</v>
      </c>
      <c r="D352" s="27" t="s">
        <v>3291</v>
      </c>
      <c r="E352" s="27" t="s">
        <v>3292</v>
      </c>
      <c r="F352" s="37" t="s">
        <v>4049</v>
      </c>
      <c r="G352" s="27" t="s">
        <v>2295</v>
      </c>
      <c r="H352" s="38">
        <v>40695</v>
      </c>
      <c r="I352" s="38">
        <v>41060</v>
      </c>
      <c r="J352" s="39">
        <v>15989984</v>
      </c>
      <c r="K352" s="27" t="s">
        <v>3293</v>
      </c>
      <c r="L352" s="27" t="s">
        <v>2439</v>
      </c>
      <c r="M352" s="27" t="s">
        <v>4209</v>
      </c>
      <c r="N352" s="27" t="s">
        <v>1404</v>
      </c>
      <c r="O352" s="40">
        <v>50000</v>
      </c>
      <c r="P352" s="27" t="s">
        <v>2318</v>
      </c>
      <c r="Q352" s="41" t="s">
        <v>706</v>
      </c>
      <c r="R352" s="37" t="s">
        <v>706</v>
      </c>
      <c r="S352">
        <f t="shared" si="5"/>
        <v>2022</v>
      </c>
    </row>
    <row r="353" spans="1:19" x14ac:dyDescent="0.3">
      <c r="A353" s="26">
        <v>42864</v>
      </c>
      <c r="B353" s="26">
        <v>44926</v>
      </c>
      <c r="C353" s="26">
        <v>42844</v>
      </c>
      <c r="D353" s="27" t="s">
        <v>3294</v>
      </c>
      <c r="E353" s="27" t="s">
        <v>1474</v>
      </c>
      <c r="F353" s="37" t="s">
        <v>4050</v>
      </c>
      <c r="G353" s="27" t="s">
        <v>2270</v>
      </c>
      <c r="H353" s="38">
        <v>42549</v>
      </c>
      <c r="I353" s="38">
        <v>42913</v>
      </c>
      <c r="J353" s="39">
        <v>11604000</v>
      </c>
      <c r="K353" s="27" t="s">
        <v>3295</v>
      </c>
      <c r="L353" s="27" t="s">
        <v>2439</v>
      </c>
      <c r="M353" s="27" t="s">
        <v>4471</v>
      </c>
      <c r="N353" s="27" t="s">
        <v>1404</v>
      </c>
      <c r="O353" s="40">
        <v>50000</v>
      </c>
      <c r="P353" s="27" t="s">
        <v>2317</v>
      </c>
      <c r="Q353" s="41" t="s">
        <v>706</v>
      </c>
      <c r="R353" s="37" t="s">
        <v>706</v>
      </c>
      <c r="S353">
        <f t="shared" si="5"/>
        <v>2022</v>
      </c>
    </row>
    <row r="354" spans="1:19" x14ac:dyDescent="0.3">
      <c r="A354" s="26">
        <v>42871</v>
      </c>
      <c r="B354" s="26">
        <v>44926</v>
      </c>
      <c r="C354" s="26">
        <v>42435</v>
      </c>
      <c r="D354" s="27" t="s">
        <v>3296</v>
      </c>
      <c r="E354" s="27" t="s">
        <v>3297</v>
      </c>
      <c r="F354" s="37" t="s">
        <v>4051</v>
      </c>
      <c r="G354" s="27" t="s">
        <v>2283</v>
      </c>
      <c r="H354" s="38">
        <v>42370</v>
      </c>
      <c r="I354" s="38">
        <v>42735</v>
      </c>
      <c r="J354" s="39">
        <v>15381600</v>
      </c>
      <c r="K354" s="27" t="s">
        <v>3298</v>
      </c>
      <c r="L354" s="27" t="s">
        <v>2439</v>
      </c>
      <c r="M354" s="27" t="s">
        <v>4530</v>
      </c>
      <c r="N354" s="27" t="s">
        <v>1404</v>
      </c>
      <c r="O354" s="40">
        <v>50000</v>
      </c>
      <c r="P354" s="27" t="s">
        <v>2327</v>
      </c>
      <c r="Q354" s="41" t="s">
        <v>706</v>
      </c>
      <c r="R354" s="37" t="s">
        <v>706</v>
      </c>
      <c r="S354">
        <f t="shared" si="5"/>
        <v>2022</v>
      </c>
    </row>
    <row r="355" spans="1:19" x14ac:dyDescent="0.3">
      <c r="A355" s="26">
        <v>42878</v>
      </c>
      <c r="B355" s="26">
        <v>44926</v>
      </c>
      <c r="C355" s="26">
        <v>42402</v>
      </c>
      <c r="D355" s="27" t="s">
        <v>3299</v>
      </c>
      <c r="E355" s="27" t="s">
        <v>3300</v>
      </c>
      <c r="F355" s="37" t="s">
        <v>4052</v>
      </c>
      <c r="G355" s="27" t="s">
        <v>2297</v>
      </c>
      <c r="H355" s="38">
        <v>42217</v>
      </c>
      <c r="I355" s="38">
        <v>42582</v>
      </c>
      <c r="J355" s="39">
        <v>18480000</v>
      </c>
      <c r="K355" s="27" t="s">
        <v>3301</v>
      </c>
      <c r="L355" s="27" t="s">
        <v>2439</v>
      </c>
      <c r="M355" s="27" t="s">
        <v>4531</v>
      </c>
      <c r="N355" s="27" t="s">
        <v>1404</v>
      </c>
      <c r="O355" s="40">
        <v>50000</v>
      </c>
      <c r="P355" s="27" t="s">
        <v>2317</v>
      </c>
      <c r="Q355" s="41" t="s">
        <v>706</v>
      </c>
      <c r="R355" s="37" t="s">
        <v>706</v>
      </c>
      <c r="S355">
        <f t="shared" si="5"/>
        <v>2022</v>
      </c>
    </row>
    <row r="356" spans="1:19" x14ac:dyDescent="0.3">
      <c r="A356" s="26">
        <v>42881</v>
      </c>
      <c r="B356" s="26">
        <v>44926</v>
      </c>
      <c r="C356" s="26">
        <v>42602</v>
      </c>
      <c r="D356" s="27" t="s">
        <v>3302</v>
      </c>
      <c r="E356" s="27" t="s">
        <v>3303</v>
      </c>
      <c r="F356" s="37" t="s">
        <v>4053</v>
      </c>
      <c r="G356" s="27" t="s">
        <v>2276</v>
      </c>
      <c r="H356" s="38">
        <v>42370</v>
      </c>
      <c r="I356" s="38">
        <v>42735</v>
      </c>
      <c r="J356" s="39">
        <v>6496952</v>
      </c>
      <c r="K356" s="27" t="s">
        <v>3304</v>
      </c>
      <c r="L356" s="27" t="s">
        <v>2383</v>
      </c>
      <c r="M356" s="27" t="s">
        <v>4525</v>
      </c>
      <c r="N356" s="27" t="s">
        <v>1404</v>
      </c>
      <c r="O356" s="40">
        <v>50000</v>
      </c>
      <c r="P356" s="27" t="s">
        <v>2303</v>
      </c>
      <c r="Q356" s="41" t="s">
        <v>706</v>
      </c>
      <c r="R356" s="37" t="s">
        <v>706</v>
      </c>
      <c r="S356">
        <f t="shared" si="5"/>
        <v>2022</v>
      </c>
    </row>
    <row r="357" spans="1:19" x14ac:dyDescent="0.3">
      <c r="A357" s="26">
        <v>42881</v>
      </c>
      <c r="B357" s="26">
        <v>44926</v>
      </c>
      <c r="C357" s="26">
        <v>41121</v>
      </c>
      <c r="D357" s="27" t="s">
        <v>3305</v>
      </c>
      <c r="E357" s="27" t="s">
        <v>3306</v>
      </c>
      <c r="F357" s="37" t="s">
        <v>4054</v>
      </c>
      <c r="G357" s="27" t="s">
        <v>2281</v>
      </c>
      <c r="H357" s="38">
        <v>40858</v>
      </c>
      <c r="I357" s="38">
        <v>41138</v>
      </c>
      <c r="J357" s="39">
        <v>3134800</v>
      </c>
      <c r="K357" s="27" t="s">
        <v>3307</v>
      </c>
      <c r="L357" s="27" t="s">
        <v>2398</v>
      </c>
      <c r="M357" s="27" t="s">
        <v>4532</v>
      </c>
      <c r="N357" s="27" t="s">
        <v>702</v>
      </c>
      <c r="O357" s="40">
        <v>50000</v>
      </c>
      <c r="P357" s="27" t="s">
        <v>2305</v>
      </c>
      <c r="Q357" s="41" t="s">
        <v>706</v>
      </c>
      <c r="R357" s="37" t="s">
        <v>706</v>
      </c>
      <c r="S357">
        <f t="shared" si="5"/>
        <v>2022</v>
      </c>
    </row>
    <row r="358" spans="1:19" x14ac:dyDescent="0.3">
      <c r="A358" s="26">
        <v>42893</v>
      </c>
      <c r="B358" s="26">
        <v>44926</v>
      </c>
      <c r="C358" s="26">
        <v>42339</v>
      </c>
      <c r="D358" s="27" t="s">
        <v>3308</v>
      </c>
      <c r="E358" s="27" t="s">
        <v>1330</v>
      </c>
      <c r="F358" s="37" t="s">
        <v>4055</v>
      </c>
      <c r="G358" s="27" t="s">
        <v>2297</v>
      </c>
      <c r="H358" s="38">
        <v>42309</v>
      </c>
      <c r="I358" s="38">
        <v>42674</v>
      </c>
      <c r="J358" s="39">
        <v>234640185</v>
      </c>
      <c r="K358" s="27" t="s">
        <v>3309</v>
      </c>
      <c r="L358" s="27" t="s">
        <v>2439</v>
      </c>
      <c r="M358" s="27" t="s">
        <v>4343</v>
      </c>
      <c r="N358" s="27" t="s">
        <v>1404</v>
      </c>
      <c r="O358" s="40">
        <v>50000</v>
      </c>
      <c r="P358" s="27" t="s">
        <v>2303</v>
      </c>
      <c r="Q358" s="41" t="s">
        <v>706</v>
      </c>
      <c r="R358" s="37" t="s">
        <v>706</v>
      </c>
      <c r="S358">
        <f t="shared" si="5"/>
        <v>2022</v>
      </c>
    </row>
    <row r="359" spans="1:19" x14ac:dyDescent="0.3">
      <c r="A359" s="26">
        <v>42893</v>
      </c>
      <c r="B359" s="26">
        <v>44926</v>
      </c>
      <c r="C359" s="26">
        <v>42407</v>
      </c>
      <c r="D359" s="27" t="s">
        <v>3310</v>
      </c>
      <c r="E359" s="27" t="s">
        <v>3311</v>
      </c>
      <c r="F359" s="37" t="s">
        <v>4056</v>
      </c>
      <c r="G359" s="27" t="s">
        <v>2295</v>
      </c>
      <c r="H359" s="38">
        <v>42309</v>
      </c>
      <c r="I359" s="38">
        <v>42674</v>
      </c>
      <c r="J359" s="39">
        <v>234640185</v>
      </c>
      <c r="K359" s="27" t="s">
        <v>3312</v>
      </c>
      <c r="L359" s="27" t="s">
        <v>2439</v>
      </c>
      <c r="M359" s="27" t="s">
        <v>4455</v>
      </c>
      <c r="N359" s="27" t="s">
        <v>1404</v>
      </c>
      <c r="O359" s="40">
        <v>50000</v>
      </c>
      <c r="P359" s="27" t="s">
        <v>2310</v>
      </c>
      <c r="Q359" s="41" t="s">
        <v>706</v>
      </c>
      <c r="R359" s="37" t="s">
        <v>706</v>
      </c>
      <c r="S359">
        <f t="shared" si="5"/>
        <v>2022</v>
      </c>
    </row>
    <row r="360" spans="1:19" x14ac:dyDescent="0.3">
      <c r="A360" s="26">
        <v>42898</v>
      </c>
      <c r="B360" s="26">
        <v>44926</v>
      </c>
      <c r="C360" s="26">
        <v>42664</v>
      </c>
      <c r="D360" s="27" t="s">
        <v>466</v>
      </c>
      <c r="E360" s="27" t="s">
        <v>3313</v>
      </c>
      <c r="F360" s="37" t="s">
        <v>4057</v>
      </c>
      <c r="G360" s="27" t="s">
        <v>2279</v>
      </c>
      <c r="H360" s="38">
        <v>42623</v>
      </c>
      <c r="I360" s="38">
        <v>42987</v>
      </c>
      <c r="J360" s="37"/>
      <c r="K360" s="27" t="s">
        <v>3314</v>
      </c>
      <c r="L360" s="27" t="s">
        <v>574</v>
      </c>
      <c r="M360" s="27" t="s">
        <v>4212</v>
      </c>
      <c r="N360" s="27" t="s">
        <v>566</v>
      </c>
      <c r="O360" s="40">
        <v>200000</v>
      </c>
      <c r="P360" s="27" t="s">
        <v>2328</v>
      </c>
      <c r="Q360" s="41" t="s">
        <v>185</v>
      </c>
      <c r="R360" s="37" t="s">
        <v>570</v>
      </c>
      <c r="S360">
        <f t="shared" si="5"/>
        <v>2022</v>
      </c>
    </row>
    <row r="361" spans="1:19" x14ac:dyDescent="0.3">
      <c r="A361" s="26">
        <v>42900</v>
      </c>
      <c r="B361" s="26">
        <v>44926</v>
      </c>
      <c r="C361" s="26">
        <v>42774</v>
      </c>
      <c r="D361" s="27" t="s">
        <v>3315</v>
      </c>
      <c r="E361" s="27" t="s">
        <v>3316</v>
      </c>
      <c r="F361" s="37" t="s">
        <v>4058</v>
      </c>
      <c r="G361" s="27" t="s">
        <v>2275</v>
      </c>
      <c r="H361" s="38">
        <v>42552</v>
      </c>
      <c r="I361" s="38">
        <v>42916</v>
      </c>
      <c r="J361" s="39">
        <v>242536375</v>
      </c>
      <c r="K361" s="27" t="s">
        <v>3317</v>
      </c>
      <c r="L361" s="27" t="s">
        <v>2439</v>
      </c>
      <c r="M361" s="27" t="s">
        <v>4234</v>
      </c>
      <c r="N361" s="27" t="s">
        <v>1404</v>
      </c>
      <c r="O361" s="40">
        <v>50000</v>
      </c>
      <c r="P361" s="27" t="s">
        <v>2312</v>
      </c>
      <c r="Q361" s="41" t="s">
        <v>706</v>
      </c>
      <c r="R361" s="37" t="s">
        <v>706</v>
      </c>
      <c r="S361">
        <f t="shared" si="5"/>
        <v>2022</v>
      </c>
    </row>
    <row r="362" spans="1:19" x14ac:dyDescent="0.3">
      <c r="A362" s="26">
        <v>42901</v>
      </c>
      <c r="B362" s="26">
        <v>44926</v>
      </c>
      <c r="C362" s="26">
        <v>42800</v>
      </c>
      <c r="D362" s="27" t="s">
        <v>3318</v>
      </c>
      <c r="E362" s="27" t="s">
        <v>1503</v>
      </c>
      <c r="F362" s="37" t="s">
        <v>4059</v>
      </c>
      <c r="G362" s="27" t="s">
        <v>2269</v>
      </c>
      <c r="H362" s="38">
        <v>42644</v>
      </c>
      <c r="I362" s="38">
        <v>43008</v>
      </c>
      <c r="J362" s="39">
        <v>23872536</v>
      </c>
      <c r="K362" s="27" t="s">
        <v>3319</v>
      </c>
      <c r="L362" s="27" t="s">
        <v>2439</v>
      </c>
      <c r="M362" s="27" t="s">
        <v>4254</v>
      </c>
      <c r="N362" s="27" t="s">
        <v>1404</v>
      </c>
      <c r="O362" s="40">
        <v>50000</v>
      </c>
      <c r="P362" s="27" t="s">
        <v>2325</v>
      </c>
      <c r="Q362" s="41" t="s">
        <v>706</v>
      </c>
      <c r="R362" s="37" t="s">
        <v>706</v>
      </c>
      <c r="S362">
        <f t="shared" si="5"/>
        <v>2022</v>
      </c>
    </row>
    <row r="363" spans="1:19" x14ac:dyDescent="0.3">
      <c r="A363" s="26">
        <v>42901</v>
      </c>
      <c r="B363" s="26">
        <v>45062</v>
      </c>
      <c r="C363" s="26">
        <v>42546</v>
      </c>
      <c r="D363" s="27" t="s">
        <v>1554</v>
      </c>
      <c r="E363" s="27" t="s">
        <v>3320</v>
      </c>
      <c r="F363" s="37" t="s">
        <v>4060</v>
      </c>
      <c r="G363" s="27" t="s">
        <v>2269</v>
      </c>
      <c r="H363" s="38">
        <v>42248</v>
      </c>
      <c r="I363" s="38">
        <v>42613</v>
      </c>
      <c r="J363" s="39">
        <v>70444296</v>
      </c>
      <c r="K363" s="27" t="s">
        <v>3321</v>
      </c>
      <c r="L363" s="27" t="s">
        <v>2398</v>
      </c>
      <c r="M363" s="27" t="s">
        <v>4214</v>
      </c>
      <c r="N363" s="27" t="s">
        <v>702</v>
      </c>
      <c r="O363" s="40">
        <v>105000</v>
      </c>
      <c r="P363" s="27" t="s">
        <v>2323</v>
      </c>
      <c r="Q363" s="41" t="s">
        <v>706</v>
      </c>
      <c r="R363" s="37" t="s">
        <v>706</v>
      </c>
      <c r="S363">
        <f t="shared" si="5"/>
        <v>2023</v>
      </c>
    </row>
    <row r="364" spans="1:19" x14ac:dyDescent="0.3">
      <c r="A364" s="26">
        <v>42901</v>
      </c>
      <c r="B364" s="26">
        <v>44926</v>
      </c>
      <c r="C364" s="26">
        <v>41977</v>
      </c>
      <c r="D364" s="27" t="s">
        <v>1978</v>
      </c>
      <c r="E364" s="27" t="s">
        <v>3322</v>
      </c>
      <c r="F364" s="37" t="s">
        <v>4061</v>
      </c>
      <c r="G364" s="27" t="s">
        <v>2296</v>
      </c>
      <c r="H364" s="38">
        <v>41801</v>
      </c>
      <c r="I364" s="38">
        <v>42165</v>
      </c>
      <c r="J364" s="39">
        <v>29040000</v>
      </c>
      <c r="K364" s="27" t="s">
        <v>3323</v>
      </c>
      <c r="L364" s="27" t="s">
        <v>2383</v>
      </c>
      <c r="M364" s="27" t="s">
        <v>4533</v>
      </c>
      <c r="N364" s="27" t="s">
        <v>1404</v>
      </c>
      <c r="O364" s="40">
        <v>50000</v>
      </c>
      <c r="P364" s="27" t="s">
        <v>2328</v>
      </c>
      <c r="Q364" s="41" t="s">
        <v>706</v>
      </c>
      <c r="R364" s="37" t="s">
        <v>706</v>
      </c>
      <c r="S364">
        <f t="shared" si="5"/>
        <v>2022</v>
      </c>
    </row>
    <row r="365" spans="1:19" x14ac:dyDescent="0.3">
      <c r="A365" s="26">
        <v>42906</v>
      </c>
      <c r="B365" s="26">
        <v>44926</v>
      </c>
      <c r="C365" s="26">
        <v>42707</v>
      </c>
      <c r="D365" s="27" t="s">
        <v>3324</v>
      </c>
      <c r="E365" s="27" t="s">
        <v>3325</v>
      </c>
      <c r="F365" s="37" t="s">
        <v>4062</v>
      </c>
      <c r="G365" s="27" t="s">
        <v>2285</v>
      </c>
      <c r="H365" s="38">
        <v>42370</v>
      </c>
      <c r="I365" s="38">
        <v>42735</v>
      </c>
      <c r="J365" s="39">
        <v>15381600</v>
      </c>
      <c r="K365" s="27" t="s">
        <v>3326</v>
      </c>
      <c r="L365" s="27" t="s">
        <v>2439</v>
      </c>
      <c r="M365" s="27" t="s">
        <v>4534</v>
      </c>
      <c r="N365" s="27" t="s">
        <v>1404</v>
      </c>
      <c r="O365" s="40">
        <v>50000</v>
      </c>
      <c r="P365" s="27" t="s">
        <v>2321</v>
      </c>
      <c r="Q365" s="41" t="s">
        <v>706</v>
      </c>
      <c r="R365" s="37" t="s">
        <v>706</v>
      </c>
      <c r="S365">
        <f t="shared" si="5"/>
        <v>2022</v>
      </c>
    </row>
    <row r="366" spans="1:19" x14ac:dyDescent="0.3">
      <c r="A366" s="26">
        <v>42907</v>
      </c>
      <c r="B366" s="26">
        <v>44926</v>
      </c>
      <c r="C366" s="26">
        <v>42477</v>
      </c>
      <c r="D366" s="27" t="s">
        <v>3327</v>
      </c>
      <c r="E366" s="27" t="s">
        <v>3328</v>
      </c>
      <c r="F366" s="37" t="s">
        <v>3828</v>
      </c>
      <c r="G366" s="27" t="s">
        <v>2276</v>
      </c>
      <c r="H366" s="38">
        <v>42475</v>
      </c>
      <c r="I366" s="38">
        <v>42839</v>
      </c>
      <c r="J366" s="39">
        <v>86690748</v>
      </c>
      <c r="K366" s="27" t="s">
        <v>3329</v>
      </c>
      <c r="L366" s="27" t="s">
        <v>2439</v>
      </c>
      <c r="M366" s="27" t="s">
        <v>4535</v>
      </c>
      <c r="N366" s="27" t="s">
        <v>1404</v>
      </c>
      <c r="O366" s="40">
        <v>50000</v>
      </c>
      <c r="P366" s="27" t="s">
        <v>2322</v>
      </c>
      <c r="Q366" s="41" t="s">
        <v>706</v>
      </c>
      <c r="R366" s="37" t="s">
        <v>706</v>
      </c>
      <c r="S366">
        <f t="shared" si="5"/>
        <v>2022</v>
      </c>
    </row>
    <row r="367" spans="1:19" x14ac:dyDescent="0.3">
      <c r="A367" s="26">
        <v>42907</v>
      </c>
      <c r="B367" s="26">
        <v>44926</v>
      </c>
      <c r="C367" s="26">
        <v>42238</v>
      </c>
      <c r="D367" s="27" t="s">
        <v>167</v>
      </c>
      <c r="E367" s="27" t="s">
        <v>2619</v>
      </c>
      <c r="F367" s="37" t="s">
        <v>4063</v>
      </c>
      <c r="G367" s="27" t="s">
        <v>2296</v>
      </c>
      <c r="H367" s="38">
        <v>42109</v>
      </c>
      <c r="I367" s="38">
        <v>42474</v>
      </c>
      <c r="J367" s="39">
        <v>77466840</v>
      </c>
      <c r="K367" s="27" t="s">
        <v>3330</v>
      </c>
      <c r="L367" s="27" t="s">
        <v>2439</v>
      </c>
      <c r="M367" s="27" t="s">
        <v>4536</v>
      </c>
      <c r="N367" s="27" t="s">
        <v>1404</v>
      </c>
      <c r="O367" s="40">
        <v>50000</v>
      </c>
      <c r="P367" s="27" t="s">
        <v>2309</v>
      </c>
      <c r="Q367" s="41" t="s">
        <v>706</v>
      </c>
      <c r="R367" s="37" t="s">
        <v>706</v>
      </c>
      <c r="S367">
        <f t="shared" si="5"/>
        <v>2022</v>
      </c>
    </row>
    <row r="368" spans="1:19" x14ac:dyDescent="0.3">
      <c r="A368" s="26">
        <v>42907</v>
      </c>
      <c r="B368" s="26">
        <v>44926</v>
      </c>
      <c r="C368" s="26">
        <v>42565</v>
      </c>
      <c r="D368" s="27" t="s">
        <v>3331</v>
      </c>
      <c r="E368" s="27" t="s">
        <v>3332</v>
      </c>
      <c r="F368" s="37" t="s">
        <v>4064</v>
      </c>
      <c r="G368" s="27" t="s">
        <v>2273</v>
      </c>
      <c r="H368" s="38">
        <v>42475</v>
      </c>
      <c r="I368" s="38">
        <v>42839</v>
      </c>
      <c r="J368" s="39">
        <v>86690748</v>
      </c>
      <c r="K368" s="27" t="s">
        <v>3333</v>
      </c>
      <c r="L368" s="27" t="s">
        <v>2439</v>
      </c>
      <c r="M368" s="27" t="s">
        <v>4398</v>
      </c>
      <c r="N368" s="27" t="s">
        <v>1404</v>
      </c>
      <c r="O368" s="40">
        <v>50000</v>
      </c>
      <c r="P368" s="27" t="s">
        <v>2302</v>
      </c>
      <c r="Q368" s="41" t="s">
        <v>706</v>
      </c>
      <c r="R368" s="37" t="s">
        <v>706</v>
      </c>
      <c r="S368">
        <f t="shared" si="5"/>
        <v>2022</v>
      </c>
    </row>
    <row r="369" spans="1:19" x14ac:dyDescent="0.3">
      <c r="A369" s="26">
        <v>42908</v>
      </c>
      <c r="B369" s="26">
        <v>44926</v>
      </c>
      <c r="C369" s="26">
        <v>42830</v>
      </c>
      <c r="D369" s="27" t="s">
        <v>3334</v>
      </c>
      <c r="E369" s="27" t="s">
        <v>3335</v>
      </c>
      <c r="F369" s="37" t="s">
        <v>4065</v>
      </c>
      <c r="G369" s="27" t="s">
        <v>2295</v>
      </c>
      <c r="H369" s="38">
        <v>42654</v>
      </c>
      <c r="I369" s="38">
        <v>43018</v>
      </c>
      <c r="J369" s="39">
        <v>23106204</v>
      </c>
      <c r="K369" s="27" t="s">
        <v>3336</v>
      </c>
      <c r="L369" s="27" t="s">
        <v>2439</v>
      </c>
      <c r="M369" s="27" t="s">
        <v>4306</v>
      </c>
      <c r="N369" s="27" t="s">
        <v>1404</v>
      </c>
      <c r="O369" s="40">
        <v>50000</v>
      </c>
      <c r="P369" s="27" t="s">
        <v>2308</v>
      </c>
      <c r="Q369" s="41" t="s">
        <v>706</v>
      </c>
      <c r="R369" s="37" t="s">
        <v>706</v>
      </c>
      <c r="S369">
        <f t="shared" si="5"/>
        <v>2022</v>
      </c>
    </row>
    <row r="370" spans="1:19" x14ac:dyDescent="0.3">
      <c r="A370" s="26">
        <v>42914</v>
      </c>
      <c r="B370" s="26">
        <v>44926</v>
      </c>
      <c r="C370" s="26">
        <v>42880</v>
      </c>
      <c r="D370" s="27" t="s">
        <v>3337</v>
      </c>
      <c r="E370" s="27" t="s">
        <v>3338</v>
      </c>
      <c r="F370" s="37" t="s">
        <v>4066</v>
      </c>
      <c r="G370" s="27" t="s">
        <v>2296</v>
      </c>
      <c r="H370" s="38">
        <v>42552</v>
      </c>
      <c r="I370" s="38">
        <v>42916</v>
      </c>
      <c r="J370" s="39">
        <v>7620270</v>
      </c>
      <c r="K370" s="27" t="s">
        <v>3339</v>
      </c>
      <c r="L370" s="27" t="s">
        <v>2439</v>
      </c>
      <c r="M370" s="27" t="s">
        <v>4204</v>
      </c>
      <c r="N370" s="27" t="s">
        <v>1404</v>
      </c>
      <c r="O370" s="40">
        <v>50000</v>
      </c>
      <c r="P370" s="27" t="s">
        <v>2315</v>
      </c>
      <c r="Q370" s="41" t="s">
        <v>706</v>
      </c>
      <c r="R370" s="37" t="s">
        <v>706</v>
      </c>
      <c r="S370">
        <f t="shared" si="5"/>
        <v>2022</v>
      </c>
    </row>
    <row r="371" spans="1:19" x14ac:dyDescent="0.3">
      <c r="A371" s="26">
        <v>42914</v>
      </c>
      <c r="B371" s="26">
        <v>44926</v>
      </c>
      <c r="C371" s="26">
        <v>42811</v>
      </c>
      <c r="D371" s="27" t="s">
        <v>3340</v>
      </c>
      <c r="E371" s="27" t="s">
        <v>3341</v>
      </c>
      <c r="F371" s="37" t="s">
        <v>4067</v>
      </c>
      <c r="G371" s="27" t="s">
        <v>2281</v>
      </c>
      <c r="H371" s="38">
        <v>42478</v>
      </c>
      <c r="I371" s="38">
        <v>42842</v>
      </c>
      <c r="J371" s="39">
        <v>14794612</v>
      </c>
      <c r="K371" s="27" t="s">
        <v>3342</v>
      </c>
      <c r="L371" s="27" t="s">
        <v>2439</v>
      </c>
      <c r="M371" s="27" t="s">
        <v>4537</v>
      </c>
      <c r="N371" s="27" t="s">
        <v>1404</v>
      </c>
      <c r="O371" s="40">
        <v>50000</v>
      </c>
      <c r="P371" s="27" t="s">
        <v>2303</v>
      </c>
      <c r="Q371" s="41" t="s">
        <v>706</v>
      </c>
      <c r="R371" s="37" t="s">
        <v>706</v>
      </c>
      <c r="S371">
        <f t="shared" si="5"/>
        <v>2022</v>
      </c>
    </row>
    <row r="372" spans="1:19" x14ac:dyDescent="0.3">
      <c r="A372" s="26">
        <v>42915</v>
      </c>
      <c r="B372" s="26">
        <v>44926</v>
      </c>
      <c r="C372" s="26">
        <v>42598</v>
      </c>
      <c r="D372" s="27" t="s">
        <v>3343</v>
      </c>
      <c r="E372" s="27" t="s">
        <v>679</v>
      </c>
      <c r="F372" s="37" t="s">
        <v>4068</v>
      </c>
      <c r="G372" s="27" t="s">
        <v>2281</v>
      </c>
      <c r="H372" s="38">
        <v>42534</v>
      </c>
      <c r="I372" s="38">
        <v>42898</v>
      </c>
      <c r="J372" s="39">
        <v>80336863</v>
      </c>
      <c r="K372" s="27" t="s">
        <v>3344</v>
      </c>
      <c r="L372" s="27" t="s">
        <v>2439</v>
      </c>
      <c r="M372" s="27" t="s">
        <v>4538</v>
      </c>
      <c r="N372" s="27" t="s">
        <v>1404</v>
      </c>
      <c r="O372" s="40">
        <v>50000</v>
      </c>
      <c r="P372" s="27" t="s">
        <v>2307</v>
      </c>
      <c r="Q372" s="41" t="s">
        <v>706</v>
      </c>
      <c r="R372" s="37" t="s">
        <v>706</v>
      </c>
      <c r="S372">
        <f t="shared" si="5"/>
        <v>2022</v>
      </c>
    </row>
    <row r="373" spans="1:19" x14ac:dyDescent="0.3">
      <c r="A373" s="26">
        <v>42919</v>
      </c>
      <c r="B373" s="26">
        <v>44926</v>
      </c>
      <c r="C373" s="26">
        <v>42702</v>
      </c>
      <c r="D373" s="27" t="s">
        <v>3345</v>
      </c>
      <c r="E373" s="27" t="s">
        <v>3346</v>
      </c>
      <c r="F373" s="37" t="s">
        <v>4069</v>
      </c>
      <c r="G373" s="27" t="s">
        <v>2280</v>
      </c>
      <c r="H373" s="38">
        <v>42370</v>
      </c>
      <c r="I373" s="38">
        <v>42735</v>
      </c>
      <c r="J373" s="39">
        <v>2986400</v>
      </c>
      <c r="K373" s="27" t="s">
        <v>3347</v>
      </c>
      <c r="L373" s="27" t="s">
        <v>2439</v>
      </c>
      <c r="M373" s="27" t="s">
        <v>4224</v>
      </c>
      <c r="N373" s="27" t="s">
        <v>1404</v>
      </c>
      <c r="O373" s="40">
        <v>50000</v>
      </c>
      <c r="P373" s="27" t="s">
        <v>2318</v>
      </c>
      <c r="Q373" s="41" t="s">
        <v>706</v>
      </c>
      <c r="R373" s="37" t="s">
        <v>706</v>
      </c>
      <c r="S373">
        <f t="shared" si="5"/>
        <v>2022</v>
      </c>
    </row>
    <row r="374" spans="1:19" x14ac:dyDescent="0.3">
      <c r="A374" s="26">
        <v>42919</v>
      </c>
      <c r="B374" s="26">
        <v>44926</v>
      </c>
      <c r="C374" s="26">
        <v>41971</v>
      </c>
      <c r="D374" s="27" t="s">
        <v>3348</v>
      </c>
      <c r="E374" s="27" t="s">
        <v>3349</v>
      </c>
      <c r="F374" s="37" t="s">
        <v>4070</v>
      </c>
      <c r="G374" s="27" t="s">
        <v>2293</v>
      </c>
      <c r="H374" s="38">
        <v>41663</v>
      </c>
      <c r="I374" s="38">
        <v>42027</v>
      </c>
      <c r="J374" s="39">
        <v>3174600</v>
      </c>
      <c r="K374" s="27" t="s">
        <v>3350</v>
      </c>
      <c r="L374" s="27" t="s">
        <v>2439</v>
      </c>
      <c r="M374" s="27" t="s">
        <v>4539</v>
      </c>
      <c r="N374" s="27" t="s">
        <v>1404</v>
      </c>
      <c r="O374" s="40">
        <v>50000</v>
      </c>
      <c r="P374" s="27" t="s">
        <v>2328</v>
      </c>
      <c r="Q374" s="41" t="s">
        <v>706</v>
      </c>
      <c r="R374" s="37" t="s">
        <v>706</v>
      </c>
      <c r="S374">
        <f t="shared" si="5"/>
        <v>2022</v>
      </c>
    </row>
    <row r="375" spans="1:19" x14ac:dyDescent="0.3">
      <c r="A375" s="26">
        <v>42920</v>
      </c>
      <c r="B375" s="26">
        <v>44926</v>
      </c>
      <c r="C375" s="26">
        <v>42566</v>
      </c>
      <c r="D375" s="27" t="s">
        <v>3351</v>
      </c>
      <c r="E375" s="27" t="s">
        <v>932</v>
      </c>
      <c r="F375" s="37" t="s">
        <v>4071</v>
      </c>
      <c r="G375" s="27" t="s">
        <v>2294</v>
      </c>
      <c r="H375" s="38">
        <v>42309</v>
      </c>
      <c r="I375" s="38">
        <v>42674</v>
      </c>
      <c r="J375" s="39">
        <v>234640185</v>
      </c>
      <c r="K375" s="27" t="s">
        <v>3352</v>
      </c>
      <c r="L375" s="27" t="s">
        <v>2439</v>
      </c>
      <c r="M375" s="27" t="s">
        <v>4330</v>
      </c>
      <c r="N375" s="27" t="s">
        <v>1404</v>
      </c>
      <c r="O375" s="40">
        <v>50000</v>
      </c>
      <c r="P375" s="27" t="s">
        <v>2318</v>
      </c>
      <c r="Q375" s="41" t="s">
        <v>706</v>
      </c>
      <c r="R375" s="37" t="s">
        <v>706</v>
      </c>
      <c r="S375">
        <f t="shared" si="5"/>
        <v>2022</v>
      </c>
    </row>
    <row r="376" spans="1:19" x14ac:dyDescent="0.3">
      <c r="A376" s="26">
        <v>42921</v>
      </c>
      <c r="B376" s="26">
        <v>44926</v>
      </c>
      <c r="C376" s="26">
        <v>42494</v>
      </c>
      <c r="D376" s="27" t="s">
        <v>3353</v>
      </c>
      <c r="E376" s="27" t="s">
        <v>3354</v>
      </c>
      <c r="F376" s="37" t="s">
        <v>4072</v>
      </c>
      <c r="G376" s="27" t="s">
        <v>2283</v>
      </c>
      <c r="H376" s="38">
        <v>42290</v>
      </c>
      <c r="I376" s="38">
        <v>42655</v>
      </c>
      <c r="J376" s="39">
        <v>9647040</v>
      </c>
      <c r="K376" s="27" t="s">
        <v>3355</v>
      </c>
      <c r="L376" s="27" t="s">
        <v>2439</v>
      </c>
      <c r="M376" s="27" t="s">
        <v>4540</v>
      </c>
      <c r="N376" s="27" t="s">
        <v>1404</v>
      </c>
      <c r="O376" s="40">
        <v>50000</v>
      </c>
      <c r="P376" s="27" t="s">
        <v>2302</v>
      </c>
      <c r="Q376" s="41" t="s">
        <v>706</v>
      </c>
      <c r="R376" s="37" t="s">
        <v>706</v>
      </c>
      <c r="S376">
        <f t="shared" si="5"/>
        <v>2022</v>
      </c>
    </row>
    <row r="377" spans="1:19" x14ac:dyDescent="0.3">
      <c r="A377" s="26">
        <v>42926</v>
      </c>
      <c r="B377" s="26">
        <v>44926</v>
      </c>
      <c r="C377" s="26">
        <v>42798</v>
      </c>
      <c r="D377" s="27" t="s">
        <v>3356</v>
      </c>
      <c r="E377" s="27" t="s">
        <v>3357</v>
      </c>
      <c r="F377" s="37" t="s">
        <v>4073</v>
      </c>
      <c r="G377" s="27" t="s">
        <v>2292</v>
      </c>
      <c r="H377" s="38">
        <v>42623</v>
      </c>
      <c r="I377" s="38">
        <v>42987</v>
      </c>
      <c r="J377" s="37"/>
      <c r="K377" s="27" t="s">
        <v>2379</v>
      </c>
      <c r="L377" s="27" t="s">
        <v>596</v>
      </c>
      <c r="M377" s="27" t="s">
        <v>4216</v>
      </c>
      <c r="N377" s="27" t="s">
        <v>566</v>
      </c>
      <c r="O377" s="40">
        <v>50000</v>
      </c>
      <c r="P377" s="27" t="s">
        <v>2327</v>
      </c>
      <c r="Q377" s="41" t="s">
        <v>185</v>
      </c>
      <c r="R377" s="37" t="s">
        <v>570</v>
      </c>
      <c r="S377">
        <f t="shared" si="5"/>
        <v>2022</v>
      </c>
    </row>
    <row r="378" spans="1:19" x14ac:dyDescent="0.3">
      <c r="A378" s="26">
        <v>42928</v>
      </c>
      <c r="B378" s="26">
        <v>44926</v>
      </c>
      <c r="C378" s="26">
        <v>42416</v>
      </c>
      <c r="D378" s="27" t="s">
        <v>3358</v>
      </c>
      <c r="E378" s="27" t="s">
        <v>3359</v>
      </c>
      <c r="F378" s="37" t="s">
        <v>4074</v>
      </c>
      <c r="G378" s="27" t="s">
        <v>2280</v>
      </c>
      <c r="H378" s="38">
        <v>42370</v>
      </c>
      <c r="I378" s="38">
        <v>42735</v>
      </c>
      <c r="J378" s="39">
        <v>6496952</v>
      </c>
      <c r="K378" s="27" t="s">
        <v>3360</v>
      </c>
      <c r="L378" s="27" t="s">
        <v>2439</v>
      </c>
      <c r="M378" s="27" t="s">
        <v>4541</v>
      </c>
      <c r="N378" s="27" t="s">
        <v>1404</v>
      </c>
      <c r="O378" s="40">
        <v>50000</v>
      </c>
      <c r="P378" s="27" t="s">
        <v>2325</v>
      </c>
      <c r="Q378" s="41" t="s">
        <v>706</v>
      </c>
      <c r="R378" s="37" t="s">
        <v>706</v>
      </c>
      <c r="S378">
        <f t="shared" si="5"/>
        <v>2022</v>
      </c>
    </row>
    <row r="379" spans="1:19" x14ac:dyDescent="0.3">
      <c r="A379" s="26">
        <v>42929</v>
      </c>
      <c r="B379" s="26">
        <v>45267</v>
      </c>
      <c r="C379" s="26">
        <v>42583</v>
      </c>
      <c r="D379" s="27" t="s">
        <v>3361</v>
      </c>
      <c r="E379" s="27" t="s">
        <v>3362</v>
      </c>
      <c r="F379" s="37" t="s">
        <v>4075</v>
      </c>
      <c r="G379" s="27" t="s">
        <v>2285</v>
      </c>
      <c r="H379" s="38">
        <v>42309</v>
      </c>
      <c r="I379" s="38">
        <v>42674</v>
      </c>
      <c r="J379" s="39">
        <v>14412540</v>
      </c>
      <c r="K379" s="27" t="s">
        <v>3363</v>
      </c>
      <c r="L379" s="27" t="s">
        <v>2398</v>
      </c>
      <c r="M379" s="27" t="s">
        <v>4210</v>
      </c>
      <c r="N379" s="27" t="s">
        <v>702</v>
      </c>
      <c r="O379" s="40">
        <v>89500</v>
      </c>
      <c r="P379" s="27" t="s">
        <v>2317</v>
      </c>
      <c r="Q379" s="41" t="s">
        <v>706</v>
      </c>
      <c r="R379" s="37" t="s">
        <v>706</v>
      </c>
      <c r="S379">
        <f t="shared" si="5"/>
        <v>2023</v>
      </c>
    </row>
    <row r="380" spans="1:19" x14ac:dyDescent="0.3">
      <c r="A380" s="26">
        <v>42930</v>
      </c>
      <c r="B380" s="26">
        <v>44926</v>
      </c>
      <c r="C380" s="26">
        <v>42385</v>
      </c>
      <c r="D380" s="27" t="s">
        <v>3364</v>
      </c>
      <c r="E380" s="27" t="s">
        <v>3365</v>
      </c>
      <c r="F380" s="37" t="s">
        <v>3883</v>
      </c>
      <c r="G380" s="27" t="s">
        <v>2275</v>
      </c>
      <c r="H380" s="38">
        <v>42370</v>
      </c>
      <c r="I380" s="38">
        <v>42735</v>
      </c>
      <c r="J380" s="39">
        <v>9516000</v>
      </c>
      <c r="K380" s="27" t="s">
        <v>3366</v>
      </c>
      <c r="L380" s="27" t="s">
        <v>2439</v>
      </c>
      <c r="M380" s="27" t="s">
        <v>4351</v>
      </c>
      <c r="N380" s="27" t="s">
        <v>1404</v>
      </c>
      <c r="O380" s="40">
        <v>50000</v>
      </c>
      <c r="P380" s="27" t="s">
        <v>2322</v>
      </c>
      <c r="Q380" s="41" t="s">
        <v>706</v>
      </c>
      <c r="R380" s="37" t="s">
        <v>706</v>
      </c>
      <c r="S380">
        <f t="shared" si="5"/>
        <v>2022</v>
      </c>
    </row>
    <row r="381" spans="1:19" x14ac:dyDescent="0.3">
      <c r="A381" s="26">
        <v>42934</v>
      </c>
      <c r="B381" s="26">
        <v>44926</v>
      </c>
      <c r="C381" s="26">
        <v>42415</v>
      </c>
      <c r="D381" s="27" t="s">
        <v>3367</v>
      </c>
      <c r="E381" s="27" t="s">
        <v>3368</v>
      </c>
      <c r="F381" s="37" t="s">
        <v>4076</v>
      </c>
      <c r="G381" s="27" t="s">
        <v>2274</v>
      </c>
      <c r="H381" s="38">
        <v>42232</v>
      </c>
      <c r="I381" s="38">
        <v>42597</v>
      </c>
      <c r="J381" s="39">
        <v>9840000</v>
      </c>
      <c r="K381" s="27" t="s">
        <v>3369</v>
      </c>
      <c r="L381" s="27" t="s">
        <v>2439</v>
      </c>
      <c r="M381" s="27" t="s">
        <v>4542</v>
      </c>
      <c r="N381" s="27" t="s">
        <v>1404</v>
      </c>
      <c r="O381" s="40">
        <v>50000</v>
      </c>
      <c r="P381" s="27" t="s">
        <v>2317</v>
      </c>
      <c r="Q381" s="41" t="s">
        <v>706</v>
      </c>
      <c r="R381" s="37" t="s">
        <v>706</v>
      </c>
      <c r="S381">
        <f t="shared" si="5"/>
        <v>2022</v>
      </c>
    </row>
    <row r="382" spans="1:19" x14ac:dyDescent="0.3">
      <c r="A382" s="26">
        <v>42937</v>
      </c>
      <c r="B382" s="26">
        <v>44926</v>
      </c>
      <c r="C382" s="26">
        <v>42928</v>
      </c>
      <c r="D382" s="27" t="s">
        <v>3370</v>
      </c>
      <c r="E382" s="27" t="s">
        <v>3371</v>
      </c>
      <c r="F382" s="37" t="s">
        <v>4077</v>
      </c>
      <c r="G382" s="27" t="s">
        <v>2275</v>
      </c>
      <c r="H382" s="38">
        <v>42736</v>
      </c>
      <c r="I382" s="38">
        <v>43100</v>
      </c>
      <c r="J382" s="39">
        <v>400000</v>
      </c>
      <c r="K382" s="27" t="s">
        <v>3372</v>
      </c>
      <c r="L382" s="27" t="s">
        <v>596</v>
      </c>
      <c r="M382" s="27" t="s">
        <v>4318</v>
      </c>
      <c r="N382" s="27" t="s">
        <v>566</v>
      </c>
      <c r="O382" s="40">
        <v>5000</v>
      </c>
      <c r="P382" s="27" t="s">
        <v>2310</v>
      </c>
      <c r="Q382" s="41" t="s">
        <v>185</v>
      </c>
      <c r="R382" s="37" t="s">
        <v>570</v>
      </c>
      <c r="S382">
        <f t="shared" si="5"/>
        <v>2022</v>
      </c>
    </row>
    <row r="383" spans="1:19" x14ac:dyDescent="0.3">
      <c r="A383" s="26">
        <v>42937</v>
      </c>
      <c r="B383" s="26">
        <v>44926</v>
      </c>
      <c r="C383" s="26">
        <v>42760</v>
      </c>
      <c r="D383" s="27" t="s">
        <v>3373</v>
      </c>
      <c r="E383" s="27" t="s">
        <v>3374</v>
      </c>
      <c r="F383" s="37" t="s">
        <v>4078</v>
      </c>
      <c r="G383" s="27" t="s">
        <v>2279</v>
      </c>
      <c r="H383" s="38">
        <v>42623</v>
      </c>
      <c r="I383" s="38">
        <v>42987</v>
      </c>
      <c r="J383" s="37"/>
      <c r="K383" s="27" t="s">
        <v>2366</v>
      </c>
      <c r="L383" s="27" t="s">
        <v>574</v>
      </c>
      <c r="M383" s="27" t="s">
        <v>4256</v>
      </c>
      <c r="N383" s="27" t="s">
        <v>566</v>
      </c>
      <c r="O383" s="40">
        <v>200000</v>
      </c>
      <c r="P383" s="27" t="s">
        <v>2320</v>
      </c>
      <c r="Q383" s="41" t="s">
        <v>185</v>
      </c>
      <c r="R383" s="37" t="s">
        <v>570</v>
      </c>
      <c r="S383">
        <f t="shared" si="5"/>
        <v>2022</v>
      </c>
    </row>
    <row r="384" spans="1:19" x14ac:dyDescent="0.3">
      <c r="A384" s="26">
        <v>42937</v>
      </c>
      <c r="B384" s="26">
        <v>44926</v>
      </c>
      <c r="C384" s="26">
        <v>42756</v>
      </c>
      <c r="D384" s="27" t="s">
        <v>277</v>
      </c>
      <c r="E384" s="27" t="s">
        <v>3375</v>
      </c>
      <c r="F384" s="37" t="s">
        <v>4079</v>
      </c>
      <c r="G384" s="27" t="s">
        <v>2290</v>
      </c>
      <c r="H384" s="38">
        <v>42623</v>
      </c>
      <c r="I384" s="38">
        <v>42987</v>
      </c>
      <c r="J384" s="37"/>
      <c r="K384" s="27" t="s">
        <v>2366</v>
      </c>
      <c r="L384" s="27" t="s">
        <v>574</v>
      </c>
      <c r="M384" s="27" t="s">
        <v>4543</v>
      </c>
      <c r="N384" s="27" t="s">
        <v>566</v>
      </c>
      <c r="O384" s="40">
        <v>3000</v>
      </c>
      <c r="P384" s="27" t="s">
        <v>2327</v>
      </c>
      <c r="Q384" s="41" t="s">
        <v>185</v>
      </c>
      <c r="R384" s="37" t="s">
        <v>570</v>
      </c>
      <c r="S384">
        <f t="shared" si="5"/>
        <v>2022</v>
      </c>
    </row>
    <row r="385" spans="1:19" x14ac:dyDescent="0.3">
      <c r="A385" s="26">
        <v>42937</v>
      </c>
      <c r="B385" s="26">
        <v>44926</v>
      </c>
      <c r="C385" s="26">
        <v>41900</v>
      </c>
      <c r="D385" s="27" t="s">
        <v>1599</v>
      </c>
      <c r="E385" s="27" t="s">
        <v>3376</v>
      </c>
      <c r="F385" s="37" t="s">
        <v>4080</v>
      </c>
      <c r="G385" s="27" t="s">
        <v>2292</v>
      </c>
      <c r="H385" s="38">
        <v>41747</v>
      </c>
      <c r="I385" s="38">
        <v>42111</v>
      </c>
      <c r="J385" s="39">
        <v>14794612</v>
      </c>
      <c r="K385" s="27" t="s">
        <v>3377</v>
      </c>
      <c r="L385" s="27" t="s">
        <v>2439</v>
      </c>
      <c r="M385" s="27" t="s">
        <v>4332</v>
      </c>
      <c r="N385" s="27" t="s">
        <v>1404</v>
      </c>
      <c r="O385" s="40">
        <v>50000</v>
      </c>
      <c r="P385" s="27" t="s">
        <v>2317</v>
      </c>
      <c r="Q385" s="41" t="s">
        <v>706</v>
      </c>
      <c r="R385" s="37" t="s">
        <v>706</v>
      </c>
      <c r="S385">
        <f t="shared" si="5"/>
        <v>2022</v>
      </c>
    </row>
    <row r="386" spans="1:19" x14ac:dyDescent="0.3">
      <c r="A386" s="26">
        <v>42937</v>
      </c>
      <c r="B386" s="26">
        <v>44926</v>
      </c>
      <c r="C386" s="26">
        <v>42542</v>
      </c>
      <c r="D386" s="27" t="s">
        <v>1581</v>
      </c>
      <c r="E386" s="27" t="s">
        <v>3378</v>
      </c>
      <c r="F386" s="37" t="s">
        <v>4081</v>
      </c>
      <c r="G386" s="27" t="s">
        <v>2290</v>
      </c>
      <c r="H386" s="38">
        <v>42515</v>
      </c>
      <c r="I386" s="38">
        <v>42879</v>
      </c>
      <c r="J386" s="39">
        <v>14633652</v>
      </c>
      <c r="K386" s="27" t="s">
        <v>3379</v>
      </c>
      <c r="L386" s="27" t="s">
        <v>2439</v>
      </c>
      <c r="M386" s="27" t="s">
        <v>4341</v>
      </c>
      <c r="N386" s="27" t="s">
        <v>1404</v>
      </c>
      <c r="O386" s="40">
        <v>50000</v>
      </c>
      <c r="P386" s="27" t="s">
        <v>2310</v>
      </c>
      <c r="Q386" s="41" t="s">
        <v>706</v>
      </c>
      <c r="R386" s="37" t="s">
        <v>706</v>
      </c>
      <c r="S386">
        <f t="shared" si="5"/>
        <v>2022</v>
      </c>
    </row>
    <row r="387" spans="1:19" x14ac:dyDescent="0.3">
      <c r="A387" s="26">
        <v>42937</v>
      </c>
      <c r="B387" s="26">
        <v>44926</v>
      </c>
      <c r="C387" s="26">
        <v>42405</v>
      </c>
      <c r="D387" s="27" t="s">
        <v>3380</v>
      </c>
      <c r="E387" s="27" t="s">
        <v>3381</v>
      </c>
      <c r="F387" s="37" t="s">
        <v>4082</v>
      </c>
      <c r="G387" s="27" t="s">
        <v>2280</v>
      </c>
      <c r="H387" s="38">
        <v>42370</v>
      </c>
      <c r="I387" s="38">
        <v>42735</v>
      </c>
      <c r="J387" s="39">
        <v>15381600</v>
      </c>
      <c r="K387" s="27" t="s">
        <v>3382</v>
      </c>
      <c r="L387" s="27" t="s">
        <v>2439</v>
      </c>
      <c r="M387" s="27" t="s">
        <v>4544</v>
      </c>
      <c r="N387" s="27" t="s">
        <v>1404</v>
      </c>
      <c r="O387" s="40">
        <v>50000</v>
      </c>
      <c r="P387" s="27" t="s">
        <v>2312</v>
      </c>
      <c r="Q387" s="41" t="s">
        <v>706</v>
      </c>
      <c r="R387" s="37" t="s">
        <v>706</v>
      </c>
      <c r="S387">
        <f t="shared" ref="S387:S450" si="6">YEAR(B387)</f>
        <v>2022</v>
      </c>
    </row>
    <row r="388" spans="1:19" x14ac:dyDescent="0.3">
      <c r="A388" s="26">
        <v>42937</v>
      </c>
      <c r="B388" s="26">
        <v>44926</v>
      </c>
      <c r="C388" s="26">
        <v>42712</v>
      </c>
      <c r="D388" s="27" t="s">
        <v>3383</v>
      </c>
      <c r="E388" s="27" t="s">
        <v>3384</v>
      </c>
      <c r="F388" s="37" t="s">
        <v>4083</v>
      </c>
      <c r="G388" s="27" t="s">
        <v>2287</v>
      </c>
      <c r="H388" s="38">
        <v>42370</v>
      </c>
      <c r="I388" s="38">
        <v>42735</v>
      </c>
      <c r="J388" s="39">
        <v>15381600</v>
      </c>
      <c r="K388" s="27" t="s">
        <v>3385</v>
      </c>
      <c r="L388" s="27" t="s">
        <v>2439</v>
      </c>
      <c r="M388" s="27" t="s">
        <v>4272</v>
      </c>
      <c r="N388" s="27" t="s">
        <v>1404</v>
      </c>
      <c r="O388" s="40">
        <v>50000</v>
      </c>
      <c r="P388" s="27" t="s">
        <v>2317</v>
      </c>
      <c r="Q388" s="41" t="s">
        <v>706</v>
      </c>
      <c r="R388" s="37" t="s">
        <v>706</v>
      </c>
      <c r="S388">
        <f t="shared" si="6"/>
        <v>2022</v>
      </c>
    </row>
    <row r="389" spans="1:19" x14ac:dyDescent="0.3">
      <c r="A389" s="26">
        <v>42943</v>
      </c>
      <c r="B389" s="26">
        <v>44926</v>
      </c>
      <c r="C389" s="26">
        <v>42684</v>
      </c>
      <c r="D389" s="27" t="s">
        <v>3386</v>
      </c>
      <c r="E389" s="27" t="s">
        <v>3387</v>
      </c>
      <c r="F389" s="37" t="s">
        <v>4084</v>
      </c>
      <c r="G389" s="27" t="s">
        <v>2269</v>
      </c>
      <c r="H389" s="38">
        <v>42549</v>
      </c>
      <c r="I389" s="38">
        <v>42913</v>
      </c>
      <c r="J389" s="39">
        <v>11604000</v>
      </c>
      <c r="K389" s="27" t="s">
        <v>3388</v>
      </c>
      <c r="L389" s="27" t="s">
        <v>2439</v>
      </c>
      <c r="M389" s="27" t="s">
        <v>4545</v>
      </c>
      <c r="N389" s="27" t="s">
        <v>1404</v>
      </c>
      <c r="O389" s="40">
        <v>50000</v>
      </c>
      <c r="P389" s="27" t="s">
        <v>2325</v>
      </c>
      <c r="Q389" s="41" t="s">
        <v>706</v>
      </c>
      <c r="R389" s="37" t="s">
        <v>706</v>
      </c>
      <c r="S389">
        <f t="shared" si="6"/>
        <v>2022</v>
      </c>
    </row>
    <row r="390" spans="1:19" x14ac:dyDescent="0.3">
      <c r="A390" s="26">
        <v>42943</v>
      </c>
      <c r="B390" s="26">
        <v>44926</v>
      </c>
      <c r="C390" s="26">
        <v>42923</v>
      </c>
      <c r="D390" s="27" t="s">
        <v>514</v>
      </c>
      <c r="E390" s="27" t="s">
        <v>3389</v>
      </c>
      <c r="F390" s="37" t="s">
        <v>3702</v>
      </c>
      <c r="G390" s="27" t="s">
        <v>2277</v>
      </c>
      <c r="H390" s="38">
        <v>42614</v>
      </c>
      <c r="I390" s="38">
        <v>42978</v>
      </c>
      <c r="J390" s="39">
        <v>10764000</v>
      </c>
      <c r="K390" s="27" t="s">
        <v>3390</v>
      </c>
      <c r="L390" s="27" t="s">
        <v>2398</v>
      </c>
      <c r="M390" s="27" t="s">
        <v>4264</v>
      </c>
      <c r="N390" s="27" t="s">
        <v>702</v>
      </c>
      <c r="O390" s="40">
        <v>60000</v>
      </c>
      <c r="P390" s="27" t="s">
        <v>2300</v>
      </c>
      <c r="Q390" s="41" t="s">
        <v>706</v>
      </c>
      <c r="R390" s="37" t="s">
        <v>706</v>
      </c>
      <c r="S390">
        <f t="shared" si="6"/>
        <v>2022</v>
      </c>
    </row>
    <row r="391" spans="1:19" x14ac:dyDescent="0.3">
      <c r="A391" s="26">
        <v>42944</v>
      </c>
      <c r="B391" s="26">
        <v>44926</v>
      </c>
      <c r="C391" s="26">
        <v>42702</v>
      </c>
      <c r="D391" s="27" t="s">
        <v>3391</v>
      </c>
      <c r="E391" s="27" t="s">
        <v>3392</v>
      </c>
      <c r="F391" s="37" t="s">
        <v>4085</v>
      </c>
      <c r="G391" s="27" t="s">
        <v>2298</v>
      </c>
      <c r="H391" s="38">
        <v>42380</v>
      </c>
      <c r="I391" s="38">
        <v>42745</v>
      </c>
      <c r="J391" s="39">
        <v>15844936</v>
      </c>
      <c r="K391" s="27" t="s">
        <v>3393</v>
      </c>
      <c r="L391" s="27" t="s">
        <v>2439</v>
      </c>
      <c r="M391" s="27" t="s">
        <v>4546</v>
      </c>
      <c r="N391" s="27" t="s">
        <v>1404</v>
      </c>
      <c r="O391" s="40">
        <v>50000</v>
      </c>
      <c r="P391" s="27" t="s">
        <v>2299</v>
      </c>
      <c r="Q391" s="41" t="s">
        <v>706</v>
      </c>
      <c r="R391" s="37" t="s">
        <v>706</v>
      </c>
      <c r="S391">
        <f t="shared" si="6"/>
        <v>2022</v>
      </c>
    </row>
    <row r="392" spans="1:19" x14ac:dyDescent="0.3">
      <c r="A392" s="26">
        <v>42944</v>
      </c>
      <c r="B392" s="26">
        <v>44926</v>
      </c>
      <c r="C392" s="26">
        <v>42787</v>
      </c>
      <c r="D392" s="27" t="s">
        <v>3394</v>
      </c>
      <c r="E392" s="27" t="s">
        <v>2448</v>
      </c>
      <c r="F392" s="37" t="s">
        <v>4086</v>
      </c>
      <c r="G392" s="27" t="s">
        <v>2294</v>
      </c>
      <c r="H392" s="38">
        <v>42746</v>
      </c>
      <c r="I392" s="38">
        <v>43110</v>
      </c>
      <c r="J392" s="39">
        <v>15844936</v>
      </c>
      <c r="K392" s="27" t="s">
        <v>3393</v>
      </c>
      <c r="L392" s="27" t="s">
        <v>2439</v>
      </c>
      <c r="M392" s="27" t="s">
        <v>4547</v>
      </c>
      <c r="N392" s="27" t="s">
        <v>1404</v>
      </c>
      <c r="O392" s="40">
        <v>50000</v>
      </c>
      <c r="P392" s="27" t="s">
        <v>2316</v>
      </c>
      <c r="Q392" s="41" t="s">
        <v>706</v>
      </c>
      <c r="R392" s="37" t="s">
        <v>706</v>
      </c>
      <c r="S392">
        <f t="shared" si="6"/>
        <v>2022</v>
      </c>
    </row>
    <row r="393" spans="1:19" x14ac:dyDescent="0.3">
      <c r="A393" s="26">
        <v>42948</v>
      </c>
      <c r="B393" s="26">
        <v>44926</v>
      </c>
      <c r="C393" s="26">
        <v>42825</v>
      </c>
      <c r="D393" s="27" t="s">
        <v>3395</v>
      </c>
      <c r="E393" s="27" t="s">
        <v>3396</v>
      </c>
      <c r="F393" s="37" t="s">
        <v>4087</v>
      </c>
      <c r="G393" s="27" t="s">
        <v>2290</v>
      </c>
      <c r="H393" s="38">
        <v>42452</v>
      </c>
      <c r="I393" s="38">
        <v>43179</v>
      </c>
      <c r="J393" s="39">
        <v>640800000</v>
      </c>
      <c r="K393" s="27" t="s">
        <v>3397</v>
      </c>
      <c r="L393" s="27" t="s">
        <v>556</v>
      </c>
      <c r="M393" s="27" t="s">
        <v>4548</v>
      </c>
      <c r="N393" s="27" t="s">
        <v>3398</v>
      </c>
      <c r="O393" s="40">
        <v>50000</v>
      </c>
      <c r="P393" s="27" t="s">
        <v>2301</v>
      </c>
      <c r="Q393" s="41" t="s">
        <v>3399</v>
      </c>
      <c r="R393" s="37" t="s">
        <v>1630</v>
      </c>
      <c r="S393">
        <f t="shared" si="6"/>
        <v>2022</v>
      </c>
    </row>
    <row r="394" spans="1:19" x14ac:dyDescent="0.3">
      <c r="A394" s="26">
        <v>42948</v>
      </c>
      <c r="B394" s="26">
        <v>44926</v>
      </c>
      <c r="C394" s="26">
        <v>42139</v>
      </c>
      <c r="D394" s="27" t="s">
        <v>3400</v>
      </c>
      <c r="E394" s="27" t="s">
        <v>3401</v>
      </c>
      <c r="F394" s="37" t="s">
        <v>4088</v>
      </c>
      <c r="G394" s="27" t="s">
        <v>2297</v>
      </c>
      <c r="H394" s="38">
        <v>41944</v>
      </c>
      <c r="I394" s="38">
        <v>42308</v>
      </c>
      <c r="J394" s="39">
        <v>500143975</v>
      </c>
      <c r="K394" s="27" t="s">
        <v>3402</v>
      </c>
      <c r="L394" s="27" t="s">
        <v>2383</v>
      </c>
      <c r="M394" s="27" t="s">
        <v>4327</v>
      </c>
      <c r="N394" s="27" t="s">
        <v>1404</v>
      </c>
      <c r="O394" s="40">
        <v>50000</v>
      </c>
      <c r="P394" s="27" t="s">
        <v>2305</v>
      </c>
      <c r="Q394" s="41" t="s">
        <v>706</v>
      </c>
      <c r="R394" s="37" t="s">
        <v>706</v>
      </c>
      <c r="S394">
        <f t="shared" si="6"/>
        <v>2022</v>
      </c>
    </row>
    <row r="395" spans="1:19" x14ac:dyDescent="0.3">
      <c r="A395" s="26">
        <v>42950</v>
      </c>
      <c r="B395" s="26">
        <v>44926</v>
      </c>
      <c r="C395" s="26">
        <v>42689</v>
      </c>
      <c r="D395" s="27" t="s">
        <v>3403</v>
      </c>
      <c r="E395" s="27" t="s">
        <v>3404</v>
      </c>
      <c r="F395" s="37" t="s">
        <v>4089</v>
      </c>
      <c r="G395" s="27" t="s">
        <v>2297</v>
      </c>
      <c r="H395" s="38">
        <v>42373</v>
      </c>
      <c r="I395" s="38">
        <v>42738</v>
      </c>
      <c r="J395" s="39">
        <v>4867200</v>
      </c>
      <c r="K395" s="27" t="s">
        <v>3405</v>
      </c>
      <c r="L395" s="27" t="s">
        <v>2439</v>
      </c>
      <c r="M395" s="27" t="s">
        <v>4549</v>
      </c>
      <c r="N395" s="27" t="s">
        <v>1404</v>
      </c>
      <c r="O395" s="40">
        <v>50000</v>
      </c>
      <c r="P395" s="27" t="s">
        <v>2301</v>
      </c>
      <c r="Q395" s="41" t="s">
        <v>706</v>
      </c>
      <c r="R395" s="37" t="s">
        <v>706</v>
      </c>
      <c r="S395">
        <f t="shared" si="6"/>
        <v>2022</v>
      </c>
    </row>
    <row r="396" spans="1:19" x14ac:dyDescent="0.3">
      <c r="A396" s="26">
        <v>42951</v>
      </c>
      <c r="B396" s="26">
        <v>44926</v>
      </c>
      <c r="C396" s="26">
        <v>41802</v>
      </c>
      <c r="D396" s="27" t="s">
        <v>2444</v>
      </c>
      <c r="E396" s="27" t="s">
        <v>3406</v>
      </c>
      <c r="F396" s="37" t="s">
        <v>4090</v>
      </c>
      <c r="G396" s="27" t="s">
        <v>2290</v>
      </c>
      <c r="H396" s="38">
        <v>41438</v>
      </c>
      <c r="I396" s="38">
        <v>41802</v>
      </c>
      <c r="J396" s="39">
        <v>80808606</v>
      </c>
      <c r="K396" s="27" t="s">
        <v>2673</v>
      </c>
      <c r="L396" s="27" t="s">
        <v>2439</v>
      </c>
      <c r="M396" s="27" t="s">
        <v>4479</v>
      </c>
      <c r="N396" s="27" t="s">
        <v>1404</v>
      </c>
      <c r="O396" s="40">
        <v>50000</v>
      </c>
      <c r="P396" s="27" t="s">
        <v>2299</v>
      </c>
      <c r="Q396" s="41" t="s">
        <v>706</v>
      </c>
      <c r="R396" s="37" t="s">
        <v>706</v>
      </c>
      <c r="S396">
        <f t="shared" si="6"/>
        <v>2022</v>
      </c>
    </row>
    <row r="397" spans="1:19" x14ac:dyDescent="0.3">
      <c r="A397" s="26">
        <v>42951</v>
      </c>
      <c r="B397" s="26">
        <v>44926</v>
      </c>
      <c r="C397" s="26">
        <v>42490</v>
      </c>
      <c r="D397" s="27" t="s">
        <v>3407</v>
      </c>
      <c r="E397" s="27" t="s">
        <v>3408</v>
      </c>
      <c r="F397" s="37" t="s">
        <v>4091</v>
      </c>
      <c r="G397" s="27" t="s">
        <v>2287</v>
      </c>
      <c r="H397" s="38">
        <v>42168</v>
      </c>
      <c r="I397" s="38">
        <v>42533</v>
      </c>
      <c r="J397" s="39">
        <v>80336863</v>
      </c>
      <c r="K397" s="27" t="s">
        <v>3409</v>
      </c>
      <c r="L397" s="27" t="s">
        <v>2439</v>
      </c>
      <c r="M397" s="27" t="s">
        <v>4374</v>
      </c>
      <c r="N397" s="27" t="s">
        <v>1404</v>
      </c>
      <c r="O397" s="40">
        <v>50000</v>
      </c>
      <c r="P397" s="27" t="s">
        <v>2315</v>
      </c>
      <c r="Q397" s="41" t="s">
        <v>706</v>
      </c>
      <c r="R397" s="37" t="s">
        <v>706</v>
      </c>
      <c r="S397">
        <f t="shared" si="6"/>
        <v>2022</v>
      </c>
    </row>
    <row r="398" spans="1:19" x14ac:dyDescent="0.3">
      <c r="A398" s="26">
        <v>42951</v>
      </c>
      <c r="B398" s="26">
        <v>44926</v>
      </c>
      <c r="C398" s="26">
        <v>42585</v>
      </c>
      <c r="D398" s="27" t="s">
        <v>3410</v>
      </c>
      <c r="E398" s="27" t="s">
        <v>3411</v>
      </c>
      <c r="F398" s="37" t="s">
        <v>4092</v>
      </c>
      <c r="G398" s="27" t="s">
        <v>2279</v>
      </c>
      <c r="H398" s="38">
        <v>42505</v>
      </c>
      <c r="I398" s="38">
        <v>42869</v>
      </c>
      <c r="J398" s="39">
        <v>32919922</v>
      </c>
      <c r="K398" s="27" t="s">
        <v>3412</v>
      </c>
      <c r="L398" s="27" t="s">
        <v>2439</v>
      </c>
      <c r="M398" s="27" t="s">
        <v>4249</v>
      </c>
      <c r="N398" s="27" t="s">
        <v>1404</v>
      </c>
      <c r="O398" s="40">
        <v>50000</v>
      </c>
      <c r="P398" s="27" t="s">
        <v>2313</v>
      </c>
      <c r="Q398" s="41" t="s">
        <v>706</v>
      </c>
      <c r="R398" s="37" t="s">
        <v>706</v>
      </c>
      <c r="S398">
        <f t="shared" si="6"/>
        <v>2022</v>
      </c>
    </row>
    <row r="399" spans="1:19" x14ac:dyDescent="0.3">
      <c r="A399" s="26">
        <v>42962</v>
      </c>
      <c r="B399" s="26">
        <v>44926</v>
      </c>
      <c r="C399" s="26">
        <v>42536</v>
      </c>
      <c r="D399" s="27" t="s">
        <v>3413</v>
      </c>
      <c r="E399" s="27" t="s">
        <v>3414</v>
      </c>
      <c r="F399" s="37" t="s">
        <v>4093</v>
      </c>
      <c r="G399" s="27" t="s">
        <v>2288</v>
      </c>
      <c r="H399" s="38">
        <v>42370</v>
      </c>
      <c r="I399" s="38">
        <v>42735</v>
      </c>
      <c r="J399" s="39">
        <v>15381600</v>
      </c>
      <c r="K399" s="27" t="s">
        <v>3415</v>
      </c>
      <c r="L399" s="27" t="s">
        <v>2383</v>
      </c>
      <c r="M399" s="27" t="s">
        <v>4550</v>
      </c>
      <c r="N399" s="27" t="s">
        <v>1404</v>
      </c>
      <c r="O399" s="40">
        <v>50000</v>
      </c>
      <c r="P399" s="27" t="s">
        <v>2299</v>
      </c>
      <c r="Q399" s="41" t="s">
        <v>706</v>
      </c>
      <c r="R399" s="37" t="s">
        <v>706</v>
      </c>
      <c r="S399">
        <f t="shared" si="6"/>
        <v>2022</v>
      </c>
    </row>
    <row r="400" spans="1:19" x14ac:dyDescent="0.3">
      <c r="A400" s="26">
        <v>42966</v>
      </c>
      <c r="B400" s="26">
        <v>44926</v>
      </c>
      <c r="C400" s="26">
        <v>42568</v>
      </c>
      <c r="D400" s="27" t="s">
        <v>3416</v>
      </c>
      <c r="E400" s="27" t="s">
        <v>3417</v>
      </c>
      <c r="F400" s="37" t="s">
        <v>4094</v>
      </c>
      <c r="G400" s="27" t="s">
        <v>2289</v>
      </c>
      <c r="H400" s="38">
        <v>42552</v>
      </c>
      <c r="I400" s="38">
        <v>42916</v>
      </c>
      <c r="J400" s="39">
        <v>7620270</v>
      </c>
      <c r="K400" s="27" t="s">
        <v>3418</v>
      </c>
      <c r="L400" s="27" t="s">
        <v>2439</v>
      </c>
      <c r="M400" s="27" t="s">
        <v>4551</v>
      </c>
      <c r="N400" s="27" t="s">
        <v>1404</v>
      </c>
      <c r="O400" s="40">
        <v>50000</v>
      </c>
      <c r="P400" s="27" t="s">
        <v>2305</v>
      </c>
      <c r="Q400" s="41" t="s">
        <v>706</v>
      </c>
      <c r="R400" s="37" t="s">
        <v>706</v>
      </c>
      <c r="S400">
        <f t="shared" si="6"/>
        <v>2022</v>
      </c>
    </row>
    <row r="401" spans="1:19" x14ac:dyDescent="0.3">
      <c r="A401" s="26">
        <v>42966</v>
      </c>
      <c r="B401" s="26">
        <v>44926</v>
      </c>
      <c r="C401" s="26">
        <v>42607</v>
      </c>
      <c r="D401" s="27" t="s">
        <v>3419</v>
      </c>
      <c r="E401" s="27" t="s">
        <v>3420</v>
      </c>
      <c r="F401" s="37" t="s">
        <v>4095</v>
      </c>
      <c r="G401" s="27" t="s">
        <v>2272</v>
      </c>
      <c r="H401" s="38">
        <v>42552</v>
      </c>
      <c r="I401" s="38">
        <v>42916</v>
      </c>
      <c r="J401" s="39">
        <v>7620270</v>
      </c>
      <c r="K401" s="27" t="s">
        <v>3421</v>
      </c>
      <c r="L401" s="27" t="s">
        <v>2439</v>
      </c>
      <c r="M401" s="27" t="s">
        <v>4552</v>
      </c>
      <c r="N401" s="27" t="s">
        <v>1404</v>
      </c>
      <c r="O401" s="40">
        <v>50000</v>
      </c>
      <c r="P401" s="27" t="s">
        <v>2318</v>
      </c>
      <c r="Q401" s="41" t="s">
        <v>706</v>
      </c>
      <c r="R401" s="37" t="s">
        <v>706</v>
      </c>
      <c r="S401">
        <f t="shared" si="6"/>
        <v>2022</v>
      </c>
    </row>
    <row r="402" spans="1:19" x14ac:dyDescent="0.3">
      <c r="A402" s="26">
        <v>42975</v>
      </c>
      <c r="B402" s="26">
        <v>44926</v>
      </c>
      <c r="C402" s="26">
        <v>41440</v>
      </c>
      <c r="D402" s="27" t="s">
        <v>3422</v>
      </c>
      <c r="E402" s="27" t="s">
        <v>3423</v>
      </c>
      <c r="F402" s="37" t="s">
        <v>4029</v>
      </c>
      <c r="G402" s="27" t="s">
        <v>2271</v>
      </c>
      <c r="H402" s="38">
        <v>41382</v>
      </c>
      <c r="I402" s="38">
        <v>41746</v>
      </c>
      <c r="J402" s="39">
        <v>15838380</v>
      </c>
      <c r="K402" s="27" t="s">
        <v>3424</v>
      </c>
      <c r="L402" s="27" t="s">
        <v>2439</v>
      </c>
      <c r="M402" s="27" t="s">
        <v>4462</v>
      </c>
      <c r="N402" s="27" t="s">
        <v>1404</v>
      </c>
      <c r="O402" s="40">
        <v>50000</v>
      </c>
      <c r="P402" s="27" t="s">
        <v>2323</v>
      </c>
      <c r="Q402" s="41" t="s">
        <v>706</v>
      </c>
      <c r="R402" s="37" t="s">
        <v>706</v>
      </c>
      <c r="S402">
        <f t="shared" si="6"/>
        <v>2022</v>
      </c>
    </row>
    <row r="403" spans="1:19" x14ac:dyDescent="0.3">
      <c r="A403" s="26">
        <v>42977</v>
      </c>
      <c r="B403" s="26">
        <v>44926</v>
      </c>
      <c r="C403" s="26">
        <v>42220</v>
      </c>
      <c r="D403" s="27" t="s">
        <v>3425</v>
      </c>
      <c r="E403" s="27" t="s">
        <v>3426</v>
      </c>
      <c r="F403" s="37" t="s">
        <v>4096</v>
      </c>
      <c r="G403" s="27" t="s">
        <v>2294</v>
      </c>
      <c r="H403" s="38">
        <v>42112</v>
      </c>
      <c r="I403" s="38">
        <v>42477</v>
      </c>
      <c r="J403" s="39">
        <v>14794612</v>
      </c>
      <c r="K403" s="27" t="s">
        <v>3427</v>
      </c>
      <c r="L403" s="27" t="s">
        <v>2439</v>
      </c>
      <c r="M403" s="27" t="s">
        <v>4342</v>
      </c>
      <c r="N403" s="27" t="s">
        <v>1404</v>
      </c>
      <c r="O403" s="40">
        <v>50000</v>
      </c>
      <c r="P403" s="27" t="s">
        <v>2310</v>
      </c>
      <c r="Q403" s="41" t="s">
        <v>706</v>
      </c>
      <c r="R403" s="37" t="s">
        <v>706</v>
      </c>
      <c r="S403">
        <f t="shared" si="6"/>
        <v>2022</v>
      </c>
    </row>
    <row r="404" spans="1:19" x14ac:dyDescent="0.3">
      <c r="A404" s="26">
        <v>42980</v>
      </c>
      <c r="B404" s="26">
        <v>44926</v>
      </c>
      <c r="C404" s="26">
        <v>42885</v>
      </c>
      <c r="D404" s="27" t="s">
        <v>2219</v>
      </c>
      <c r="E404" s="27" t="s">
        <v>3428</v>
      </c>
      <c r="F404" s="37" t="s">
        <v>4097</v>
      </c>
      <c r="G404" s="27" t="s">
        <v>2289</v>
      </c>
      <c r="H404" s="38">
        <v>42736</v>
      </c>
      <c r="I404" s="38">
        <v>43100</v>
      </c>
      <c r="J404" s="39">
        <v>98574324</v>
      </c>
      <c r="K404" s="27" t="s">
        <v>3429</v>
      </c>
      <c r="L404" s="27" t="s">
        <v>2383</v>
      </c>
      <c r="M404" s="27" t="s">
        <v>4338</v>
      </c>
      <c r="N404" s="27" t="s">
        <v>1404</v>
      </c>
      <c r="O404" s="40">
        <v>50000</v>
      </c>
      <c r="P404" s="27" t="s">
        <v>2299</v>
      </c>
      <c r="Q404" s="41" t="s">
        <v>706</v>
      </c>
      <c r="R404" s="37" t="s">
        <v>706</v>
      </c>
      <c r="S404">
        <f t="shared" si="6"/>
        <v>2022</v>
      </c>
    </row>
    <row r="405" spans="1:19" x14ac:dyDescent="0.3">
      <c r="A405" s="26">
        <v>42986</v>
      </c>
      <c r="B405" s="26">
        <v>44926</v>
      </c>
      <c r="C405" s="26">
        <v>42874</v>
      </c>
      <c r="D405" s="27" t="s">
        <v>68</v>
      </c>
      <c r="E405" s="27" t="s">
        <v>3430</v>
      </c>
      <c r="F405" s="37" t="s">
        <v>3713</v>
      </c>
      <c r="G405" s="27" t="s">
        <v>2281</v>
      </c>
      <c r="H405" s="38">
        <v>42675</v>
      </c>
      <c r="I405" s="38">
        <v>43039</v>
      </c>
      <c r="J405" s="39">
        <v>119974286</v>
      </c>
      <c r="K405" s="27" t="s">
        <v>3431</v>
      </c>
      <c r="L405" s="27" t="s">
        <v>2439</v>
      </c>
      <c r="M405" s="27" t="s">
        <v>4488</v>
      </c>
      <c r="N405" s="27" t="s">
        <v>1404</v>
      </c>
      <c r="O405" s="40">
        <v>50000</v>
      </c>
      <c r="P405" s="27" t="s">
        <v>2316</v>
      </c>
      <c r="Q405" s="41" t="s">
        <v>706</v>
      </c>
      <c r="R405" s="37" t="s">
        <v>706</v>
      </c>
      <c r="S405">
        <f t="shared" si="6"/>
        <v>2022</v>
      </c>
    </row>
    <row r="406" spans="1:19" x14ac:dyDescent="0.3">
      <c r="A406" s="26">
        <v>42989</v>
      </c>
      <c r="B406" s="26">
        <v>44926</v>
      </c>
      <c r="C406" s="26">
        <v>42897</v>
      </c>
      <c r="D406" s="27" t="s">
        <v>3432</v>
      </c>
      <c r="E406" s="27" t="s">
        <v>3433</v>
      </c>
      <c r="F406" s="37" t="s">
        <v>3712</v>
      </c>
      <c r="G406" s="27" t="s">
        <v>2272</v>
      </c>
      <c r="H406" s="38">
        <v>42847</v>
      </c>
      <c r="I406" s="38">
        <v>43211</v>
      </c>
      <c r="J406" s="37"/>
      <c r="K406" s="27" t="s">
        <v>3434</v>
      </c>
      <c r="L406" s="27" t="s">
        <v>574</v>
      </c>
      <c r="M406" s="27" t="s">
        <v>4553</v>
      </c>
      <c r="N406" s="27" t="s">
        <v>566</v>
      </c>
      <c r="O406" s="40">
        <v>850000</v>
      </c>
      <c r="P406" s="27" t="s">
        <v>2313</v>
      </c>
      <c r="Q406" s="41" t="s">
        <v>185</v>
      </c>
      <c r="R406" s="37" t="s">
        <v>570</v>
      </c>
      <c r="S406">
        <f t="shared" si="6"/>
        <v>2022</v>
      </c>
    </row>
    <row r="407" spans="1:19" x14ac:dyDescent="0.3">
      <c r="A407" s="26">
        <v>42992</v>
      </c>
      <c r="B407" s="26">
        <v>44946</v>
      </c>
      <c r="C407" s="26">
        <v>42946</v>
      </c>
      <c r="D407" s="27" t="s">
        <v>3435</v>
      </c>
      <c r="E407" s="27" t="s">
        <v>3436</v>
      </c>
      <c r="F407" s="37" t="s">
        <v>4098</v>
      </c>
      <c r="G407" s="27" t="s">
        <v>2285</v>
      </c>
      <c r="H407" s="38">
        <v>42782</v>
      </c>
      <c r="I407" s="38">
        <v>43146</v>
      </c>
      <c r="J407" s="39">
        <v>380000</v>
      </c>
      <c r="K407" s="27" t="s">
        <v>3437</v>
      </c>
      <c r="L407" s="27" t="s">
        <v>574</v>
      </c>
      <c r="M407" s="27" t="s">
        <v>4375</v>
      </c>
      <c r="N407" s="27" t="s">
        <v>566</v>
      </c>
      <c r="O407" s="40">
        <v>625357</v>
      </c>
      <c r="P407" s="27" t="s">
        <v>2307</v>
      </c>
      <c r="Q407" s="41" t="s">
        <v>185</v>
      </c>
      <c r="R407" s="37" t="s">
        <v>570</v>
      </c>
      <c r="S407">
        <f t="shared" si="6"/>
        <v>2023</v>
      </c>
    </row>
    <row r="408" spans="1:19" x14ac:dyDescent="0.3">
      <c r="A408" s="26">
        <v>42998</v>
      </c>
      <c r="B408" s="26">
        <v>44926</v>
      </c>
      <c r="C408" s="26">
        <v>42413</v>
      </c>
      <c r="D408" s="27" t="s">
        <v>3438</v>
      </c>
      <c r="E408" s="27" t="s">
        <v>3439</v>
      </c>
      <c r="F408" s="37" t="s">
        <v>4099</v>
      </c>
      <c r="G408" s="27" t="s">
        <v>2281</v>
      </c>
      <c r="H408" s="38">
        <v>42309</v>
      </c>
      <c r="I408" s="38">
        <v>42674</v>
      </c>
      <c r="J408" s="39">
        <v>234640185</v>
      </c>
      <c r="K408" s="27" t="s">
        <v>3440</v>
      </c>
      <c r="L408" s="27" t="s">
        <v>2398</v>
      </c>
      <c r="M408" s="27" t="s">
        <v>4554</v>
      </c>
      <c r="N408" s="27" t="s">
        <v>1404</v>
      </c>
      <c r="O408" s="40">
        <v>50000</v>
      </c>
      <c r="P408" s="27" t="s">
        <v>2312</v>
      </c>
      <c r="Q408" s="41" t="s">
        <v>706</v>
      </c>
      <c r="R408" s="37" t="s">
        <v>706</v>
      </c>
      <c r="S408">
        <f t="shared" si="6"/>
        <v>2022</v>
      </c>
    </row>
    <row r="409" spans="1:19" x14ac:dyDescent="0.3">
      <c r="A409" s="26">
        <v>42998</v>
      </c>
      <c r="B409" s="26">
        <v>44926</v>
      </c>
      <c r="C409" s="26">
        <v>42432</v>
      </c>
      <c r="D409" s="27" t="s">
        <v>3441</v>
      </c>
      <c r="E409" s="27" t="s">
        <v>622</v>
      </c>
      <c r="F409" s="37" t="s">
        <v>4100</v>
      </c>
      <c r="G409" s="27" t="s">
        <v>2281</v>
      </c>
      <c r="H409" s="38">
        <v>42309</v>
      </c>
      <c r="I409" s="38">
        <v>42674</v>
      </c>
      <c r="J409" s="39">
        <v>234640185</v>
      </c>
      <c r="K409" s="27" t="s">
        <v>3442</v>
      </c>
      <c r="L409" s="27" t="s">
        <v>2398</v>
      </c>
      <c r="M409" s="27" t="s">
        <v>4555</v>
      </c>
      <c r="N409" s="27" t="s">
        <v>1404</v>
      </c>
      <c r="O409" s="40">
        <v>50000</v>
      </c>
      <c r="P409" s="27" t="s">
        <v>2328</v>
      </c>
      <c r="Q409" s="41" t="s">
        <v>706</v>
      </c>
      <c r="R409" s="37" t="s">
        <v>706</v>
      </c>
      <c r="S409">
        <f t="shared" si="6"/>
        <v>2022</v>
      </c>
    </row>
    <row r="410" spans="1:19" x14ac:dyDescent="0.3">
      <c r="A410" s="26">
        <v>43000</v>
      </c>
      <c r="B410" s="26">
        <v>44926</v>
      </c>
      <c r="C410" s="26">
        <v>42707</v>
      </c>
      <c r="D410" s="27" t="s">
        <v>3443</v>
      </c>
      <c r="E410" s="27" t="s">
        <v>3444</v>
      </c>
      <c r="F410" s="37" t="s">
        <v>4101</v>
      </c>
      <c r="G410" s="27" t="s">
        <v>2271</v>
      </c>
      <c r="H410" s="38">
        <v>42552</v>
      </c>
      <c r="I410" s="38">
        <v>42916</v>
      </c>
      <c r="J410" s="39">
        <v>7620270</v>
      </c>
      <c r="K410" s="27" t="s">
        <v>3445</v>
      </c>
      <c r="L410" s="27" t="s">
        <v>2398</v>
      </c>
      <c r="M410" s="27" t="s">
        <v>4455</v>
      </c>
      <c r="N410" s="27" t="s">
        <v>1404</v>
      </c>
      <c r="O410" s="40">
        <v>50000</v>
      </c>
      <c r="P410" s="27" t="s">
        <v>2324</v>
      </c>
      <c r="Q410" s="41" t="s">
        <v>706</v>
      </c>
      <c r="R410" s="37" t="s">
        <v>706</v>
      </c>
      <c r="S410">
        <f t="shared" si="6"/>
        <v>2022</v>
      </c>
    </row>
    <row r="411" spans="1:19" x14ac:dyDescent="0.3">
      <c r="A411" s="26">
        <v>43006</v>
      </c>
      <c r="B411" s="26">
        <v>44926</v>
      </c>
      <c r="C411" s="26">
        <v>42581</v>
      </c>
      <c r="D411" s="27" t="s">
        <v>3446</v>
      </c>
      <c r="E411" s="27" t="s">
        <v>3447</v>
      </c>
      <c r="F411" s="37" t="s">
        <v>4102</v>
      </c>
      <c r="G411" s="27" t="s">
        <v>2293</v>
      </c>
      <c r="H411" s="38">
        <v>42478</v>
      </c>
      <c r="I411" s="38">
        <v>42842</v>
      </c>
      <c r="J411" s="39">
        <v>14794612</v>
      </c>
      <c r="K411" s="27" t="s">
        <v>3448</v>
      </c>
      <c r="L411" s="27" t="s">
        <v>2398</v>
      </c>
      <c r="M411" s="27" t="s">
        <v>4556</v>
      </c>
      <c r="N411" s="27" t="s">
        <v>1404</v>
      </c>
      <c r="O411" s="40">
        <v>50000</v>
      </c>
      <c r="P411" s="27" t="s">
        <v>2304</v>
      </c>
      <c r="Q411" s="41" t="s">
        <v>706</v>
      </c>
      <c r="R411" s="37" t="s">
        <v>706</v>
      </c>
      <c r="S411">
        <f t="shared" si="6"/>
        <v>2022</v>
      </c>
    </row>
    <row r="412" spans="1:19" x14ac:dyDescent="0.3">
      <c r="A412" s="26">
        <v>43007</v>
      </c>
      <c r="B412" s="26">
        <v>44926</v>
      </c>
      <c r="C412" s="26">
        <v>42690</v>
      </c>
      <c r="D412" s="27" t="s">
        <v>3449</v>
      </c>
      <c r="E412" s="27" t="s">
        <v>3450</v>
      </c>
      <c r="F412" s="37" t="s">
        <v>4103</v>
      </c>
      <c r="G412" s="27" t="s">
        <v>2272</v>
      </c>
      <c r="H412" s="38">
        <v>42577</v>
      </c>
      <c r="I412" s="38">
        <v>42941</v>
      </c>
      <c r="J412" s="39">
        <v>17082000</v>
      </c>
      <c r="K412" s="27" t="s">
        <v>3451</v>
      </c>
      <c r="L412" s="27" t="s">
        <v>2398</v>
      </c>
      <c r="M412" s="27" t="s">
        <v>4252</v>
      </c>
      <c r="N412" s="27" t="s">
        <v>702</v>
      </c>
      <c r="O412" s="40">
        <v>95000</v>
      </c>
      <c r="P412" s="27" t="s">
        <v>2319</v>
      </c>
      <c r="Q412" s="41" t="s">
        <v>706</v>
      </c>
      <c r="R412" s="37" t="s">
        <v>706</v>
      </c>
      <c r="S412">
        <f t="shared" si="6"/>
        <v>2022</v>
      </c>
    </row>
    <row r="413" spans="1:19" x14ac:dyDescent="0.3">
      <c r="A413" s="26">
        <v>43008</v>
      </c>
      <c r="B413" s="26">
        <v>44926</v>
      </c>
      <c r="C413" s="26">
        <v>42774</v>
      </c>
      <c r="D413" s="27" t="s">
        <v>2922</v>
      </c>
      <c r="E413" s="27" t="s">
        <v>3452</v>
      </c>
      <c r="F413" s="37" t="s">
        <v>4104</v>
      </c>
      <c r="G413" s="27" t="s">
        <v>2291</v>
      </c>
      <c r="H413" s="38">
        <v>42675</v>
      </c>
      <c r="I413" s="38">
        <v>43039</v>
      </c>
      <c r="J413" s="39">
        <v>3000000</v>
      </c>
      <c r="K413" s="27" t="s">
        <v>2921</v>
      </c>
      <c r="L413" s="27" t="s">
        <v>596</v>
      </c>
      <c r="M413" s="27" t="s">
        <v>4557</v>
      </c>
      <c r="N413" s="27" t="s">
        <v>566</v>
      </c>
      <c r="O413" s="40">
        <v>5000</v>
      </c>
      <c r="P413" s="27" t="s">
        <v>2313</v>
      </c>
      <c r="Q413" s="41" t="s">
        <v>185</v>
      </c>
      <c r="R413" s="37" t="s">
        <v>570</v>
      </c>
      <c r="S413">
        <f t="shared" si="6"/>
        <v>2022</v>
      </c>
    </row>
    <row r="414" spans="1:19" x14ac:dyDescent="0.3">
      <c r="A414" s="26">
        <v>43012</v>
      </c>
      <c r="B414" s="26">
        <v>45199</v>
      </c>
      <c r="C414" s="26">
        <v>42945</v>
      </c>
      <c r="D414" s="27" t="s">
        <v>3453</v>
      </c>
      <c r="E414" s="27" t="s">
        <v>3454</v>
      </c>
      <c r="F414" s="37" t="s">
        <v>4105</v>
      </c>
      <c r="G414" s="27" t="s">
        <v>2283</v>
      </c>
      <c r="H414" s="38">
        <v>42917</v>
      </c>
      <c r="I414" s="38">
        <v>43281</v>
      </c>
      <c r="J414" s="39">
        <v>7900000</v>
      </c>
      <c r="K414" s="27" t="s">
        <v>3455</v>
      </c>
      <c r="L414" s="27" t="s">
        <v>574</v>
      </c>
      <c r="M414" s="27" t="s">
        <v>4470</v>
      </c>
      <c r="N414" s="27" t="s">
        <v>758</v>
      </c>
      <c r="O414" s="40">
        <v>-3927002</v>
      </c>
      <c r="P414" s="27" t="s">
        <v>2323</v>
      </c>
      <c r="Q414" s="41" t="s">
        <v>619</v>
      </c>
      <c r="R414" s="37" t="s">
        <v>580</v>
      </c>
      <c r="S414">
        <f t="shared" si="6"/>
        <v>2023</v>
      </c>
    </row>
    <row r="415" spans="1:19" x14ac:dyDescent="0.3">
      <c r="A415" s="26">
        <v>43012</v>
      </c>
      <c r="B415" s="26">
        <v>45181</v>
      </c>
      <c r="C415" s="26">
        <v>42945</v>
      </c>
      <c r="D415" s="27" t="s">
        <v>3456</v>
      </c>
      <c r="E415" s="27" t="s">
        <v>3457</v>
      </c>
      <c r="F415" s="37" t="s">
        <v>3704</v>
      </c>
      <c r="G415" s="27" t="s">
        <v>2269</v>
      </c>
      <c r="H415" s="38">
        <v>42917</v>
      </c>
      <c r="I415" s="38">
        <v>43281</v>
      </c>
      <c r="J415" s="39">
        <v>7900000</v>
      </c>
      <c r="K415" s="27" t="s">
        <v>3455</v>
      </c>
      <c r="L415" s="27" t="s">
        <v>574</v>
      </c>
      <c r="M415" s="27" t="s">
        <v>4445</v>
      </c>
      <c r="N415" s="27" t="s">
        <v>758</v>
      </c>
      <c r="O415" s="40">
        <v>908462</v>
      </c>
      <c r="P415" s="27" t="s">
        <v>2315</v>
      </c>
      <c r="Q415" s="41" t="s">
        <v>619</v>
      </c>
      <c r="R415" s="37" t="s">
        <v>580</v>
      </c>
      <c r="S415">
        <f t="shared" si="6"/>
        <v>2023</v>
      </c>
    </row>
    <row r="416" spans="1:19" x14ac:dyDescent="0.3">
      <c r="A416" s="26">
        <v>43012</v>
      </c>
      <c r="B416" s="26">
        <v>45180</v>
      </c>
      <c r="C416" s="26">
        <v>42945</v>
      </c>
      <c r="D416" s="27" t="s">
        <v>3458</v>
      </c>
      <c r="E416" s="27" t="s">
        <v>3459</v>
      </c>
      <c r="F416" s="37" t="s">
        <v>4106</v>
      </c>
      <c r="G416" s="27" t="s">
        <v>2291</v>
      </c>
      <c r="H416" s="38">
        <v>42917</v>
      </c>
      <c r="I416" s="38">
        <v>43281</v>
      </c>
      <c r="J416" s="39">
        <v>7900000</v>
      </c>
      <c r="K416" s="27" t="s">
        <v>3455</v>
      </c>
      <c r="L416" s="27" t="s">
        <v>574</v>
      </c>
      <c r="M416" s="27" t="s">
        <v>4558</v>
      </c>
      <c r="N416" s="27" t="s">
        <v>758</v>
      </c>
      <c r="O416" s="40">
        <v>2056733</v>
      </c>
      <c r="P416" s="27" t="s">
        <v>2327</v>
      </c>
      <c r="Q416" s="41" t="s">
        <v>619</v>
      </c>
      <c r="R416" s="37" t="s">
        <v>580</v>
      </c>
      <c r="S416">
        <f t="shared" si="6"/>
        <v>2023</v>
      </c>
    </row>
    <row r="417" spans="1:19" x14ac:dyDescent="0.3">
      <c r="A417" s="26">
        <v>43012</v>
      </c>
      <c r="B417" s="26">
        <v>45180</v>
      </c>
      <c r="C417" s="26">
        <v>42945</v>
      </c>
      <c r="D417" s="27" t="s">
        <v>124</v>
      </c>
      <c r="E417" s="27" t="s">
        <v>3460</v>
      </c>
      <c r="F417" s="37" t="s">
        <v>4107</v>
      </c>
      <c r="G417" s="27" t="s">
        <v>2275</v>
      </c>
      <c r="H417" s="38">
        <v>42917</v>
      </c>
      <c r="I417" s="38">
        <v>43281</v>
      </c>
      <c r="J417" s="39">
        <v>7900000</v>
      </c>
      <c r="K417" s="27" t="s">
        <v>3455</v>
      </c>
      <c r="L417" s="27" t="s">
        <v>574</v>
      </c>
      <c r="M417" s="27" t="s">
        <v>4237</v>
      </c>
      <c r="N417" s="27" t="s">
        <v>758</v>
      </c>
      <c r="O417" s="40">
        <v>961807</v>
      </c>
      <c r="P417" s="27" t="s">
        <v>2312</v>
      </c>
      <c r="Q417" s="41" t="s">
        <v>619</v>
      </c>
      <c r="R417" s="37" t="s">
        <v>580</v>
      </c>
      <c r="S417">
        <f t="shared" si="6"/>
        <v>2023</v>
      </c>
    </row>
    <row r="418" spans="1:19" x14ac:dyDescent="0.3">
      <c r="A418" s="26">
        <v>43012</v>
      </c>
      <c r="B418" s="26">
        <v>44926</v>
      </c>
      <c r="C418" s="26">
        <v>42704</v>
      </c>
      <c r="D418" s="27" t="s">
        <v>3461</v>
      </c>
      <c r="E418" s="27" t="s">
        <v>3462</v>
      </c>
      <c r="F418" s="37" t="s">
        <v>4108</v>
      </c>
      <c r="G418" s="27" t="s">
        <v>2280</v>
      </c>
      <c r="H418" s="38">
        <v>42370</v>
      </c>
      <c r="I418" s="38">
        <v>42735</v>
      </c>
      <c r="J418" s="39">
        <v>51120265</v>
      </c>
      <c r="K418" s="27" t="s">
        <v>3463</v>
      </c>
      <c r="L418" s="27" t="s">
        <v>2398</v>
      </c>
      <c r="M418" s="27" t="s">
        <v>4358</v>
      </c>
      <c r="N418" s="27" t="s">
        <v>1404</v>
      </c>
      <c r="O418" s="40">
        <v>50000</v>
      </c>
      <c r="P418" s="27" t="s">
        <v>2313</v>
      </c>
      <c r="Q418" s="41" t="s">
        <v>706</v>
      </c>
      <c r="R418" s="37" t="s">
        <v>706</v>
      </c>
      <c r="S418">
        <f t="shared" si="6"/>
        <v>2022</v>
      </c>
    </row>
    <row r="419" spans="1:19" x14ac:dyDescent="0.3">
      <c r="A419" s="26">
        <v>43012</v>
      </c>
      <c r="B419" s="26">
        <v>44926</v>
      </c>
      <c r="C419" s="26">
        <v>42592</v>
      </c>
      <c r="D419" s="27" t="s">
        <v>3464</v>
      </c>
      <c r="E419" s="27" t="s">
        <v>3465</v>
      </c>
      <c r="F419" s="37" t="s">
        <v>4109</v>
      </c>
      <c r="G419" s="27" t="s">
        <v>2285</v>
      </c>
      <c r="H419" s="38">
        <v>42370</v>
      </c>
      <c r="I419" s="38">
        <v>42735</v>
      </c>
      <c r="J419" s="39">
        <v>51120265</v>
      </c>
      <c r="K419" s="27" t="s">
        <v>3466</v>
      </c>
      <c r="L419" s="27" t="s">
        <v>2398</v>
      </c>
      <c r="M419" s="27" t="s">
        <v>4291</v>
      </c>
      <c r="N419" s="27" t="s">
        <v>1404</v>
      </c>
      <c r="O419" s="40">
        <v>50000</v>
      </c>
      <c r="P419" s="27" t="s">
        <v>2313</v>
      </c>
      <c r="Q419" s="41" t="s">
        <v>706</v>
      </c>
      <c r="R419" s="37" t="s">
        <v>706</v>
      </c>
      <c r="S419">
        <f t="shared" si="6"/>
        <v>2022</v>
      </c>
    </row>
    <row r="420" spans="1:19" x14ac:dyDescent="0.3">
      <c r="A420" s="26">
        <v>43014</v>
      </c>
      <c r="B420" s="26">
        <v>44926</v>
      </c>
      <c r="C420" s="26">
        <v>42428</v>
      </c>
      <c r="D420" s="27" t="s">
        <v>3467</v>
      </c>
      <c r="E420" s="27" t="s">
        <v>3468</v>
      </c>
      <c r="F420" s="37" t="s">
        <v>4110</v>
      </c>
      <c r="G420" s="27" t="s">
        <v>2276</v>
      </c>
      <c r="H420" s="38">
        <v>42186</v>
      </c>
      <c r="I420" s="38">
        <v>42551</v>
      </c>
      <c r="J420" s="39">
        <v>242536375</v>
      </c>
      <c r="K420" s="27" t="s">
        <v>3469</v>
      </c>
      <c r="L420" s="27" t="s">
        <v>2398</v>
      </c>
      <c r="M420" s="27" t="s">
        <v>4296</v>
      </c>
      <c r="N420" s="27" t="s">
        <v>1404</v>
      </c>
      <c r="O420" s="40">
        <v>50000</v>
      </c>
      <c r="P420" s="27" t="s">
        <v>2303</v>
      </c>
      <c r="Q420" s="41" t="s">
        <v>706</v>
      </c>
      <c r="R420" s="37" t="s">
        <v>706</v>
      </c>
      <c r="S420">
        <f t="shared" si="6"/>
        <v>2022</v>
      </c>
    </row>
    <row r="421" spans="1:19" x14ac:dyDescent="0.3">
      <c r="A421" s="26">
        <v>43019</v>
      </c>
      <c r="B421" s="26">
        <v>44926</v>
      </c>
      <c r="C421" s="26">
        <v>43014</v>
      </c>
      <c r="D421" s="27" t="s">
        <v>42</v>
      </c>
      <c r="E421" s="27" t="s">
        <v>3470</v>
      </c>
      <c r="F421" s="37" t="s">
        <v>4111</v>
      </c>
      <c r="G421" s="27" t="s">
        <v>2273</v>
      </c>
      <c r="H421" s="38">
        <v>42948</v>
      </c>
      <c r="I421" s="38">
        <v>43312</v>
      </c>
      <c r="J421" s="39">
        <v>80717304</v>
      </c>
      <c r="K421" s="27" t="s">
        <v>3471</v>
      </c>
      <c r="L421" s="27" t="s">
        <v>2383</v>
      </c>
      <c r="M421" s="27" t="s">
        <v>4328</v>
      </c>
      <c r="N421" s="27" t="s">
        <v>702</v>
      </c>
      <c r="O421" s="40">
        <v>500000</v>
      </c>
      <c r="P421" s="27" t="s">
        <v>2305</v>
      </c>
      <c r="Q421" s="41" t="s">
        <v>706</v>
      </c>
      <c r="R421" s="37" t="s">
        <v>706</v>
      </c>
      <c r="S421">
        <f t="shared" si="6"/>
        <v>2022</v>
      </c>
    </row>
    <row r="422" spans="1:19" x14ac:dyDescent="0.3">
      <c r="A422" s="26">
        <v>43024</v>
      </c>
      <c r="B422" s="26">
        <v>44926</v>
      </c>
      <c r="C422" s="26">
        <v>43001</v>
      </c>
      <c r="D422" s="27" t="s">
        <v>3472</v>
      </c>
      <c r="E422" s="27" t="s">
        <v>3473</v>
      </c>
      <c r="F422" s="37" t="s">
        <v>4112</v>
      </c>
      <c r="G422" s="27" t="s">
        <v>2294</v>
      </c>
      <c r="H422" s="38">
        <v>42922</v>
      </c>
      <c r="I422" s="38">
        <v>43286</v>
      </c>
      <c r="J422" s="39">
        <v>1780000</v>
      </c>
      <c r="K422" s="27" t="s">
        <v>3474</v>
      </c>
      <c r="L422" s="27" t="s">
        <v>574</v>
      </c>
      <c r="M422" s="27" t="s">
        <v>4559</v>
      </c>
      <c r="N422" s="27" t="s">
        <v>566</v>
      </c>
      <c r="O422" s="40">
        <v>300000</v>
      </c>
      <c r="P422" s="27" t="s">
        <v>2321</v>
      </c>
      <c r="Q422" s="41" t="s">
        <v>185</v>
      </c>
      <c r="R422" s="37" t="s">
        <v>570</v>
      </c>
      <c r="S422">
        <f t="shared" si="6"/>
        <v>2022</v>
      </c>
    </row>
    <row r="423" spans="1:19" x14ac:dyDescent="0.3">
      <c r="A423" s="26">
        <v>43027</v>
      </c>
      <c r="B423" s="26">
        <v>44926</v>
      </c>
      <c r="C423" s="26">
        <v>42774</v>
      </c>
      <c r="D423" s="27" t="s">
        <v>3475</v>
      </c>
      <c r="E423" s="27" t="s">
        <v>3476</v>
      </c>
      <c r="F423" s="37" t="s">
        <v>4113</v>
      </c>
      <c r="G423" s="27" t="s">
        <v>2281</v>
      </c>
      <c r="H423" s="38">
        <v>42478</v>
      </c>
      <c r="I423" s="38">
        <v>42842</v>
      </c>
      <c r="J423" s="39">
        <v>14794612</v>
      </c>
      <c r="K423" s="27" t="s">
        <v>3477</v>
      </c>
      <c r="L423" s="27" t="s">
        <v>2398</v>
      </c>
      <c r="M423" s="27" t="s">
        <v>4560</v>
      </c>
      <c r="N423" s="27" t="s">
        <v>1404</v>
      </c>
      <c r="O423" s="40">
        <v>50000</v>
      </c>
      <c r="P423" s="27" t="s">
        <v>2322</v>
      </c>
      <c r="Q423" s="41" t="s">
        <v>706</v>
      </c>
      <c r="R423" s="37" t="s">
        <v>706</v>
      </c>
      <c r="S423">
        <f t="shared" si="6"/>
        <v>2022</v>
      </c>
    </row>
    <row r="424" spans="1:19" x14ac:dyDescent="0.3">
      <c r="A424" s="26">
        <v>43032</v>
      </c>
      <c r="B424" s="26">
        <v>44926</v>
      </c>
      <c r="C424" s="26">
        <v>42899</v>
      </c>
      <c r="D424" s="27" t="s">
        <v>3478</v>
      </c>
      <c r="E424" s="27" t="s">
        <v>3479</v>
      </c>
      <c r="F424" s="37" t="s">
        <v>4114</v>
      </c>
      <c r="G424" s="27" t="s">
        <v>2271</v>
      </c>
      <c r="H424" s="38">
        <v>42654</v>
      </c>
      <c r="I424" s="38">
        <v>43018</v>
      </c>
      <c r="J424" s="39">
        <v>17035200</v>
      </c>
      <c r="K424" s="27" t="s">
        <v>3480</v>
      </c>
      <c r="L424" s="27" t="s">
        <v>2398</v>
      </c>
      <c r="M424" s="27" t="s">
        <v>4408</v>
      </c>
      <c r="N424" s="27" t="s">
        <v>702</v>
      </c>
      <c r="O424" s="40">
        <v>50000</v>
      </c>
      <c r="P424" s="27" t="s">
        <v>2311</v>
      </c>
      <c r="Q424" s="41" t="s">
        <v>706</v>
      </c>
      <c r="R424" s="37" t="s">
        <v>706</v>
      </c>
      <c r="S424">
        <f t="shared" si="6"/>
        <v>2022</v>
      </c>
    </row>
    <row r="425" spans="1:19" x14ac:dyDescent="0.3">
      <c r="A425" s="26">
        <v>43035</v>
      </c>
      <c r="B425" s="26">
        <v>44926</v>
      </c>
      <c r="C425" s="26">
        <v>42804</v>
      </c>
      <c r="D425" s="27" t="s">
        <v>3481</v>
      </c>
      <c r="E425" s="27" t="s">
        <v>3482</v>
      </c>
      <c r="F425" s="37" t="s">
        <v>4115</v>
      </c>
      <c r="G425" s="27" t="s">
        <v>2291</v>
      </c>
      <c r="H425" s="38">
        <v>42736</v>
      </c>
      <c r="I425" s="38">
        <v>43100</v>
      </c>
      <c r="J425" s="39">
        <v>56096196</v>
      </c>
      <c r="K425" s="27" t="s">
        <v>3483</v>
      </c>
      <c r="L425" s="27" t="s">
        <v>2398</v>
      </c>
      <c r="M425" s="27" t="s">
        <v>4481</v>
      </c>
      <c r="N425" s="27" t="s">
        <v>1404</v>
      </c>
      <c r="O425" s="40">
        <v>50000</v>
      </c>
      <c r="P425" s="27" t="s">
        <v>2321</v>
      </c>
      <c r="Q425" s="41" t="s">
        <v>706</v>
      </c>
      <c r="R425" s="37" t="s">
        <v>706</v>
      </c>
      <c r="S425">
        <f t="shared" si="6"/>
        <v>2022</v>
      </c>
    </row>
    <row r="426" spans="1:19" x14ac:dyDescent="0.3">
      <c r="A426" s="26">
        <v>43039</v>
      </c>
      <c r="B426" s="26">
        <v>44926</v>
      </c>
      <c r="C426" s="26">
        <v>42789</v>
      </c>
      <c r="D426" s="27" t="s">
        <v>3484</v>
      </c>
      <c r="E426" s="27" t="s">
        <v>3485</v>
      </c>
      <c r="F426" s="37" t="s">
        <v>4116</v>
      </c>
      <c r="G426" s="27" t="s">
        <v>2270</v>
      </c>
      <c r="H426" s="38">
        <v>42430</v>
      </c>
      <c r="I426" s="38">
        <v>42794</v>
      </c>
      <c r="J426" s="39">
        <v>72725184</v>
      </c>
      <c r="K426" s="27" t="s">
        <v>3486</v>
      </c>
      <c r="L426" s="27" t="s">
        <v>2398</v>
      </c>
      <c r="M426" s="27" t="s">
        <v>4561</v>
      </c>
      <c r="N426" s="27" t="s">
        <v>702</v>
      </c>
      <c r="O426" s="40">
        <v>2351</v>
      </c>
      <c r="P426" s="27" t="s">
        <v>2300</v>
      </c>
      <c r="Q426" s="41" t="s">
        <v>706</v>
      </c>
      <c r="R426" s="37" t="s">
        <v>706</v>
      </c>
      <c r="S426">
        <f t="shared" si="6"/>
        <v>2022</v>
      </c>
    </row>
    <row r="427" spans="1:19" x14ac:dyDescent="0.3">
      <c r="A427" s="26">
        <v>43042</v>
      </c>
      <c r="B427" s="26">
        <v>44926</v>
      </c>
      <c r="C427" s="26">
        <v>42902</v>
      </c>
      <c r="D427" s="27" t="s">
        <v>3487</v>
      </c>
      <c r="E427" s="27" t="s">
        <v>2484</v>
      </c>
      <c r="F427" s="37" t="s">
        <v>4117</v>
      </c>
      <c r="G427" s="27" t="s">
        <v>2297</v>
      </c>
      <c r="H427" s="38">
        <v>42897</v>
      </c>
      <c r="I427" s="38">
        <v>43261</v>
      </c>
      <c r="J427" s="39">
        <v>63574530</v>
      </c>
      <c r="K427" s="27" t="s">
        <v>3488</v>
      </c>
      <c r="L427" s="27" t="s">
        <v>2383</v>
      </c>
      <c r="M427" s="27" t="s">
        <v>4208</v>
      </c>
      <c r="N427" s="27" t="s">
        <v>702</v>
      </c>
      <c r="O427" s="40">
        <v>500000</v>
      </c>
      <c r="P427" s="27" t="s">
        <v>2316</v>
      </c>
      <c r="Q427" s="41" t="s">
        <v>706</v>
      </c>
      <c r="R427" s="37" t="s">
        <v>706</v>
      </c>
      <c r="S427">
        <f t="shared" si="6"/>
        <v>2022</v>
      </c>
    </row>
    <row r="428" spans="1:19" x14ac:dyDescent="0.3">
      <c r="A428" s="26">
        <v>43045</v>
      </c>
      <c r="B428" s="26">
        <v>44926</v>
      </c>
      <c r="C428" s="26">
        <v>42999</v>
      </c>
      <c r="D428" s="27" t="s">
        <v>3489</v>
      </c>
      <c r="E428" s="27" t="s">
        <v>3490</v>
      </c>
      <c r="F428" s="37" t="s">
        <v>4118</v>
      </c>
      <c r="G428" s="27" t="s">
        <v>2277</v>
      </c>
      <c r="H428" s="38">
        <v>42948</v>
      </c>
      <c r="I428" s="38">
        <v>43312</v>
      </c>
      <c r="J428" s="39">
        <v>84000000</v>
      </c>
      <c r="K428" s="27" t="s">
        <v>3491</v>
      </c>
      <c r="L428" s="27" t="s">
        <v>2398</v>
      </c>
      <c r="M428" s="27" t="s">
        <v>4562</v>
      </c>
      <c r="N428" s="27" t="s">
        <v>702</v>
      </c>
      <c r="O428" s="40">
        <v>2350</v>
      </c>
      <c r="P428" s="27" t="s">
        <v>2318</v>
      </c>
      <c r="Q428" s="41" t="s">
        <v>706</v>
      </c>
      <c r="R428" s="37" t="s">
        <v>706</v>
      </c>
      <c r="S428">
        <f t="shared" si="6"/>
        <v>2022</v>
      </c>
    </row>
    <row r="429" spans="1:19" x14ac:dyDescent="0.3">
      <c r="A429" s="26">
        <v>43046</v>
      </c>
      <c r="B429" s="26">
        <v>45082</v>
      </c>
      <c r="C429" s="26">
        <v>43006</v>
      </c>
      <c r="D429" s="27" t="s">
        <v>3492</v>
      </c>
      <c r="E429" s="27" t="s">
        <v>3493</v>
      </c>
      <c r="F429" s="37" t="s">
        <v>4119</v>
      </c>
      <c r="G429" s="27" t="s">
        <v>2269</v>
      </c>
      <c r="H429" s="38">
        <v>43003</v>
      </c>
      <c r="I429" s="38">
        <v>43367</v>
      </c>
      <c r="J429" s="39">
        <v>5000000</v>
      </c>
      <c r="K429" s="27" t="s">
        <v>3494</v>
      </c>
      <c r="L429" s="27" t="s">
        <v>596</v>
      </c>
      <c r="M429" s="27" t="s">
        <v>4438</v>
      </c>
      <c r="N429" s="27" t="s">
        <v>566</v>
      </c>
      <c r="O429" s="40">
        <v>830000</v>
      </c>
      <c r="P429" s="27" t="s">
        <v>2328</v>
      </c>
      <c r="Q429" s="41" t="s">
        <v>185</v>
      </c>
      <c r="R429" s="37" t="s">
        <v>570</v>
      </c>
      <c r="S429">
        <f t="shared" si="6"/>
        <v>2023</v>
      </c>
    </row>
    <row r="430" spans="1:19" x14ac:dyDescent="0.3">
      <c r="A430" s="26">
        <v>43046</v>
      </c>
      <c r="B430" s="26">
        <v>44926</v>
      </c>
      <c r="C430" s="26">
        <v>42618</v>
      </c>
      <c r="D430" s="27" t="s">
        <v>3495</v>
      </c>
      <c r="E430" s="27" t="s">
        <v>3496</v>
      </c>
      <c r="F430" s="37" t="s">
        <v>4120</v>
      </c>
      <c r="G430" s="27" t="s">
        <v>2294</v>
      </c>
      <c r="H430" s="38">
        <v>42309</v>
      </c>
      <c r="I430" s="38">
        <v>42674</v>
      </c>
      <c r="J430" s="39">
        <v>1021120056</v>
      </c>
      <c r="K430" s="27" t="s">
        <v>3497</v>
      </c>
      <c r="L430" s="27" t="s">
        <v>2398</v>
      </c>
      <c r="M430" s="27" t="s">
        <v>4267</v>
      </c>
      <c r="N430" s="27" t="s">
        <v>702</v>
      </c>
      <c r="O430" s="40">
        <v>60436</v>
      </c>
      <c r="P430" s="27" t="s">
        <v>2321</v>
      </c>
      <c r="Q430" s="41" t="s">
        <v>706</v>
      </c>
      <c r="R430" s="37" t="s">
        <v>706</v>
      </c>
      <c r="S430">
        <f t="shared" si="6"/>
        <v>2022</v>
      </c>
    </row>
    <row r="431" spans="1:19" x14ac:dyDescent="0.3">
      <c r="A431" s="26">
        <v>43046</v>
      </c>
      <c r="B431" s="26">
        <v>44926</v>
      </c>
      <c r="C431" s="26">
        <v>42171</v>
      </c>
      <c r="D431" s="27" t="s">
        <v>130</v>
      </c>
      <c r="E431" s="27" t="s">
        <v>3498</v>
      </c>
      <c r="F431" s="37" t="s">
        <v>4121</v>
      </c>
      <c r="G431" s="27" t="s">
        <v>2292</v>
      </c>
      <c r="H431" s="38">
        <v>41852</v>
      </c>
      <c r="I431" s="38">
        <v>42216</v>
      </c>
      <c r="J431" s="39">
        <v>719600000</v>
      </c>
      <c r="K431" s="27" t="s">
        <v>3499</v>
      </c>
      <c r="L431" s="27" t="s">
        <v>2398</v>
      </c>
      <c r="M431" s="27" t="s">
        <v>4563</v>
      </c>
      <c r="N431" s="27" t="s">
        <v>1404</v>
      </c>
      <c r="O431" s="40">
        <v>50000</v>
      </c>
      <c r="P431" s="27" t="s">
        <v>2324</v>
      </c>
      <c r="Q431" s="41" t="s">
        <v>706</v>
      </c>
      <c r="R431" s="37" t="s">
        <v>706</v>
      </c>
      <c r="S431">
        <f t="shared" si="6"/>
        <v>2022</v>
      </c>
    </row>
    <row r="432" spans="1:19" x14ac:dyDescent="0.3">
      <c r="A432" s="26">
        <v>43048</v>
      </c>
      <c r="B432" s="26">
        <v>44926</v>
      </c>
      <c r="C432" s="26">
        <v>42110</v>
      </c>
      <c r="D432" s="27" t="s">
        <v>3500</v>
      </c>
      <c r="E432" s="27" t="s">
        <v>3501</v>
      </c>
      <c r="F432" s="37" t="s">
        <v>4122</v>
      </c>
      <c r="G432" s="27" t="s">
        <v>2297</v>
      </c>
      <c r="H432" s="38">
        <v>42028</v>
      </c>
      <c r="I432" s="38">
        <v>42392</v>
      </c>
      <c r="J432" s="39">
        <v>3194600</v>
      </c>
      <c r="K432" s="27" t="s">
        <v>3350</v>
      </c>
      <c r="L432" s="27" t="s">
        <v>2398</v>
      </c>
      <c r="M432" s="27" t="s">
        <v>4241</v>
      </c>
      <c r="N432" s="27" t="s">
        <v>1404</v>
      </c>
      <c r="O432" s="40">
        <v>50000</v>
      </c>
      <c r="P432" s="27" t="s">
        <v>2319</v>
      </c>
      <c r="Q432" s="41" t="s">
        <v>706</v>
      </c>
      <c r="R432" s="37" t="s">
        <v>706</v>
      </c>
      <c r="S432">
        <f t="shared" si="6"/>
        <v>2022</v>
      </c>
    </row>
    <row r="433" spans="1:19" x14ac:dyDescent="0.3">
      <c r="A433" s="26">
        <v>43049</v>
      </c>
      <c r="B433" s="26">
        <v>44926</v>
      </c>
      <c r="C433" s="26">
        <v>42223</v>
      </c>
      <c r="D433" s="27" t="s">
        <v>3502</v>
      </c>
      <c r="E433" s="27" t="s">
        <v>3503</v>
      </c>
      <c r="F433" s="37" t="s">
        <v>3709</v>
      </c>
      <c r="G433" s="27" t="s">
        <v>2291</v>
      </c>
      <c r="H433" s="38">
        <v>41944</v>
      </c>
      <c r="I433" s="38">
        <v>42308</v>
      </c>
      <c r="J433" s="39">
        <v>500143975</v>
      </c>
      <c r="K433" s="27" t="s">
        <v>3504</v>
      </c>
      <c r="L433" s="27" t="s">
        <v>2398</v>
      </c>
      <c r="M433" s="27" t="s">
        <v>4564</v>
      </c>
      <c r="N433" s="27" t="s">
        <v>1404</v>
      </c>
      <c r="O433" s="40">
        <v>50000</v>
      </c>
      <c r="P433" s="27" t="s">
        <v>2314</v>
      </c>
      <c r="Q433" s="41" t="s">
        <v>706</v>
      </c>
      <c r="R433" s="37" t="s">
        <v>706</v>
      </c>
      <c r="S433">
        <f t="shared" si="6"/>
        <v>2022</v>
      </c>
    </row>
    <row r="434" spans="1:19" x14ac:dyDescent="0.3">
      <c r="A434" s="26">
        <v>43050</v>
      </c>
      <c r="B434" s="26">
        <v>44926</v>
      </c>
      <c r="C434" s="26">
        <v>42592</v>
      </c>
      <c r="D434" s="27" t="s">
        <v>3505</v>
      </c>
      <c r="E434" s="27" t="s">
        <v>3506</v>
      </c>
      <c r="F434" s="37" t="s">
        <v>4123</v>
      </c>
      <c r="G434" s="27" t="s">
        <v>2293</v>
      </c>
      <c r="H434" s="38">
        <v>42309</v>
      </c>
      <c r="I434" s="38">
        <v>42674</v>
      </c>
      <c r="J434" s="39">
        <v>234640185</v>
      </c>
      <c r="K434" s="27" t="s">
        <v>3507</v>
      </c>
      <c r="L434" s="27" t="s">
        <v>2398</v>
      </c>
      <c r="M434" s="27" t="s">
        <v>4492</v>
      </c>
      <c r="N434" s="27" t="s">
        <v>1404</v>
      </c>
      <c r="O434" s="40">
        <v>50000</v>
      </c>
      <c r="P434" s="27" t="s">
        <v>2301</v>
      </c>
      <c r="Q434" s="41" t="s">
        <v>706</v>
      </c>
      <c r="R434" s="37" t="s">
        <v>706</v>
      </c>
      <c r="S434">
        <f t="shared" si="6"/>
        <v>2022</v>
      </c>
    </row>
    <row r="435" spans="1:19" x14ac:dyDescent="0.3">
      <c r="A435" s="26">
        <v>43052</v>
      </c>
      <c r="B435" s="26">
        <v>44926</v>
      </c>
      <c r="C435" s="26">
        <v>42530</v>
      </c>
      <c r="D435" s="27" t="s">
        <v>3508</v>
      </c>
      <c r="E435" s="27" t="s">
        <v>3509</v>
      </c>
      <c r="F435" s="37" t="s">
        <v>4124</v>
      </c>
      <c r="G435" s="27" t="s">
        <v>2290</v>
      </c>
      <c r="H435" s="38">
        <v>42168</v>
      </c>
      <c r="I435" s="38">
        <v>42533</v>
      </c>
      <c r="J435" s="39">
        <v>80336863</v>
      </c>
      <c r="K435" s="27" t="s">
        <v>3510</v>
      </c>
      <c r="L435" s="27" t="s">
        <v>2398</v>
      </c>
      <c r="M435" s="27" t="s">
        <v>4351</v>
      </c>
      <c r="N435" s="27" t="s">
        <v>1404</v>
      </c>
      <c r="O435" s="40">
        <v>50000</v>
      </c>
      <c r="P435" s="27" t="s">
        <v>2322</v>
      </c>
      <c r="Q435" s="41" t="s">
        <v>706</v>
      </c>
      <c r="R435" s="37" t="s">
        <v>706</v>
      </c>
      <c r="S435">
        <f t="shared" si="6"/>
        <v>2022</v>
      </c>
    </row>
    <row r="436" spans="1:19" x14ac:dyDescent="0.3">
      <c r="A436" s="26">
        <v>43052</v>
      </c>
      <c r="B436" s="26">
        <v>44926</v>
      </c>
      <c r="C436" s="26">
        <v>42635</v>
      </c>
      <c r="D436" s="27" t="s">
        <v>3511</v>
      </c>
      <c r="E436" s="27" t="s">
        <v>3512</v>
      </c>
      <c r="F436" s="37" t="s">
        <v>4125</v>
      </c>
      <c r="G436" s="27" t="s">
        <v>2293</v>
      </c>
      <c r="H436" s="38">
        <v>42534</v>
      </c>
      <c r="I436" s="38">
        <v>42898</v>
      </c>
      <c r="J436" s="39">
        <v>100319335</v>
      </c>
      <c r="K436" s="27" t="s">
        <v>3510</v>
      </c>
      <c r="L436" s="27" t="s">
        <v>2398</v>
      </c>
      <c r="M436" s="27" t="s">
        <v>4565</v>
      </c>
      <c r="N436" s="27" t="s">
        <v>1404</v>
      </c>
      <c r="O436" s="40">
        <v>50000</v>
      </c>
      <c r="P436" s="27" t="s">
        <v>2314</v>
      </c>
      <c r="Q436" s="41" t="s">
        <v>706</v>
      </c>
      <c r="R436" s="37" t="s">
        <v>706</v>
      </c>
      <c r="S436">
        <f t="shared" si="6"/>
        <v>2022</v>
      </c>
    </row>
    <row r="437" spans="1:19" x14ac:dyDescent="0.3">
      <c r="A437" s="26">
        <v>43053</v>
      </c>
      <c r="B437" s="26">
        <v>44926</v>
      </c>
      <c r="C437" s="26">
        <v>42918</v>
      </c>
      <c r="D437" s="27" t="s">
        <v>3513</v>
      </c>
      <c r="E437" s="27" t="s">
        <v>3514</v>
      </c>
      <c r="F437" s="37" t="s">
        <v>4126</v>
      </c>
      <c r="G437" s="27" t="s">
        <v>2286</v>
      </c>
      <c r="H437" s="38">
        <v>42874</v>
      </c>
      <c r="I437" s="38">
        <v>43238</v>
      </c>
      <c r="J437" s="39">
        <v>2520000</v>
      </c>
      <c r="K437" s="27" t="s">
        <v>3515</v>
      </c>
      <c r="L437" s="27" t="s">
        <v>2383</v>
      </c>
      <c r="M437" s="27" t="s">
        <v>4566</v>
      </c>
      <c r="N437" s="27" t="s">
        <v>702</v>
      </c>
      <c r="O437" s="40">
        <v>644800</v>
      </c>
      <c r="P437" s="27" t="s">
        <v>2307</v>
      </c>
      <c r="Q437" s="41" t="s">
        <v>706</v>
      </c>
      <c r="R437" s="37" t="s">
        <v>706</v>
      </c>
      <c r="S437">
        <f t="shared" si="6"/>
        <v>2022</v>
      </c>
    </row>
    <row r="438" spans="1:19" x14ac:dyDescent="0.3">
      <c r="A438" s="26">
        <v>43055</v>
      </c>
      <c r="B438" s="26">
        <v>44926</v>
      </c>
      <c r="C438" s="26">
        <v>43014</v>
      </c>
      <c r="D438" s="27" t="s">
        <v>3516</v>
      </c>
      <c r="E438" s="27" t="s">
        <v>3517</v>
      </c>
      <c r="F438" s="37" t="s">
        <v>4127</v>
      </c>
      <c r="G438" s="27" t="s">
        <v>2275</v>
      </c>
      <c r="H438" s="38">
        <v>42995</v>
      </c>
      <c r="I438" s="38">
        <v>43359</v>
      </c>
      <c r="J438" s="39">
        <v>4000000</v>
      </c>
      <c r="K438" s="27" t="s">
        <v>3518</v>
      </c>
      <c r="L438" s="27" t="s">
        <v>596</v>
      </c>
      <c r="M438" s="27" t="s">
        <v>4388</v>
      </c>
      <c r="N438" s="27" t="s">
        <v>758</v>
      </c>
      <c r="O438" s="40">
        <v>100000</v>
      </c>
      <c r="P438" s="27" t="s">
        <v>2309</v>
      </c>
      <c r="Q438" s="41" t="s">
        <v>619</v>
      </c>
      <c r="R438" s="37" t="s">
        <v>580</v>
      </c>
      <c r="S438">
        <f t="shared" si="6"/>
        <v>2022</v>
      </c>
    </row>
    <row r="439" spans="1:19" x14ac:dyDescent="0.3">
      <c r="A439" s="26">
        <v>43055</v>
      </c>
      <c r="B439" s="26">
        <v>44926</v>
      </c>
      <c r="C439" s="26">
        <v>42209</v>
      </c>
      <c r="D439" s="27" t="s">
        <v>3519</v>
      </c>
      <c r="E439" s="27" t="s">
        <v>3520</v>
      </c>
      <c r="F439" s="37" t="s">
        <v>4128</v>
      </c>
      <c r="G439" s="27" t="s">
        <v>2297</v>
      </c>
      <c r="H439" s="38">
        <v>41852</v>
      </c>
      <c r="I439" s="38">
        <v>42216</v>
      </c>
      <c r="J439" s="39">
        <v>18480000</v>
      </c>
      <c r="K439" s="27" t="s">
        <v>3521</v>
      </c>
      <c r="L439" s="27" t="s">
        <v>2398</v>
      </c>
      <c r="M439" s="27" t="s">
        <v>4567</v>
      </c>
      <c r="N439" s="27" t="s">
        <v>1404</v>
      </c>
      <c r="O439" s="40">
        <v>50000</v>
      </c>
      <c r="P439" s="27" t="s">
        <v>2312</v>
      </c>
      <c r="Q439" s="41" t="s">
        <v>706</v>
      </c>
      <c r="R439" s="37" t="s">
        <v>706</v>
      </c>
      <c r="S439">
        <f t="shared" si="6"/>
        <v>2022</v>
      </c>
    </row>
    <row r="440" spans="1:19" x14ac:dyDescent="0.3">
      <c r="A440" s="26">
        <v>43061</v>
      </c>
      <c r="B440" s="26">
        <v>44926</v>
      </c>
      <c r="C440" s="26">
        <v>42776</v>
      </c>
      <c r="D440" s="27" t="s">
        <v>3522</v>
      </c>
      <c r="E440" s="27" t="s">
        <v>3523</v>
      </c>
      <c r="F440" s="37" t="s">
        <v>4129</v>
      </c>
      <c r="G440" s="27" t="s">
        <v>2295</v>
      </c>
      <c r="H440" s="38">
        <v>42736</v>
      </c>
      <c r="I440" s="38">
        <v>43100</v>
      </c>
      <c r="J440" s="39">
        <v>98574324</v>
      </c>
      <c r="K440" s="27" t="s">
        <v>3524</v>
      </c>
      <c r="L440" s="27" t="s">
        <v>2398</v>
      </c>
      <c r="M440" s="27" t="s">
        <v>4568</v>
      </c>
      <c r="N440" s="27" t="s">
        <v>1404</v>
      </c>
      <c r="O440" s="40">
        <v>50000</v>
      </c>
      <c r="P440" s="27" t="s">
        <v>2322</v>
      </c>
      <c r="Q440" s="41" t="s">
        <v>706</v>
      </c>
      <c r="R440" s="37" t="s">
        <v>706</v>
      </c>
      <c r="S440">
        <f t="shared" si="6"/>
        <v>2022</v>
      </c>
    </row>
    <row r="441" spans="1:19" x14ac:dyDescent="0.3">
      <c r="A441" s="26">
        <v>43063</v>
      </c>
      <c r="B441" s="26">
        <v>44926</v>
      </c>
      <c r="C441" s="26">
        <v>42576</v>
      </c>
      <c r="D441" s="27" t="s">
        <v>3525</v>
      </c>
      <c r="E441" s="27" t="s">
        <v>3526</v>
      </c>
      <c r="F441" s="37" t="s">
        <v>4010</v>
      </c>
      <c r="G441" s="27" t="s">
        <v>2287</v>
      </c>
      <c r="H441" s="38">
        <v>42552</v>
      </c>
      <c r="I441" s="38">
        <v>42916</v>
      </c>
      <c r="J441" s="39">
        <v>69769056</v>
      </c>
      <c r="K441" s="27" t="s">
        <v>3527</v>
      </c>
      <c r="L441" s="27" t="s">
        <v>2398</v>
      </c>
      <c r="M441" s="27" t="s">
        <v>4569</v>
      </c>
      <c r="N441" s="27" t="s">
        <v>1404</v>
      </c>
      <c r="O441" s="40">
        <v>50000</v>
      </c>
      <c r="P441" s="27" t="s">
        <v>2310</v>
      </c>
      <c r="Q441" s="41" t="s">
        <v>706</v>
      </c>
      <c r="R441" s="37" t="s">
        <v>706</v>
      </c>
      <c r="S441">
        <f t="shared" si="6"/>
        <v>2022</v>
      </c>
    </row>
    <row r="442" spans="1:19" x14ac:dyDescent="0.3">
      <c r="A442" s="26">
        <v>43063</v>
      </c>
      <c r="B442" s="26">
        <v>44926</v>
      </c>
      <c r="C442" s="26">
        <v>42527</v>
      </c>
      <c r="D442" s="27" t="s">
        <v>3528</v>
      </c>
      <c r="E442" s="27" t="s">
        <v>3529</v>
      </c>
      <c r="F442" s="37" t="s">
        <v>4130</v>
      </c>
      <c r="G442" s="27" t="s">
        <v>2269</v>
      </c>
      <c r="H442" s="38">
        <v>42186</v>
      </c>
      <c r="I442" s="38">
        <v>42551</v>
      </c>
      <c r="J442" s="39">
        <v>59411076</v>
      </c>
      <c r="K442" s="27" t="s">
        <v>3527</v>
      </c>
      <c r="L442" s="27" t="s">
        <v>2398</v>
      </c>
      <c r="M442" s="27" t="s">
        <v>4270</v>
      </c>
      <c r="N442" s="27" t="s">
        <v>1404</v>
      </c>
      <c r="O442" s="40">
        <v>50000</v>
      </c>
      <c r="P442" s="27" t="s">
        <v>2307</v>
      </c>
      <c r="Q442" s="41" t="s">
        <v>706</v>
      </c>
      <c r="R442" s="37" t="s">
        <v>706</v>
      </c>
      <c r="S442">
        <f t="shared" si="6"/>
        <v>2022</v>
      </c>
    </row>
    <row r="443" spans="1:19" x14ac:dyDescent="0.3">
      <c r="A443" s="26">
        <v>43069</v>
      </c>
      <c r="B443" s="26">
        <v>44926</v>
      </c>
      <c r="C443" s="26">
        <v>42426</v>
      </c>
      <c r="D443" s="27" t="s">
        <v>180</v>
      </c>
      <c r="E443" s="27" t="s">
        <v>3530</v>
      </c>
      <c r="F443" s="37" t="s">
        <v>4131</v>
      </c>
      <c r="G443" s="27" t="s">
        <v>2270</v>
      </c>
      <c r="H443" s="38">
        <v>42370</v>
      </c>
      <c r="I443" s="38">
        <v>42735</v>
      </c>
      <c r="J443" s="39">
        <v>100300722</v>
      </c>
      <c r="K443" s="27" t="s">
        <v>3531</v>
      </c>
      <c r="L443" s="27" t="s">
        <v>2398</v>
      </c>
      <c r="M443" s="27" t="s">
        <v>4335</v>
      </c>
      <c r="N443" s="27" t="s">
        <v>1404</v>
      </c>
      <c r="O443" s="40">
        <v>50000</v>
      </c>
      <c r="P443" s="27" t="s">
        <v>2299</v>
      </c>
      <c r="Q443" s="41" t="s">
        <v>706</v>
      </c>
      <c r="R443" s="37" t="s">
        <v>706</v>
      </c>
      <c r="S443">
        <f t="shared" si="6"/>
        <v>2022</v>
      </c>
    </row>
    <row r="444" spans="1:19" x14ac:dyDescent="0.3">
      <c r="A444" s="26">
        <v>43069</v>
      </c>
      <c r="B444" s="26">
        <v>44926</v>
      </c>
      <c r="C444" s="26">
        <v>42443</v>
      </c>
      <c r="D444" s="27" t="s">
        <v>3532</v>
      </c>
      <c r="E444" s="27" t="s">
        <v>3533</v>
      </c>
      <c r="F444" s="37" t="s">
        <v>4132</v>
      </c>
      <c r="G444" s="27" t="s">
        <v>2292</v>
      </c>
      <c r="H444" s="38">
        <v>42370</v>
      </c>
      <c r="I444" s="38">
        <v>42735</v>
      </c>
      <c r="J444" s="39">
        <v>100300722</v>
      </c>
      <c r="K444" s="27" t="s">
        <v>3534</v>
      </c>
      <c r="L444" s="27" t="s">
        <v>2398</v>
      </c>
      <c r="M444" s="27" t="s">
        <v>4496</v>
      </c>
      <c r="N444" s="27" t="s">
        <v>1404</v>
      </c>
      <c r="O444" s="40">
        <v>50000</v>
      </c>
      <c r="P444" s="27" t="s">
        <v>2300</v>
      </c>
      <c r="Q444" s="41" t="s">
        <v>706</v>
      </c>
      <c r="R444" s="37" t="s">
        <v>706</v>
      </c>
      <c r="S444">
        <f t="shared" si="6"/>
        <v>2022</v>
      </c>
    </row>
    <row r="445" spans="1:19" x14ac:dyDescent="0.3">
      <c r="A445" s="26">
        <v>43070</v>
      </c>
      <c r="B445" s="26">
        <v>44926</v>
      </c>
      <c r="C445" s="26">
        <v>43050</v>
      </c>
      <c r="D445" s="27" t="s">
        <v>3535</v>
      </c>
      <c r="E445" s="27" t="s">
        <v>3536</v>
      </c>
      <c r="F445" s="37" t="s">
        <v>4133</v>
      </c>
      <c r="G445" s="27" t="s">
        <v>2280</v>
      </c>
      <c r="H445" s="38">
        <v>42692</v>
      </c>
      <c r="I445" s="38">
        <v>43056</v>
      </c>
      <c r="J445" s="39">
        <v>550000</v>
      </c>
      <c r="K445" s="27" t="s">
        <v>3537</v>
      </c>
      <c r="L445" s="27" t="s">
        <v>596</v>
      </c>
      <c r="M445" s="27" t="s">
        <v>4570</v>
      </c>
      <c r="N445" s="27" t="s">
        <v>566</v>
      </c>
      <c r="O445" s="40">
        <v>100000</v>
      </c>
      <c r="P445" s="27" t="s">
        <v>2324</v>
      </c>
      <c r="Q445" s="41" t="s">
        <v>185</v>
      </c>
      <c r="R445" s="37" t="s">
        <v>570</v>
      </c>
      <c r="S445">
        <f t="shared" si="6"/>
        <v>2022</v>
      </c>
    </row>
    <row r="446" spans="1:19" x14ac:dyDescent="0.3">
      <c r="A446" s="26">
        <v>43070</v>
      </c>
      <c r="B446" s="26">
        <v>44926</v>
      </c>
      <c r="C446" s="26">
        <v>43050</v>
      </c>
      <c r="D446" s="27" t="s">
        <v>1877</v>
      </c>
      <c r="E446" s="27" t="s">
        <v>3538</v>
      </c>
      <c r="F446" s="37" t="s">
        <v>4134</v>
      </c>
      <c r="G446" s="27" t="s">
        <v>2277</v>
      </c>
      <c r="H446" s="38">
        <v>42692</v>
      </c>
      <c r="I446" s="38">
        <v>43056</v>
      </c>
      <c r="J446" s="39">
        <v>550000</v>
      </c>
      <c r="K446" s="27" t="s">
        <v>3537</v>
      </c>
      <c r="L446" s="27" t="s">
        <v>574</v>
      </c>
      <c r="M446" s="27" t="s">
        <v>4311</v>
      </c>
      <c r="N446" s="27" t="s">
        <v>566</v>
      </c>
      <c r="O446" s="40">
        <v>200000</v>
      </c>
      <c r="P446" s="27" t="s">
        <v>2308</v>
      </c>
      <c r="Q446" s="41" t="s">
        <v>185</v>
      </c>
      <c r="R446" s="37" t="s">
        <v>570</v>
      </c>
      <c r="S446">
        <f t="shared" si="6"/>
        <v>2022</v>
      </c>
    </row>
    <row r="447" spans="1:19" x14ac:dyDescent="0.3">
      <c r="A447" s="26">
        <v>43073</v>
      </c>
      <c r="B447" s="26">
        <v>45287</v>
      </c>
      <c r="C447" s="26">
        <v>43006</v>
      </c>
      <c r="D447" s="27" t="s">
        <v>140</v>
      </c>
      <c r="E447" s="27" t="s">
        <v>3539</v>
      </c>
      <c r="F447" s="37" t="s">
        <v>4135</v>
      </c>
      <c r="G447" s="27" t="s">
        <v>2292</v>
      </c>
      <c r="H447" s="38">
        <v>42826</v>
      </c>
      <c r="I447" s="38">
        <v>43190</v>
      </c>
      <c r="J447" s="39">
        <v>1740000</v>
      </c>
      <c r="K447" s="27" t="s">
        <v>610</v>
      </c>
      <c r="L447" s="27" t="s">
        <v>556</v>
      </c>
      <c r="M447" s="27" t="s">
        <v>4571</v>
      </c>
      <c r="N447" s="27" t="s">
        <v>566</v>
      </c>
      <c r="O447" s="40">
        <v>17500</v>
      </c>
      <c r="P447" s="27" t="s">
        <v>2327</v>
      </c>
      <c r="Q447" s="41" t="s">
        <v>185</v>
      </c>
      <c r="R447" s="37" t="s">
        <v>570</v>
      </c>
      <c r="S447">
        <f t="shared" si="6"/>
        <v>2023</v>
      </c>
    </row>
    <row r="448" spans="1:19" x14ac:dyDescent="0.3">
      <c r="A448" s="26">
        <v>43075</v>
      </c>
      <c r="B448" s="26">
        <v>44926</v>
      </c>
      <c r="C448" s="26">
        <v>43013</v>
      </c>
      <c r="D448" s="27" t="s">
        <v>3540</v>
      </c>
      <c r="E448" s="27" t="s">
        <v>3541</v>
      </c>
      <c r="F448" s="37" t="s">
        <v>4136</v>
      </c>
      <c r="G448" s="27" t="s">
        <v>2288</v>
      </c>
      <c r="H448" s="38">
        <v>42760</v>
      </c>
      <c r="I448" s="38">
        <v>43124</v>
      </c>
      <c r="J448" s="39">
        <v>4000000</v>
      </c>
      <c r="K448" s="27" t="s">
        <v>3542</v>
      </c>
      <c r="L448" s="27" t="s">
        <v>574</v>
      </c>
      <c r="M448" s="27" t="s">
        <v>4572</v>
      </c>
      <c r="N448" s="27" t="s">
        <v>575</v>
      </c>
      <c r="O448" s="40">
        <v>200000</v>
      </c>
      <c r="P448" s="27" t="s">
        <v>2312</v>
      </c>
      <c r="Q448" s="41" t="s">
        <v>579</v>
      </c>
      <c r="R448" s="37" t="s">
        <v>580</v>
      </c>
      <c r="S448">
        <f t="shared" si="6"/>
        <v>2022</v>
      </c>
    </row>
    <row r="449" spans="1:19" x14ac:dyDescent="0.3">
      <c r="A449" s="26">
        <v>43080</v>
      </c>
      <c r="B449" s="26">
        <v>44926</v>
      </c>
      <c r="C449" s="26">
        <v>42505</v>
      </c>
      <c r="D449" s="27" t="s">
        <v>3543</v>
      </c>
      <c r="E449" s="27" t="s">
        <v>3544</v>
      </c>
      <c r="F449" s="37" t="s">
        <v>4137</v>
      </c>
      <c r="G449" s="27" t="s">
        <v>2273</v>
      </c>
      <c r="H449" s="38">
        <v>42217</v>
      </c>
      <c r="I449" s="38">
        <v>42582</v>
      </c>
      <c r="J449" s="39">
        <v>18480000</v>
      </c>
      <c r="K449" s="27" t="s">
        <v>3545</v>
      </c>
      <c r="L449" s="27" t="s">
        <v>2398</v>
      </c>
      <c r="M449" s="27" t="s">
        <v>4377</v>
      </c>
      <c r="N449" s="27" t="s">
        <v>1404</v>
      </c>
      <c r="O449" s="40">
        <v>50000</v>
      </c>
      <c r="P449" s="27" t="s">
        <v>2303</v>
      </c>
      <c r="Q449" s="41" t="s">
        <v>706</v>
      </c>
      <c r="R449" s="37" t="s">
        <v>706</v>
      </c>
      <c r="S449">
        <f t="shared" si="6"/>
        <v>2022</v>
      </c>
    </row>
    <row r="450" spans="1:19" x14ac:dyDescent="0.3">
      <c r="A450" s="26">
        <v>43080</v>
      </c>
      <c r="B450" s="26">
        <v>44926</v>
      </c>
      <c r="C450" s="26">
        <v>42394</v>
      </c>
      <c r="D450" s="27" t="s">
        <v>3546</v>
      </c>
      <c r="E450" s="27" t="s">
        <v>3547</v>
      </c>
      <c r="F450" s="37" t="s">
        <v>4138</v>
      </c>
      <c r="G450" s="27" t="s">
        <v>2287</v>
      </c>
      <c r="H450" s="38">
        <v>42370</v>
      </c>
      <c r="I450" s="38">
        <v>42735</v>
      </c>
      <c r="J450" s="39">
        <v>51120265</v>
      </c>
      <c r="K450" s="27" t="s">
        <v>3548</v>
      </c>
      <c r="L450" s="27" t="s">
        <v>2398</v>
      </c>
      <c r="M450" s="27" t="s">
        <v>4308</v>
      </c>
      <c r="N450" s="27" t="s">
        <v>702</v>
      </c>
      <c r="O450" s="40">
        <v>20000</v>
      </c>
      <c r="P450" s="27" t="s">
        <v>2299</v>
      </c>
      <c r="Q450" s="41" t="s">
        <v>706</v>
      </c>
      <c r="R450" s="37" t="s">
        <v>706</v>
      </c>
      <c r="S450">
        <f t="shared" si="6"/>
        <v>2022</v>
      </c>
    </row>
    <row r="451" spans="1:19" x14ac:dyDescent="0.3">
      <c r="A451" s="26">
        <v>43083</v>
      </c>
      <c r="B451" s="26">
        <v>44926</v>
      </c>
      <c r="C451" s="26">
        <v>43083</v>
      </c>
      <c r="D451" s="27" t="s">
        <v>3170</v>
      </c>
      <c r="E451" s="27" t="s">
        <v>3549</v>
      </c>
      <c r="F451" s="37" t="s">
        <v>4139</v>
      </c>
      <c r="G451" s="27" t="s">
        <v>2269</v>
      </c>
      <c r="H451" s="38">
        <v>42890</v>
      </c>
      <c r="I451" s="38">
        <v>43254</v>
      </c>
      <c r="J451" s="39">
        <v>5911924</v>
      </c>
      <c r="K451" s="27" t="s">
        <v>3550</v>
      </c>
      <c r="L451" s="27" t="s">
        <v>2398</v>
      </c>
      <c r="M451" s="27" t="s">
        <v>4238</v>
      </c>
      <c r="N451" s="27" t="s">
        <v>702</v>
      </c>
      <c r="O451" s="40">
        <v>40000</v>
      </c>
      <c r="P451" s="27" t="s">
        <v>2306</v>
      </c>
      <c r="Q451" s="41" t="s">
        <v>706</v>
      </c>
      <c r="R451" s="37" t="s">
        <v>706</v>
      </c>
      <c r="S451">
        <f t="shared" ref="S451:S510" si="7">YEAR(B451)</f>
        <v>2022</v>
      </c>
    </row>
    <row r="452" spans="1:19" x14ac:dyDescent="0.3">
      <c r="A452" s="26">
        <v>43115</v>
      </c>
      <c r="B452" s="26">
        <v>45062</v>
      </c>
      <c r="C452" s="26">
        <v>42976</v>
      </c>
      <c r="D452" s="27" t="s">
        <v>3551</v>
      </c>
      <c r="E452" s="27" t="s">
        <v>3552</v>
      </c>
      <c r="F452" s="37" t="s">
        <v>4140</v>
      </c>
      <c r="G452" s="27" t="s">
        <v>2298</v>
      </c>
      <c r="H452" s="38">
        <v>42646</v>
      </c>
      <c r="I452" s="38">
        <v>43010</v>
      </c>
      <c r="J452" s="39">
        <v>967200</v>
      </c>
      <c r="K452" s="27" t="s">
        <v>3553</v>
      </c>
      <c r="L452" s="27" t="s">
        <v>2439</v>
      </c>
      <c r="M452" s="27" t="s">
        <v>4290</v>
      </c>
      <c r="N452" s="27" t="s">
        <v>702</v>
      </c>
      <c r="O452" s="40">
        <v>95000</v>
      </c>
      <c r="P452" s="27" t="s">
        <v>2316</v>
      </c>
      <c r="Q452" s="41" t="s">
        <v>706</v>
      </c>
      <c r="R452" s="37" t="s">
        <v>706</v>
      </c>
      <c r="S452">
        <f t="shared" si="7"/>
        <v>2023</v>
      </c>
    </row>
    <row r="453" spans="1:19" x14ac:dyDescent="0.3">
      <c r="A453" s="26">
        <v>43117</v>
      </c>
      <c r="B453" s="26">
        <v>44926</v>
      </c>
      <c r="C453" s="26">
        <v>43056</v>
      </c>
      <c r="D453" s="27" t="s">
        <v>3554</v>
      </c>
      <c r="E453" s="27" t="s">
        <v>3555</v>
      </c>
      <c r="F453" s="37" t="s">
        <v>4141</v>
      </c>
      <c r="G453" s="27" t="s">
        <v>2295</v>
      </c>
      <c r="H453" s="38">
        <v>42761</v>
      </c>
      <c r="I453" s="38">
        <v>43125</v>
      </c>
      <c r="J453" s="37"/>
      <c r="K453" s="27" t="s">
        <v>3100</v>
      </c>
      <c r="L453" s="27" t="s">
        <v>574</v>
      </c>
      <c r="M453" s="27" t="s">
        <v>4573</v>
      </c>
      <c r="N453" s="27" t="s">
        <v>758</v>
      </c>
      <c r="O453" s="40">
        <v>850000</v>
      </c>
      <c r="P453" s="27" t="s">
        <v>2305</v>
      </c>
      <c r="Q453" s="41" t="s">
        <v>619</v>
      </c>
      <c r="R453" s="37" t="s">
        <v>580</v>
      </c>
      <c r="S453">
        <f t="shared" si="7"/>
        <v>2022</v>
      </c>
    </row>
    <row r="454" spans="1:19" x14ac:dyDescent="0.3">
      <c r="A454" s="26">
        <v>43118</v>
      </c>
      <c r="B454" s="26">
        <v>44926</v>
      </c>
      <c r="C454" s="26">
        <v>42139</v>
      </c>
      <c r="D454" s="27" t="s">
        <v>3556</v>
      </c>
      <c r="E454" s="27" t="s">
        <v>3557</v>
      </c>
      <c r="F454" s="37" t="s">
        <v>4142</v>
      </c>
      <c r="G454" s="27" t="s">
        <v>2289</v>
      </c>
      <c r="H454" s="38">
        <v>42053</v>
      </c>
      <c r="I454" s="38">
        <v>42417</v>
      </c>
      <c r="J454" s="39">
        <v>400000</v>
      </c>
      <c r="K454" s="27" t="s">
        <v>2366</v>
      </c>
      <c r="L454" s="27" t="s">
        <v>574</v>
      </c>
      <c r="M454" s="27" t="s">
        <v>4574</v>
      </c>
      <c r="N454" s="27" t="s">
        <v>566</v>
      </c>
      <c r="O454" s="40">
        <v>100000</v>
      </c>
      <c r="P454" s="27" t="s">
        <v>2318</v>
      </c>
      <c r="Q454" s="41" t="s">
        <v>185</v>
      </c>
      <c r="R454" s="37" t="s">
        <v>570</v>
      </c>
      <c r="S454">
        <f t="shared" si="7"/>
        <v>2022</v>
      </c>
    </row>
    <row r="455" spans="1:19" x14ac:dyDescent="0.3">
      <c r="A455" s="26">
        <v>43118</v>
      </c>
      <c r="B455" s="26">
        <v>44926</v>
      </c>
      <c r="C455" s="26">
        <v>42110</v>
      </c>
      <c r="D455" s="27" t="s">
        <v>3558</v>
      </c>
      <c r="E455" s="27" t="s">
        <v>3559</v>
      </c>
      <c r="F455" s="37" t="s">
        <v>4143</v>
      </c>
      <c r="G455" s="27" t="s">
        <v>2283</v>
      </c>
      <c r="H455" s="38">
        <v>42042</v>
      </c>
      <c r="I455" s="38">
        <v>42406</v>
      </c>
      <c r="J455" s="39">
        <v>145490105</v>
      </c>
      <c r="K455" s="27" t="s">
        <v>3560</v>
      </c>
      <c r="L455" s="27" t="s">
        <v>2398</v>
      </c>
      <c r="M455" s="27" t="s">
        <v>4331</v>
      </c>
      <c r="N455" s="27" t="s">
        <v>1404</v>
      </c>
      <c r="O455" s="40">
        <v>50000</v>
      </c>
      <c r="P455" s="27" t="s">
        <v>2319</v>
      </c>
      <c r="Q455" s="41" t="s">
        <v>706</v>
      </c>
      <c r="R455" s="37" t="s">
        <v>706</v>
      </c>
      <c r="S455">
        <f t="shared" si="7"/>
        <v>2022</v>
      </c>
    </row>
    <row r="456" spans="1:19" x14ac:dyDescent="0.3">
      <c r="A456" s="26">
        <v>43118</v>
      </c>
      <c r="B456" s="26">
        <v>44926</v>
      </c>
      <c r="C456" s="26">
        <v>42719</v>
      </c>
      <c r="D456" s="27" t="s">
        <v>3561</v>
      </c>
      <c r="E456" s="27" t="s">
        <v>3562</v>
      </c>
      <c r="F456" s="37" t="s">
        <v>4144</v>
      </c>
      <c r="G456" s="27" t="s">
        <v>2292</v>
      </c>
      <c r="H456" s="38">
        <v>42452</v>
      </c>
      <c r="I456" s="38">
        <v>42816</v>
      </c>
      <c r="J456" s="39">
        <v>8923200</v>
      </c>
      <c r="K456" s="27" t="s">
        <v>3563</v>
      </c>
      <c r="L456" s="27" t="s">
        <v>2398</v>
      </c>
      <c r="M456" s="27" t="s">
        <v>4575</v>
      </c>
      <c r="N456" s="27" t="s">
        <v>1404</v>
      </c>
      <c r="O456" s="40">
        <v>50000</v>
      </c>
      <c r="P456" s="27" t="s">
        <v>2316</v>
      </c>
      <c r="Q456" s="41" t="s">
        <v>706</v>
      </c>
      <c r="R456" s="37" t="s">
        <v>706</v>
      </c>
      <c r="S456">
        <f t="shared" si="7"/>
        <v>2022</v>
      </c>
    </row>
    <row r="457" spans="1:19" x14ac:dyDescent="0.3">
      <c r="A457" s="26">
        <v>43118</v>
      </c>
      <c r="B457" s="26">
        <v>44926</v>
      </c>
      <c r="C457" s="26">
        <v>42572</v>
      </c>
      <c r="D457" s="27" t="s">
        <v>3564</v>
      </c>
      <c r="E457" s="27" t="s">
        <v>3565</v>
      </c>
      <c r="F457" s="37" t="s">
        <v>3706</v>
      </c>
      <c r="G457" s="27" t="s">
        <v>2291</v>
      </c>
      <c r="H457" s="38">
        <v>42217</v>
      </c>
      <c r="I457" s="38">
        <v>42582</v>
      </c>
      <c r="J457" s="39">
        <v>539700000</v>
      </c>
      <c r="K457" s="27" t="s">
        <v>3566</v>
      </c>
      <c r="L457" s="27" t="s">
        <v>2398</v>
      </c>
      <c r="M457" s="27" t="s">
        <v>4576</v>
      </c>
      <c r="N457" s="27" t="s">
        <v>1404</v>
      </c>
      <c r="O457" s="40">
        <v>50000</v>
      </c>
      <c r="P457" s="27" t="s">
        <v>2311</v>
      </c>
      <c r="Q457" s="41" t="s">
        <v>706</v>
      </c>
      <c r="R457" s="37" t="s">
        <v>706</v>
      </c>
      <c r="S457">
        <f t="shared" si="7"/>
        <v>2022</v>
      </c>
    </row>
    <row r="458" spans="1:19" x14ac:dyDescent="0.3">
      <c r="A458" s="26">
        <v>43122</v>
      </c>
      <c r="B458" s="26">
        <v>44926</v>
      </c>
      <c r="C458" s="26">
        <v>41859</v>
      </c>
      <c r="D458" s="27" t="s">
        <v>3567</v>
      </c>
      <c r="E458" s="27" t="s">
        <v>3568</v>
      </c>
      <c r="F458" s="37" t="s">
        <v>4145</v>
      </c>
      <c r="G458" s="27" t="s">
        <v>2274</v>
      </c>
      <c r="H458" s="38">
        <v>41852</v>
      </c>
      <c r="I458" s="38">
        <v>42216</v>
      </c>
      <c r="J458" s="39">
        <v>719600000</v>
      </c>
      <c r="K458" s="27" t="s">
        <v>3569</v>
      </c>
      <c r="L458" s="27" t="s">
        <v>2398</v>
      </c>
      <c r="M458" s="27" t="s">
        <v>4577</v>
      </c>
      <c r="N458" s="27" t="s">
        <v>1404</v>
      </c>
      <c r="O458" s="40">
        <v>50000</v>
      </c>
      <c r="P458" s="27" t="s">
        <v>2314</v>
      </c>
      <c r="Q458" s="41" t="s">
        <v>706</v>
      </c>
      <c r="R458" s="37" t="s">
        <v>706</v>
      </c>
      <c r="S458">
        <f t="shared" si="7"/>
        <v>2022</v>
      </c>
    </row>
    <row r="459" spans="1:19" x14ac:dyDescent="0.3">
      <c r="A459" s="26">
        <v>43124</v>
      </c>
      <c r="B459" s="26">
        <v>44926</v>
      </c>
      <c r="C459" s="26">
        <v>42353</v>
      </c>
      <c r="D459" s="27" t="s">
        <v>3570</v>
      </c>
      <c r="E459" s="27" t="s">
        <v>3571</v>
      </c>
      <c r="F459" s="37" t="s">
        <v>4146</v>
      </c>
      <c r="G459" s="27" t="s">
        <v>2287</v>
      </c>
      <c r="H459" s="38">
        <v>42290</v>
      </c>
      <c r="I459" s="38">
        <v>42655</v>
      </c>
      <c r="J459" s="39">
        <v>9647040</v>
      </c>
      <c r="K459" s="27" t="s">
        <v>3572</v>
      </c>
      <c r="L459" s="27" t="s">
        <v>2398</v>
      </c>
      <c r="M459" s="27" t="s">
        <v>4199</v>
      </c>
      <c r="N459" s="27" t="s">
        <v>1404</v>
      </c>
      <c r="O459" s="40">
        <v>50000</v>
      </c>
      <c r="P459" s="27" t="s">
        <v>2325</v>
      </c>
      <c r="Q459" s="41" t="s">
        <v>706</v>
      </c>
      <c r="R459" s="37" t="s">
        <v>706</v>
      </c>
      <c r="S459">
        <f t="shared" si="7"/>
        <v>2022</v>
      </c>
    </row>
    <row r="460" spans="1:19" x14ac:dyDescent="0.3">
      <c r="A460" s="26">
        <v>43129</v>
      </c>
      <c r="B460" s="26">
        <v>44926</v>
      </c>
      <c r="C460" s="26">
        <v>42589</v>
      </c>
      <c r="D460" s="27" t="s">
        <v>3573</v>
      </c>
      <c r="E460" s="27" t="s">
        <v>3574</v>
      </c>
      <c r="F460" s="37" t="s">
        <v>4147</v>
      </c>
      <c r="G460" s="27" t="s">
        <v>2295</v>
      </c>
      <c r="H460" s="38">
        <v>42388</v>
      </c>
      <c r="I460" s="38">
        <v>42753</v>
      </c>
      <c r="J460" s="39">
        <v>47338260</v>
      </c>
      <c r="K460" s="27" t="s">
        <v>3575</v>
      </c>
      <c r="L460" s="27" t="s">
        <v>2398</v>
      </c>
      <c r="M460" s="27" t="s">
        <v>4231</v>
      </c>
      <c r="N460" s="27" t="s">
        <v>1404</v>
      </c>
      <c r="O460" s="40">
        <v>50000</v>
      </c>
      <c r="P460" s="27" t="s">
        <v>2309</v>
      </c>
      <c r="Q460" s="41" t="s">
        <v>706</v>
      </c>
      <c r="R460" s="37" t="s">
        <v>706</v>
      </c>
      <c r="S460">
        <f t="shared" si="7"/>
        <v>2022</v>
      </c>
    </row>
    <row r="461" spans="1:19" x14ac:dyDescent="0.3">
      <c r="A461" s="26">
        <v>43129</v>
      </c>
      <c r="B461" s="26">
        <v>44926</v>
      </c>
      <c r="C461" s="26">
        <v>42531</v>
      </c>
      <c r="D461" s="27" t="s">
        <v>3576</v>
      </c>
      <c r="E461" s="27" t="s">
        <v>3577</v>
      </c>
      <c r="F461" s="37" t="s">
        <v>4148</v>
      </c>
      <c r="G461" s="27" t="s">
        <v>2287</v>
      </c>
      <c r="H461" s="38">
        <v>42388</v>
      </c>
      <c r="I461" s="38">
        <v>42753</v>
      </c>
      <c r="J461" s="39">
        <v>47338260</v>
      </c>
      <c r="K461" s="27" t="s">
        <v>3575</v>
      </c>
      <c r="L461" s="27" t="s">
        <v>2398</v>
      </c>
      <c r="M461" s="27" t="s">
        <v>4561</v>
      </c>
      <c r="N461" s="27" t="s">
        <v>1404</v>
      </c>
      <c r="O461" s="40">
        <v>50000</v>
      </c>
      <c r="P461" s="27" t="s">
        <v>2324</v>
      </c>
      <c r="Q461" s="41" t="s">
        <v>706</v>
      </c>
      <c r="R461" s="37" t="s">
        <v>706</v>
      </c>
      <c r="S461">
        <f t="shared" si="7"/>
        <v>2022</v>
      </c>
    </row>
    <row r="462" spans="1:19" x14ac:dyDescent="0.3">
      <c r="A462" s="26">
        <v>43129</v>
      </c>
      <c r="B462" s="26">
        <v>44926</v>
      </c>
      <c r="C462" s="26">
        <v>42846</v>
      </c>
      <c r="D462" s="27" t="s">
        <v>3578</v>
      </c>
      <c r="E462" s="27" t="s">
        <v>3579</v>
      </c>
      <c r="F462" s="37" t="s">
        <v>4149</v>
      </c>
      <c r="G462" s="27" t="s">
        <v>2296</v>
      </c>
      <c r="H462" s="38">
        <v>42552</v>
      </c>
      <c r="I462" s="38">
        <v>42916</v>
      </c>
      <c r="J462" s="39">
        <v>7620270</v>
      </c>
      <c r="K462" s="27" t="s">
        <v>3580</v>
      </c>
      <c r="L462" s="27" t="s">
        <v>2398</v>
      </c>
      <c r="M462" s="27" t="s">
        <v>4240</v>
      </c>
      <c r="N462" s="27" t="s">
        <v>1404</v>
      </c>
      <c r="O462" s="40">
        <v>50000</v>
      </c>
      <c r="P462" s="27" t="s">
        <v>2315</v>
      </c>
      <c r="Q462" s="41" t="s">
        <v>706</v>
      </c>
      <c r="R462" s="37" t="s">
        <v>706</v>
      </c>
      <c r="S462">
        <f t="shared" si="7"/>
        <v>2022</v>
      </c>
    </row>
    <row r="463" spans="1:19" x14ac:dyDescent="0.3">
      <c r="A463" s="26">
        <v>43129</v>
      </c>
      <c r="B463" s="26">
        <v>44926</v>
      </c>
      <c r="C463" s="26">
        <v>42816</v>
      </c>
      <c r="D463" s="27" t="s">
        <v>3581</v>
      </c>
      <c r="E463" s="27" t="s">
        <v>1969</v>
      </c>
      <c r="F463" s="37" t="s">
        <v>4150</v>
      </c>
      <c r="G463" s="27" t="s">
        <v>2277</v>
      </c>
      <c r="H463" s="38">
        <v>42552</v>
      </c>
      <c r="I463" s="38">
        <v>42916</v>
      </c>
      <c r="J463" s="39">
        <v>7620270</v>
      </c>
      <c r="K463" s="27" t="s">
        <v>3582</v>
      </c>
      <c r="L463" s="27" t="s">
        <v>2398</v>
      </c>
      <c r="M463" s="27" t="s">
        <v>4578</v>
      </c>
      <c r="N463" s="27" t="s">
        <v>1404</v>
      </c>
      <c r="O463" s="40">
        <v>50000</v>
      </c>
      <c r="P463" s="27" t="s">
        <v>2327</v>
      </c>
      <c r="Q463" s="41" t="s">
        <v>706</v>
      </c>
      <c r="R463" s="37" t="s">
        <v>706</v>
      </c>
      <c r="S463">
        <f t="shared" si="7"/>
        <v>2022</v>
      </c>
    </row>
    <row r="464" spans="1:19" x14ac:dyDescent="0.3">
      <c r="A464" s="26">
        <v>43129</v>
      </c>
      <c r="B464" s="26">
        <v>44926</v>
      </c>
      <c r="C464" s="26">
        <v>42252</v>
      </c>
      <c r="D464" s="27" t="s">
        <v>3583</v>
      </c>
      <c r="E464" s="27" t="s">
        <v>3584</v>
      </c>
      <c r="F464" s="37" t="s">
        <v>4151</v>
      </c>
      <c r="G464" s="27" t="s">
        <v>2281</v>
      </c>
      <c r="H464" s="38">
        <v>42186</v>
      </c>
      <c r="I464" s="38">
        <v>42551</v>
      </c>
      <c r="J464" s="39">
        <v>7620270</v>
      </c>
      <c r="K464" s="27" t="s">
        <v>2777</v>
      </c>
      <c r="L464" s="27" t="s">
        <v>2398</v>
      </c>
      <c r="M464" s="27" t="s">
        <v>4579</v>
      </c>
      <c r="N464" s="27" t="s">
        <v>1404</v>
      </c>
      <c r="O464" s="40">
        <v>50000</v>
      </c>
      <c r="P464" s="27" t="s">
        <v>2315</v>
      </c>
      <c r="Q464" s="41" t="s">
        <v>706</v>
      </c>
      <c r="R464" s="37" t="s">
        <v>706</v>
      </c>
      <c r="S464">
        <f t="shared" si="7"/>
        <v>2022</v>
      </c>
    </row>
    <row r="465" spans="1:19" x14ac:dyDescent="0.3">
      <c r="A465" s="26">
        <v>43129</v>
      </c>
      <c r="B465" s="26">
        <v>44926</v>
      </c>
      <c r="C465" s="26">
        <v>42236</v>
      </c>
      <c r="D465" s="27" t="s">
        <v>3585</v>
      </c>
      <c r="E465" s="27" t="s">
        <v>3586</v>
      </c>
      <c r="F465" s="37" t="s">
        <v>4152</v>
      </c>
      <c r="G465" s="27" t="s">
        <v>2290</v>
      </c>
      <c r="H465" s="38">
        <v>42186</v>
      </c>
      <c r="I465" s="38">
        <v>42551</v>
      </c>
      <c r="J465" s="39">
        <v>7620270</v>
      </c>
      <c r="K465" s="27" t="s">
        <v>3587</v>
      </c>
      <c r="L465" s="27" t="s">
        <v>2398</v>
      </c>
      <c r="M465" s="27" t="s">
        <v>4580</v>
      </c>
      <c r="N465" s="27" t="s">
        <v>1404</v>
      </c>
      <c r="O465" s="40">
        <v>50000</v>
      </c>
      <c r="P465" s="27" t="s">
        <v>2316</v>
      </c>
      <c r="Q465" s="41" t="s">
        <v>706</v>
      </c>
      <c r="R465" s="37" t="s">
        <v>706</v>
      </c>
      <c r="S465">
        <f t="shared" si="7"/>
        <v>2022</v>
      </c>
    </row>
    <row r="466" spans="1:19" x14ac:dyDescent="0.3">
      <c r="A466" s="26">
        <v>43129</v>
      </c>
      <c r="B466" s="26">
        <v>44926</v>
      </c>
      <c r="C466" s="26">
        <v>42012</v>
      </c>
      <c r="D466" s="27" t="s">
        <v>3588</v>
      </c>
      <c r="E466" s="27" t="s">
        <v>3589</v>
      </c>
      <c r="F466" s="37" t="s">
        <v>4153</v>
      </c>
      <c r="G466" s="27" t="s">
        <v>2288</v>
      </c>
      <c r="H466" s="38">
        <v>41412</v>
      </c>
      <c r="I466" s="38">
        <v>42185</v>
      </c>
      <c r="J466" s="39">
        <v>15276300</v>
      </c>
      <c r="K466" s="27" t="s">
        <v>3587</v>
      </c>
      <c r="L466" s="27" t="s">
        <v>2398</v>
      </c>
      <c r="M466" s="27" t="s">
        <v>4581</v>
      </c>
      <c r="N466" s="27" t="s">
        <v>1404</v>
      </c>
      <c r="O466" s="40">
        <v>50000</v>
      </c>
      <c r="P466" s="27" t="s">
        <v>2317</v>
      </c>
      <c r="Q466" s="41" t="s">
        <v>706</v>
      </c>
      <c r="R466" s="37" t="s">
        <v>706</v>
      </c>
      <c r="S466">
        <f t="shared" si="7"/>
        <v>2022</v>
      </c>
    </row>
    <row r="467" spans="1:19" x14ac:dyDescent="0.3">
      <c r="A467" s="26">
        <v>43129</v>
      </c>
      <c r="B467" s="26">
        <v>44926</v>
      </c>
      <c r="C467" s="26">
        <v>42097</v>
      </c>
      <c r="D467" s="27" t="s">
        <v>1667</v>
      </c>
      <c r="E467" s="27" t="s">
        <v>3590</v>
      </c>
      <c r="F467" s="37" t="s">
        <v>3958</v>
      </c>
      <c r="G467" s="27" t="s">
        <v>2287</v>
      </c>
      <c r="H467" s="38">
        <v>41412</v>
      </c>
      <c r="I467" s="38">
        <v>42185</v>
      </c>
      <c r="J467" s="39">
        <v>15276300</v>
      </c>
      <c r="K467" s="27" t="s">
        <v>3591</v>
      </c>
      <c r="L467" s="27" t="s">
        <v>2398</v>
      </c>
      <c r="M467" s="27" t="s">
        <v>4302</v>
      </c>
      <c r="N467" s="27" t="s">
        <v>1404</v>
      </c>
      <c r="O467" s="40">
        <v>50000</v>
      </c>
      <c r="P467" s="27" t="s">
        <v>2325</v>
      </c>
      <c r="Q467" s="41" t="s">
        <v>706</v>
      </c>
      <c r="R467" s="37" t="s">
        <v>706</v>
      </c>
      <c r="S467">
        <f t="shared" si="7"/>
        <v>2022</v>
      </c>
    </row>
    <row r="468" spans="1:19" x14ac:dyDescent="0.3">
      <c r="A468" s="26">
        <v>43129</v>
      </c>
      <c r="B468" s="26">
        <v>44926</v>
      </c>
      <c r="C468" s="26">
        <v>41988</v>
      </c>
      <c r="D468" s="27" t="s">
        <v>3592</v>
      </c>
      <c r="E468" s="27" t="s">
        <v>3593</v>
      </c>
      <c r="F468" s="37" t="s">
        <v>4154</v>
      </c>
      <c r="G468" s="27" t="s">
        <v>2286</v>
      </c>
      <c r="H468" s="38">
        <v>41412</v>
      </c>
      <c r="I468" s="38">
        <v>42185</v>
      </c>
      <c r="J468" s="39">
        <v>15276300</v>
      </c>
      <c r="K468" s="27" t="s">
        <v>3591</v>
      </c>
      <c r="L468" s="27" t="s">
        <v>2398</v>
      </c>
      <c r="M468" s="27" t="s">
        <v>4301</v>
      </c>
      <c r="N468" s="27" t="s">
        <v>1404</v>
      </c>
      <c r="O468" s="40">
        <v>50000</v>
      </c>
      <c r="P468" s="27" t="s">
        <v>2320</v>
      </c>
      <c r="Q468" s="41" t="s">
        <v>706</v>
      </c>
      <c r="R468" s="37" t="s">
        <v>706</v>
      </c>
      <c r="S468">
        <f t="shared" si="7"/>
        <v>2022</v>
      </c>
    </row>
    <row r="469" spans="1:19" x14ac:dyDescent="0.3">
      <c r="A469" s="26">
        <v>43129</v>
      </c>
      <c r="B469" s="26">
        <v>44926</v>
      </c>
      <c r="C469" s="26">
        <v>42014</v>
      </c>
      <c r="D469" s="27" t="s">
        <v>3594</v>
      </c>
      <c r="E469" s="27" t="s">
        <v>3595</v>
      </c>
      <c r="F469" s="37" t="s">
        <v>4155</v>
      </c>
      <c r="G469" s="27" t="s">
        <v>2286</v>
      </c>
      <c r="H469" s="38">
        <v>41412</v>
      </c>
      <c r="I469" s="38">
        <v>42185</v>
      </c>
      <c r="J469" s="39">
        <v>15276300</v>
      </c>
      <c r="K469" s="27" t="s">
        <v>3591</v>
      </c>
      <c r="L469" s="27" t="s">
        <v>2398</v>
      </c>
      <c r="M469" s="27" t="s">
        <v>4292</v>
      </c>
      <c r="N469" s="27" t="s">
        <v>1404</v>
      </c>
      <c r="O469" s="40">
        <v>50000</v>
      </c>
      <c r="P469" s="27" t="s">
        <v>2320</v>
      </c>
      <c r="Q469" s="41" t="s">
        <v>706</v>
      </c>
      <c r="R469" s="37" t="s">
        <v>706</v>
      </c>
      <c r="S469">
        <f t="shared" si="7"/>
        <v>2022</v>
      </c>
    </row>
    <row r="470" spans="1:19" x14ac:dyDescent="0.3">
      <c r="A470" s="26">
        <v>43132</v>
      </c>
      <c r="B470" s="26">
        <v>44926</v>
      </c>
      <c r="C470" s="26">
        <v>42951</v>
      </c>
      <c r="D470" s="27" t="s">
        <v>3596</v>
      </c>
      <c r="E470" s="27" t="s">
        <v>845</v>
      </c>
      <c r="F470" s="37" t="s">
        <v>4156</v>
      </c>
      <c r="G470" s="27" t="s">
        <v>2287</v>
      </c>
      <c r="H470" s="38">
        <v>42675</v>
      </c>
      <c r="I470" s="38">
        <v>43039</v>
      </c>
      <c r="J470" s="39">
        <v>119974286</v>
      </c>
      <c r="K470" s="27" t="s">
        <v>3597</v>
      </c>
      <c r="L470" s="27" t="s">
        <v>2398</v>
      </c>
      <c r="M470" s="27" t="s">
        <v>4582</v>
      </c>
      <c r="N470" s="27" t="s">
        <v>1404</v>
      </c>
      <c r="O470" s="40">
        <v>50000</v>
      </c>
      <c r="P470" s="27" t="s">
        <v>2308</v>
      </c>
      <c r="Q470" s="41" t="s">
        <v>706</v>
      </c>
      <c r="R470" s="37" t="s">
        <v>706</v>
      </c>
      <c r="S470">
        <f t="shared" si="7"/>
        <v>2022</v>
      </c>
    </row>
    <row r="471" spans="1:19" x14ac:dyDescent="0.3">
      <c r="A471" s="26">
        <v>43132</v>
      </c>
      <c r="B471" s="26">
        <v>44926</v>
      </c>
      <c r="C471" s="26">
        <v>42165</v>
      </c>
      <c r="D471" s="27" t="s">
        <v>2893</v>
      </c>
      <c r="E471" s="27" t="s">
        <v>3598</v>
      </c>
      <c r="F471" s="37" t="s">
        <v>4157</v>
      </c>
      <c r="G471" s="27" t="s">
        <v>2270</v>
      </c>
      <c r="H471" s="38">
        <v>41821</v>
      </c>
      <c r="I471" s="38">
        <v>42185</v>
      </c>
      <c r="J471" s="39">
        <v>16916124</v>
      </c>
      <c r="K471" s="27" t="s">
        <v>3599</v>
      </c>
      <c r="L471" s="27" t="s">
        <v>2398</v>
      </c>
      <c r="M471" s="27" t="s">
        <v>4318</v>
      </c>
      <c r="N471" s="27" t="s">
        <v>1404</v>
      </c>
      <c r="O471" s="40">
        <v>50000</v>
      </c>
      <c r="P471" s="27" t="s">
        <v>2319</v>
      </c>
      <c r="Q471" s="41" t="s">
        <v>706</v>
      </c>
      <c r="R471" s="37" t="s">
        <v>706</v>
      </c>
      <c r="S471">
        <f t="shared" si="7"/>
        <v>2022</v>
      </c>
    </row>
    <row r="472" spans="1:19" x14ac:dyDescent="0.3">
      <c r="A472" s="26">
        <v>43136</v>
      </c>
      <c r="B472" s="26">
        <v>44926</v>
      </c>
      <c r="C472" s="26">
        <v>42991</v>
      </c>
      <c r="D472" s="27" t="s">
        <v>3600</v>
      </c>
      <c r="E472" s="27" t="s">
        <v>3601</v>
      </c>
      <c r="F472" s="37" t="s">
        <v>4158</v>
      </c>
      <c r="G472" s="27" t="s">
        <v>2273</v>
      </c>
      <c r="H472" s="38">
        <v>42736</v>
      </c>
      <c r="I472" s="38">
        <v>43100</v>
      </c>
      <c r="J472" s="39">
        <v>100300722</v>
      </c>
      <c r="K472" s="27" t="s">
        <v>3602</v>
      </c>
      <c r="L472" s="27" t="s">
        <v>2398</v>
      </c>
      <c r="M472" s="27" t="s">
        <v>4344</v>
      </c>
      <c r="N472" s="27" t="s">
        <v>1404</v>
      </c>
      <c r="O472" s="40">
        <v>50000</v>
      </c>
      <c r="P472" s="27" t="s">
        <v>2310</v>
      </c>
      <c r="Q472" s="41" t="s">
        <v>706</v>
      </c>
      <c r="R472" s="37" t="s">
        <v>706</v>
      </c>
      <c r="S472">
        <f t="shared" si="7"/>
        <v>2022</v>
      </c>
    </row>
    <row r="473" spans="1:19" x14ac:dyDescent="0.3">
      <c r="A473" s="26">
        <v>43136</v>
      </c>
      <c r="B473" s="26">
        <v>44926</v>
      </c>
      <c r="C473" s="26">
        <v>42285</v>
      </c>
      <c r="D473" s="27" t="s">
        <v>3603</v>
      </c>
      <c r="E473" s="27" t="s">
        <v>3604</v>
      </c>
      <c r="F473" s="37" t="s">
        <v>4159</v>
      </c>
      <c r="G473" s="27" t="s">
        <v>2294</v>
      </c>
      <c r="H473" s="38">
        <v>42168</v>
      </c>
      <c r="I473" s="38">
        <v>42533</v>
      </c>
      <c r="J473" s="39">
        <v>80336863</v>
      </c>
      <c r="K473" s="27" t="s">
        <v>3605</v>
      </c>
      <c r="L473" s="27" t="s">
        <v>2398</v>
      </c>
      <c r="M473" s="27" t="s">
        <v>4583</v>
      </c>
      <c r="N473" s="27" t="s">
        <v>1404</v>
      </c>
      <c r="O473" s="40">
        <v>50000</v>
      </c>
      <c r="P473" s="27" t="s">
        <v>2317</v>
      </c>
      <c r="Q473" s="41" t="s">
        <v>706</v>
      </c>
      <c r="R473" s="37" t="s">
        <v>706</v>
      </c>
      <c r="S473">
        <f t="shared" si="7"/>
        <v>2022</v>
      </c>
    </row>
    <row r="474" spans="1:19" x14ac:dyDescent="0.3">
      <c r="A474" s="26">
        <v>43136</v>
      </c>
      <c r="B474" s="26">
        <v>44926</v>
      </c>
      <c r="C474" s="26">
        <v>42584</v>
      </c>
      <c r="D474" s="27" t="s">
        <v>3606</v>
      </c>
      <c r="E474" s="27" t="s">
        <v>3607</v>
      </c>
      <c r="F474" s="37" t="s">
        <v>4160</v>
      </c>
      <c r="G474" s="27" t="s">
        <v>2282</v>
      </c>
      <c r="H474" s="38">
        <v>42534</v>
      </c>
      <c r="I474" s="38">
        <v>42898</v>
      </c>
      <c r="J474" s="39">
        <v>80336863</v>
      </c>
      <c r="K474" s="27" t="s">
        <v>3608</v>
      </c>
      <c r="L474" s="27" t="s">
        <v>2398</v>
      </c>
      <c r="M474" s="27" t="s">
        <v>4492</v>
      </c>
      <c r="N474" s="27" t="s">
        <v>1404</v>
      </c>
      <c r="O474" s="40">
        <v>50000</v>
      </c>
      <c r="P474" s="27" t="s">
        <v>2306</v>
      </c>
      <c r="Q474" s="41" t="s">
        <v>706</v>
      </c>
      <c r="R474" s="37" t="s">
        <v>706</v>
      </c>
      <c r="S474">
        <f t="shared" si="7"/>
        <v>2022</v>
      </c>
    </row>
    <row r="475" spans="1:19" x14ac:dyDescent="0.3">
      <c r="A475" s="26">
        <v>43136</v>
      </c>
      <c r="B475" s="26">
        <v>44926</v>
      </c>
      <c r="C475" s="26">
        <v>42139</v>
      </c>
      <c r="D475" s="27" t="s">
        <v>3609</v>
      </c>
      <c r="E475" s="27" t="s">
        <v>3610</v>
      </c>
      <c r="F475" s="37" t="s">
        <v>4161</v>
      </c>
      <c r="G475" s="27" t="s">
        <v>2296</v>
      </c>
      <c r="H475" s="38">
        <v>41803</v>
      </c>
      <c r="I475" s="38">
        <v>42167</v>
      </c>
      <c r="J475" s="39">
        <v>80336863</v>
      </c>
      <c r="K475" s="27" t="s">
        <v>3608</v>
      </c>
      <c r="L475" s="27" t="s">
        <v>2398</v>
      </c>
      <c r="M475" s="27" t="s">
        <v>4403</v>
      </c>
      <c r="N475" s="27" t="s">
        <v>1404</v>
      </c>
      <c r="O475" s="40">
        <v>50000</v>
      </c>
      <c r="P475" s="27" t="s">
        <v>2301</v>
      </c>
      <c r="Q475" s="41" t="s">
        <v>706</v>
      </c>
      <c r="R475" s="37" t="s">
        <v>706</v>
      </c>
      <c r="S475">
        <f t="shared" si="7"/>
        <v>2022</v>
      </c>
    </row>
    <row r="476" spans="1:19" x14ac:dyDescent="0.3">
      <c r="A476" s="26">
        <v>43136</v>
      </c>
      <c r="B476" s="26">
        <v>44926</v>
      </c>
      <c r="C476" s="26">
        <v>42236</v>
      </c>
      <c r="D476" s="27" t="s">
        <v>3611</v>
      </c>
      <c r="E476" s="27" t="s">
        <v>1523</v>
      </c>
      <c r="F476" s="37" t="s">
        <v>4162</v>
      </c>
      <c r="G476" s="27" t="s">
        <v>2270</v>
      </c>
      <c r="H476" s="38">
        <v>42168</v>
      </c>
      <c r="I476" s="38">
        <v>42533</v>
      </c>
      <c r="J476" s="39">
        <v>80336863</v>
      </c>
      <c r="K476" s="27" t="s">
        <v>3612</v>
      </c>
      <c r="L476" s="27" t="s">
        <v>2398</v>
      </c>
      <c r="M476" s="27" t="s">
        <v>4458</v>
      </c>
      <c r="N476" s="27" t="s">
        <v>1404</v>
      </c>
      <c r="O476" s="40">
        <v>50000</v>
      </c>
      <c r="P476" s="27" t="s">
        <v>2300</v>
      </c>
      <c r="Q476" s="41" t="s">
        <v>706</v>
      </c>
      <c r="R476" s="37" t="s">
        <v>706</v>
      </c>
      <c r="S476">
        <f t="shared" si="7"/>
        <v>2022</v>
      </c>
    </row>
    <row r="477" spans="1:19" x14ac:dyDescent="0.3">
      <c r="A477" s="26">
        <v>43138</v>
      </c>
      <c r="B477" s="26">
        <v>45125</v>
      </c>
      <c r="C477" s="26">
        <v>42418</v>
      </c>
      <c r="D477" s="27" t="s">
        <v>3613</v>
      </c>
      <c r="E477" s="27" t="s">
        <v>3614</v>
      </c>
      <c r="F477" s="37" t="s">
        <v>4163</v>
      </c>
      <c r="G477" s="27" t="s">
        <v>2292</v>
      </c>
      <c r="H477" s="38">
        <v>42377</v>
      </c>
      <c r="I477" s="38">
        <v>42742</v>
      </c>
      <c r="J477" s="39">
        <v>12000000</v>
      </c>
      <c r="K477" s="27" t="s">
        <v>3615</v>
      </c>
      <c r="L477" s="27" t="s">
        <v>2398</v>
      </c>
      <c r="M477" s="27" t="s">
        <v>4414</v>
      </c>
      <c r="N477" s="27" t="s">
        <v>1404</v>
      </c>
      <c r="O477" s="40">
        <v>-50000</v>
      </c>
      <c r="P477" s="27" t="s">
        <v>2320</v>
      </c>
      <c r="Q477" s="41" t="s">
        <v>706</v>
      </c>
      <c r="R477" s="37" t="s">
        <v>706</v>
      </c>
      <c r="S477">
        <f t="shared" si="7"/>
        <v>2023</v>
      </c>
    </row>
    <row r="478" spans="1:19" x14ac:dyDescent="0.3">
      <c r="A478" s="26">
        <v>43138</v>
      </c>
      <c r="B478" s="26">
        <v>44926</v>
      </c>
      <c r="C478" s="26">
        <v>42790</v>
      </c>
      <c r="D478" s="27" t="s">
        <v>3616</v>
      </c>
      <c r="E478" s="27" t="s">
        <v>3617</v>
      </c>
      <c r="F478" s="37" t="s">
        <v>4164</v>
      </c>
      <c r="G478" s="27" t="s">
        <v>2293</v>
      </c>
      <c r="H478" s="38">
        <v>42656</v>
      </c>
      <c r="I478" s="38">
        <v>43020</v>
      </c>
      <c r="J478" s="39">
        <v>9647040</v>
      </c>
      <c r="K478" s="27" t="s">
        <v>3618</v>
      </c>
      <c r="L478" s="27" t="s">
        <v>2398</v>
      </c>
      <c r="M478" s="27" t="s">
        <v>4487</v>
      </c>
      <c r="N478" s="27" t="s">
        <v>1404</v>
      </c>
      <c r="O478" s="40">
        <v>50000</v>
      </c>
      <c r="P478" s="27" t="s">
        <v>2317</v>
      </c>
      <c r="Q478" s="41" t="s">
        <v>706</v>
      </c>
      <c r="R478" s="37" t="s">
        <v>706</v>
      </c>
      <c r="S478">
        <f t="shared" si="7"/>
        <v>2022</v>
      </c>
    </row>
    <row r="479" spans="1:19" x14ac:dyDescent="0.3">
      <c r="A479" s="26">
        <v>43138</v>
      </c>
      <c r="B479" s="26">
        <v>44926</v>
      </c>
      <c r="C479" s="26">
        <v>42069</v>
      </c>
      <c r="D479" s="27" t="s">
        <v>3619</v>
      </c>
      <c r="E479" s="27" t="s">
        <v>3620</v>
      </c>
      <c r="F479" s="37" t="s">
        <v>4165</v>
      </c>
      <c r="G479" s="27" t="s">
        <v>2269</v>
      </c>
      <c r="H479" s="38">
        <v>41412</v>
      </c>
      <c r="I479" s="38">
        <v>42185</v>
      </c>
      <c r="J479" s="39">
        <v>15276300</v>
      </c>
      <c r="K479" s="27" t="s">
        <v>3591</v>
      </c>
      <c r="L479" s="27" t="s">
        <v>2398</v>
      </c>
      <c r="M479" s="27" t="s">
        <v>4251</v>
      </c>
      <c r="N479" s="27" t="s">
        <v>1404</v>
      </c>
      <c r="O479" s="40">
        <v>50000</v>
      </c>
      <c r="P479" s="27" t="s">
        <v>2324</v>
      </c>
      <c r="Q479" s="41" t="s">
        <v>706</v>
      </c>
      <c r="R479" s="37" t="s">
        <v>706</v>
      </c>
      <c r="S479">
        <f t="shared" si="7"/>
        <v>2022</v>
      </c>
    </row>
    <row r="480" spans="1:19" x14ac:dyDescent="0.3">
      <c r="A480" s="26">
        <v>43138</v>
      </c>
      <c r="B480" s="26">
        <v>44926</v>
      </c>
      <c r="C480" s="26">
        <v>42276</v>
      </c>
      <c r="D480" s="27" t="s">
        <v>3621</v>
      </c>
      <c r="E480" s="27" t="s">
        <v>3622</v>
      </c>
      <c r="F480" s="37" t="s">
        <v>4166</v>
      </c>
      <c r="G480" s="27" t="s">
        <v>2288</v>
      </c>
      <c r="H480" s="38">
        <v>41913</v>
      </c>
      <c r="I480" s="38">
        <v>42277</v>
      </c>
      <c r="J480" s="39">
        <v>5136000</v>
      </c>
      <c r="K480" s="27" t="s">
        <v>3623</v>
      </c>
      <c r="L480" s="27" t="s">
        <v>2398</v>
      </c>
      <c r="M480" s="27" t="s">
        <v>4320</v>
      </c>
      <c r="N480" s="27" t="s">
        <v>1404</v>
      </c>
      <c r="O480" s="40">
        <v>50000</v>
      </c>
      <c r="P480" s="27" t="s">
        <v>2325</v>
      </c>
      <c r="Q480" s="41" t="s">
        <v>706</v>
      </c>
      <c r="R480" s="37" t="s">
        <v>706</v>
      </c>
      <c r="S480">
        <f t="shared" si="7"/>
        <v>2022</v>
      </c>
    </row>
    <row r="481" spans="1:19" x14ac:dyDescent="0.3">
      <c r="A481" s="26">
        <v>43138</v>
      </c>
      <c r="B481" s="26">
        <v>44926</v>
      </c>
      <c r="C481" s="26">
        <v>43033</v>
      </c>
      <c r="D481" s="27" t="s">
        <v>2743</v>
      </c>
      <c r="E481" s="27" t="s">
        <v>3624</v>
      </c>
      <c r="F481" s="37" t="s">
        <v>4167</v>
      </c>
      <c r="G481" s="27" t="s">
        <v>2283</v>
      </c>
      <c r="H481" s="38">
        <v>43019</v>
      </c>
      <c r="I481" s="38">
        <v>43383</v>
      </c>
      <c r="J481" s="39">
        <v>17035200</v>
      </c>
      <c r="K481" s="27" t="s">
        <v>3625</v>
      </c>
      <c r="L481" s="27" t="s">
        <v>2398</v>
      </c>
      <c r="M481" s="27" t="s">
        <v>4584</v>
      </c>
      <c r="N481" s="27" t="s">
        <v>1404</v>
      </c>
      <c r="O481" s="40">
        <v>50000</v>
      </c>
      <c r="P481" s="27" t="s">
        <v>2323</v>
      </c>
      <c r="Q481" s="41" t="s">
        <v>706</v>
      </c>
      <c r="R481" s="37" t="s">
        <v>706</v>
      </c>
      <c r="S481">
        <f t="shared" si="7"/>
        <v>2022</v>
      </c>
    </row>
    <row r="482" spans="1:19" x14ac:dyDescent="0.3">
      <c r="A482" s="26">
        <v>43138</v>
      </c>
      <c r="B482" s="26">
        <v>44926</v>
      </c>
      <c r="C482" s="26">
        <v>42831</v>
      </c>
      <c r="D482" s="27" t="s">
        <v>3626</v>
      </c>
      <c r="E482" s="27" t="s">
        <v>3627</v>
      </c>
      <c r="F482" s="37" t="s">
        <v>4087</v>
      </c>
      <c r="G482" s="27" t="s">
        <v>2272</v>
      </c>
      <c r="H482" s="38">
        <v>42654</v>
      </c>
      <c r="I482" s="38">
        <v>43018</v>
      </c>
      <c r="J482" s="39">
        <v>17035200</v>
      </c>
      <c r="K482" s="27" t="s">
        <v>3628</v>
      </c>
      <c r="L482" s="27" t="s">
        <v>2398</v>
      </c>
      <c r="M482" s="27" t="s">
        <v>4564</v>
      </c>
      <c r="N482" s="27" t="s">
        <v>1404</v>
      </c>
      <c r="O482" s="40">
        <v>50000</v>
      </c>
      <c r="P482" s="27" t="s">
        <v>2320</v>
      </c>
      <c r="Q482" s="41" t="s">
        <v>706</v>
      </c>
      <c r="R482" s="37" t="s">
        <v>706</v>
      </c>
      <c r="S482">
        <f t="shared" si="7"/>
        <v>2022</v>
      </c>
    </row>
    <row r="483" spans="1:19" x14ac:dyDescent="0.3">
      <c r="A483" s="26">
        <v>43138</v>
      </c>
      <c r="B483" s="26">
        <v>44926</v>
      </c>
      <c r="C483" s="26">
        <v>43042</v>
      </c>
      <c r="D483" s="27" t="s">
        <v>3629</v>
      </c>
      <c r="E483" s="27" t="s">
        <v>3630</v>
      </c>
      <c r="F483" s="37" t="s">
        <v>4168</v>
      </c>
      <c r="G483" s="27" t="s">
        <v>2289</v>
      </c>
      <c r="H483" s="38">
        <v>43019</v>
      </c>
      <c r="I483" s="38">
        <v>43383</v>
      </c>
      <c r="J483" s="39">
        <v>17035200</v>
      </c>
      <c r="K483" s="27" t="s">
        <v>3631</v>
      </c>
      <c r="L483" s="27" t="s">
        <v>2398</v>
      </c>
      <c r="M483" s="27" t="s">
        <v>4230</v>
      </c>
      <c r="N483" s="27" t="s">
        <v>1404</v>
      </c>
      <c r="O483" s="40">
        <v>50000</v>
      </c>
      <c r="P483" s="27" t="s">
        <v>2324</v>
      </c>
      <c r="Q483" s="41" t="s">
        <v>706</v>
      </c>
      <c r="R483" s="37" t="s">
        <v>706</v>
      </c>
      <c r="S483">
        <f t="shared" si="7"/>
        <v>2022</v>
      </c>
    </row>
    <row r="484" spans="1:19" x14ac:dyDescent="0.3">
      <c r="A484" s="26">
        <v>43138</v>
      </c>
      <c r="B484" s="26">
        <v>44926</v>
      </c>
      <c r="C484" s="26">
        <v>42592</v>
      </c>
      <c r="D484" s="27" t="s">
        <v>473</v>
      </c>
      <c r="E484" s="27" t="s">
        <v>3632</v>
      </c>
      <c r="F484" s="37" t="s">
        <v>4169</v>
      </c>
      <c r="G484" s="27" t="s">
        <v>2291</v>
      </c>
      <c r="H484" s="38">
        <v>42309</v>
      </c>
      <c r="I484" s="38">
        <v>42674</v>
      </c>
      <c r="J484" s="39">
        <v>77668385</v>
      </c>
      <c r="K484" s="27" t="s">
        <v>3633</v>
      </c>
      <c r="L484" s="27" t="s">
        <v>2398</v>
      </c>
      <c r="M484" s="27" t="s">
        <v>4525</v>
      </c>
      <c r="N484" s="27" t="s">
        <v>1404</v>
      </c>
      <c r="O484" s="40">
        <v>50000</v>
      </c>
      <c r="P484" s="27" t="s">
        <v>2320</v>
      </c>
      <c r="Q484" s="41" t="s">
        <v>706</v>
      </c>
      <c r="R484" s="37" t="s">
        <v>706</v>
      </c>
      <c r="S484">
        <f t="shared" si="7"/>
        <v>2022</v>
      </c>
    </row>
    <row r="485" spans="1:19" x14ac:dyDescent="0.3">
      <c r="A485" s="26">
        <v>43140</v>
      </c>
      <c r="B485" s="26">
        <v>44926</v>
      </c>
      <c r="C485" s="26">
        <v>42787</v>
      </c>
      <c r="D485" s="27" t="s">
        <v>3634</v>
      </c>
      <c r="E485" s="27" t="s">
        <v>3635</v>
      </c>
      <c r="F485" s="37" t="s">
        <v>4170</v>
      </c>
      <c r="G485" s="27" t="s">
        <v>2285</v>
      </c>
      <c r="H485" s="38">
        <v>42522</v>
      </c>
      <c r="I485" s="38">
        <v>42886</v>
      </c>
      <c r="J485" s="39">
        <v>41576210</v>
      </c>
      <c r="K485" s="27" t="s">
        <v>3636</v>
      </c>
      <c r="L485" s="27" t="s">
        <v>2398</v>
      </c>
      <c r="M485" s="27" t="s">
        <v>4218</v>
      </c>
      <c r="N485" s="27" t="s">
        <v>702</v>
      </c>
      <c r="O485" s="40">
        <v>50000</v>
      </c>
      <c r="P485" s="27" t="s">
        <v>2303</v>
      </c>
      <c r="Q485" s="41" t="s">
        <v>706</v>
      </c>
      <c r="R485" s="37" t="s">
        <v>706</v>
      </c>
      <c r="S485">
        <f t="shared" si="7"/>
        <v>2022</v>
      </c>
    </row>
    <row r="486" spans="1:19" x14ac:dyDescent="0.3">
      <c r="A486" s="26">
        <v>43143</v>
      </c>
      <c r="B486" s="26">
        <v>44926</v>
      </c>
      <c r="C486" s="26">
        <v>42814</v>
      </c>
      <c r="D486" s="27" t="s">
        <v>3637</v>
      </c>
      <c r="E486" s="27" t="s">
        <v>3638</v>
      </c>
      <c r="F486" s="37" t="s">
        <v>4171</v>
      </c>
      <c r="G486" s="27" t="s">
        <v>2284</v>
      </c>
      <c r="H486" s="38">
        <v>42675</v>
      </c>
      <c r="I486" s="38">
        <v>43039</v>
      </c>
      <c r="J486" s="39">
        <v>815042952</v>
      </c>
      <c r="K486" s="27" t="s">
        <v>3639</v>
      </c>
      <c r="L486" s="27" t="s">
        <v>2398</v>
      </c>
      <c r="M486" s="27" t="s">
        <v>4271</v>
      </c>
      <c r="N486" s="27" t="s">
        <v>702</v>
      </c>
      <c r="O486" s="40">
        <v>42661</v>
      </c>
      <c r="P486" s="27" t="s">
        <v>2324</v>
      </c>
      <c r="Q486" s="41" t="s">
        <v>706</v>
      </c>
      <c r="R486" s="37" t="s">
        <v>706</v>
      </c>
      <c r="S486">
        <f t="shared" si="7"/>
        <v>2022</v>
      </c>
    </row>
    <row r="487" spans="1:19" x14ac:dyDescent="0.3">
      <c r="A487" s="26">
        <v>43143</v>
      </c>
      <c r="B487" s="26">
        <v>44926</v>
      </c>
      <c r="C487" s="26">
        <v>42820</v>
      </c>
      <c r="D487" s="27" t="s">
        <v>3640</v>
      </c>
      <c r="E487" s="27" t="s">
        <v>3641</v>
      </c>
      <c r="F487" s="37" t="s">
        <v>4172</v>
      </c>
      <c r="G487" s="27" t="s">
        <v>2273</v>
      </c>
      <c r="H487" s="38">
        <v>42552</v>
      </c>
      <c r="I487" s="38">
        <v>42916</v>
      </c>
      <c r="J487" s="39">
        <v>242536375</v>
      </c>
      <c r="K487" s="27" t="s">
        <v>3642</v>
      </c>
      <c r="L487" s="27" t="s">
        <v>2398</v>
      </c>
      <c r="M487" s="27" t="s">
        <v>4317</v>
      </c>
      <c r="N487" s="27" t="s">
        <v>1404</v>
      </c>
      <c r="O487" s="40">
        <v>50000</v>
      </c>
      <c r="P487" s="27" t="s">
        <v>2325</v>
      </c>
      <c r="Q487" s="41" t="s">
        <v>706</v>
      </c>
      <c r="R487" s="37" t="s">
        <v>706</v>
      </c>
      <c r="S487">
        <f t="shared" si="7"/>
        <v>2022</v>
      </c>
    </row>
    <row r="488" spans="1:19" x14ac:dyDescent="0.3">
      <c r="A488" s="26">
        <v>43144</v>
      </c>
      <c r="B488" s="26">
        <v>44926</v>
      </c>
      <c r="C488" s="26">
        <v>42926</v>
      </c>
      <c r="D488" s="27" t="s">
        <v>3643</v>
      </c>
      <c r="E488" s="27" t="s">
        <v>3644</v>
      </c>
      <c r="F488" s="37" t="s">
        <v>4173</v>
      </c>
      <c r="G488" s="27" t="s">
        <v>2278</v>
      </c>
      <c r="H488" s="38">
        <v>42675</v>
      </c>
      <c r="I488" s="38">
        <v>43039</v>
      </c>
      <c r="J488" s="39">
        <v>500000</v>
      </c>
      <c r="K488" s="27" t="s">
        <v>3645</v>
      </c>
      <c r="L488" s="27" t="s">
        <v>596</v>
      </c>
      <c r="M488" s="27" t="s">
        <v>4213</v>
      </c>
      <c r="N488" s="27" t="s">
        <v>566</v>
      </c>
      <c r="O488" s="40">
        <v>50000</v>
      </c>
      <c r="P488" s="27" t="s">
        <v>2328</v>
      </c>
      <c r="Q488" s="41" t="s">
        <v>185</v>
      </c>
      <c r="R488" s="37" t="s">
        <v>570</v>
      </c>
      <c r="S488">
        <f t="shared" si="7"/>
        <v>2022</v>
      </c>
    </row>
    <row r="489" spans="1:19" x14ac:dyDescent="0.3">
      <c r="A489" s="26">
        <v>43146</v>
      </c>
      <c r="B489" s="26">
        <v>44926</v>
      </c>
      <c r="C489" s="26">
        <v>42814</v>
      </c>
      <c r="D489" s="27" t="s">
        <v>3646</v>
      </c>
      <c r="E489" s="27" t="s">
        <v>3647</v>
      </c>
      <c r="F489" s="37" t="s">
        <v>4174</v>
      </c>
      <c r="G489" s="27" t="s">
        <v>2293</v>
      </c>
      <c r="H489" s="38">
        <v>42754</v>
      </c>
      <c r="I489" s="38">
        <v>43118</v>
      </c>
      <c r="J489" s="39">
        <v>47338260</v>
      </c>
      <c r="K489" s="27" t="s">
        <v>3648</v>
      </c>
      <c r="L489" s="27" t="s">
        <v>2398</v>
      </c>
      <c r="M489" s="27" t="s">
        <v>4585</v>
      </c>
      <c r="N489" s="27" t="s">
        <v>1404</v>
      </c>
      <c r="O489" s="40">
        <v>50000</v>
      </c>
      <c r="P489" s="27" t="s">
        <v>2306</v>
      </c>
      <c r="Q489" s="41" t="s">
        <v>706</v>
      </c>
      <c r="R489" s="37" t="s">
        <v>706</v>
      </c>
      <c r="S489">
        <f t="shared" si="7"/>
        <v>2022</v>
      </c>
    </row>
    <row r="490" spans="1:19" x14ac:dyDescent="0.3">
      <c r="A490" s="26">
        <v>43150</v>
      </c>
      <c r="B490" s="26">
        <v>44926</v>
      </c>
      <c r="C490" s="26">
        <v>43141</v>
      </c>
      <c r="D490" s="27" t="s">
        <v>2430</v>
      </c>
      <c r="E490" s="27" t="s">
        <v>3649</v>
      </c>
      <c r="F490" s="37" t="s">
        <v>4175</v>
      </c>
      <c r="G490" s="27" t="s">
        <v>2273</v>
      </c>
      <c r="H490" s="38">
        <v>42841</v>
      </c>
      <c r="I490" s="38">
        <v>43205</v>
      </c>
      <c r="J490" s="39">
        <v>2500000</v>
      </c>
      <c r="K490" s="27" t="s">
        <v>2366</v>
      </c>
      <c r="L490" s="27" t="s">
        <v>574</v>
      </c>
      <c r="M490" s="27" t="s">
        <v>4245</v>
      </c>
      <c r="N490" s="27" t="s">
        <v>566</v>
      </c>
      <c r="O490" s="40">
        <v>100000</v>
      </c>
      <c r="P490" s="27" t="s">
        <v>2309</v>
      </c>
      <c r="Q490" s="41" t="s">
        <v>185</v>
      </c>
      <c r="R490" s="37" t="s">
        <v>570</v>
      </c>
      <c r="S490">
        <f t="shared" si="7"/>
        <v>2022</v>
      </c>
    </row>
    <row r="491" spans="1:19" x14ac:dyDescent="0.3">
      <c r="A491" s="26">
        <v>43151</v>
      </c>
      <c r="B491" s="26">
        <v>44926</v>
      </c>
      <c r="C491" s="26">
        <v>43138</v>
      </c>
      <c r="D491" s="27" t="s">
        <v>3650</v>
      </c>
      <c r="E491" s="27" t="s">
        <v>3651</v>
      </c>
      <c r="F491" s="37" t="s">
        <v>4176</v>
      </c>
      <c r="G491" s="27" t="s">
        <v>2292</v>
      </c>
      <c r="H491" s="38">
        <v>43038</v>
      </c>
      <c r="I491" s="38">
        <v>43402</v>
      </c>
      <c r="J491" s="39">
        <v>800000</v>
      </c>
      <c r="K491" s="27" t="s">
        <v>3652</v>
      </c>
      <c r="L491" s="27" t="s">
        <v>596</v>
      </c>
      <c r="M491" s="27" t="s">
        <v>4586</v>
      </c>
      <c r="N491" s="27" t="s">
        <v>566</v>
      </c>
      <c r="O491" s="40">
        <v>2000</v>
      </c>
      <c r="P491" s="27" t="s">
        <v>2322</v>
      </c>
      <c r="Q491" s="41" t="s">
        <v>185</v>
      </c>
      <c r="R491" s="37" t="s">
        <v>570</v>
      </c>
      <c r="S491">
        <f t="shared" si="7"/>
        <v>2022</v>
      </c>
    </row>
    <row r="492" spans="1:19" x14ac:dyDescent="0.3">
      <c r="A492" s="26">
        <v>43153</v>
      </c>
      <c r="B492" s="26">
        <v>44926</v>
      </c>
      <c r="C492" s="26">
        <v>43152</v>
      </c>
      <c r="D492" s="27" t="s">
        <v>2979</v>
      </c>
      <c r="E492" s="27" t="s">
        <v>3653</v>
      </c>
      <c r="F492" s="37" t="s">
        <v>4177</v>
      </c>
      <c r="G492" s="27" t="s">
        <v>2270</v>
      </c>
      <c r="H492" s="38">
        <v>42826</v>
      </c>
      <c r="I492" s="38">
        <v>43190</v>
      </c>
      <c r="J492" s="39">
        <v>37740000</v>
      </c>
      <c r="K492" s="27" t="s">
        <v>3654</v>
      </c>
      <c r="L492" s="27" t="s">
        <v>2398</v>
      </c>
      <c r="M492" s="27" t="s">
        <v>4587</v>
      </c>
      <c r="N492" s="27" t="s">
        <v>702</v>
      </c>
      <c r="O492" s="40">
        <v>50000</v>
      </c>
      <c r="P492" s="27" t="s">
        <v>2314</v>
      </c>
      <c r="Q492" s="41" t="s">
        <v>706</v>
      </c>
      <c r="R492" s="37" t="s">
        <v>706</v>
      </c>
      <c r="S492">
        <f t="shared" si="7"/>
        <v>2022</v>
      </c>
    </row>
    <row r="493" spans="1:19" x14ac:dyDescent="0.3">
      <c r="A493" s="26">
        <v>43160</v>
      </c>
      <c r="B493" s="26">
        <v>44926</v>
      </c>
      <c r="C493" s="26">
        <v>42342</v>
      </c>
      <c r="D493" s="27" t="s">
        <v>1275</v>
      </c>
      <c r="E493" s="27" t="s">
        <v>3655</v>
      </c>
      <c r="F493" s="37" t="s">
        <v>4178</v>
      </c>
      <c r="G493" s="27" t="s">
        <v>2287</v>
      </c>
      <c r="H493" s="38">
        <v>42112</v>
      </c>
      <c r="I493" s="38">
        <v>42477</v>
      </c>
      <c r="J493" s="39">
        <v>14794612</v>
      </c>
      <c r="K493" s="27" t="s">
        <v>3656</v>
      </c>
      <c r="L493" s="27" t="s">
        <v>2398</v>
      </c>
      <c r="M493" s="27" t="s">
        <v>4313</v>
      </c>
      <c r="N493" s="27" t="s">
        <v>1404</v>
      </c>
      <c r="O493" s="40">
        <v>50000</v>
      </c>
      <c r="P493" s="27" t="s">
        <v>2320</v>
      </c>
      <c r="Q493" s="41" t="s">
        <v>706</v>
      </c>
      <c r="R493" s="37" t="s">
        <v>706</v>
      </c>
      <c r="S493">
        <f t="shared" si="7"/>
        <v>2022</v>
      </c>
    </row>
    <row r="494" spans="1:19" x14ac:dyDescent="0.3">
      <c r="A494" s="26">
        <v>43161</v>
      </c>
      <c r="B494" s="26">
        <v>44926</v>
      </c>
      <c r="C494" s="26">
        <v>42834</v>
      </c>
      <c r="D494" s="27" t="s">
        <v>3657</v>
      </c>
      <c r="E494" s="27" t="s">
        <v>3658</v>
      </c>
      <c r="F494" s="37" t="s">
        <v>4179</v>
      </c>
      <c r="G494" s="27" t="s">
        <v>2290</v>
      </c>
      <c r="H494" s="38">
        <v>42549</v>
      </c>
      <c r="I494" s="38">
        <v>42913</v>
      </c>
      <c r="J494" s="39">
        <v>11604000</v>
      </c>
      <c r="K494" s="27" t="s">
        <v>3659</v>
      </c>
      <c r="L494" s="27" t="s">
        <v>2398</v>
      </c>
      <c r="M494" s="27" t="s">
        <v>4588</v>
      </c>
      <c r="N494" s="27" t="s">
        <v>1404</v>
      </c>
      <c r="O494" s="40">
        <v>50000</v>
      </c>
      <c r="P494" s="27" t="s">
        <v>2316</v>
      </c>
      <c r="Q494" s="41" t="s">
        <v>706</v>
      </c>
      <c r="R494" s="37" t="s">
        <v>706</v>
      </c>
      <c r="S494">
        <f t="shared" si="7"/>
        <v>2022</v>
      </c>
    </row>
    <row r="495" spans="1:19" x14ac:dyDescent="0.3">
      <c r="A495" s="26">
        <v>43167</v>
      </c>
      <c r="B495" s="26">
        <v>44926</v>
      </c>
      <c r="C495" s="26">
        <v>41919</v>
      </c>
      <c r="D495" s="27" t="s">
        <v>3660</v>
      </c>
      <c r="E495" s="27" t="s">
        <v>3661</v>
      </c>
      <c r="F495" s="37" t="s">
        <v>3902</v>
      </c>
      <c r="G495" s="27" t="s">
        <v>2280</v>
      </c>
      <c r="H495" s="38">
        <v>41821</v>
      </c>
      <c r="I495" s="38">
        <v>42185</v>
      </c>
      <c r="J495" s="39">
        <v>1483200</v>
      </c>
      <c r="K495" s="27" t="s">
        <v>3662</v>
      </c>
      <c r="L495" s="27" t="s">
        <v>2398</v>
      </c>
      <c r="M495" s="27" t="s">
        <v>4445</v>
      </c>
      <c r="N495" s="27" t="s">
        <v>702</v>
      </c>
      <c r="O495" s="40">
        <v>50000</v>
      </c>
      <c r="P495" s="27" t="s">
        <v>2304</v>
      </c>
      <c r="Q495" s="41" t="s">
        <v>706</v>
      </c>
      <c r="R495" s="37" t="s">
        <v>706</v>
      </c>
      <c r="S495">
        <f t="shared" si="7"/>
        <v>2022</v>
      </c>
    </row>
    <row r="496" spans="1:19" x14ac:dyDescent="0.3">
      <c r="A496" s="26">
        <v>43167</v>
      </c>
      <c r="B496" s="26">
        <v>44926</v>
      </c>
      <c r="C496" s="26">
        <v>42329</v>
      </c>
      <c r="D496" s="27" t="s">
        <v>3663</v>
      </c>
      <c r="E496" s="27" t="s">
        <v>3664</v>
      </c>
      <c r="F496" s="37" t="s">
        <v>4180</v>
      </c>
      <c r="G496" s="27" t="s">
        <v>2288</v>
      </c>
      <c r="H496" s="38">
        <v>42168</v>
      </c>
      <c r="I496" s="38">
        <v>42533</v>
      </c>
      <c r="J496" s="39">
        <v>80336863</v>
      </c>
      <c r="K496" s="27" t="s">
        <v>3665</v>
      </c>
      <c r="L496" s="27" t="s">
        <v>2398</v>
      </c>
      <c r="M496" s="27" t="s">
        <v>4589</v>
      </c>
      <c r="N496" s="27" t="s">
        <v>1404</v>
      </c>
      <c r="O496" s="40">
        <v>50000</v>
      </c>
      <c r="P496" s="27" t="s">
        <v>2316</v>
      </c>
      <c r="Q496" s="41" t="s">
        <v>706</v>
      </c>
      <c r="R496" s="37" t="s">
        <v>706</v>
      </c>
      <c r="S496">
        <f t="shared" si="7"/>
        <v>2022</v>
      </c>
    </row>
    <row r="497" spans="1:19" x14ac:dyDescent="0.3">
      <c r="A497" s="26">
        <v>43167</v>
      </c>
      <c r="B497" s="26">
        <v>44926</v>
      </c>
      <c r="C497" s="26">
        <v>42329</v>
      </c>
      <c r="D497" s="27" t="s">
        <v>3666</v>
      </c>
      <c r="E497" s="27" t="s">
        <v>3667</v>
      </c>
      <c r="F497" s="37" t="s">
        <v>4181</v>
      </c>
      <c r="G497" s="27" t="s">
        <v>2298</v>
      </c>
      <c r="H497" s="38">
        <v>42168</v>
      </c>
      <c r="I497" s="38">
        <v>42533</v>
      </c>
      <c r="J497" s="39">
        <v>80336863</v>
      </c>
      <c r="K497" s="27" t="s">
        <v>3665</v>
      </c>
      <c r="L497" s="27" t="s">
        <v>2398</v>
      </c>
      <c r="M497" s="27" t="s">
        <v>4590</v>
      </c>
      <c r="N497" s="27" t="s">
        <v>1404</v>
      </c>
      <c r="O497" s="40">
        <v>194605</v>
      </c>
      <c r="P497" s="27" t="s">
        <v>2309</v>
      </c>
      <c r="Q497" s="41" t="s">
        <v>706</v>
      </c>
      <c r="R497" s="37" t="s">
        <v>706</v>
      </c>
      <c r="S497">
        <f t="shared" si="7"/>
        <v>2022</v>
      </c>
    </row>
    <row r="498" spans="1:19" x14ac:dyDescent="0.3">
      <c r="A498" s="26">
        <v>43168</v>
      </c>
      <c r="B498" s="26">
        <v>44926</v>
      </c>
      <c r="C498" s="26">
        <v>43029</v>
      </c>
      <c r="D498" s="27" t="s">
        <v>3668</v>
      </c>
      <c r="E498" s="27" t="s">
        <v>3669</v>
      </c>
      <c r="F498" s="37" t="s">
        <v>4182</v>
      </c>
      <c r="G498" s="27" t="s">
        <v>2274</v>
      </c>
      <c r="H498" s="38">
        <v>43019</v>
      </c>
      <c r="I498" s="38">
        <v>43383</v>
      </c>
      <c r="J498" s="39">
        <v>17035200</v>
      </c>
      <c r="K498" s="27" t="s">
        <v>3670</v>
      </c>
      <c r="L498" s="27" t="s">
        <v>2398</v>
      </c>
      <c r="M498" s="27" t="s">
        <v>4223</v>
      </c>
      <c r="N498" s="27" t="s">
        <v>1404</v>
      </c>
      <c r="O498" s="40">
        <v>50000</v>
      </c>
      <c r="P498" s="27" t="s">
        <v>2307</v>
      </c>
      <c r="Q498" s="41" t="s">
        <v>706</v>
      </c>
      <c r="R498" s="37" t="s">
        <v>706</v>
      </c>
      <c r="S498">
        <f t="shared" si="7"/>
        <v>2022</v>
      </c>
    </row>
    <row r="499" spans="1:19" x14ac:dyDescent="0.3">
      <c r="A499" s="26">
        <v>43168</v>
      </c>
      <c r="B499" s="26">
        <v>44926</v>
      </c>
      <c r="C499" s="26">
        <v>43053</v>
      </c>
      <c r="D499" s="27" t="s">
        <v>3671</v>
      </c>
      <c r="E499" s="27" t="s">
        <v>3672</v>
      </c>
      <c r="F499" s="37" t="s">
        <v>4183</v>
      </c>
      <c r="G499" s="27" t="s">
        <v>2282</v>
      </c>
      <c r="H499" s="38">
        <v>43009</v>
      </c>
      <c r="I499" s="38">
        <v>43373</v>
      </c>
      <c r="J499" s="39">
        <v>29724684</v>
      </c>
      <c r="K499" s="27" t="s">
        <v>3673</v>
      </c>
      <c r="L499" s="27" t="s">
        <v>2398</v>
      </c>
      <c r="M499" s="27" t="s">
        <v>4373</v>
      </c>
      <c r="N499" s="27" t="s">
        <v>1404</v>
      </c>
      <c r="O499" s="40">
        <v>50000</v>
      </c>
      <c r="P499" s="27" t="s">
        <v>2301</v>
      </c>
      <c r="Q499" s="41" t="s">
        <v>706</v>
      </c>
      <c r="R499" s="37" t="s">
        <v>706</v>
      </c>
      <c r="S499">
        <f t="shared" si="7"/>
        <v>2022</v>
      </c>
    </row>
    <row r="500" spans="1:19" x14ac:dyDescent="0.3">
      <c r="A500" s="26">
        <v>43169</v>
      </c>
      <c r="B500" s="26">
        <v>44926</v>
      </c>
      <c r="C500" s="26">
        <v>43059</v>
      </c>
      <c r="D500" s="27" t="s">
        <v>3674</v>
      </c>
      <c r="E500" s="27" t="s">
        <v>3675</v>
      </c>
      <c r="F500" s="37" t="s">
        <v>4184</v>
      </c>
      <c r="G500" s="27" t="s">
        <v>2298</v>
      </c>
      <c r="H500" s="38">
        <v>43019</v>
      </c>
      <c r="I500" s="38">
        <v>43383</v>
      </c>
      <c r="J500" s="39">
        <v>17035200</v>
      </c>
      <c r="K500" s="27" t="s">
        <v>3670</v>
      </c>
      <c r="L500" s="27" t="s">
        <v>2398</v>
      </c>
      <c r="M500" s="27" t="s">
        <v>4591</v>
      </c>
      <c r="N500" s="27" t="s">
        <v>1404</v>
      </c>
      <c r="O500" s="40">
        <v>50000</v>
      </c>
      <c r="P500" s="27" t="s">
        <v>2320</v>
      </c>
      <c r="Q500" s="41" t="s">
        <v>706</v>
      </c>
      <c r="R500" s="37" t="s">
        <v>706</v>
      </c>
      <c r="S500">
        <f t="shared" si="7"/>
        <v>2022</v>
      </c>
    </row>
    <row r="501" spans="1:19" x14ac:dyDescent="0.3">
      <c r="A501" s="26">
        <v>43173</v>
      </c>
      <c r="B501" s="26">
        <v>44926</v>
      </c>
      <c r="C501" s="26">
        <v>42585</v>
      </c>
      <c r="D501" s="27" t="s">
        <v>3676</v>
      </c>
      <c r="E501" s="27" t="s">
        <v>3677</v>
      </c>
      <c r="F501" s="37" t="s">
        <v>4185</v>
      </c>
      <c r="G501" s="27" t="s">
        <v>2283</v>
      </c>
      <c r="H501" s="38">
        <v>42309</v>
      </c>
      <c r="I501" s="38">
        <v>42674</v>
      </c>
      <c r="J501" s="39">
        <v>234640185</v>
      </c>
      <c r="K501" s="27" t="s">
        <v>3352</v>
      </c>
      <c r="L501" s="27" t="s">
        <v>2398</v>
      </c>
      <c r="M501" s="27" t="s">
        <v>4343</v>
      </c>
      <c r="N501" s="27" t="s">
        <v>1404</v>
      </c>
      <c r="O501" s="40">
        <v>50000</v>
      </c>
      <c r="P501" s="27" t="s">
        <v>2303</v>
      </c>
      <c r="Q501" s="41" t="s">
        <v>706</v>
      </c>
      <c r="R501" s="37" t="s">
        <v>706</v>
      </c>
      <c r="S501">
        <f t="shared" si="7"/>
        <v>2022</v>
      </c>
    </row>
    <row r="502" spans="1:19" x14ac:dyDescent="0.3">
      <c r="A502" s="26">
        <v>43174</v>
      </c>
      <c r="B502" s="26">
        <v>44926</v>
      </c>
      <c r="C502" s="26">
        <v>41803</v>
      </c>
      <c r="D502" s="27" t="s">
        <v>3678</v>
      </c>
      <c r="E502" s="27" t="s">
        <v>3679</v>
      </c>
      <c r="F502" s="37" t="s">
        <v>3952</v>
      </c>
      <c r="G502" s="27" t="s">
        <v>2294</v>
      </c>
      <c r="H502" s="38">
        <v>41456</v>
      </c>
      <c r="I502" s="38">
        <v>41820</v>
      </c>
      <c r="J502" s="39">
        <v>61990368</v>
      </c>
      <c r="K502" s="27" t="s">
        <v>3680</v>
      </c>
      <c r="L502" s="27" t="s">
        <v>2398</v>
      </c>
      <c r="M502" s="27" t="s">
        <v>4592</v>
      </c>
      <c r="N502" s="27" t="s">
        <v>1404</v>
      </c>
      <c r="O502" s="40">
        <v>50000</v>
      </c>
      <c r="P502" s="27" t="s">
        <v>2323</v>
      </c>
      <c r="Q502" s="41" t="s">
        <v>706</v>
      </c>
      <c r="R502" s="37" t="s">
        <v>706</v>
      </c>
      <c r="S502">
        <f t="shared" si="7"/>
        <v>2022</v>
      </c>
    </row>
    <row r="503" spans="1:19" x14ac:dyDescent="0.3">
      <c r="A503" s="26">
        <v>43174</v>
      </c>
      <c r="B503" s="26">
        <v>44926</v>
      </c>
      <c r="C503" s="26">
        <v>41225</v>
      </c>
      <c r="D503" s="27" t="s">
        <v>295</v>
      </c>
      <c r="E503" s="27" t="s">
        <v>3681</v>
      </c>
      <c r="F503" s="37" t="s">
        <v>4130</v>
      </c>
      <c r="G503" s="27" t="s">
        <v>2275</v>
      </c>
      <c r="H503" s="38">
        <v>41000</v>
      </c>
      <c r="I503" s="38">
        <v>41364</v>
      </c>
      <c r="J503" s="39">
        <v>48681516</v>
      </c>
      <c r="K503" s="27" t="s">
        <v>3682</v>
      </c>
      <c r="L503" s="27" t="s">
        <v>2398</v>
      </c>
      <c r="M503" s="27" t="s">
        <v>4593</v>
      </c>
      <c r="N503" s="27" t="s">
        <v>1404</v>
      </c>
      <c r="O503" s="40">
        <v>50000</v>
      </c>
      <c r="P503" s="27" t="s">
        <v>2314</v>
      </c>
      <c r="Q503" s="41" t="s">
        <v>706</v>
      </c>
      <c r="R503" s="37" t="s">
        <v>706</v>
      </c>
      <c r="S503">
        <f t="shared" si="7"/>
        <v>2022</v>
      </c>
    </row>
    <row r="504" spans="1:19" x14ac:dyDescent="0.3">
      <c r="A504" s="26">
        <v>43175</v>
      </c>
      <c r="B504" s="26">
        <v>44926</v>
      </c>
      <c r="C504" s="26">
        <v>43137</v>
      </c>
      <c r="D504" s="27" t="s">
        <v>97</v>
      </c>
      <c r="E504" s="27" t="s">
        <v>3683</v>
      </c>
      <c r="F504" s="37" t="s">
        <v>4186</v>
      </c>
      <c r="G504" s="27" t="s">
        <v>2288</v>
      </c>
      <c r="H504" s="38">
        <v>42899</v>
      </c>
      <c r="I504" s="38">
        <v>43263</v>
      </c>
      <c r="J504" s="39">
        <v>100319335</v>
      </c>
      <c r="K504" s="27" t="s">
        <v>3684</v>
      </c>
      <c r="L504" s="27" t="s">
        <v>2398</v>
      </c>
      <c r="M504" s="27" t="s">
        <v>4203</v>
      </c>
      <c r="N504" s="27" t="s">
        <v>1404</v>
      </c>
      <c r="O504" s="40">
        <v>50000</v>
      </c>
      <c r="P504" s="27" t="s">
        <v>2306</v>
      </c>
      <c r="Q504" s="41" t="s">
        <v>706</v>
      </c>
      <c r="R504" s="37" t="s">
        <v>706</v>
      </c>
      <c r="S504">
        <f t="shared" si="7"/>
        <v>2022</v>
      </c>
    </row>
    <row r="505" spans="1:19" x14ac:dyDescent="0.3">
      <c r="A505" s="26">
        <v>43175</v>
      </c>
      <c r="B505" s="26">
        <v>44926</v>
      </c>
      <c r="C505" s="26">
        <v>43127</v>
      </c>
      <c r="D505" s="27" t="s">
        <v>3685</v>
      </c>
      <c r="E505" s="27" t="s">
        <v>3686</v>
      </c>
      <c r="F505" s="37" t="s">
        <v>4187</v>
      </c>
      <c r="G505" s="27" t="s">
        <v>2284</v>
      </c>
      <c r="H505" s="38">
        <v>42979</v>
      </c>
      <c r="I505" s="38">
        <v>43343</v>
      </c>
      <c r="J505" s="39">
        <v>54977484</v>
      </c>
      <c r="K505" s="27" t="s">
        <v>3687</v>
      </c>
      <c r="L505" s="27" t="s">
        <v>2398</v>
      </c>
      <c r="M505" s="27" t="s">
        <v>4316</v>
      </c>
      <c r="N505" s="27" t="s">
        <v>1404</v>
      </c>
      <c r="O505" s="40">
        <v>50000</v>
      </c>
      <c r="P505" s="27" t="s">
        <v>2315</v>
      </c>
      <c r="Q505" s="41" t="s">
        <v>706</v>
      </c>
      <c r="R505" s="37" t="s">
        <v>706</v>
      </c>
      <c r="S505">
        <f t="shared" si="7"/>
        <v>2022</v>
      </c>
    </row>
    <row r="506" spans="1:19" x14ac:dyDescent="0.3">
      <c r="A506" s="26">
        <v>43178</v>
      </c>
      <c r="B506" s="26">
        <v>44926</v>
      </c>
      <c r="C506" s="26">
        <v>42531</v>
      </c>
      <c r="D506" s="27" t="s">
        <v>3688</v>
      </c>
      <c r="E506" s="27" t="s">
        <v>3689</v>
      </c>
      <c r="F506" s="37" t="s">
        <v>4188</v>
      </c>
      <c r="G506" s="27" t="s">
        <v>2276</v>
      </c>
      <c r="H506" s="38">
        <v>42186</v>
      </c>
      <c r="I506" s="38">
        <v>42551</v>
      </c>
      <c r="J506" s="39">
        <v>60828168</v>
      </c>
      <c r="K506" s="27" t="s">
        <v>3690</v>
      </c>
      <c r="L506" s="27" t="s">
        <v>2398</v>
      </c>
      <c r="M506" s="27" t="s">
        <v>4507</v>
      </c>
      <c r="N506" s="27" t="s">
        <v>1404</v>
      </c>
      <c r="O506" s="40">
        <v>50000</v>
      </c>
      <c r="P506" s="27" t="s">
        <v>2310</v>
      </c>
      <c r="Q506" s="41" t="s">
        <v>706</v>
      </c>
      <c r="R506" s="37" t="s">
        <v>706</v>
      </c>
      <c r="S506">
        <f t="shared" si="7"/>
        <v>2022</v>
      </c>
    </row>
    <row r="507" spans="1:19" x14ac:dyDescent="0.3">
      <c r="A507" s="26">
        <v>43178</v>
      </c>
      <c r="B507" s="26">
        <v>44926</v>
      </c>
      <c r="C507" s="26">
        <v>42448</v>
      </c>
      <c r="D507" s="27" t="s">
        <v>3691</v>
      </c>
      <c r="E507" s="27" t="s">
        <v>3692</v>
      </c>
      <c r="F507" s="37" t="s">
        <v>4189</v>
      </c>
      <c r="G507" s="27" t="s">
        <v>2280</v>
      </c>
      <c r="H507" s="38">
        <v>42248</v>
      </c>
      <c r="I507" s="38">
        <v>42613</v>
      </c>
      <c r="J507" s="39">
        <v>66185960</v>
      </c>
      <c r="K507" s="27" t="s">
        <v>3693</v>
      </c>
      <c r="L507" s="27" t="s">
        <v>2383</v>
      </c>
      <c r="M507" s="27" t="s">
        <v>4594</v>
      </c>
      <c r="N507" s="27" t="s">
        <v>702</v>
      </c>
      <c r="O507" s="40">
        <v>50000</v>
      </c>
      <c r="P507" s="27" t="s">
        <v>2305</v>
      </c>
      <c r="Q507" s="41" t="s">
        <v>706</v>
      </c>
      <c r="R507" s="37" t="s">
        <v>706</v>
      </c>
      <c r="S507">
        <f t="shared" si="7"/>
        <v>2022</v>
      </c>
    </row>
    <row r="508" spans="1:19" x14ac:dyDescent="0.3">
      <c r="A508" s="26">
        <v>43180</v>
      </c>
      <c r="B508" s="26">
        <v>44926</v>
      </c>
      <c r="C508" s="26">
        <v>43140</v>
      </c>
      <c r="D508" s="27" t="s">
        <v>3694</v>
      </c>
      <c r="E508" s="27" t="s">
        <v>3695</v>
      </c>
      <c r="F508" s="37" t="s">
        <v>4190</v>
      </c>
      <c r="G508" s="27" t="s">
        <v>2269</v>
      </c>
      <c r="H508" s="38">
        <v>43101</v>
      </c>
      <c r="I508" s="38">
        <v>43465</v>
      </c>
      <c r="J508" s="39">
        <v>6000000</v>
      </c>
      <c r="K508" s="27" t="s">
        <v>3696</v>
      </c>
      <c r="L508" s="27" t="s">
        <v>556</v>
      </c>
      <c r="M508" s="27" t="s">
        <v>4289</v>
      </c>
      <c r="N508" s="27" t="s">
        <v>648</v>
      </c>
      <c r="O508" s="40">
        <v>35000</v>
      </c>
      <c r="P508" s="27" t="s">
        <v>2327</v>
      </c>
      <c r="Q508" s="41" t="s">
        <v>651</v>
      </c>
      <c r="R508" s="37" t="s">
        <v>652</v>
      </c>
      <c r="S508">
        <f t="shared" si="7"/>
        <v>2022</v>
      </c>
    </row>
    <row r="509" spans="1:19" x14ac:dyDescent="0.3">
      <c r="A509" s="26">
        <v>43185</v>
      </c>
      <c r="B509" s="26">
        <v>44926</v>
      </c>
      <c r="C509" s="26">
        <v>42475</v>
      </c>
      <c r="D509" s="27" t="s">
        <v>2245</v>
      </c>
      <c r="E509" s="27" t="s">
        <v>3697</v>
      </c>
      <c r="F509" s="37" t="s">
        <v>4191</v>
      </c>
      <c r="G509" s="27" t="s">
        <v>2272</v>
      </c>
      <c r="H509" s="38">
        <v>42370</v>
      </c>
      <c r="I509" s="38">
        <v>42735</v>
      </c>
      <c r="J509" s="39">
        <v>51120265</v>
      </c>
      <c r="K509" s="27" t="s">
        <v>3698</v>
      </c>
      <c r="L509" s="27" t="s">
        <v>2398</v>
      </c>
      <c r="M509" s="27" t="s">
        <v>4284</v>
      </c>
      <c r="N509" s="27" t="s">
        <v>1404</v>
      </c>
      <c r="O509" s="40">
        <v>50000</v>
      </c>
      <c r="P509" s="27" t="s">
        <v>2317</v>
      </c>
      <c r="Q509" s="41" t="s">
        <v>706</v>
      </c>
      <c r="R509" s="37" t="s">
        <v>706</v>
      </c>
      <c r="S509">
        <f t="shared" si="7"/>
        <v>2022</v>
      </c>
    </row>
    <row r="510" spans="1:19" x14ac:dyDescent="0.3">
      <c r="A510" s="26">
        <v>43185</v>
      </c>
      <c r="B510" s="26">
        <v>44926</v>
      </c>
      <c r="C510" s="26">
        <v>42200</v>
      </c>
      <c r="D510" s="27" t="s">
        <v>3699</v>
      </c>
      <c r="E510" s="27" t="s">
        <v>3700</v>
      </c>
      <c r="F510" s="37" t="s">
        <v>3797</v>
      </c>
      <c r="G510" s="27" t="s">
        <v>2297</v>
      </c>
      <c r="H510" s="38">
        <v>42005</v>
      </c>
      <c r="I510" s="38">
        <v>42369</v>
      </c>
      <c r="J510" s="39">
        <v>179956704</v>
      </c>
      <c r="K510" s="27" t="s">
        <v>3701</v>
      </c>
      <c r="L510" s="27" t="s">
        <v>2398</v>
      </c>
      <c r="M510" s="27" t="s">
        <v>4561</v>
      </c>
      <c r="N510" s="27" t="s">
        <v>1404</v>
      </c>
      <c r="O510" s="40">
        <v>50000</v>
      </c>
      <c r="P510" s="27" t="s">
        <v>2322</v>
      </c>
      <c r="Q510" s="41" t="s">
        <v>706</v>
      </c>
      <c r="R510" s="37" t="s">
        <v>706</v>
      </c>
      <c r="S510">
        <f t="shared" si="7"/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1E104-1BC3-4380-BD6A-F8679045FD0B}">
  <dimension ref="D9:J11"/>
  <sheetViews>
    <sheetView topLeftCell="B1" workbookViewId="0">
      <selection activeCell="F10" sqref="F10:F11"/>
    </sheetView>
  </sheetViews>
  <sheetFormatPr defaultRowHeight="14.4" x14ac:dyDescent="0.3"/>
  <cols>
    <col min="5" max="5" width="16.6640625" customWidth="1"/>
    <col min="6" max="6" width="25.6640625" customWidth="1"/>
    <col min="7" max="7" width="13.5546875" bestFit="1" customWidth="1"/>
    <col min="8" max="8" width="15.6640625" bestFit="1" customWidth="1"/>
    <col min="9" max="9" width="10.109375" bestFit="1" customWidth="1"/>
    <col min="10" max="10" width="10.77734375" bestFit="1" customWidth="1"/>
  </cols>
  <sheetData>
    <row r="9" spans="4:10" x14ac:dyDescent="0.3"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</row>
    <row r="10" spans="4:10" ht="38.4" customHeight="1" x14ac:dyDescent="0.3">
      <c r="D10">
        <v>2022</v>
      </c>
      <c r="E10" s="4">
        <v>118362515</v>
      </c>
      <c r="F10" s="4">
        <v>35056640</v>
      </c>
      <c r="G10" s="4">
        <v>0</v>
      </c>
      <c r="H10" s="4">
        <f t="shared" ref="H10:H11" si="0">F10-G10</f>
        <v>35056640</v>
      </c>
      <c r="I10" s="4">
        <f t="shared" ref="I10:I11" si="1">E10-H10</f>
        <v>83305875</v>
      </c>
      <c r="J10" s="4">
        <f t="shared" ref="J10:J11" si="2">G10+I10-E10</f>
        <v>-35056640</v>
      </c>
    </row>
    <row r="11" spans="4:10" ht="39" customHeight="1" x14ac:dyDescent="0.3">
      <c r="D11">
        <v>2023</v>
      </c>
      <c r="E11">
        <v>0</v>
      </c>
      <c r="F11" s="4">
        <v>11997307</v>
      </c>
      <c r="G11" s="4">
        <f t="shared" ref="G10:G11" si="3">F10</f>
        <v>35056640</v>
      </c>
      <c r="H11" s="4">
        <f t="shared" si="0"/>
        <v>-23059333</v>
      </c>
      <c r="I11" s="4">
        <f t="shared" si="1"/>
        <v>23059333</v>
      </c>
      <c r="J11" s="4">
        <f t="shared" si="2"/>
        <v>58115973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34A6-2455-4222-8788-E78E83B98336}">
  <dimension ref="A1:D9"/>
  <sheetViews>
    <sheetView tabSelected="1" workbookViewId="0">
      <selection sqref="A1:B9"/>
    </sheetView>
  </sheetViews>
  <sheetFormatPr defaultRowHeight="14.4" x14ac:dyDescent="0.3"/>
  <cols>
    <col min="2" max="2" width="17.88671875" customWidth="1"/>
    <col min="3" max="3" width="18.33203125" customWidth="1"/>
    <col min="4" max="4" width="16.5546875" customWidth="1"/>
  </cols>
  <sheetData>
    <row r="1" spans="1:4" x14ac:dyDescent="0.3">
      <c r="A1" t="s">
        <v>4</v>
      </c>
      <c r="B1" t="s">
        <v>11</v>
      </c>
      <c r="C1" t="s">
        <v>12</v>
      </c>
      <c r="D1" t="s">
        <v>13</v>
      </c>
    </row>
    <row r="2" spans="1:4" x14ac:dyDescent="0.3">
      <c r="A2">
        <v>2016</v>
      </c>
      <c r="B2" s="6">
        <v>248391.57454254574</v>
      </c>
      <c r="C2" s="6">
        <v>0</v>
      </c>
      <c r="D2" s="6">
        <f>B2-C2</f>
        <v>248391.57454254574</v>
      </c>
    </row>
    <row r="3" spans="1:4" x14ac:dyDescent="0.3">
      <c r="A3">
        <v>2017</v>
      </c>
      <c r="B3" s="6">
        <v>7640499.0482266601</v>
      </c>
      <c r="C3" s="6">
        <v>0</v>
      </c>
      <c r="D3" s="6">
        <f t="shared" ref="D3:D9" si="0">B3-C3</f>
        <v>7640499.0482266601</v>
      </c>
    </row>
    <row r="4" spans="1:4" x14ac:dyDescent="0.3">
      <c r="A4">
        <v>2018</v>
      </c>
      <c r="B4" s="6">
        <v>0</v>
      </c>
      <c r="C4" s="6">
        <v>0</v>
      </c>
      <c r="D4" s="6">
        <f t="shared" si="0"/>
        <v>0</v>
      </c>
    </row>
    <row r="5" spans="1:4" x14ac:dyDescent="0.3">
      <c r="A5">
        <v>2018</v>
      </c>
      <c r="B5" s="6">
        <v>0</v>
      </c>
      <c r="C5" s="6">
        <v>0</v>
      </c>
      <c r="D5" s="6">
        <f t="shared" si="0"/>
        <v>0</v>
      </c>
    </row>
    <row r="6" spans="1:4" x14ac:dyDescent="0.3">
      <c r="A6">
        <v>2020</v>
      </c>
      <c r="B6" s="6">
        <v>0</v>
      </c>
      <c r="C6" s="6">
        <v>0</v>
      </c>
      <c r="D6" s="6">
        <f t="shared" si="0"/>
        <v>0</v>
      </c>
    </row>
    <row r="7" spans="1:4" x14ac:dyDescent="0.3">
      <c r="A7">
        <v>2021</v>
      </c>
      <c r="B7" s="6">
        <v>0</v>
      </c>
      <c r="C7" s="6">
        <v>0</v>
      </c>
      <c r="D7" s="6">
        <f t="shared" si="0"/>
        <v>0</v>
      </c>
    </row>
    <row r="8" spans="1:4" x14ac:dyDescent="0.3">
      <c r="A8">
        <v>2022</v>
      </c>
      <c r="B8" s="6">
        <v>0</v>
      </c>
      <c r="C8" s="7">
        <v>83305875</v>
      </c>
      <c r="D8" s="6">
        <f t="shared" si="0"/>
        <v>-83305875</v>
      </c>
    </row>
    <row r="9" spans="1:4" x14ac:dyDescent="0.3">
      <c r="A9">
        <v>2023</v>
      </c>
      <c r="B9" s="6">
        <v>0</v>
      </c>
      <c r="C9" s="7">
        <v>23059333</v>
      </c>
      <c r="D9" s="6">
        <f t="shared" si="0"/>
        <v>-23059333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3C6-CD2B-43E8-AFE3-1E80789F6936}">
  <dimension ref="A1:D10"/>
  <sheetViews>
    <sheetView workbookViewId="0">
      <selection activeCell="F10" sqref="F10"/>
    </sheetView>
  </sheetViews>
  <sheetFormatPr defaultRowHeight="14.4" x14ac:dyDescent="0.3"/>
  <cols>
    <col min="3" max="3" width="10.109375" bestFit="1" customWidth="1"/>
    <col min="4" max="4" width="17.5546875" customWidth="1"/>
  </cols>
  <sheetData>
    <row r="1" spans="1:4" x14ac:dyDescent="0.3">
      <c r="A1" t="s">
        <v>4</v>
      </c>
      <c r="B1" t="s">
        <v>14</v>
      </c>
      <c r="C1" t="s">
        <v>15</v>
      </c>
      <c r="D1" t="s">
        <v>16</v>
      </c>
    </row>
    <row r="2" spans="1:4" x14ac:dyDescent="0.3">
      <c r="A2">
        <v>2016</v>
      </c>
      <c r="B2">
        <v>-9729.5745425457462</v>
      </c>
      <c r="C2">
        <v>0</v>
      </c>
      <c r="D2">
        <f>B2+C2</f>
        <v>-9729.5745425457462</v>
      </c>
    </row>
    <row r="3" spans="1:4" x14ac:dyDescent="0.3">
      <c r="A3">
        <v>2017</v>
      </c>
      <c r="B3">
        <v>9194459.9517733417</v>
      </c>
      <c r="C3">
        <v>0</v>
      </c>
      <c r="D3">
        <f t="shared" ref="D3:D9" si="0">B3+C3</f>
        <v>9194459.9517733417</v>
      </c>
    </row>
    <row r="4" spans="1:4" x14ac:dyDescent="0.3">
      <c r="A4">
        <v>2018</v>
      </c>
      <c r="B4">
        <v>33500</v>
      </c>
      <c r="C4">
        <v>0</v>
      </c>
      <c r="D4">
        <f t="shared" si="0"/>
        <v>33500</v>
      </c>
    </row>
    <row r="5" spans="1:4" x14ac:dyDescent="0.3">
      <c r="A5">
        <v>2019</v>
      </c>
      <c r="B5">
        <v>0</v>
      </c>
      <c r="C5">
        <v>0</v>
      </c>
      <c r="D5">
        <f t="shared" si="0"/>
        <v>0</v>
      </c>
    </row>
    <row r="6" spans="1:4" x14ac:dyDescent="0.3">
      <c r="A6">
        <v>2020</v>
      </c>
      <c r="B6">
        <v>0</v>
      </c>
      <c r="C6">
        <v>0</v>
      </c>
      <c r="D6">
        <f t="shared" si="0"/>
        <v>0</v>
      </c>
    </row>
    <row r="7" spans="1:4" x14ac:dyDescent="0.3">
      <c r="A7">
        <v>2021</v>
      </c>
      <c r="B7">
        <v>0</v>
      </c>
      <c r="C7">
        <v>0</v>
      </c>
      <c r="D7">
        <f t="shared" si="0"/>
        <v>0</v>
      </c>
    </row>
    <row r="8" spans="1:4" x14ac:dyDescent="0.3">
      <c r="A8">
        <v>2022</v>
      </c>
      <c r="B8">
        <v>0</v>
      </c>
      <c r="C8" s="7">
        <v>35056640</v>
      </c>
      <c r="D8">
        <f t="shared" si="0"/>
        <v>35056640</v>
      </c>
    </row>
    <row r="9" spans="1:4" x14ac:dyDescent="0.3">
      <c r="A9">
        <v>2023</v>
      </c>
      <c r="B9">
        <v>0</v>
      </c>
      <c r="C9" s="7">
        <v>11997307</v>
      </c>
      <c r="D9">
        <f t="shared" si="0"/>
        <v>11997307</v>
      </c>
    </row>
    <row r="10" spans="1:4" x14ac:dyDescent="0.3">
      <c r="A10" s="8" t="s">
        <v>17</v>
      </c>
      <c r="B10" s="8">
        <f>SUM(B2:B9)</f>
        <v>9218230.3772307951</v>
      </c>
      <c r="C10" s="8">
        <f>SUM(C2:C9)</f>
        <v>47053947</v>
      </c>
      <c r="D10" s="8">
        <f>SUM(D2:D9)</f>
        <v>56272177.377230793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210F-C942-492D-B9BE-E06A0A44126D}">
  <dimension ref="A2:B10"/>
  <sheetViews>
    <sheetView zoomScale="68" workbookViewId="0">
      <selection activeCell="Q17" sqref="Q17"/>
    </sheetView>
  </sheetViews>
  <sheetFormatPr defaultRowHeight="14.4" x14ac:dyDescent="0.3"/>
  <cols>
    <col min="2" max="2" width="16.109375" bestFit="1" customWidth="1"/>
  </cols>
  <sheetData>
    <row r="2" spans="1:2" x14ac:dyDescent="0.3">
      <c r="A2" s="42"/>
      <c r="B2" s="43"/>
    </row>
    <row r="3" spans="1:2" x14ac:dyDescent="0.3">
      <c r="A3" s="44"/>
      <c r="B3" s="45"/>
    </row>
    <row r="4" spans="1:2" x14ac:dyDescent="0.3">
      <c r="A4" s="44"/>
      <c r="B4" s="45"/>
    </row>
    <row r="5" spans="1:2" x14ac:dyDescent="0.3">
      <c r="A5" s="44"/>
      <c r="B5" s="45"/>
    </row>
    <row r="6" spans="1:2" x14ac:dyDescent="0.3">
      <c r="A6" s="44"/>
      <c r="B6" s="45"/>
    </row>
    <row r="7" spans="1:2" x14ac:dyDescent="0.3">
      <c r="A7" s="44"/>
      <c r="B7" s="45"/>
    </row>
    <row r="8" spans="1:2" x14ac:dyDescent="0.3">
      <c r="A8" s="44"/>
      <c r="B8" s="45"/>
    </row>
    <row r="9" spans="1:2" x14ac:dyDescent="0.3">
      <c r="A9" s="44"/>
      <c r="B9" s="45"/>
    </row>
    <row r="10" spans="1:2" x14ac:dyDescent="0.3">
      <c r="A10" s="44"/>
      <c r="B10" s="4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PREMIUMS DATA</vt:lpstr>
      <vt:lpstr>CLAIMS PAID</vt:lpstr>
      <vt:lpstr>CLAIMS OS</vt:lpstr>
      <vt:lpstr>CLAIMS SHEET</vt:lpstr>
      <vt:lpstr>P&amp;L</vt:lpstr>
      <vt:lpstr>BALANCE SHEET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DHEER (UG)</dc:creator>
  <cp:lastModifiedBy>SHAH, DHEER (UG)</cp:lastModifiedBy>
  <dcterms:created xsi:type="dcterms:W3CDTF">2025-09-10T07:57:04Z</dcterms:created>
  <dcterms:modified xsi:type="dcterms:W3CDTF">2025-09-10T09:08:20Z</dcterms:modified>
</cp:coreProperties>
</file>