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aniehei\github\responseRateAnalysis\data-raw\"/>
    </mc:Choice>
  </mc:AlternateContent>
  <xr:revisionPtr revIDLastSave="0" documentId="13_ncr:1_{979C9A11-9630-4696-B389-349B20FD2CD9}" xr6:coauthVersionLast="36" xr6:coauthVersionMax="36" xr10:uidLastSave="{00000000-0000-0000-0000-000000000000}"/>
  <bookViews>
    <workbookView xWindow="0" yWindow="0" windowWidth="28800" windowHeight="11925" xr2:uid="{D1EAF445-99ED-47AD-8453-984D5818C64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2" l="1"/>
  <c r="L79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J3" i="2" l="1"/>
  <c r="K2" i="2"/>
  <c r="K72" i="2"/>
  <c r="K71" i="2"/>
  <c r="J79" i="2"/>
  <c r="J80" i="2"/>
  <c r="J81" i="2"/>
  <c r="J78" i="2"/>
  <c r="J77" i="2"/>
  <c r="J75" i="2"/>
  <c r="J76" i="2"/>
  <c r="J74" i="2"/>
  <c r="J73" i="2"/>
  <c r="J72" i="2"/>
  <c r="J71" i="2"/>
  <c r="J70" i="2"/>
  <c r="K69" i="2"/>
  <c r="K16" i="2" l="1"/>
  <c r="J16" i="2"/>
  <c r="J17" i="2"/>
  <c r="J21" i="2" l="1"/>
  <c r="J25" i="2"/>
  <c r="J69" i="2"/>
  <c r="J68" i="2"/>
  <c r="J67" i="2"/>
  <c r="J66" i="2"/>
  <c r="J65" i="2"/>
  <c r="K64" i="2"/>
  <c r="J64" i="2"/>
  <c r="J63" i="2"/>
  <c r="J62" i="2"/>
  <c r="J61" i="2"/>
  <c r="K60" i="2"/>
  <c r="K59" i="2"/>
  <c r="J59" i="2"/>
  <c r="K58" i="2"/>
  <c r="J58" i="2"/>
  <c r="K57" i="2"/>
  <c r="J57" i="2"/>
  <c r="J56" i="2"/>
  <c r="K55" i="2"/>
  <c r="J55" i="2"/>
  <c r="K54" i="2"/>
  <c r="J54" i="2"/>
  <c r="J53" i="2"/>
  <c r="J52" i="2"/>
  <c r="J51" i="2"/>
  <c r="J50" i="2"/>
  <c r="J49" i="2"/>
  <c r="J48" i="2"/>
  <c r="J47" i="2"/>
  <c r="J46" i="2"/>
  <c r="J45" i="2"/>
  <c r="J44" i="2"/>
  <c r="J43" i="2"/>
  <c r="K42" i="2"/>
  <c r="J42" i="2"/>
  <c r="J41" i="2"/>
  <c r="J40" i="2"/>
  <c r="J39" i="2"/>
  <c r="J38" i="2"/>
  <c r="K37" i="2"/>
  <c r="J37" i="2"/>
  <c r="J36" i="2"/>
  <c r="J35" i="2"/>
  <c r="J34" i="2"/>
  <c r="J33" i="2"/>
  <c r="K32" i="2"/>
  <c r="J32" i="2"/>
  <c r="J31" i="2"/>
  <c r="J30" i="2"/>
  <c r="K29" i="2"/>
  <c r="J29" i="2"/>
  <c r="J28" i="2"/>
  <c r="J27" i="2"/>
  <c r="K26" i="2"/>
  <c r="J26" i="2"/>
  <c r="K25" i="2"/>
  <c r="K24" i="2"/>
  <c r="J24" i="2"/>
  <c r="K23" i="2"/>
  <c r="J23" i="2"/>
  <c r="K22" i="2"/>
  <c r="J22" i="2"/>
  <c r="J20" i="2"/>
  <c r="J19" i="2"/>
  <c r="K18" i="2"/>
  <c r="J18" i="2"/>
  <c r="J15" i="2"/>
  <c r="J14" i="2"/>
  <c r="J13" i="2"/>
  <c r="J12" i="2"/>
  <c r="J11" i="2"/>
  <c r="J10" i="2"/>
  <c r="J9" i="2"/>
  <c r="J8" i="2"/>
  <c r="J7" i="2"/>
  <c r="J6" i="2"/>
  <c r="J5" i="2"/>
  <c r="J4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Heimgartner  Daniel</author>
    <author>Reck  Daniel Jan</author>
  </authors>
  <commentList>
    <comment ref="J1" authorId="0" shapeId="0" xr:uid="{94BC2B7A-7880-4342-BBDA-3DB3AEB0B19F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yellow: contains formula</t>
        </r>
      </text>
    </comment>
    <comment ref="P1" authorId="0" shapeId="0" xr:uid="{96FB1784-CDC4-40A4-88DE-997186BB8F34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not really important (don't really know what these are - but they don't appear in any formula)</t>
        </r>
      </text>
    </comment>
    <comment ref="T1" authorId="0" shapeId="0" xr:uid="{8E15291A-F0AD-4008-8702-1A62D0257D24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These are the main response rates (three categories)</t>
        </r>
      </text>
    </comment>
    <comment ref="B68" authorId="0" shapeId="0" xr:uid="{263264B3-C64D-4DAE-AAE6-9564AC279C9B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Bis hier in Publikation enthalten: https://www.research-collection.ethz.ch/bitstream/handle/20.500.11850/401257/2/ab1416.pdf</t>
        </r>
      </text>
    </comment>
    <comment ref="B70" authorId="1" shapeId="0" xr:uid="{A447BF19-C92E-4135-82F9-2E19859E95F1}">
      <text>
        <r>
          <rPr>
            <b/>
            <sz val="9"/>
            <color indexed="81"/>
            <rFont val="Tahoma"/>
            <family val="2"/>
          </rPr>
          <t>Reck  Daniel Jan:</t>
        </r>
        <r>
          <rPr>
            <sz val="9"/>
            <color indexed="81"/>
            <rFont val="Tahoma"/>
            <family val="2"/>
          </rPr>
          <t xml:space="preserve">
Paper: MODE CHOICE, SUBSTITUTION PATTERNS AND ENVIRONMENTAL IMPACTS OF SHARED AND PERSONAL E-SCOOTERS AND E-BIKES</t>
        </r>
      </text>
    </comment>
    <comment ref="O80" authorId="0" shapeId="0" xr:uid="{94255D6E-915D-4E15-8195-5B69BB12D62B}">
      <text>
        <r>
          <rPr>
            <b/>
            <sz val="9"/>
            <color indexed="81"/>
            <rFont val="Tahoma"/>
            <charset val="1"/>
          </rPr>
          <t>Heimgartner  Daniel:</t>
        </r>
        <r>
          <rPr>
            <sz val="9"/>
            <color indexed="81"/>
            <rFont val="Tahoma"/>
            <charset val="1"/>
          </rPr>
          <t xml:space="preserve">
Returned letters or straight out refusal (did not note down the reason in the spreadsheet…)</t>
        </r>
      </text>
    </comment>
  </commentList>
</comments>
</file>

<file path=xl/sharedStrings.xml><?xml version="1.0" encoding="utf-8"?>
<sst xmlns="http://schemas.openxmlformats.org/spreadsheetml/2006/main" count="193" uniqueCount="144">
  <si>
    <t>survey_id</t>
  </si>
  <si>
    <t>Vrtic and Axhausen</t>
  </si>
  <si>
    <t>National SP survey on railway services</t>
  </si>
  <si>
    <t>Vrtic and Fröhlich</t>
  </si>
  <si>
    <t>Regional mode and route choice SP</t>
  </si>
  <si>
    <t>Axhausen et al.</t>
  </si>
  <si>
    <t>National SP on value of travel time savings</t>
  </si>
  <si>
    <t>Locatelli</t>
  </si>
  <si>
    <t>Regional SR on value of statistical life</t>
  </si>
  <si>
    <t>Jäggle</t>
  </si>
  <si>
    <t>Waldner et al.</t>
  </si>
  <si>
    <t>Home ownership and use of local facilities</t>
  </si>
  <si>
    <t>Vrtic et al.</t>
  </si>
  <si>
    <t>National SP on the impacts of road pricing</t>
  </si>
  <si>
    <t>Schiffmann</t>
  </si>
  <si>
    <t>Mobility biographies and regular travel</t>
  </si>
  <si>
    <t>Beige and Axhausen</t>
  </si>
  <si>
    <t>Mobility biographies</t>
  </si>
  <si>
    <t>Beige</t>
  </si>
  <si>
    <t>Mobility biographies and home ownership</t>
  </si>
  <si>
    <t>Social network and mobility biographies</t>
  </si>
  <si>
    <t>Weis et al.</t>
  </si>
  <si>
    <t>Mobility Plan University</t>
  </si>
  <si>
    <t>Mobility Plan USZ</t>
  </si>
  <si>
    <t>Weis and Axhausen</t>
  </si>
  <si>
    <t>Fuel price and rail usage</t>
  </si>
  <si>
    <t>Stäubli</t>
  </si>
  <si>
    <t>Modelling mountaineers' travel behaviour</t>
  </si>
  <si>
    <t>Kowald et al.</t>
  </si>
  <si>
    <t>Snowball sample</t>
  </si>
  <si>
    <t>Weis</t>
  </si>
  <si>
    <t>Diary induced traffic, pen-and-paper</t>
  </si>
  <si>
    <t>Diary induced traffic, online</t>
  </si>
  <si>
    <t>Jäggi</t>
  </si>
  <si>
    <t>2000 Watt society, pretest 1</t>
  </si>
  <si>
    <t>2000 Watt society, pretest 2</t>
  </si>
  <si>
    <t>2000 Watt society, main study</t>
  </si>
  <si>
    <t>Fröhlich et al.</t>
  </si>
  <si>
    <t>ARE SP, pretest - mode choice only</t>
  </si>
  <si>
    <t>ARE SP, pretest - route choice only</t>
  </si>
  <si>
    <t>ARE SP, pretest - mode and route choice</t>
  </si>
  <si>
    <t>ARE SP, main study - mode choice only</t>
  </si>
  <si>
    <t>ARE SP, main study - route choice only</t>
  </si>
  <si>
    <t>ARE SP, main study - mode and route choice</t>
  </si>
  <si>
    <t>Schirmer</t>
  </si>
  <si>
    <t>Residential choice (Otte, no addresses)</t>
  </si>
  <si>
    <t>Residential choice (Otte, with addresses)</t>
  </si>
  <si>
    <t>Residential choice (Own items, no addresses)</t>
  </si>
  <si>
    <t>Residential choice (Own items, with addresses)</t>
  </si>
  <si>
    <t>Steinle</t>
  </si>
  <si>
    <t>Grimsel user SP</t>
  </si>
  <si>
    <t>Scherer</t>
  </si>
  <si>
    <t>Survey on bus and tram use</t>
  </si>
  <si>
    <t>Survey on parking behaviour</t>
  </si>
  <si>
    <t>Lu</t>
  </si>
  <si>
    <t>SP survey on travel time reliability</t>
  </si>
  <si>
    <t>BABS SC (Evacuation)</t>
  </si>
  <si>
    <t>Mühletaler / Ciari</t>
  </si>
  <si>
    <t>Car sharing / pooling</t>
  </si>
  <si>
    <t>BMVBS Zeitkosten, schriftlich</t>
  </si>
  <si>
    <t>BMVBS Zeitkosten, online</t>
  </si>
  <si>
    <t>BMVBS Zeitkosten, gewerblich</t>
  </si>
  <si>
    <t>Boesch and Ciari</t>
  </si>
  <si>
    <t>Climate Change Influence on Swiss Transport - Interviews</t>
  </si>
  <si>
    <t>Climate Change Influence on Swiss Transport - Written Questionnaire</t>
  </si>
  <si>
    <t>Ehreke and Axhausen</t>
  </si>
  <si>
    <t>Mobility Biographies</t>
  </si>
  <si>
    <t>Climate Change Influence on Swiss Transport - Online Questionnaire</t>
  </si>
  <si>
    <t>Becker et al.</t>
  </si>
  <si>
    <t>Mobility-Pilotprojekts zu free-floating Carsharing - Mobility-Kunden</t>
  </si>
  <si>
    <t>Mobility-Pilotprojekts zu free-floating Carsharing - Catch a Car-Kunden</t>
  </si>
  <si>
    <t>Rau</t>
  </si>
  <si>
    <t>Masterarbeit Verkehr und Soziale Netzwerke</t>
  </si>
  <si>
    <t>Hirzel SP1 (priv. Umfeld)</t>
  </si>
  <si>
    <t>Masterarbeit Arbeitsplatzwahl (freie Wahl einer Arbeitsstelle)</t>
  </si>
  <si>
    <t>Hirzel SP2 (cold calling)</t>
  </si>
  <si>
    <t>Masterarbeit Arbeitsplatzwahl (Wechsel der Arbeitsstelle)</t>
  </si>
  <si>
    <t>Hirzel SP2 (mit Anschreiben)</t>
  </si>
  <si>
    <t>ARE SP 2015</t>
  </si>
  <si>
    <t>Schmid and Axhausen</t>
  </si>
  <si>
    <t>Post-Car World (Pre-Test: Stage 1,2,3)</t>
  </si>
  <si>
    <t>Post-Car World (Wave 1: Stage 1,2,3)</t>
  </si>
  <si>
    <t>Post-Car World (Wave 2: Stage 1,2,3)</t>
  </si>
  <si>
    <t>Post-Car World (Wave 3: Stage 1,2)</t>
  </si>
  <si>
    <t>Guidon, Wicki, Bernauer, Axhausen</t>
  </si>
  <si>
    <t>Pretest: Social Networks, Mobility Behaviour and Societal Impacts (1st survey part)</t>
  </si>
  <si>
    <t>Pretest: Social Networks, Mobility Behaviour and Societal Impacts (2nd survey part)</t>
  </si>
  <si>
    <t>Social Networks, Mobility Behaviour and Societal Impacts (1st survey part)</t>
  </si>
  <si>
    <t>Social Networks, Mobility Behaviour and Societal Impacts (2nd survey part)</t>
  </si>
  <si>
    <t>Becker, Schmid, Axhausen</t>
  </si>
  <si>
    <t>SVI (pretest): Einfluss nicht verkehrlicher Variablen: Neuzuzüger</t>
  </si>
  <si>
    <t>SVI (pretest): Einfluss nicht verkehrlicher Variablen: Eingesessene</t>
  </si>
  <si>
    <t>SVI (main survey):  Einfluss nicht verkehrlicher Variablen: Neuzuzüger</t>
  </si>
  <si>
    <t>SVI (main survey): Einfluss nicht verkehrlicher Variablen: Eingesessene</t>
  </si>
  <si>
    <t>Becker</t>
  </si>
  <si>
    <t>Automated Vehicles main study (Stage 1,2,3)</t>
  </si>
  <si>
    <t>Reck, Martin, Axhausen</t>
  </si>
  <si>
    <t>Kontext: Yumuv. Inhalte: Haushalt, Verkehrsmittel.</t>
  </si>
  <si>
    <t>Schmid, Schatzmann, Winkler, Axhausen</t>
  </si>
  <si>
    <t>Swiss Value of time study (pre-test &amp; wave 1)</t>
  </si>
  <si>
    <t>Swiss Value of time study (wave 2)</t>
  </si>
  <si>
    <t>Lichtin, Smith, Axhausen, Bernauer</t>
  </si>
  <si>
    <t>Swiss Mobility Panel Wave 1</t>
  </si>
  <si>
    <t>Swiss Mobility Panel Wave 2</t>
  </si>
  <si>
    <t>Swiss Mobility Panel Wave 3</t>
  </si>
  <si>
    <t>Swiss Mobility Panel Wave 4 (sample refresh)</t>
  </si>
  <si>
    <t>Winkler et al.</t>
  </si>
  <si>
    <t>TimeusePlus (pre-test)</t>
  </si>
  <si>
    <t>TimeusePlus (main study)</t>
  </si>
  <si>
    <t>Heimgartner et al.</t>
  </si>
  <si>
    <t>Molloy et al.</t>
  </si>
  <si>
    <t>MOBIS (see paper The MOBIS dataset)</t>
  </si>
  <si>
    <t>Schatzmann et al.</t>
  </si>
  <si>
    <t>Fernbusstudie</t>
  </si>
  <si>
    <t>MOIA</t>
  </si>
  <si>
    <t>Gramsch and Axhausen</t>
  </si>
  <si>
    <t>DiffUrb - Zurich</t>
  </si>
  <si>
    <t>Meyer de Freitas et al.</t>
  </si>
  <si>
    <t>EBIS</t>
  </si>
  <si>
    <t>year</t>
  </si>
  <si>
    <t>authors</t>
  </si>
  <si>
    <t>survey_content</t>
  </si>
  <si>
    <t>response_burden_score</t>
  </si>
  <si>
    <t>recruitment</t>
  </si>
  <si>
    <t>motivation_call_or_letter</t>
  </si>
  <si>
    <t>incentive</t>
  </si>
  <si>
    <t>social_network</t>
  </si>
  <si>
    <t>response_rate</t>
  </si>
  <si>
    <t>cooperation_rate</t>
  </si>
  <si>
    <t>sample_size</t>
  </si>
  <si>
    <t>n_invited</t>
  </si>
  <si>
    <t>n_invalid</t>
  </si>
  <si>
    <t>partial_interviews</t>
  </si>
  <si>
    <t>refusal_rate</t>
  </si>
  <si>
    <t>non_contacts</t>
  </si>
  <si>
    <t>other</t>
  </si>
  <si>
    <t>n_completed</t>
  </si>
  <si>
    <t>Multimodality in the Swiss New Normal (SNN): Stage 1 (all)</t>
  </si>
  <si>
    <t>Multimodality in the Swiss New Normal (SNN): Pre-study</t>
  </si>
  <si>
    <t>flag_yes_no</t>
  </si>
  <si>
    <t>flag_yes_yes</t>
  </si>
  <si>
    <t>flag_no_no</t>
  </si>
  <si>
    <t>flag_no_yes</t>
  </si>
  <si>
    <t>Multimodality in the Swiss New Normal (SNN): Stage 2-3 (telework eligible)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</si>
</sst>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0" borderId="0" xfId="0" applyFill="1"/>
    <xf numFmtId="0" fontId="0" fillId="0" borderId="2" xfId="0" applyFill="1" applyBorder="1"/>
  </cellXfs>
  <cellStyles count="1">
    <cellStyle name="Normal" xfId="0" builtinId="0"/>
  </cellStyles>
  <dxfs count="11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border outline="0">
        <left style="thin">
          <color auto="1"/>
        </left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AE5C5-CE81-48B4-ABD1-7A518F289100}" name="Table1" displayName="Table1" ref="A1:W81" totalsRowShown="0">
  <autoFilter ref="A1:W81" xr:uid="{745EEE0C-9DEB-4D3E-9FB1-13F9A81EF817}"/>
  <tableColumns count="23">
    <tableColumn id="1" xr3:uid="{E62B90AA-6596-4C2E-8BE3-3B68B8ABB882}" name="year"/>
    <tableColumn id="2" xr3:uid="{785ADE2D-B428-4EDC-874E-EFDCE0C8AE43}" name="authors"/>
    <tableColumn id="3" xr3:uid="{6CEAE314-A234-43A3-A31C-C6D3F462F4ED}" name="survey_id"/>
    <tableColumn id="5" xr3:uid="{E095987F-C5AD-4EC3-B94F-EB3BE22934F5}" name="survey_content"/>
    <tableColumn id="6" xr3:uid="{395660B4-71EF-4F27-88FB-EFC5874F0D9A}" name="response_burden_score"/>
    <tableColumn id="7" xr3:uid="{A12DDD25-F60C-4C9D-AC1A-6FFCFA0F22F9}" name="recruitment"/>
    <tableColumn id="8" xr3:uid="{0D17938C-CA87-4C99-A680-45E84108AF63}" name="motivation_call_or_letter"/>
    <tableColumn id="9" xr3:uid="{3144CE86-562E-4032-8692-874C7CC2AAB5}" name="incentive"/>
    <tableColumn id="10" xr3:uid="{6A1DFB76-9F19-4100-BC80-E657E79E74C8}" name="social_network"/>
    <tableColumn id="11" xr3:uid="{92A306E3-1D8C-41D5-AE0E-E40A0E14CF77}" name="response_rate" dataDxfId="10"/>
    <tableColumn id="12" xr3:uid="{1B8B300D-83E5-4D53-BE60-E31D61B851BA}" name="cooperation_rate" dataDxfId="9"/>
    <tableColumn id="13" xr3:uid="{EEC2882E-39D7-4C0B-8183-99B62F2B8CD9}" name="sample_size" dataDxfId="8"/>
    <tableColumn id="14" xr3:uid="{4489ECA3-EED7-489F-A883-472F61F94129}" name="n_completed"/>
    <tableColumn id="15" xr3:uid="{1EAE9BD3-8E17-4017-A68B-267D1D38E6D1}" name="n_invited"/>
    <tableColumn id="16" xr3:uid="{8DB5A996-96D2-4929-BC2B-65208E142127}" name="n_invalid"/>
    <tableColumn id="17" xr3:uid="{480B7C2B-3B9F-4347-8FEC-9BA3F93EAE7D}" name="partial_interviews" dataDxfId="7"/>
    <tableColumn id="18" xr3:uid="{A5E7A60A-CC76-4EAD-A83F-C1EF557DC1C6}" name="refusal_rate" dataDxfId="6"/>
    <tableColumn id="19" xr3:uid="{4653D165-9BBC-439B-8E4A-8361A477EA56}" name="non_contacts" dataDxfId="5"/>
    <tableColumn id="20" xr3:uid="{89C17ED7-46C3-41A0-8ADB-30B519479AC9}" name="other" dataDxfId="4"/>
    <tableColumn id="21" xr3:uid="{41604D63-66F3-466B-91D1-5921293BCD87}" name="flag_yes_yes" dataDxfId="3">
      <calculatedColumnFormula>IF(Table1[[#This Row],[recruitment]]=1,1,0)*IF(Table1[[#This Row],[incentive]]=1,1,0)</calculatedColumnFormula>
    </tableColumn>
    <tableColumn id="22" xr3:uid="{10FD692C-1E8B-40FF-8DA5-1EECB515DC00}" name="flag_yes_no" dataDxfId="2">
      <calculatedColumnFormula>IF(Table1[[#This Row],[recruitment]]=1,1,0)*IF(Table1[[#This Row],[incentive]]=1,0,1)</calculatedColumnFormula>
    </tableColumn>
    <tableColumn id="23" xr3:uid="{122F3B1C-7BDB-45B7-9DCD-68E1DD85A287}" name="flag_no_no" dataDxfId="1">
      <calculatedColumnFormula>IF(Table1[[#This Row],[recruitment]]=1,0,1)*IF(Table1[[#This Row],[incentive]]=1,0,1)</calculatedColumnFormula>
    </tableColumn>
    <tableColumn id="4" xr3:uid="{C9BD346A-B497-4628-A398-35A74CD4B207}" name="flag_no_yes" dataDxfId="0">
      <calculatedColumnFormula>IF(Table1[[#This Row],[recruitment]]=1,0,1)*IF(Table1[[#This Row],[incentive]]=1,1,0)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394F-6920-4945-96E2-FA66E7DF8E7A}">
  <dimension ref="A1:W106"/>
  <sheetViews>
    <sheetView tabSelected="1" topLeftCell="F31" zoomScale="70" zoomScaleNormal="70" workbookViewId="0">
      <selection activeCell="AA64" sqref="AA64"/>
    </sheetView>
  </sheetViews>
  <sheetFormatPr defaultColWidth="40.42578125" defaultRowHeight="15" x14ac:dyDescent="0.25"/>
  <cols>
    <col min="1" max="1" width="7.85546875" bestFit="1" customWidth="1"/>
    <col min="2" max="2" width="39" bestFit="1" customWidth="1"/>
    <col min="3" max="3" width="12.42578125" bestFit="1" customWidth="1"/>
    <col min="4" max="4" width="79.42578125" bestFit="1" customWidth="1"/>
    <col min="5" max="5" width="43.85546875" bestFit="1" customWidth="1"/>
    <col min="6" max="6" width="15" bestFit="1" customWidth="1"/>
    <col min="7" max="7" width="23.85546875" bestFit="1" customWidth="1"/>
    <col min="8" max="8" width="12.85546875" bestFit="1" customWidth="1"/>
    <col min="9" max="9" width="17.42578125" bestFit="1" customWidth="1"/>
    <col min="10" max="10" width="17.28515625" bestFit="1" customWidth="1"/>
    <col min="11" max="11" width="12.5703125" style="1" bestFit="1" customWidth="1"/>
    <col min="12" max="12" width="22" bestFit="1" customWidth="1"/>
    <col min="13" max="13" width="24.140625" bestFit="1" customWidth="1"/>
    <col min="14" max="14" width="23.85546875" bestFit="1" customWidth="1"/>
    <col min="15" max="15" width="21.140625" bestFit="1" customWidth="1"/>
    <col min="16" max="16" width="21.85546875" bestFit="1" customWidth="1"/>
    <col min="17" max="17" width="13.5703125" bestFit="1" customWidth="1"/>
    <col min="18" max="18" width="18.85546875" bestFit="1" customWidth="1"/>
    <col min="19" max="19" width="10.7109375" style="1" bestFit="1" customWidth="1"/>
    <col min="20" max="20" width="27.7109375" bestFit="1" customWidth="1"/>
    <col min="21" max="21" width="28.42578125" bestFit="1" customWidth="1"/>
    <col min="22" max="22" width="30.42578125" bestFit="1" customWidth="1"/>
    <col min="23" max="23" width="19.7109375" bestFit="1" customWidth="1"/>
    <col min="24" max="24" width="21.140625" bestFit="1" customWidth="1"/>
    <col min="25" max="25" width="20.42578125" bestFit="1" customWidth="1"/>
    <col min="26" max="26" width="12.42578125" bestFit="1" customWidth="1"/>
    <col min="27" max="27" width="17.28515625" bestFit="1" customWidth="1"/>
    <col min="28" max="28" width="15.7109375" bestFit="1" customWidth="1"/>
    <col min="29" max="29" width="20.42578125" bestFit="1" customWidth="1"/>
    <col min="30" max="30" width="16.42578125" bestFit="1" customWidth="1"/>
    <col min="31" max="31" width="20.28515625" bestFit="1" customWidth="1"/>
  </cols>
  <sheetData>
    <row r="1" spans="1:23" x14ac:dyDescent="0.25">
      <c r="A1" t="s">
        <v>119</v>
      </c>
      <c r="B1" t="s">
        <v>120</v>
      </c>
      <c r="C1" t="s">
        <v>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s="2" t="s">
        <v>127</v>
      </c>
      <c r="K1" s="3" t="s">
        <v>128</v>
      </c>
      <c r="L1" t="s">
        <v>129</v>
      </c>
      <c r="M1" t="s">
        <v>136</v>
      </c>
      <c r="N1" t="s">
        <v>130</v>
      </c>
      <c r="O1" t="s">
        <v>131</v>
      </c>
      <c r="P1" s="4" t="s">
        <v>132</v>
      </c>
      <c r="Q1" s="4" t="s">
        <v>133</v>
      </c>
      <c r="R1" s="4" t="s">
        <v>134</v>
      </c>
      <c r="S1" s="5" t="s">
        <v>135</v>
      </c>
      <c r="T1" s="2" t="s">
        <v>140</v>
      </c>
      <c r="U1" s="2" t="s">
        <v>139</v>
      </c>
      <c r="V1" s="2" t="s">
        <v>141</v>
      </c>
      <c r="W1" s="2" t="s">
        <v>142</v>
      </c>
    </row>
    <row r="2" spans="1:23" x14ac:dyDescent="0.25">
      <c r="A2">
        <v>2004</v>
      </c>
      <c r="B2" t="s">
        <v>1</v>
      </c>
      <c r="C2">
        <v>1</v>
      </c>
      <c r="D2" t="s">
        <v>2</v>
      </c>
      <c r="E2">
        <v>120</v>
      </c>
      <c r="F2">
        <v>1</v>
      </c>
      <c r="G2">
        <v>0</v>
      </c>
      <c r="H2">
        <v>0</v>
      </c>
      <c r="I2">
        <v>0</v>
      </c>
      <c r="J2" s="2">
        <f t="shared" ref="J2:J64" si="0">M2/(L2)*100</f>
        <v>67.713004484304932</v>
      </c>
      <c r="K2" s="3">
        <f>M2/(N2-O2)*100</f>
        <v>46.157205240174669</v>
      </c>
      <c r="L2">
        <v>1561</v>
      </c>
      <c r="M2">
        <v>1057</v>
      </c>
      <c r="N2">
        <v>2290</v>
      </c>
      <c r="O2">
        <v>0</v>
      </c>
      <c r="P2" s="4">
        <v>0</v>
      </c>
      <c r="Q2" s="4">
        <v>504</v>
      </c>
      <c r="R2" s="4">
        <v>0</v>
      </c>
      <c r="S2" s="5">
        <v>0</v>
      </c>
      <c r="T2" s="2">
        <f>IF(Table1[[#This Row],[recruitment]]=1,1,0)*IF(Table1[[#This Row],[incentive]]=1,1,0)</f>
        <v>0</v>
      </c>
      <c r="U2" s="2">
        <f>IF(Table1[[#This Row],[recruitment]]=1,1,0)*IF(Table1[[#This Row],[incentive]]=1,0,1)</f>
        <v>1</v>
      </c>
      <c r="V2" s="2">
        <f>IF(Table1[[#This Row],[recruitment]]=1,0,1)*IF(Table1[[#This Row],[incentive]]=1,0,1)</f>
        <v>0</v>
      </c>
      <c r="W2" s="2">
        <f>IF(Table1[[#This Row],[recruitment]]=1,0,1)*IF(Table1[[#This Row],[incentive]]=1,1,0)</f>
        <v>0</v>
      </c>
    </row>
    <row r="3" spans="1:23" x14ac:dyDescent="0.25">
      <c r="A3">
        <v>2006</v>
      </c>
      <c r="B3" t="s">
        <v>3</v>
      </c>
      <c r="C3">
        <v>2</v>
      </c>
      <c r="D3" t="s">
        <v>4</v>
      </c>
      <c r="E3">
        <v>120</v>
      </c>
      <c r="F3">
        <v>1</v>
      </c>
      <c r="G3">
        <v>0</v>
      </c>
      <c r="H3">
        <v>0</v>
      </c>
      <c r="I3">
        <v>0</v>
      </c>
      <c r="J3" s="2">
        <f>M3/(L3)*100</f>
        <v>70.870626525630598</v>
      </c>
      <c r="K3" s="3"/>
      <c r="L3">
        <v>1229</v>
      </c>
      <c r="M3">
        <v>871</v>
      </c>
      <c r="P3" s="4">
        <v>0</v>
      </c>
      <c r="Q3" s="4">
        <v>358</v>
      </c>
      <c r="R3" s="4">
        <v>0</v>
      </c>
      <c r="S3" s="5">
        <v>0</v>
      </c>
      <c r="T3" s="2">
        <f>IF(Table1[[#This Row],[recruitment]]=1,1,0)*IF(Table1[[#This Row],[incentive]]=1,1,0)</f>
        <v>0</v>
      </c>
      <c r="U3" s="2">
        <f>IF(Table1[[#This Row],[recruitment]]=1,1,0)*IF(Table1[[#This Row],[incentive]]=1,0,1)</f>
        <v>1</v>
      </c>
      <c r="V3" s="2">
        <f>IF(Table1[[#This Row],[recruitment]]=1,0,1)*IF(Table1[[#This Row],[incentive]]=1,0,1)</f>
        <v>0</v>
      </c>
      <c r="W3" s="2">
        <f>IF(Table1[[#This Row],[recruitment]]=1,0,1)*IF(Table1[[#This Row],[incentive]]=1,1,0)</f>
        <v>0</v>
      </c>
    </row>
    <row r="4" spans="1:23" x14ac:dyDescent="0.25">
      <c r="A4">
        <v>2007</v>
      </c>
      <c r="B4" t="s">
        <v>5</v>
      </c>
      <c r="C4">
        <v>3</v>
      </c>
      <c r="D4" t="s">
        <v>6</v>
      </c>
      <c r="E4">
        <v>303</v>
      </c>
      <c r="F4">
        <v>1</v>
      </c>
      <c r="G4">
        <v>0</v>
      </c>
      <c r="H4">
        <v>0</v>
      </c>
      <c r="I4">
        <v>0</v>
      </c>
      <c r="J4" s="2">
        <f t="shared" si="0"/>
        <v>52.740612861458779</v>
      </c>
      <c r="K4" s="3"/>
      <c r="L4">
        <v>2317</v>
      </c>
      <c r="M4">
        <v>1222</v>
      </c>
      <c r="P4" s="4">
        <v>0</v>
      </c>
      <c r="Q4" s="4">
        <v>1095</v>
      </c>
      <c r="R4" s="4">
        <v>0</v>
      </c>
      <c r="S4" s="5">
        <v>0</v>
      </c>
      <c r="T4" s="2">
        <f>IF(Table1[[#This Row],[recruitment]]=1,1,0)*IF(Table1[[#This Row],[incentive]]=1,1,0)</f>
        <v>0</v>
      </c>
      <c r="U4" s="2">
        <f>IF(Table1[[#This Row],[recruitment]]=1,1,0)*IF(Table1[[#This Row],[incentive]]=1,0,1)</f>
        <v>1</v>
      </c>
      <c r="V4" s="2">
        <f>IF(Table1[[#This Row],[recruitment]]=1,0,1)*IF(Table1[[#This Row],[incentive]]=1,0,1)</f>
        <v>0</v>
      </c>
      <c r="W4" s="2">
        <f>IF(Table1[[#This Row],[recruitment]]=1,0,1)*IF(Table1[[#This Row],[incentive]]=1,1,0)</f>
        <v>0</v>
      </c>
    </row>
    <row r="5" spans="1:23" x14ac:dyDescent="0.25">
      <c r="A5">
        <v>2004</v>
      </c>
      <c r="B5" t="s">
        <v>7</v>
      </c>
      <c r="C5">
        <v>4</v>
      </c>
      <c r="D5" t="s">
        <v>8</v>
      </c>
      <c r="E5">
        <v>440</v>
      </c>
      <c r="F5">
        <v>0</v>
      </c>
      <c r="G5">
        <v>1</v>
      </c>
      <c r="H5">
        <v>0</v>
      </c>
      <c r="I5">
        <v>0</v>
      </c>
      <c r="J5" s="2">
        <f t="shared" si="0"/>
        <v>35.799999999999997</v>
      </c>
      <c r="K5" s="3"/>
      <c r="L5">
        <v>500</v>
      </c>
      <c r="M5">
        <v>179</v>
      </c>
      <c r="P5" s="4">
        <v>26</v>
      </c>
      <c r="Q5" s="4">
        <v>295</v>
      </c>
      <c r="R5" s="4">
        <v>0</v>
      </c>
      <c r="S5" s="5">
        <v>0</v>
      </c>
      <c r="T5" s="2">
        <f>IF(Table1[[#This Row],[recruitment]]=1,1,0)*IF(Table1[[#This Row],[incentive]]=1,1,0)</f>
        <v>0</v>
      </c>
      <c r="U5" s="2">
        <f>IF(Table1[[#This Row],[recruitment]]=1,1,0)*IF(Table1[[#This Row],[incentive]]=1,0,1)</f>
        <v>0</v>
      </c>
      <c r="V5" s="2">
        <f>IF(Table1[[#This Row],[recruitment]]=1,0,1)*IF(Table1[[#This Row],[incentive]]=1,0,1)</f>
        <v>1</v>
      </c>
      <c r="W5" s="2">
        <f>IF(Table1[[#This Row],[recruitment]]=1,0,1)*IF(Table1[[#This Row],[incentive]]=1,1,0)</f>
        <v>0</v>
      </c>
    </row>
    <row r="6" spans="1:23" x14ac:dyDescent="0.25">
      <c r="A6">
        <v>2006</v>
      </c>
      <c r="B6" t="s">
        <v>9</v>
      </c>
      <c r="C6">
        <v>5</v>
      </c>
      <c r="D6" t="s">
        <v>8</v>
      </c>
      <c r="E6">
        <v>526</v>
      </c>
      <c r="F6">
        <v>0</v>
      </c>
      <c r="G6">
        <v>0</v>
      </c>
      <c r="H6">
        <v>0</v>
      </c>
      <c r="I6">
        <v>0</v>
      </c>
      <c r="J6" s="2">
        <f t="shared" si="0"/>
        <v>31.473684210526315</v>
      </c>
      <c r="K6" s="3"/>
      <c r="L6">
        <v>1900</v>
      </c>
      <c r="M6">
        <v>598</v>
      </c>
      <c r="P6" s="4">
        <v>46</v>
      </c>
      <c r="Q6" s="4">
        <v>1255</v>
      </c>
      <c r="R6" s="4">
        <v>101</v>
      </c>
      <c r="S6" s="5">
        <v>0</v>
      </c>
      <c r="T6" s="2">
        <f>IF(Table1[[#This Row],[recruitment]]=1,1,0)*IF(Table1[[#This Row],[incentive]]=1,1,0)</f>
        <v>0</v>
      </c>
      <c r="U6" s="2">
        <f>IF(Table1[[#This Row],[recruitment]]=1,1,0)*IF(Table1[[#This Row],[incentive]]=1,0,1)</f>
        <v>0</v>
      </c>
      <c r="V6" s="2">
        <f>IF(Table1[[#This Row],[recruitment]]=1,0,1)*IF(Table1[[#This Row],[incentive]]=1,0,1)</f>
        <v>1</v>
      </c>
      <c r="W6" s="2">
        <f>IF(Table1[[#This Row],[recruitment]]=1,0,1)*IF(Table1[[#This Row],[incentive]]=1,1,0)</f>
        <v>0</v>
      </c>
    </row>
    <row r="7" spans="1:23" x14ac:dyDescent="0.25">
      <c r="A7">
        <v>2005</v>
      </c>
      <c r="B7" t="s">
        <v>10</v>
      </c>
      <c r="C7">
        <v>6</v>
      </c>
      <c r="D7" t="s">
        <v>11</v>
      </c>
      <c r="E7">
        <v>230.7</v>
      </c>
      <c r="F7">
        <v>0</v>
      </c>
      <c r="G7">
        <v>0</v>
      </c>
      <c r="H7">
        <v>0</v>
      </c>
      <c r="I7">
        <v>0</v>
      </c>
      <c r="J7" s="2">
        <f t="shared" si="0"/>
        <v>36.077170418006432</v>
      </c>
      <c r="K7" s="3"/>
      <c r="L7">
        <v>9330</v>
      </c>
      <c r="M7">
        <v>3366</v>
      </c>
      <c r="P7" s="4">
        <v>0</v>
      </c>
      <c r="Q7" s="4">
        <v>5964</v>
      </c>
      <c r="R7" s="4">
        <v>0</v>
      </c>
      <c r="S7" s="5">
        <v>0</v>
      </c>
      <c r="T7" s="2">
        <f>IF(Table1[[#This Row],[recruitment]]=1,1,0)*IF(Table1[[#This Row],[incentive]]=1,1,0)</f>
        <v>0</v>
      </c>
      <c r="U7" s="2">
        <f>IF(Table1[[#This Row],[recruitment]]=1,1,0)*IF(Table1[[#This Row],[incentive]]=1,0,1)</f>
        <v>0</v>
      </c>
      <c r="V7" s="2">
        <f>IF(Table1[[#This Row],[recruitment]]=1,0,1)*IF(Table1[[#This Row],[incentive]]=1,0,1)</f>
        <v>1</v>
      </c>
      <c r="W7" s="2">
        <f>IF(Table1[[#This Row],[recruitment]]=1,0,1)*IF(Table1[[#This Row],[incentive]]=1,1,0)</f>
        <v>0</v>
      </c>
    </row>
    <row r="8" spans="1:23" x14ac:dyDescent="0.25">
      <c r="A8">
        <v>2007</v>
      </c>
      <c r="B8" t="s">
        <v>12</v>
      </c>
      <c r="C8">
        <v>7</v>
      </c>
      <c r="D8" t="s">
        <v>13</v>
      </c>
      <c r="E8">
        <v>524</v>
      </c>
      <c r="F8">
        <v>1</v>
      </c>
      <c r="G8">
        <v>0</v>
      </c>
      <c r="H8">
        <v>0</v>
      </c>
      <c r="I8">
        <v>0</v>
      </c>
      <c r="J8" s="2">
        <f t="shared" si="0"/>
        <v>46.564885496183209</v>
      </c>
      <c r="K8" s="3"/>
      <c r="L8">
        <v>2227</v>
      </c>
      <c r="M8">
        <v>1037</v>
      </c>
      <c r="P8" s="4">
        <v>0</v>
      </c>
      <c r="Q8" s="4">
        <v>1184</v>
      </c>
      <c r="R8" s="4">
        <v>28</v>
      </c>
      <c r="S8" s="5">
        <v>0</v>
      </c>
      <c r="T8" s="2">
        <f>IF(Table1[[#This Row],[recruitment]]=1,1,0)*IF(Table1[[#This Row],[incentive]]=1,1,0)</f>
        <v>0</v>
      </c>
      <c r="U8" s="2">
        <f>IF(Table1[[#This Row],[recruitment]]=1,1,0)*IF(Table1[[#This Row],[incentive]]=1,0,1)</f>
        <v>1</v>
      </c>
      <c r="V8" s="2">
        <f>IF(Table1[[#This Row],[recruitment]]=1,0,1)*IF(Table1[[#This Row],[incentive]]=1,0,1)</f>
        <v>0</v>
      </c>
      <c r="W8" s="2">
        <f>IF(Table1[[#This Row],[recruitment]]=1,0,1)*IF(Table1[[#This Row],[incentive]]=1,1,0)</f>
        <v>0</v>
      </c>
    </row>
    <row r="9" spans="1:23" x14ac:dyDescent="0.25">
      <c r="A9">
        <v>2005</v>
      </c>
      <c r="B9" t="s">
        <v>14</v>
      </c>
      <c r="C9">
        <v>8</v>
      </c>
      <c r="D9" t="s">
        <v>15</v>
      </c>
      <c r="E9">
        <v>521</v>
      </c>
      <c r="F9">
        <v>0</v>
      </c>
      <c r="G9">
        <v>0</v>
      </c>
      <c r="H9">
        <v>0</v>
      </c>
      <c r="I9">
        <v>0</v>
      </c>
      <c r="J9" s="2">
        <f t="shared" si="0"/>
        <v>8.3890577507598785</v>
      </c>
      <c r="K9" s="3"/>
      <c r="L9">
        <v>3290</v>
      </c>
      <c r="M9">
        <v>276</v>
      </c>
      <c r="P9" s="4">
        <v>0</v>
      </c>
      <c r="Q9" s="4">
        <v>3026</v>
      </c>
      <c r="R9" s="4">
        <v>198</v>
      </c>
      <c r="S9" s="5">
        <v>0</v>
      </c>
      <c r="T9" s="2">
        <f>IF(Table1[[#This Row],[recruitment]]=1,1,0)*IF(Table1[[#This Row],[incentive]]=1,1,0)</f>
        <v>0</v>
      </c>
      <c r="U9" s="2">
        <f>IF(Table1[[#This Row],[recruitment]]=1,1,0)*IF(Table1[[#This Row],[incentive]]=1,0,1)</f>
        <v>0</v>
      </c>
      <c r="V9" s="2">
        <f>IF(Table1[[#This Row],[recruitment]]=1,0,1)*IF(Table1[[#This Row],[incentive]]=1,0,1)</f>
        <v>1</v>
      </c>
      <c r="W9" s="2">
        <f>IF(Table1[[#This Row],[recruitment]]=1,0,1)*IF(Table1[[#This Row],[incentive]]=1,1,0)</f>
        <v>0</v>
      </c>
    </row>
    <row r="10" spans="1:23" x14ac:dyDescent="0.25">
      <c r="A10">
        <v>2005</v>
      </c>
      <c r="B10" t="s">
        <v>16</v>
      </c>
      <c r="C10">
        <v>9</v>
      </c>
      <c r="D10" t="s">
        <v>17</v>
      </c>
      <c r="E10">
        <v>529</v>
      </c>
      <c r="F10">
        <v>0</v>
      </c>
      <c r="G10">
        <v>1</v>
      </c>
      <c r="H10">
        <v>0</v>
      </c>
      <c r="I10">
        <v>0</v>
      </c>
      <c r="J10" s="2">
        <f t="shared" si="0"/>
        <v>30.942249240121583</v>
      </c>
      <c r="K10" s="3"/>
      <c r="L10">
        <v>1645</v>
      </c>
      <c r="M10">
        <v>509</v>
      </c>
      <c r="N10">
        <v>3600</v>
      </c>
      <c r="P10" s="4">
        <v>0</v>
      </c>
      <c r="Q10" s="4">
        <v>1138</v>
      </c>
      <c r="R10" s="4">
        <v>116</v>
      </c>
      <c r="S10" s="5">
        <v>0</v>
      </c>
      <c r="T10" s="2">
        <f>IF(Table1[[#This Row],[recruitment]]=1,1,0)*IF(Table1[[#This Row],[incentive]]=1,1,0)</f>
        <v>0</v>
      </c>
      <c r="U10" s="2">
        <f>IF(Table1[[#This Row],[recruitment]]=1,1,0)*IF(Table1[[#This Row],[incentive]]=1,0,1)</f>
        <v>0</v>
      </c>
      <c r="V10" s="2">
        <f>IF(Table1[[#This Row],[recruitment]]=1,0,1)*IF(Table1[[#This Row],[incentive]]=1,0,1)</f>
        <v>1</v>
      </c>
      <c r="W10" s="2">
        <f>IF(Table1[[#This Row],[recruitment]]=1,0,1)*IF(Table1[[#This Row],[incentive]]=1,1,0)</f>
        <v>0</v>
      </c>
    </row>
    <row r="11" spans="1:23" x14ac:dyDescent="0.25">
      <c r="A11">
        <v>2005</v>
      </c>
      <c r="B11" t="s">
        <v>16</v>
      </c>
      <c r="C11">
        <v>9</v>
      </c>
      <c r="D11" t="s">
        <v>17</v>
      </c>
      <c r="E11">
        <v>529</v>
      </c>
      <c r="F11">
        <v>0</v>
      </c>
      <c r="G11">
        <v>0</v>
      </c>
      <c r="H11">
        <v>0</v>
      </c>
      <c r="I11">
        <v>0</v>
      </c>
      <c r="J11" s="2">
        <f t="shared" si="0"/>
        <v>14.703832752613241</v>
      </c>
      <c r="K11" s="3"/>
      <c r="L11">
        <v>1435</v>
      </c>
      <c r="M11">
        <v>211</v>
      </c>
      <c r="P11" s="4">
        <v>0</v>
      </c>
      <c r="Q11" s="4">
        <v>1224</v>
      </c>
      <c r="R11" s="4">
        <v>102</v>
      </c>
      <c r="S11" s="5">
        <v>0</v>
      </c>
      <c r="T11" s="2">
        <f>IF(Table1[[#This Row],[recruitment]]=1,1,0)*IF(Table1[[#This Row],[incentive]]=1,1,0)</f>
        <v>0</v>
      </c>
      <c r="U11" s="2">
        <f>IF(Table1[[#This Row],[recruitment]]=1,1,0)*IF(Table1[[#This Row],[incentive]]=1,0,1)</f>
        <v>0</v>
      </c>
      <c r="V11" s="2">
        <f>IF(Table1[[#This Row],[recruitment]]=1,0,1)*IF(Table1[[#This Row],[incentive]]=1,0,1)</f>
        <v>1</v>
      </c>
      <c r="W11" s="2">
        <f>IF(Table1[[#This Row],[recruitment]]=1,0,1)*IF(Table1[[#This Row],[incentive]]=1,1,0)</f>
        <v>0</v>
      </c>
    </row>
    <row r="12" spans="1:23" x14ac:dyDescent="0.25">
      <c r="A12">
        <v>2004</v>
      </c>
      <c r="B12" t="s">
        <v>18</v>
      </c>
      <c r="C12">
        <v>9</v>
      </c>
      <c r="D12" t="s">
        <v>19</v>
      </c>
      <c r="E12">
        <v>655.4</v>
      </c>
      <c r="F12">
        <v>0</v>
      </c>
      <c r="G12">
        <v>0</v>
      </c>
      <c r="H12">
        <v>0</v>
      </c>
      <c r="I12">
        <v>0</v>
      </c>
      <c r="J12" s="2">
        <f t="shared" si="0"/>
        <v>19.865319865319865</v>
      </c>
      <c r="K12" s="3"/>
      <c r="L12">
        <v>297</v>
      </c>
      <c r="M12">
        <v>59</v>
      </c>
      <c r="P12" s="4">
        <v>0</v>
      </c>
      <c r="Q12" s="4">
        <v>238</v>
      </c>
      <c r="R12" s="4">
        <v>3</v>
      </c>
      <c r="S12" s="5">
        <v>0</v>
      </c>
      <c r="T12" s="2">
        <f>IF(Table1[[#This Row],[recruitment]]=1,1,0)*IF(Table1[[#This Row],[incentive]]=1,1,0)</f>
        <v>0</v>
      </c>
      <c r="U12" s="2">
        <f>IF(Table1[[#This Row],[recruitment]]=1,1,0)*IF(Table1[[#This Row],[incentive]]=1,0,1)</f>
        <v>0</v>
      </c>
      <c r="V12" s="2">
        <f>IF(Table1[[#This Row],[recruitment]]=1,0,1)*IF(Table1[[#This Row],[incentive]]=1,0,1)</f>
        <v>1</v>
      </c>
      <c r="W12" s="2">
        <f>IF(Table1[[#This Row],[recruitment]]=1,0,1)*IF(Table1[[#This Row],[incentive]]=1,1,0)</f>
        <v>0</v>
      </c>
    </row>
    <row r="13" spans="1:23" x14ac:dyDescent="0.25">
      <c r="A13">
        <v>2006</v>
      </c>
      <c r="B13" t="s">
        <v>5</v>
      </c>
      <c r="C13">
        <v>10</v>
      </c>
      <c r="D13" t="s">
        <v>20</v>
      </c>
      <c r="E13">
        <v>991.75</v>
      </c>
      <c r="F13">
        <v>0</v>
      </c>
      <c r="G13">
        <v>1</v>
      </c>
      <c r="H13">
        <v>0</v>
      </c>
      <c r="I13">
        <v>0</v>
      </c>
      <c r="J13" s="2">
        <f t="shared" si="0"/>
        <v>11.31171702284451</v>
      </c>
      <c r="K13" s="3"/>
      <c r="L13">
        <v>2714</v>
      </c>
      <c r="M13">
        <v>307</v>
      </c>
      <c r="P13" s="4">
        <v>0</v>
      </c>
      <c r="Q13" s="4">
        <v>2407</v>
      </c>
      <c r="R13" s="4">
        <v>1486</v>
      </c>
      <c r="S13" s="5">
        <v>0</v>
      </c>
      <c r="T13" s="2">
        <f>IF(Table1[[#This Row],[recruitment]]=1,1,0)*IF(Table1[[#This Row],[incentive]]=1,1,0)</f>
        <v>0</v>
      </c>
      <c r="U13" s="2">
        <f>IF(Table1[[#This Row],[recruitment]]=1,1,0)*IF(Table1[[#This Row],[incentive]]=1,0,1)</f>
        <v>0</v>
      </c>
      <c r="V13" s="2">
        <f>IF(Table1[[#This Row],[recruitment]]=1,0,1)*IF(Table1[[#This Row],[incentive]]=1,0,1)</f>
        <v>1</v>
      </c>
      <c r="W13" s="2">
        <f>IF(Table1[[#This Row],[recruitment]]=1,0,1)*IF(Table1[[#This Row],[incentive]]=1,1,0)</f>
        <v>0</v>
      </c>
    </row>
    <row r="14" spans="1:23" x14ac:dyDescent="0.25">
      <c r="A14">
        <v>2008</v>
      </c>
      <c r="B14" t="s">
        <v>21</v>
      </c>
      <c r="C14">
        <v>11</v>
      </c>
      <c r="D14" t="s">
        <v>22</v>
      </c>
      <c r="E14">
        <v>219</v>
      </c>
      <c r="F14">
        <v>0</v>
      </c>
      <c r="G14">
        <v>0</v>
      </c>
      <c r="H14">
        <v>0</v>
      </c>
      <c r="I14">
        <v>0</v>
      </c>
      <c r="J14" s="2">
        <f t="shared" si="0"/>
        <v>19.834710743801654</v>
      </c>
      <c r="K14" s="3"/>
      <c r="L14">
        <v>363</v>
      </c>
      <c r="M14">
        <v>72</v>
      </c>
      <c r="P14" s="4">
        <v>0</v>
      </c>
      <c r="Q14" s="4">
        <v>291</v>
      </c>
      <c r="R14" s="4">
        <v>9</v>
      </c>
      <c r="S14" s="5">
        <v>0</v>
      </c>
      <c r="T14" s="2">
        <f>IF(Table1[[#This Row],[recruitment]]=1,1,0)*IF(Table1[[#This Row],[incentive]]=1,1,0)</f>
        <v>0</v>
      </c>
      <c r="U14" s="2">
        <f>IF(Table1[[#This Row],[recruitment]]=1,1,0)*IF(Table1[[#This Row],[incentive]]=1,0,1)</f>
        <v>0</v>
      </c>
      <c r="V14" s="2">
        <f>IF(Table1[[#This Row],[recruitment]]=1,0,1)*IF(Table1[[#This Row],[incentive]]=1,0,1)</f>
        <v>1</v>
      </c>
      <c r="W14" s="2">
        <f>IF(Table1[[#This Row],[recruitment]]=1,0,1)*IF(Table1[[#This Row],[incentive]]=1,1,0)</f>
        <v>0</v>
      </c>
    </row>
    <row r="15" spans="1:23" x14ac:dyDescent="0.25">
      <c r="A15">
        <v>2008</v>
      </c>
      <c r="B15" t="s">
        <v>21</v>
      </c>
      <c r="C15">
        <v>11</v>
      </c>
      <c r="D15" t="s">
        <v>23</v>
      </c>
      <c r="E15">
        <v>57</v>
      </c>
      <c r="F15">
        <v>0</v>
      </c>
      <c r="G15">
        <v>0</v>
      </c>
      <c r="H15">
        <v>0</v>
      </c>
      <c r="I15">
        <v>0</v>
      </c>
      <c r="J15" s="2">
        <f t="shared" si="0"/>
        <v>25.944272445820431</v>
      </c>
      <c r="K15" s="3"/>
      <c r="L15">
        <v>1615</v>
      </c>
      <c r="M15">
        <v>419</v>
      </c>
      <c r="P15" s="4">
        <v>0</v>
      </c>
      <c r="Q15" s="4">
        <v>1196</v>
      </c>
      <c r="R15" s="4">
        <v>0</v>
      </c>
      <c r="S15" s="5">
        <v>0</v>
      </c>
      <c r="T15" s="2">
        <f>IF(Table1[[#This Row],[recruitment]]=1,1,0)*IF(Table1[[#This Row],[incentive]]=1,1,0)</f>
        <v>0</v>
      </c>
      <c r="U15" s="2">
        <f>IF(Table1[[#This Row],[recruitment]]=1,1,0)*IF(Table1[[#This Row],[incentive]]=1,0,1)</f>
        <v>0</v>
      </c>
      <c r="V15" s="2">
        <f>IF(Table1[[#This Row],[recruitment]]=1,0,1)*IF(Table1[[#This Row],[incentive]]=1,0,1)</f>
        <v>1</v>
      </c>
      <c r="W15" s="2">
        <f>IF(Table1[[#This Row],[recruitment]]=1,0,1)*IF(Table1[[#This Row],[incentive]]=1,1,0)</f>
        <v>0</v>
      </c>
    </row>
    <row r="16" spans="1:23" x14ac:dyDescent="0.25">
      <c r="A16">
        <v>2009</v>
      </c>
      <c r="B16" t="s">
        <v>24</v>
      </c>
      <c r="C16">
        <v>12</v>
      </c>
      <c r="D16" t="s">
        <v>25</v>
      </c>
      <c r="E16">
        <v>327</v>
      </c>
      <c r="F16">
        <v>1</v>
      </c>
      <c r="G16">
        <v>0</v>
      </c>
      <c r="H16">
        <v>0</v>
      </c>
      <c r="I16">
        <v>0</v>
      </c>
      <c r="J16" s="2">
        <f>M16/(L16)*100</f>
        <v>58.308157099697887</v>
      </c>
      <c r="K16" s="3">
        <f>M16/(N16-O16)*100</f>
        <v>18.09375</v>
      </c>
      <c r="L16">
        <v>993</v>
      </c>
      <c r="M16">
        <v>579</v>
      </c>
      <c r="N16">
        <v>3200</v>
      </c>
      <c r="O16">
        <v>0</v>
      </c>
      <c r="P16" s="4">
        <v>0</v>
      </c>
      <c r="Q16" s="4">
        <v>414</v>
      </c>
      <c r="R16" s="4">
        <v>43</v>
      </c>
      <c r="S16" s="5">
        <v>0</v>
      </c>
      <c r="T16" s="2">
        <f>IF(Table1[[#This Row],[recruitment]]=1,1,0)*IF(Table1[[#This Row],[incentive]]=1,1,0)</f>
        <v>0</v>
      </c>
      <c r="U16" s="2">
        <f>IF(Table1[[#This Row],[recruitment]]=1,1,0)*IF(Table1[[#This Row],[incentive]]=1,0,1)</f>
        <v>1</v>
      </c>
      <c r="V16" s="2">
        <f>IF(Table1[[#This Row],[recruitment]]=1,0,1)*IF(Table1[[#This Row],[incentive]]=1,0,1)</f>
        <v>0</v>
      </c>
      <c r="W16" s="2">
        <f>IF(Table1[[#This Row],[recruitment]]=1,0,1)*IF(Table1[[#This Row],[incentive]]=1,1,0)</f>
        <v>0</v>
      </c>
    </row>
    <row r="17" spans="1:23" x14ac:dyDescent="0.25">
      <c r="A17">
        <v>2009</v>
      </c>
      <c r="B17" t="s">
        <v>26</v>
      </c>
      <c r="C17">
        <v>13</v>
      </c>
      <c r="D17" t="s">
        <v>27</v>
      </c>
      <c r="E17">
        <v>276</v>
      </c>
      <c r="F17">
        <v>0</v>
      </c>
      <c r="G17">
        <v>0</v>
      </c>
      <c r="H17">
        <v>0</v>
      </c>
      <c r="I17">
        <v>1</v>
      </c>
      <c r="J17" s="2">
        <f>M17/(L17)*100</f>
        <v>43.584905660377359</v>
      </c>
      <c r="K17" s="3"/>
      <c r="L17">
        <v>530</v>
      </c>
      <c r="M17">
        <v>231</v>
      </c>
      <c r="P17" s="4">
        <v>13</v>
      </c>
      <c r="Q17" s="4">
        <v>286</v>
      </c>
      <c r="R17" s="4">
        <v>0</v>
      </c>
      <c r="S17" s="5">
        <v>0</v>
      </c>
      <c r="T17" s="2">
        <f>IF(Table1[[#This Row],[recruitment]]=1,1,0)*IF(Table1[[#This Row],[incentive]]=1,1,0)</f>
        <v>0</v>
      </c>
      <c r="U17" s="2">
        <f>IF(Table1[[#This Row],[recruitment]]=1,1,0)*IF(Table1[[#This Row],[incentive]]=1,0,1)</f>
        <v>0</v>
      </c>
      <c r="V17" s="2">
        <f>IF(Table1[[#This Row],[recruitment]]=1,0,1)*IF(Table1[[#This Row],[incentive]]=1,0,1)</f>
        <v>1</v>
      </c>
      <c r="W17" s="2">
        <f>IF(Table1[[#This Row],[recruitment]]=1,0,1)*IF(Table1[[#This Row],[incentive]]=1,1,0)</f>
        <v>0</v>
      </c>
    </row>
    <row r="18" spans="1:23" x14ac:dyDescent="0.25">
      <c r="A18">
        <v>2009</v>
      </c>
      <c r="B18" t="s">
        <v>28</v>
      </c>
      <c r="C18">
        <v>14</v>
      </c>
      <c r="D18" t="s">
        <v>29</v>
      </c>
      <c r="E18">
        <v>900</v>
      </c>
      <c r="F18">
        <v>1</v>
      </c>
      <c r="G18">
        <v>0</v>
      </c>
      <c r="H18">
        <v>1</v>
      </c>
      <c r="I18">
        <v>1</v>
      </c>
      <c r="J18" s="2">
        <f t="shared" si="0"/>
        <v>67.312348668280876</v>
      </c>
      <c r="K18" s="3">
        <f t="shared" ref="K18:K64" si="1">M18/(N18-O18)*100</f>
        <v>64.726426076833533</v>
      </c>
      <c r="L18">
        <v>826</v>
      </c>
      <c r="M18">
        <v>556</v>
      </c>
      <c r="N18">
        <v>1283</v>
      </c>
      <c r="O18">
        <v>424</v>
      </c>
      <c r="P18" s="4">
        <v>0</v>
      </c>
      <c r="Q18" s="4">
        <v>270</v>
      </c>
      <c r="R18" s="4">
        <v>0</v>
      </c>
      <c r="S18" s="5">
        <v>0</v>
      </c>
      <c r="T18" s="2">
        <f>IF(Table1[[#This Row],[recruitment]]=1,1,0)*IF(Table1[[#This Row],[incentive]]=1,1,0)</f>
        <v>1</v>
      </c>
      <c r="U18" s="2">
        <f>IF(Table1[[#This Row],[recruitment]]=1,1,0)*IF(Table1[[#This Row],[incentive]]=1,0,1)</f>
        <v>0</v>
      </c>
      <c r="V18" s="2">
        <f>IF(Table1[[#This Row],[recruitment]]=1,0,1)*IF(Table1[[#This Row],[incentive]]=1,0,1)</f>
        <v>0</v>
      </c>
      <c r="W18" s="2">
        <f>IF(Table1[[#This Row],[recruitment]]=1,0,1)*IF(Table1[[#This Row],[incentive]]=1,1,0)</f>
        <v>0</v>
      </c>
    </row>
    <row r="19" spans="1:23" x14ac:dyDescent="0.25">
      <c r="A19">
        <v>2009</v>
      </c>
      <c r="B19" t="s">
        <v>28</v>
      </c>
      <c r="C19">
        <v>14</v>
      </c>
      <c r="D19" t="s">
        <v>29</v>
      </c>
      <c r="E19">
        <v>900</v>
      </c>
      <c r="F19">
        <v>0</v>
      </c>
      <c r="G19">
        <v>0</v>
      </c>
      <c r="H19">
        <v>0</v>
      </c>
      <c r="I19">
        <v>1</v>
      </c>
      <c r="J19" s="2">
        <f t="shared" si="0"/>
        <v>21.794871794871796</v>
      </c>
      <c r="K19" s="3"/>
      <c r="L19">
        <v>312</v>
      </c>
      <c r="M19">
        <v>68</v>
      </c>
      <c r="P19" s="4">
        <v>0</v>
      </c>
      <c r="Q19" s="4">
        <v>244</v>
      </c>
      <c r="R19" s="4">
        <v>0</v>
      </c>
      <c r="S19" s="5">
        <v>0</v>
      </c>
      <c r="T19" s="2">
        <f>IF(Table1[[#This Row],[recruitment]]=1,1,0)*IF(Table1[[#This Row],[incentive]]=1,1,0)</f>
        <v>0</v>
      </c>
      <c r="U19" s="2">
        <f>IF(Table1[[#This Row],[recruitment]]=1,1,0)*IF(Table1[[#This Row],[incentive]]=1,0,1)</f>
        <v>0</v>
      </c>
      <c r="V19" s="2">
        <f>IF(Table1[[#This Row],[recruitment]]=1,0,1)*IF(Table1[[#This Row],[incentive]]=1,0,1)</f>
        <v>1</v>
      </c>
      <c r="W19" s="2">
        <f>IF(Table1[[#This Row],[recruitment]]=1,0,1)*IF(Table1[[#This Row],[incentive]]=1,1,0)</f>
        <v>0</v>
      </c>
    </row>
    <row r="20" spans="1:23" x14ac:dyDescent="0.25">
      <c r="A20">
        <v>2009</v>
      </c>
      <c r="B20" t="s">
        <v>28</v>
      </c>
      <c r="C20">
        <v>14</v>
      </c>
      <c r="D20" t="s">
        <v>29</v>
      </c>
      <c r="E20">
        <v>1480</v>
      </c>
      <c r="F20">
        <v>1</v>
      </c>
      <c r="G20">
        <v>0</v>
      </c>
      <c r="H20">
        <v>1</v>
      </c>
      <c r="I20">
        <v>1</v>
      </c>
      <c r="J20" s="2">
        <f t="shared" si="0"/>
        <v>57.04225352112676</v>
      </c>
      <c r="K20" s="3"/>
      <c r="L20">
        <v>142</v>
      </c>
      <c r="M20">
        <v>81</v>
      </c>
      <c r="P20" s="4">
        <v>0</v>
      </c>
      <c r="Q20" s="4">
        <v>61</v>
      </c>
      <c r="R20" s="4">
        <v>0</v>
      </c>
      <c r="S20" s="5">
        <v>0</v>
      </c>
      <c r="T20" s="2">
        <f>IF(Table1[[#This Row],[recruitment]]=1,1,0)*IF(Table1[[#This Row],[incentive]]=1,1,0)</f>
        <v>1</v>
      </c>
      <c r="U20" s="2">
        <f>IF(Table1[[#This Row],[recruitment]]=1,1,0)*IF(Table1[[#This Row],[incentive]]=1,0,1)</f>
        <v>0</v>
      </c>
      <c r="V20" s="2">
        <f>IF(Table1[[#This Row],[recruitment]]=1,0,1)*IF(Table1[[#This Row],[incentive]]=1,0,1)</f>
        <v>0</v>
      </c>
      <c r="W20" s="2">
        <f>IF(Table1[[#This Row],[recruitment]]=1,0,1)*IF(Table1[[#This Row],[incentive]]=1,1,0)</f>
        <v>0</v>
      </c>
    </row>
    <row r="21" spans="1:23" x14ac:dyDescent="0.25">
      <c r="A21">
        <v>2010</v>
      </c>
      <c r="B21" t="s">
        <v>28</v>
      </c>
      <c r="C21">
        <v>14</v>
      </c>
      <c r="D21" t="s">
        <v>29</v>
      </c>
      <c r="E21">
        <v>1480</v>
      </c>
      <c r="F21">
        <v>0</v>
      </c>
      <c r="G21">
        <v>0</v>
      </c>
      <c r="H21">
        <v>0</v>
      </c>
      <c r="I21">
        <v>1</v>
      </c>
      <c r="J21" s="2">
        <f>M21/(L21)*100</f>
        <v>24</v>
      </c>
      <c r="K21" s="3"/>
      <c r="L21">
        <v>50</v>
      </c>
      <c r="M21">
        <v>12</v>
      </c>
      <c r="P21" s="4">
        <v>0</v>
      </c>
      <c r="Q21" s="4">
        <v>38</v>
      </c>
      <c r="R21" s="4">
        <v>0</v>
      </c>
      <c r="S21" s="5">
        <v>0</v>
      </c>
      <c r="T21" s="2">
        <f>IF(Table1[[#This Row],[recruitment]]=1,1,0)*IF(Table1[[#This Row],[incentive]]=1,1,0)</f>
        <v>0</v>
      </c>
      <c r="U21" s="2">
        <f>IF(Table1[[#This Row],[recruitment]]=1,1,0)*IF(Table1[[#This Row],[incentive]]=1,0,1)</f>
        <v>0</v>
      </c>
      <c r="V21" s="2">
        <f>IF(Table1[[#This Row],[recruitment]]=1,0,1)*IF(Table1[[#This Row],[incentive]]=1,0,1)</f>
        <v>1</v>
      </c>
      <c r="W21" s="2">
        <f>IF(Table1[[#This Row],[recruitment]]=1,0,1)*IF(Table1[[#This Row],[incentive]]=1,1,0)</f>
        <v>0</v>
      </c>
    </row>
    <row r="22" spans="1:23" x14ac:dyDescent="0.25">
      <c r="A22">
        <v>2010</v>
      </c>
      <c r="B22" t="s">
        <v>30</v>
      </c>
      <c r="C22">
        <v>15</v>
      </c>
      <c r="D22" t="s">
        <v>31</v>
      </c>
      <c r="E22">
        <v>800</v>
      </c>
      <c r="F22">
        <v>1</v>
      </c>
      <c r="G22">
        <v>0</v>
      </c>
      <c r="H22">
        <v>1</v>
      </c>
      <c r="I22">
        <v>0</v>
      </c>
      <c r="J22" s="2">
        <f t="shared" si="0"/>
        <v>50.5</v>
      </c>
      <c r="K22" s="3">
        <f t="shared" si="1"/>
        <v>17.813051146384478</v>
      </c>
      <c r="L22">
        <v>200</v>
      </c>
      <c r="M22">
        <v>101</v>
      </c>
      <c r="N22">
        <v>1008</v>
      </c>
      <c r="O22">
        <v>441</v>
      </c>
      <c r="P22" s="4">
        <v>0</v>
      </c>
      <c r="Q22" s="4">
        <v>99</v>
      </c>
      <c r="R22" s="4">
        <v>0</v>
      </c>
      <c r="S22" s="5">
        <v>0</v>
      </c>
      <c r="T22" s="2">
        <f>IF(Table1[[#This Row],[recruitment]]=1,1,0)*IF(Table1[[#This Row],[incentive]]=1,1,0)</f>
        <v>1</v>
      </c>
      <c r="U22" s="2">
        <f>IF(Table1[[#This Row],[recruitment]]=1,1,0)*IF(Table1[[#This Row],[incentive]]=1,0,1)</f>
        <v>0</v>
      </c>
      <c r="V22" s="2">
        <f>IF(Table1[[#This Row],[recruitment]]=1,0,1)*IF(Table1[[#This Row],[incentive]]=1,0,1)</f>
        <v>0</v>
      </c>
      <c r="W22" s="2">
        <f>IF(Table1[[#This Row],[recruitment]]=1,0,1)*IF(Table1[[#This Row],[incentive]]=1,1,0)</f>
        <v>0</v>
      </c>
    </row>
    <row r="23" spans="1:23" x14ac:dyDescent="0.25">
      <c r="A23">
        <v>2010</v>
      </c>
      <c r="B23" t="s">
        <v>30</v>
      </c>
      <c r="C23">
        <v>15</v>
      </c>
      <c r="D23" t="s">
        <v>32</v>
      </c>
      <c r="E23">
        <v>800</v>
      </c>
      <c r="F23">
        <v>1</v>
      </c>
      <c r="G23">
        <v>0</v>
      </c>
      <c r="H23">
        <v>1</v>
      </c>
      <c r="I23">
        <v>0</v>
      </c>
      <c r="J23" s="2">
        <f t="shared" si="0"/>
        <v>40.714285714285715</v>
      </c>
      <c r="K23" s="3">
        <f t="shared" si="1"/>
        <v>10.052910052910052</v>
      </c>
      <c r="L23">
        <v>140</v>
      </c>
      <c r="M23">
        <v>57</v>
      </c>
      <c r="N23">
        <v>1008</v>
      </c>
      <c r="O23">
        <v>441</v>
      </c>
      <c r="P23" s="4">
        <v>0</v>
      </c>
      <c r="Q23" s="4">
        <v>83</v>
      </c>
      <c r="R23" s="4">
        <v>0</v>
      </c>
      <c r="S23" s="5">
        <v>0</v>
      </c>
      <c r="T23" s="2">
        <f>IF(Table1[[#This Row],[recruitment]]=1,1,0)*IF(Table1[[#This Row],[incentive]]=1,1,0)</f>
        <v>1</v>
      </c>
      <c r="U23" s="2">
        <f>IF(Table1[[#This Row],[recruitment]]=1,1,0)*IF(Table1[[#This Row],[incentive]]=1,0,1)</f>
        <v>0</v>
      </c>
      <c r="V23" s="2">
        <f>IF(Table1[[#This Row],[recruitment]]=1,0,1)*IF(Table1[[#This Row],[incentive]]=1,0,1)</f>
        <v>0</v>
      </c>
      <c r="W23" s="2">
        <f>IF(Table1[[#This Row],[recruitment]]=1,0,1)*IF(Table1[[#This Row],[incentive]]=1,1,0)</f>
        <v>0</v>
      </c>
    </row>
    <row r="24" spans="1:23" x14ac:dyDescent="0.25">
      <c r="A24">
        <v>2010</v>
      </c>
      <c r="B24" t="s">
        <v>33</v>
      </c>
      <c r="C24">
        <v>16</v>
      </c>
      <c r="D24" t="s">
        <v>34</v>
      </c>
      <c r="E24">
        <v>326</v>
      </c>
      <c r="F24">
        <v>1</v>
      </c>
      <c r="G24">
        <v>0</v>
      </c>
      <c r="H24">
        <v>1</v>
      </c>
      <c r="I24">
        <v>0</v>
      </c>
      <c r="J24" s="2">
        <f t="shared" si="0"/>
        <v>76.470588235294116</v>
      </c>
      <c r="K24" s="3">
        <f t="shared" si="1"/>
        <v>18.13953488372093</v>
      </c>
      <c r="L24">
        <v>51</v>
      </c>
      <c r="M24">
        <v>39</v>
      </c>
      <c r="N24">
        <v>225</v>
      </c>
      <c r="O24">
        <v>10</v>
      </c>
      <c r="P24" s="4">
        <v>0</v>
      </c>
      <c r="Q24" s="4">
        <v>12</v>
      </c>
      <c r="R24" s="4">
        <v>0</v>
      </c>
      <c r="S24" s="5">
        <v>0</v>
      </c>
      <c r="T24" s="2">
        <f>IF(Table1[[#This Row],[recruitment]]=1,1,0)*IF(Table1[[#This Row],[incentive]]=1,1,0)</f>
        <v>1</v>
      </c>
      <c r="U24" s="2">
        <f>IF(Table1[[#This Row],[recruitment]]=1,1,0)*IF(Table1[[#This Row],[incentive]]=1,0,1)</f>
        <v>0</v>
      </c>
      <c r="V24" s="2">
        <f>IF(Table1[[#This Row],[recruitment]]=1,0,1)*IF(Table1[[#This Row],[incentive]]=1,0,1)</f>
        <v>0</v>
      </c>
      <c r="W24" s="2">
        <f>IF(Table1[[#This Row],[recruitment]]=1,0,1)*IF(Table1[[#This Row],[incentive]]=1,1,0)</f>
        <v>0</v>
      </c>
    </row>
    <row r="25" spans="1:23" x14ac:dyDescent="0.25">
      <c r="A25">
        <v>2010</v>
      </c>
      <c r="B25" t="s">
        <v>33</v>
      </c>
      <c r="C25">
        <v>16</v>
      </c>
      <c r="D25" t="s">
        <v>35</v>
      </c>
      <c r="E25">
        <v>314</v>
      </c>
      <c r="F25">
        <v>1</v>
      </c>
      <c r="G25">
        <v>0</v>
      </c>
      <c r="H25">
        <v>1</v>
      </c>
      <c r="I25">
        <v>0</v>
      </c>
      <c r="J25" s="2">
        <f>M25/(L25)*100</f>
        <v>79.591836734693871</v>
      </c>
      <c r="K25" s="3">
        <f t="shared" si="1"/>
        <v>18.13953488372093</v>
      </c>
      <c r="L25">
        <v>49</v>
      </c>
      <c r="M25">
        <v>39</v>
      </c>
      <c r="N25">
        <v>225</v>
      </c>
      <c r="O25">
        <v>10</v>
      </c>
      <c r="P25" s="4">
        <v>0</v>
      </c>
      <c r="Q25" s="4">
        <v>10</v>
      </c>
      <c r="R25" s="4">
        <v>0</v>
      </c>
      <c r="S25" s="5">
        <v>0</v>
      </c>
      <c r="T25" s="2">
        <f>IF(Table1[[#This Row],[recruitment]]=1,1,0)*IF(Table1[[#This Row],[incentive]]=1,1,0)</f>
        <v>1</v>
      </c>
      <c r="U25" s="2">
        <f>IF(Table1[[#This Row],[recruitment]]=1,1,0)*IF(Table1[[#This Row],[incentive]]=1,0,1)</f>
        <v>0</v>
      </c>
      <c r="V25" s="2">
        <f>IF(Table1[[#This Row],[recruitment]]=1,0,1)*IF(Table1[[#This Row],[incentive]]=1,0,1)</f>
        <v>0</v>
      </c>
      <c r="W25" s="2">
        <f>IF(Table1[[#This Row],[recruitment]]=1,0,1)*IF(Table1[[#This Row],[incentive]]=1,1,0)</f>
        <v>0</v>
      </c>
    </row>
    <row r="26" spans="1:23" x14ac:dyDescent="0.25">
      <c r="A26">
        <v>2010</v>
      </c>
      <c r="B26" t="s">
        <v>33</v>
      </c>
      <c r="C26">
        <v>16</v>
      </c>
      <c r="D26" t="s">
        <v>36</v>
      </c>
      <c r="E26">
        <v>238</v>
      </c>
      <c r="F26">
        <v>1</v>
      </c>
      <c r="G26">
        <v>0</v>
      </c>
      <c r="H26">
        <v>1</v>
      </c>
      <c r="I26">
        <v>0</v>
      </c>
      <c r="J26" s="2">
        <f t="shared" si="0"/>
        <v>80.24439918533605</v>
      </c>
      <c r="K26" s="3">
        <f t="shared" si="1"/>
        <v>33.848797250859107</v>
      </c>
      <c r="L26">
        <v>491</v>
      </c>
      <c r="M26">
        <v>394</v>
      </c>
      <c r="N26">
        <v>1209</v>
      </c>
      <c r="O26">
        <v>45</v>
      </c>
      <c r="P26" s="4">
        <v>0</v>
      </c>
      <c r="Q26" s="4">
        <v>97</v>
      </c>
      <c r="R26" s="4">
        <v>0</v>
      </c>
      <c r="S26" s="5">
        <v>0</v>
      </c>
      <c r="T26" s="2">
        <f>IF(Table1[[#This Row],[recruitment]]=1,1,0)*IF(Table1[[#This Row],[incentive]]=1,1,0)</f>
        <v>1</v>
      </c>
      <c r="U26" s="2">
        <f>IF(Table1[[#This Row],[recruitment]]=1,1,0)*IF(Table1[[#This Row],[incentive]]=1,0,1)</f>
        <v>0</v>
      </c>
      <c r="V26" s="2">
        <f>IF(Table1[[#This Row],[recruitment]]=1,0,1)*IF(Table1[[#This Row],[incentive]]=1,0,1)</f>
        <v>0</v>
      </c>
      <c r="W26" s="2">
        <f>IF(Table1[[#This Row],[recruitment]]=1,0,1)*IF(Table1[[#This Row],[incentive]]=1,1,0)</f>
        <v>0</v>
      </c>
    </row>
    <row r="27" spans="1:23" x14ac:dyDescent="0.25">
      <c r="A27">
        <v>2010</v>
      </c>
      <c r="B27" t="s">
        <v>37</v>
      </c>
      <c r="C27">
        <v>17</v>
      </c>
      <c r="D27" t="s">
        <v>38</v>
      </c>
      <c r="E27">
        <v>235</v>
      </c>
      <c r="F27">
        <v>1</v>
      </c>
      <c r="G27">
        <v>0</v>
      </c>
      <c r="H27">
        <v>0</v>
      </c>
      <c r="I27">
        <v>0</v>
      </c>
      <c r="J27" s="2">
        <f t="shared" si="0"/>
        <v>68.686868686868678</v>
      </c>
      <c r="K27" s="3"/>
      <c r="L27">
        <v>99</v>
      </c>
      <c r="M27">
        <v>68</v>
      </c>
      <c r="P27" s="4">
        <v>0</v>
      </c>
      <c r="Q27" s="4">
        <v>31</v>
      </c>
      <c r="R27" s="4">
        <v>0</v>
      </c>
      <c r="S27" s="5">
        <v>0</v>
      </c>
      <c r="T27" s="2">
        <f>IF(Table1[[#This Row],[recruitment]]=1,1,0)*IF(Table1[[#This Row],[incentive]]=1,1,0)</f>
        <v>0</v>
      </c>
      <c r="U27" s="2">
        <f>IF(Table1[[#This Row],[recruitment]]=1,1,0)*IF(Table1[[#This Row],[incentive]]=1,0,1)</f>
        <v>1</v>
      </c>
      <c r="V27" s="2">
        <f>IF(Table1[[#This Row],[recruitment]]=1,0,1)*IF(Table1[[#This Row],[incentive]]=1,0,1)</f>
        <v>0</v>
      </c>
      <c r="W27" s="2">
        <f>IF(Table1[[#This Row],[recruitment]]=1,0,1)*IF(Table1[[#This Row],[incentive]]=1,1,0)</f>
        <v>0</v>
      </c>
    </row>
    <row r="28" spans="1:23" x14ac:dyDescent="0.25">
      <c r="A28">
        <v>2010</v>
      </c>
      <c r="B28" t="s">
        <v>37</v>
      </c>
      <c r="C28">
        <v>17</v>
      </c>
      <c r="D28" t="s">
        <v>39</v>
      </c>
      <c r="E28">
        <v>280</v>
      </c>
      <c r="F28">
        <v>1</v>
      </c>
      <c r="G28">
        <v>0</v>
      </c>
      <c r="H28">
        <v>0</v>
      </c>
      <c r="I28">
        <v>0</v>
      </c>
      <c r="J28" s="2">
        <f t="shared" si="0"/>
        <v>58.620689655172406</v>
      </c>
      <c r="K28" s="3"/>
      <c r="L28">
        <v>29</v>
      </c>
      <c r="M28">
        <v>17</v>
      </c>
      <c r="P28" s="4">
        <v>0</v>
      </c>
      <c r="Q28" s="4">
        <v>12</v>
      </c>
      <c r="R28" s="4">
        <v>0</v>
      </c>
      <c r="S28" s="5">
        <v>0</v>
      </c>
      <c r="T28" s="2">
        <f>IF(Table1[[#This Row],[recruitment]]=1,1,0)*IF(Table1[[#This Row],[incentive]]=1,1,0)</f>
        <v>0</v>
      </c>
      <c r="U28" s="2">
        <f>IF(Table1[[#This Row],[recruitment]]=1,1,0)*IF(Table1[[#This Row],[incentive]]=1,0,1)</f>
        <v>1</v>
      </c>
      <c r="V28" s="2">
        <f>IF(Table1[[#This Row],[recruitment]]=1,0,1)*IF(Table1[[#This Row],[incentive]]=1,0,1)</f>
        <v>0</v>
      </c>
      <c r="W28" s="2">
        <f>IF(Table1[[#This Row],[recruitment]]=1,0,1)*IF(Table1[[#This Row],[incentive]]=1,1,0)</f>
        <v>0</v>
      </c>
    </row>
    <row r="29" spans="1:23" x14ac:dyDescent="0.25">
      <c r="A29">
        <v>2010</v>
      </c>
      <c r="B29" t="s">
        <v>37</v>
      </c>
      <c r="C29">
        <v>17</v>
      </c>
      <c r="D29" t="s">
        <v>40</v>
      </c>
      <c r="E29">
        <v>384</v>
      </c>
      <c r="F29">
        <v>1</v>
      </c>
      <c r="G29">
        <v>0</v>
      </c>
      <c r="H29">
        <v>0</v>
      </c>
      <c r="I29">
        <v>0</v>
      </c>
      <c r="J29" s="2">
        <f t="shared" si="0"/>
        <v>71.900826446281002</v>
      </c>
      <c r="K29" s="3">
        <f t="shared" si="1"/>
        <v>26.047904191616766</v>
      </c>
      <c r="L29">
        <v>484</v>
      </c>
      <c r="M29">
        <v>348</v>
      </c>
      <c r="N29">
        <v>1729</v>
      </c>
      <c r="O29">
        <v>393</v>
      </c>
      <c r="P29" s="4">
        <v>0</v>
      </c>
      <c r="Q29" s="4">
        <v>136</v>
      </c>
      <c r="R29" s="4">
        <v>0</v>
      </c>
      <c r="S29" s="5">
        <v>0</v>
      </c>
      <c r="T29" s="2">
        <f>IF(Table1[[#This Row],[recruitment]]=1,1,0)*IF(Table1[[#This Row],[incentive]]=1,1,0)</f>
        <v>0</v>
      </c>
      <c r="U29" s="2">
        <f>IF(Table1[[#This Row],[recruitment]]=1,1,0)*IF(Table1[[#This Row],[incentive]]=1,0,1)</f>
        <v>1</v>
      </c>
      <c r="V29" s="2">
        <f>IF(Table1[[#This Row],[recruitment]]=1,0,1)*IF(Table1[[#This Row],[incentive]]=1,0,1)</f>
        <v>0</v>
      </c>
      <c r="W29" s="2">
        <f>IF(Table1[[#This Row],[recruitment]]=1,0,1)*IF(Table1[[#This Row],[incentive]]=1,1,0)</f>
        <v>0</v>
      </c>
    </row>
    <row r="30" spans="1:23" x14ac:dyDescent="0.25">
      <c r="A30">
        <v>2010</v>
      </c>
      <c r="B30" t="s">
        <v>37</v>
      </c>
      <c r="C30">
        <v>17</v>
      </c>
      <c r="D30" t="s">
        <v>41</v>
      </c>
      <c r="E30">
        <v>235</v>
      </c>
      <c r="F30">
        <v>1</v>
      </c>
      <c r="G30">
        <v>0</v>
      </c>
      <c r="H30">
        <v>0</v>
      </c>
      <c r="I30">
        <v>0</v>
      </c>
      <c r="J30" s="2">
        <f t="shared" si="0"/>
        <v>69.428891377379614</v>
      </c>
      <c r="K30" s="3"/>
      <c r="L30">
        <v>893</v>
      </c>
      <c r="M30">
        <v>620</v>
      </c>
      <c r="P30" s="4">
        <v>0</v>
      </c>
      <c r="Q30" s="4">
        <v>273</v>
      </c>
      <c r="R30" s="4">
        <v>0</v>
      </c>
      <c r="S30" s="5">
        <v>0</v>
      </c>
      <c r="T30" s="2">
        <f>IF(Table1[[#This Row],[recruitment]]=1,1,0)*IF(Table1[[#This Row],[incentive]]=1,1,0)</f>
        <v>0</v>
      </c>
      <c r="U30" s="2">
        <f>IF(Table1[[#This Row],[recruitment]]=1,1,0)*IF(Table1[[#This Row],[incentive]]=1,0,1)</f>
        <v>1</v>
      </c>
      <c r="V30" s="2">
        <f>IF(Table1[[#This Row],[recruitment]]=1,0,1)*IF(Table1[[#This Row],[incentive]]=1,0,1)</f>
        <v>0</v>
      </c>
      <c r="W30" s="2">
        <f>IF(Table1[[#This Row],[recruitment]]=1,0,1)*IF(Table1[[#This Row],[incentive]]=1,1,0)</f>
        <v>0</v>
      </c>
    </row>
    <row r="31" spans="1:23" x14ac:dyDescent="0.25">
      <c r="A31">
        <v>2010</v>
      </c>
      <c r="B31" t="s">
        <v>37</v>
      </c>
      <c r="C31">
        <v>17</v>
      </c>
      <c r="D31" t="s">
        <v>42</v>
      </c>
      <c r="E31">
        <v>280</v>
      </c>
      <c r="F31">
        <v>1</v>
      </c>
      <c r="G31">
        <v>0</v>
      </c>
      <c r="H31">
        <v>0</v>
      </c>
      <c r="I31">
        <v>0</v>
      </c>
      <c r="J31" s="2">
        <f t="shared" si="0"/>
        <v>66.511627906976742</v>
      </c>
      <c r="K31" s="3"/>
      <c r="L31">
        <v>215</v>
      </c>
      <c r="M31">
        <v>143</v>
      </c>
      <c r="P31" s="4">
        <v>0</v>
      </c>
      <c r="Q31" s="4">
        <v>72</v>
      </c>
      <c r="R31" s="4">
        <v>0</v>
      </c>
      <c r="S31" s="5">
        <v>0</v>
      </c>
      <c r="T31" s="2">
        <f>IF(Table1[[#This Row],[recruitment]]=1,1,0)*IF(Table1[[#This Row],[incentive]]=1,1,0)</f>
        <v>0</v>
      </c>
      <c r="U31" s="2">
        <f>IF(Table1[[#This Row],[recruitment]]=1,1,0)*IF(Table1[[#This Row],[incentive]]=1,0,1)</f>
        <v>1</v>
      </c>
      <c r="V31" s="2">
        <f>IF(Table1[[#This Row],[recruitment]]=1,0,1)*IF(Table1[[#This Row],[incentive]]=1,0,1)</f>
        <v>0</v>
      </c>
      <c r="W31" s="2">
        <f>IF(Table1[[#This Row],[recruitment]]=1,0,1)*IF(Table1[[#This Row],[incentive]]=1,1,0)</f>
        <v>0</v>
      </c>
    </row>
    <row r="32" spans="1:23" x14ac:dyDescent="0.25">
      <c r="A32">
        <v>2010</v>
      </c>
      <c r="B32" t="s">
        <v>37</v>
      </c>
      <c r="C32">
        <v>17</v>
      </c>
      <c r="D32" t="s">
        <v>43</v>
      </c>
      <c r="E32">
        <v>384</v>
      </c>
      <c r="F32">
        <v>1</v>
      </c>
      <c r="G32">
        <v>0</v>
      </c>
      <c r="H32">
        <v>0</v>
      </c>
      <c r="I32">
        <v>0</v>
      </c>
      <c r="J32" s="2">
        <f t="shared" si="0"/>
        <v>69.303955933900852</v>
      </c>
      <c r="K32" s="3">
        <f t="shared" si="1"/>
        <v>23.287901733131417</v>
      </c>
      <c r="L32">
        <v>3994</v>
      </c>
      <c r="M32">
        <v>2768</v>
      </c>
      <c r="N32">
        <v>15742</v>
      </c>
      <c r="O32">
        <v>3856</v>
      </c>
      <c r="P32" s="4">
        <v>0</v>
      </c>
      <c r="Q32" s="4">
        <v>1226</v>
      </c>
      <c r="R32" s="4">
        <v>0</v>
      </c>
      <c r="S32" s="5">
        <v>0</v>
      </c>
      <c r="T32" s="2">
        <f>IF(Table1[[#This Row],[recruitment]]=1,1,0)*IF(Table1[[#This Row],[incentive]]=1,1,0)</f>
        <v>0</v>
      </c>
      <c r="U32" s="2">
        <f>IF(Table1[[#This Row],[recruitment]]=1,1,0)*IF(Table1[[#This Row],[incentive]]=1,0,1)</f>
        <v>1</v>
      </c>
      <c r="V32" s="2">
        <f>IF(Table1[[#This Row],[recruitment]]=1,0,1)*IF(Table1[[#This Row],[incentive]]=1,0,1)</f>
        <v>0</v>
      </c>
      <c r="W32" s="2">
        <f>IF(Table1[[#This Row],[recruitment]]=1,0,1)*IF(Table1[[#This Row],[incentive]]=1,1,0)</f>
        <v>0</v>
      </c>
    </row>
    <row r="33" spans="1:23" x14ac:dyDescent="0.25">
      <c r="A33">
        <v>2011</v>
      </c>
      <c r="B33" t="s">
        <v>44</v>
      </c>
      <c r="C33">
        <v>18</v>
      </c>
      <c r="D33" t="s">
        <v>45</v>
      </c>
      <c r="E33">
        <v>320</v>
      </c>
      <c r="F33">
        <v>0</v>
      </c>
      <c r="G33">
        <v>0</v>
      </c>
      <c r="H33">
        <v>0</v>
      </c>
      <c r="I33">
        <v>0</v>
      </c>
      <c r="J33" s="2">
        <f t="shared" si="0"/>
        <v>24.800000000000004</v>
      </c>
      <c r="K33" s="3"/>
      <c r="L33">
        <v>1200</v>
      </c>
      <c r="M33">
        <v>297.60000000000002</v>
      </c>
      <c r="P33" s="4">
        <v>0</v>
      </c>
      <c r="Q33" s="4">
        <v>0</v>
      </c>
      <c r="R33" s="4">
        <v>0</v>
      </c>
      <c r="S33" s="5">
        <v>0</v>
      </c>
      <c r="T33" s="2">
        <f>IF(Table1[[#This Row],[recruitment]]=1,1,0)*IF(Table1[[#This Row],[incentive]]=1,1,0)</f>
        <v>0</v>
      </c>
      <c r="U33" s="2">
        <f>IF(Table1[[#This Row],[recruitment]]=1,1,0)*IF(Table1[[#This Row],[incentive]]=1,0,1)</f>
        <v>0</v>
      </c>
      <c r="V33" s="2">
        <f>IF(Table1[[#This Row],[recruitment]]=1,0,1)*IF(Table1[[#This Row],[incentive]]=1,0,1)</f>
        <v>1</v>
      </c>
      <c r="W33" s="2">
        <f>IF(Table1[[#This Row],[recruitment]]=1,0,1)*IF(Table1[[#This Row],[incentive]]=1,1,0)</f>
        <v>0</v>
      </c>
    </row>
    <row r="34" spans="1:23" x14ac:dyDescent="0.25">
      <c r="A34">
        <v>2011</v>
      </c>
      <c r="B34" t="s">
        <v>44</v>
      </c>
      <c r="C34">
        <v>18</v>
      </c>
      <c r="D34" t="s">
        <v>46</v>
      </c>
      <c r="E34">
        <v>330</v>
      </c>
      <c r="F34">
        <v>0</v>
      </c>
      <c r="G34">
        <v>0</v>
      </c>
      <c r="H34">
        <v>0</v>
      </c>
      <c r="I34">
        <v>0</v>
      </c>
      <c r="J34" s="2">
        <f t="shared" si="0"/>
        <v>21.3</v>
      </c>
      <c r="K34" s="3"/>
      <c r="L34">
        <v>1200</v>
      </c>
      <c r="M34">
        <v>255.6</v>
      </c>
      <c r="P34" s="4">
        <v>0</v>
      </c>
      <c r="Q34" s="4">
        <v>0</v>
      </c>
      <c r="R34" s="4">
        <v>0</v>
      </c>
      <c r="S34" s="5">
        <v>0</v>
      </c>
      <c r="T34" s="2">
        <f>IF(Table1[[#This Row],[recruitment]]=1,1,0)*IF(Table1[[#This Row],[incentive]]=1,1,0)</f>
        <v>0</v>
      </c>
      <c r="U34" s="2">
        <f>IF(Table1[[#This Row],[recruitment]]=1,1,0)*IF(Table1[[#This Row],[incentive]]=1,0,1)</f>
        <v>0</v>
      </c>
      <c r="V34" s="2">
        <f>IF(Table1[[#This Row],[recruitment]]=1,0,1)*IF(Table1[[#This Row],[incentive]]=1,0,1)</f>
        <v>1</v>
      </c>
      <c r="W34" s="2">
        <f>IF(Table1[[#This Row],[recruitment]]=1,0,1)*IF(Table1[[#This Row],[incentive]]=1,1,0)</f>
        <v>0</v>
      </c>
    </row>
    <row r="35" spans="1:23" x14ac:dyDescent="0.25">
      <c r="A35">
        <v>2011</v>
      </c>
      <c r="B35" t="s">
        <v>44</v>
      </c>
      <c r="C35">
        <v>18</v>
      </c>
      <c r="D35" t="s">
        <v>47</v>
      </c>
      <c r="E35">
        <v>344</v>
      </c>
      <c r="F35">
        <v>0</v>
      </c>
      <c r="G35">
        <v>0</v>
      </c>
      <c r="H35">
        <v>0</v>
      </c>
      <c r="I35">
        <v>0</v>
      </c>
      <c r="J35" s="2">
        <f t="shared" si="0"/>
        <v>23.5</v>
      </c>
      <c r="K35" s="3"/>
      <c r="L35">
        <v>1200</v>
      </c>
      <c r="M35">
        <v>282</v>
      </c>
      <c r="P35" s="4">
        <v>0</v>
      </c>
      <c r="Q35" s="4">
        <v>0</v>
      </c>
      <c r="R35" s="4">
        <v>0</v>
      </c>
      <c r="S35" s="5">
        <v>0</v>
      </c>
      <c r="T35" s="2">
        <f>IF(Table1[[#This Row],[recruitment]]=1,1,0)*IF(Table1[[#This Row],[incentive]]=1,1,0)</f>
        <v>0</v>
      </c>
      <c r="U35" s="2">
        <f>IF(Table1[[#This Row],[recruitment]]=1,1,0)*IF(Table1[[#This Row],[incentive]]=1,0,1)</f>
        <v>0</v>
      </c>
      <c r="V35" s="2">
        <f>IF(Table1[[#This Row],[recruitment]]=1,0,1)*IF(Table1[[#This Row],[incentive]]=1,0,1)</f>
        <v>1</v>
      </c>
      <c r="W35" s="2">
        <f>IF(Table1[[#This Row],[recruitment]]=1,0,1)*IF(Table1[[#This Row],[incentive]]=1,1,0)</f>
        <v>0</v>
      </c>
    </row>
    <row r="36" spans="1:23" x14ac:dyDescent="0.25">
      <c r="A36">
        <v>2011</v>
      </c>
      <c r="B36" t="s">
        <v>44</v>
      </c>
      <c r="C36">
        <v>18</v>
      </c>
      <c r="D36" t="s">
        <v>48</v>
      </c>
      <c r="E36">
        <v>354</v>
      </c>
      <c r="F36">
        <v>0</v>
      </c>
      <c r="G36">
        <v>0</v>
      </c>
      <c r="H36">
        <v>0</v>
      </c>
      <c r="I36">
        <v>0</v>
      </c>
      <c r="J36" s="2">
        <f t="shared" si="0"/>
        <v>21.800000000000004</v>
      </c>
      <c r="K36" s="3"/>
      <c r="L36">
        <v>1200</v>
      </c>
      <c r="M36">
        <v>261.60000000000002</v>
      </c>
      <c r="P36" s="4">
        <v>0</v>
      </c>
      <c r="Q36" s="4">
        <v>0</v>
      </c>
      <c r="R36" s="4">
        <v>0</v>
      </c>
      <c r="S36" s="5">
        <v>0</v>
      </c>
      <c r="T36" s="2">
        <f>IF(Table1[[#This Row],[recruitment]]=1,1,0)*IF(Table1[[#This Row],[incentive]]=1,1,0)</f>
        <v>0</v>
      </c>
      <c r="U36" s="2">
        <f>IF(Table1[[#This Row],[recruitment]]=1,1,0)*IF(Table1[[#This Row],[incentive]]=1,0,1)</f>
        <v>0</v>
      </c>
      <c r="V36" s="2">
        <f>IF(Table1[[#This Row],[recruitment]]=1,0,1)*IF(Table1[[#This Row],[incentive]]=1,0,1)</f>
        <v>1</v>
      </c>
      <c r="W36" s="2">
        <f>IF(Table1[[#This Row],[recruitment]]=1,0,1)*IF(Table1[[#This Row],[incentive]]=1,1,0)</f>
        <v>0</v>
      </c>
    </row>
    <row r="37" spans="1:23" x14ac:dyDescent="0.25">
      <c r="A37">
        <v>2011</v>
      </c>
      <c r="B37" t="s">
        <v>49</v>
      </c>
      <c r="C37">
        <v>19</v>
      </c>
      <c r="D37" t="s">
        <v>50</v>
      </c>
      <c r="E37">
        <v>180</v>
      </c>
      <c r="F37">
        <v>1</v>
      </c>
      <c r="G37">
        <v>0</v>
      </c>
      <c r="H37">
        <v>0</v>
      </c>
      <c r="I37">
        <v>0</v>
      </c>
      <c r="J37" s="2">
        <f t="shared" si="0"/>
        <v>71.400000000000006</v>
      </c>
      <c r="K37" s="3">
        <f t="shared" si="1"/>
        <v>42.969230769230769</v>
      </c>
      <c r="L37">
        <v>399</v>
      </c>
      <c r="M37">
        <v>284.88600000000002</v>
      </c>
      <c r="N37">
        <v>663</v>
      </c>
      <c r="O37">
        <v>0</v>
      </c>
      <c r="P37" s="4">
        <v>0</v>
      </c>
      <c r="Q37" s="4">
        <v>0</v>
      </c>
      <c r="R37" s="4">
        <v>0</v>
      </c>
      <c r="S37" s="5">
        <v>0</v>
      </c>
      <c r="T37" s="2">
        <f>IF(Table1[[#This Row],[recruitment]]=1,1,0)*IF(Table1[[#This Row],[incentive]]=1,1,0)</f>
        <v>0</v>
      </c>
      <c r="U37" s="2">
        <f>IF(Table1[[#This Row],[recruitment]]=1,1,0)*IF(Table1[[#This Row],[incentive]]=1,0,1)</f>
        <v>1</v>
      </c>
      <c r="V37" s="2">
        <f>IF(Table1[[#This Row],[recruitment]]=1,0,1)*IF(Table1[[#This Row],[incentive]]=1,0,1)</f>
        <v>0</v>
      </c>
      <c r="W37" s="2">
        <f>IF(Table1[[#This Row],[recruitment]]=1,0,1)*IF(Table1[[#This Row],[incentive]]=1,1,0)</f>
        <v>0</v>
      </c>
    </row>
    <row r="38" spans="1:23" x14ac:dyDescent="0.25">
      <c r="A38">
        <v>2011</v>
      </c>
      <c r="B38" t="s">
        <v>51</v>
      </c>
      <c r="C38">
        <v>20</v>
      </c>
      <c r="D38" t="s">
        <v>52</v>
      </c>
      <c r="E38">
        <v>310</v>
      </c>
      <c r="F38">
        <v>0</v>
      </c>
      <c r="G38">
        <v>0</v>
      </c>
      <c r="H38">
        <v>0</v>
      </c>
      <c r="I38">
        <v>0</v>
      </c>
      <c r="J38" s="2">
        <f t="shared" si="0"/>
        <v>23.166509285489457</v>
      </c>
      <c r="K38" s="3"/>
      <c r="L38">
        <v>3177</v>
      </c>
      <c r="M38">
        <v>736</v>
      </c>
      <c r="P38" s="4">
        <v>0</v>
      </c>
      <c r="Q38" s="4">
        <v>2441</v>
      </c>
      <c r="R38" s="4">
        <v>123</v>
      </c>
      <c r="S38" s="5">
        <v>0</v>
      </c>
      <c r="T38" s="2">
        <f>IF(Table1[[#This Row],[recruitment]]=1,1,0)*IF(Table1[[#This Row],[incentive]]=1,1,0)</f>
        <v>0</v>
      </c>
      <c r="U38" s="2">
        <f>IF(Table1[[#This Row],[recruitment]]=1,1,0)*IF(Table1[[#This Row],[incentive]]=1,0,1)</f>
        <v>0</v>
      </c>
      <c r="V38" s="2">
        <f>IF(Table1[[#This Row],[recruitment]]=1,0,1)*IF(Table1[[#This Row],[incentive]]=1,0,1)</f>
        <v>1</v>
      </c>
      <c r="W38" s="2">
        <f>IF(Table1[[#This Row],[recruitment]]=1,0,1)*IF(Table1[[#This Row],[incentive]]=1,1,0)</f>
        <v>0</v>
      </c>
    </row>
    <row r="39" spans="1:23" x14ac:dyDescent="0.25">
      <c r="A39">
        <v>2011</v>
      </c>
      <c r="B39" t="s">
        <v>21</v>
      </c>
      <c r="C39">
        <v>21</v>
      </c>
      <c r="D39" t="s">
        <v>53</v>
      </c>
      <c r="E39">
        <v>404</v>
      </c>
      <c r="F39">
        <v>1</v>
      </c>
      <c r="G39">
        <v>0</v>
      </c>
      <c r="H39">
        <v>1</v>
      </c>
      <c r="I39">
        <v>0</v>
      </c>
      <c r="J39" s="2">
        <f t="shared" si="0"/>
        <v>83.573717948717956</v>
      </c>
      <c r="K39" s="3"/>
      <c r="L39">
        <v>1248</v>
      </c>
      <c r="M39">
        <v>1043</v>
      </c>
      <c r="P39" s="4">
        <v>0</v>
      </c>
      <c r="Q39" s="4">
        <v>199</v>
      </c>
      <c r="R39" s="4">
        <v>6</v>
      </c>
      <c r="S39" s="5">
        <v>0</v>
      </c>
      <c r="T39" s="2">
        <f>IF(Table1[[#This Row],[recruitment]]=1,1,0)*IF(Table1[[#This Row],[incentive]]=1,1,0)</f>
        <v>1</v>
      </c>
      <c r="U39" s="2">
        <f>IF(Table1[[#This Row],[recruitment]]=1,1,0)*IF(Table1[[#This Row],[incentive]]=1,0,1)</f>
        <v>0</v>
      </c>
      <c r="V39" s="2">
        <f>IF(Table1[[#This Row],[recruitment]]=1,0,1)*IF(Table1[[#This Row],[incentive]]=1,0,1)</f>
        <v>0</v>
      </c>
      <c r="W39" s="2">
        <f>IF(Table1[[#This Row],[recruitment]]=1,0,1)*IF(Table1[[#This Row],[incentive]]=1,1,0)</f>
        <v>0</v>
      </c>
    </row>
    <row r="40" spans="1:23" x14ac:dyDescent="0.25">
      <c r="A40">
        <v>2012</v>
      </c>
      <c r="B40" t="s">
        <v>54</v>
      </c>
      <c r="C40">
        <v>22</v>
      </c>
      <c r="D40" t="s">
        <v>55</v>
      </c>
      <c r="E40">
        <v>400</v>
      </c>
      <c r="F40">
        <v>1</v>
      </c>
      <c r="G40">
        <v>0</v>
      </c>
      <c r="H40">
        <v>0</v>
      </c>
      <c r="I40">
        <v>0</v>
      </c>
      <c r="J40" s="2">
        <f t="shared" si="0"/>
        <v>72.708757637474548</v>
      </c>
      <c r="K40" s="3"/>
      <c r="L40">
        <v>491</v>
      </c>
      <c r="M40">
        <v>357</v>
      </c>
      <c r="P40" s="4">
        <v>0</v>
      </c>
      <c r="Q40" s="4">
        <v>134</v>
      </c>
      <c r="R40" s="4">
        <v>0</v>
      </c>
      <c r="S40" s="5">
        <v>0</v>
      </c>
      <c r="T40" s="2">
        <f>IF(Table1[[#This Row],[recruitment]]=1,1,0)*IF(Table1[[#This Row],[incentive]]=1,1,0)</f>
        <v>0</v>
      </c>
      <c r="U40" s="2">
        <f>IF(Table1[[#This Row],[recruitment]]=1,1,0)*IF(Table1[[#This Row],[incentive]]=1,0,1)</f>
        <v>1</v>
      </c>
      <c r="V40" s="2">
        <f>IF(Table1[[#This Row],[recruitment]]=1,0,1)*IF(Table1[[#This Row],[incentive]]=1,0,1)</f>
        <v>0</v>
      </c>
      <c r="W40" s="2">
        <f>IF(Table1[[#This Row],[recruitment]]=1,0,1)*IF(Table1[[#This Row],[incentive]]=1,1,0)</f>
        <v>0</v>
      </c>
    </row>
    <row r="41" spans="1:23" x14ac:dyDescent="0.25">
      <c r="A41">
        <v>2011</v>
      </c>
      <c r="B41" t="s">
        <v>28</v>
      </c>
      <c r="C41">
        <v>23</v>
      </c>
      <c r="D41" t="s">
        <v>56</v>
      </c>
      <c r="E41">
        <v>330</v>
      </c>
      <c r="F41">
        <v>0</v>
      </c>
      <c r="G41">
        <v>1</v>
      </c>
      <c r="H41">
        <v>0</v>
      </c>
      <c r="I41">
        <v>0</v>
      </c>
      <c r="J41" s="2">
        <f t="shared" si="0"/>
        <v>24.895035811311438</v>
      </c>
      <c r="K41" s="3"/>
      <c r="L41">
        <v>4049</v>
      </c>
      <c r="M41">
        <v>1008</v>
      </c>
      <c r="P41" s="4">
        <v>0</v>
      </c>
      <c r="Q41" s="4">
        <v>0</v>
      </c>
      <c r="R41" s="4">
        <v>0</v>
      </c>
      <c r="S41" s="5">
        <v>0</v>
      </c>
      <c r="T41" s="2">
        <f>IF(Table1[[#This Row],[recruitment]]=1,1,0)*IF(Table1[[#This Row],[incentive]]=1,1,0)</f>
        <v>0</v>
      </c>
      <c r="U41" s="2">
        <f>IF(Table1[[#This Row],[recruitment]]=1,1,0)*IF(Table1[[#This Row],[incentive]]=1,0,1)</f>
        <v>0</v>
      </c>
      <c r="V41" s="2">
        <f>IF(Table1[[#This Row],[recruitment]]=1,0,1)*IF(Table1[[#This Row],[incentive]]=1,0,1)</f>
        <v>1</v>
      </c>
      <c r="W41" s="2">
        <f>IF(Table1[[#This Row],[recruitment]]=1,0,1)*IF(Table1[[#This Row],[incentive]]=1,1,0)</f>
        <v>0</v>
      </c>
    </row>
    <row r="42" spans="1:23" x14ac:dyDescent="0.25">
      <c r="A42">
        <v>2012</v>
      </c>
      <c r="B42" t="s">
        <v>57</v>
      </c>
      <c r="C42">
        <v>24</v>
      </c>
      <c r="D42" t="s">
        <v>58</v>
      </c>
      <c r="E42">
        <v>350</v>
      </c>
      <c r="F42">
        <v>1</v>
      </c>
      <c r="G42">
        <v>0</v>
      </c>
      <c r="H42">
        <v>0</v>
      </c>
      <c r="I42">
        <v>0</v>
      </c>
      <c r="J42" s="2">
        <f t="shared" si="0"/>
        <v>52.049910873440282</v>
      </c>
      <c r="K42" s="3">
        <f t="shared" si="1"/>
        <v>9.2776954035162049</v>
      </c>
      <c r="L42">
        <v>1683</v>
      </c>
      <c r="M42">
        <v>876</v>
      </c>
      <c r="N42">
        <v>9442</v>
      </c>
      <c r="O42">
        <v>0</v>
      </c>
      <c r="P42" s="4">
        <v>0</v>
      </c>
      <c r="Q42" s="4">
        <v>807</v>
      </c>
      <c r="R42" s="4">
        <v>0</v>
      </c>
      <c r="S42" s="5">
        <v>0</v>
      </c>
      <c r="T42" s="2">
        <f>IF(Table1[[#This Row],[recruitment]]=1,1,0)*IF(Table1[[#This Row],[incentive]]=1,1,0)</f>
        <v>0</v>
      </c>
      <c r="U42" s="2">
        <f>IF(Table1[[#This Row],[recruitment]]=1,1,0)*IF(Table1[[#This Row],[incentive]]=1,0,1)</f>
        <v>1</v>
      </c>
      <c r="V42" s="2">
        <f>IF(Table1[[#This Row],[recruitment]]=1,0,1)*IF(Table1[[#This Row],[incentive]]=1,0,1)</f>
        <v>0</v>
      </c>
      <c r="W42" s="2">
        <f>IF(Table1[[#This Row],[recruitment]]=1,0,1)*IF(Table1[[#This Row],[incentive]]=1,1,0)</f>
        <v>0</v>
      </c>
    </row>
    <row r="43" spans="1:23" x14ac:dyDescent="0.25">
      <c r="A43">
        <v>2012</v>
      </c>
      <c r="B43" t="s">
        <v>5</v>
      </c>
      <c r="C43">
        <v>25</v>
      </c>
      <c r="D43" t="s">
        <v>59</v>
      </c>
      <c r="E43">
        <v>600</v>
      </c>
      <c r="F43">
        <v>1</v>
      </c>
      <c r="G43">
        <v>0</v>
      </c>
      <c r="H43">
        <v>1</v>
      </c>
      <c r="I43">
        <v>0</v>
      </c>
      <c r="J43" s="2">
        <f t="shared" si="0"/>
        <v>68.1967213114754</v>
      </c>
      <c r="K43" s="3"/>
      <c r="L43">
        <v>3355</v>
      </c>
      <c r="M43">
        <v>2288</v>
      </c>
      <c r="P43" s="4">
        <v>0</v>
      </c>
      <c r="Q43" s="4">
        <v>0</v>
      </c>
      <c r="R43" s="4">
        <v>0</v>
      </c>
      <c r="S43" s="5">
        <v>0</v>
      </c>
      <c r="T43" s="2">
        <f>IF(Table1[[#This Row],[recruitment]]=1,1,0)*IF(Table1[[#This Row],[incentive]]=1,1,0)</f>
        <v>1</v>
      </c>
      <c r="U43" s="2">
        <f>IF(Table1[[#This Row],[recruitment]]=1,1,0)*IF(Table1[[#This Row],[incentive]]=1,0,1)</f>
        <v>0</v>
      </c>
      <c r="V43" s="2">
        <f>IF(Table1[[#This Row],[recruitment]]=1,0,1)*IF(Table1[[#This Row],[incentive]]=1,0,1)</f>
        <v>0</v>
      </c>
      <c r="W43" s="2">
        <f>IF(Table1[[#This Row],[recruitment]]=1,0,1)*IF(Table1[[#This Row],[incentive]]=1,1,0)</f>
        <v>0</v>
      </c>
    </row>
    <row r="44" spans="1:23" x14ac:dyDescent="0.25">
      <c r="A44">
        <v>2012</v>
      </c>
      <c r="B44" t="s">
        <v>5</v>
      </c>
      <c r="C44">
        <v>25</v>
      </c>
      <c r="D44" t="s">
        <v>60</v>
      </c>
      <c r="E44">
        <v>600</v>
      </c>
      <c r="F44">
        <v>1</v>
      </c>
      <c r="G44">
        <v>0</v>
      </c>
      <c r="H44">
        <v>1</v>
      </c>
      <c r="I44">
        <v>0</v>
      </c>
      <c r="J44" s="2">
        <f t="shared" si="0"/>
        <v>55.502392344497608</v>
      </c>
      <c r="K44" s="3"/>
      <c r="L44">
        <v>209</v>
      </c>
      <c r="M44">
        <v>116</v>
      </c>
      <c r="P44" s="4">
        <v>0</v>
      </c>
      <c r="Q44" s="4">
        <v>0</v>
      </c>
      <c r="R44" s="4">
        <v>0</v>
      </c>
      <c r="S44" s="5">
        <v>0</v>
      </c>
      <c r="T44" s="2">
        <f>IF(Table1[[#This Row],[recruitment]]=1,1,0)*IF(Table1[[#This Row],[incentive]]=1,1,0)</f>
        <v>1</v>
      </c>
      <c r="U44" s="2">
        <f>IF(Table1[[#This Row],[recruitment]]=1,1,0)*IF(Table1[[#This Row],[incentive]]=1,0,1)</f>
        <v>0</v>
      </c>
      <c r="V44" s="2">
        <f>IF(Table1[[#This Row],[recruitment]]=1,0,1)*IF(Table1[[#This Row],[incentive]]=1,0,1)</f>
        <v>0</v>
      </c>
      <c r="W44" s="2">
        <f>IF(Table1[[#This Row],[recruitment]]=1,0,1)*IF(Table1[[#This Row],[incentive]]=1,1,0)</f>
        <v>0</v>
      </c>
    </row>
    <row r="45" spans="1:23" x14ac:dyDescent="0.25">
      <c r="A45">
        <v>2012</v>
      </c>
      <c r="B45" t="s">
        <v>5</v>
      </c>
      <c r="C45">
        <v>25</v>
      </c>
      <c r="D45" t="s">
        <v>61</v>
      </c>
      <c r="E45">
        <v>500</v>
      </c>
      <c r="F45">
        <v>1</v>
      </c>
      <c r="G45">
        <v>0</v>
      </c>
      <c r="H45">
        <v>1</v>
      </c>
      <c r="I45">
        <v>0</v>
      </c>
      <c r="J45" s="2">
        <f t="shared" si="0"/>
        <v>90.702702702702695</v>
      </c>
      <c r="K45" s="3"/>
      <c r="L45">
        <v>925</v>
      </c>
      <c r="M45">
        <v>839</v>
      </c>
      <c r="P45" s="4">
        <v>0</v>
      </c>
      <c r="Q45" s="4">
        <v>0</v>
      </c>
      <c r="R45" s="4">
        <v>0</v>
      </c>
      <c r="S45" s="5">
        <v>0</v>
      </c>
      <c r="T45" s="2">
        <f>IF(Table1[[#This Row],[recruitment]]=1,1,0)*IF(Table1[[#This Row],[incentive]]=1,1,0)</f>
        <v>1</v>
      </c>
      <c r="U45" s="2">
        <f>IF(Table1[[#This Row],[recruitment]]=1,1,0)*IF(Table1[[#This Row],[incentive]]=1,0,1)</f>
        <v>0</v>
      </c>
      <c r="V45" s="2">
        <f>IF(Table1[[#This Row],[recruitment]]=1,0,1)*IF(Table1[[#This Row],[incentive]]=1,0,1)</f>
        <v>0</v>
      </c>
      <c r="W45" s="2">
        <f>IF(Table1[[#This Row],[recruitment]]=1,0,1)*IF(Table1[[#This Row],[incentive]]=1,1,0)</f>
        <v>0</v>
      </c>
    </row>
    <row r="46" spans="1:23" x14ac:dyDescent="0.25">
      <c r="A46">
        <v>2012</v>
      </c>
      <c r="B46" t="s">
        <v>62</v>
      </c>
      <c r="C46">
        <v>26</v>
      </c>
      <c r="D46" t="s">
        <v>63</v>
      </c>
      <c r="E46">
        <v>48</v>
      </c>
      <c r="F46">
        <v>1</v>
      </c>
      <c r="G46">
        <v>0</v>
      </c>
      <c r="H46">
        <v>0</v>
      </c>
      <c r="I46">
        <v>0</v>
      </c>
      <c r="J46" s="2">
        <f t="shared" si="0"/>
        <v>37.5</v>
      </c>
      <c r="K46" s="3"/>
      <c r="L46">
        <v>16</v>
      </c>
      <c r="M46">
        <v>6</v>
      </c>
      <c r="P46" s="4">
        <v>0</v>
      </c>
      <c r="Q46" s="4">
        <v>5</v>
      </c>
      <c r="R46" s="4">
        <v>0</v>
      </c>
      <c r="S46" s="5">
        <v>0</v>
      </c>
      <c r="T46" s="2">
        <f>IF(Table1[[#This Row],[recruitment]]=1,1,0)*IF(Table1[[#This Row],[incentive]]=1,1,0)</f>
        <v>0</v>
      </c>
      <c r="U46" s="2">
        <f>IF(Table1[[#This Row],[recruitment]]=1,1,0)*IF(Table1[[#This Row],[incentive]]=1,0,1)</f>
        <v>1</v>
      </c>
      <c r="V46" s="2">
        <f>IF(Table1[[#This Row],[recruitment]]=1,0,1)*IF(Table1[[#This Row],[incentive]]=1,0,1)</f>
        <v>0</v>
      </c>
      <c r="W46" s="2">
        <f>IF(Table1[[#This Row],[recruitment]]=1,0,1)*IF(Table1[[#This Row],[incentive]]=1,1,0)</f>
        <v>0</v>
      </c>
    </row>
    <row r="47" spans="1:23" x14ac:dyDescent="0.25">
      <c r="A47">
        <v>2013</v>
      </c>
      <c r="B47" t="s">
        <v>62</v>
      </c>
      <c r="C47">
        <v>26</v>
      </c>
      <c r="D47" t="s">
        <v>64</v>
      </c>
      <c r="E47">
        <v>165</v>
      </c>
      <c r="F47">
        <v>1</v>
      </c>
      <c r="G47">
        <v>0</v>
      </c>
      <c r="H47">
        <v>0</v>
      </c>
      <c r="I47">
        <v>0</v>
      </c>
      <c r="J47" s="2">
        <f t="shared" si="0"/>
        <v>80</v>
      </c>
      <c r="K47" s="3"/>
      <c r="L47">
        <v>5</v>
      </c>
      <c r="M47">
        <v>4</v>
      </c>
      <c r="P47" s="4">
        <v>0</v>
      </c>
      <c r="Q47" s="4">
        <v>1</v>
      </c>
      <c r="R47" s="4">
        <v>0</v>
      </c>
      <c r="S47" s="5">
        <v>0</v>
      </c>
      <c r="T47" s="2">
        <f>IF(Table1[[#This Row],[recruitment]]=1,1,0)*IF(Table1[[#This Row],[incentive]]=1,1,0)</f>
        <v>0</v>
      </c>
      <c r="U47" s="2">
        <f>IF(Table1[[#This Row],[recruitment]]=1,1,0)*IF(Table1[[#This Row],[incentive]]=1,0,1)</f>
        <v>1</v>
      </c>
      <c r="V47" s="2">
        <f>IF(Table1[[#This Row],[recruitment]]=1,0,1)*IF(Table1[[#This Row],[incentive]]=1,0,1)</f>
        <v>0</v>
      </c>
      <c r="W47" s="2">
        <f>IF(Table1[[#This Row],[recruitment]]=1,0,1)*IF(Table1[[#This Row],[incentive]]=1,1,0)</f>
        <v>0</v>
      </c>
    </row>
    <row r="48" spans="1:23" x14ac:dyDescent="0.25">
      <c r="A48">
        <v>2013</v>
      </c>
      <c r="B48" t="s">
        <v>65</v>
      </c>
      <c r="C48">
        <v>27</v>
      </c>
      <c r="D48" t="s">
        <v>66</v>
      </c>
      <c r="E48">
        <v>1600</v>
      </c>
      <c r="F48">
        <v>0</v>
      </c>
      <c r="G48">
        <v>0</v>
      </c>
      <c r="H48">
        <v>0</v>
      </c>
      <c r="I48">
        <v>0</v>
      </c>
      <c r="J48" s="2">
        <f t="shared" si="0"/>
        <v>8.3333333333333321</v>
      </c>
      <c r="K48" s="3"/>
      <c r="L48">
        <v>288</v>
      </c>
      <c r="M48">
        <v>24</v>
      </c>
      <c r="P48" s="4">
        <v>5</v>
      </c>
      <c r="Q48" s="4">
        <v>307</v>
      </c>
      <c r="R48" s="4">
        <v>0</v>
      </c>
      <c r="S48" s="5">
        <v>0</v>
      </c>
      <c r="T48" s="2">
        <f>IF(Table1[[#This Row],[recruitment]]=1,1,0)*IF(Table1[[#This Row],[incentive]]=1,1,0)</f>
        <v>0</v>
      </c>
      <c r="U48" s="2">
        <f>IF(Table1[[#This Row],[recruitment]]=1,1,0)*IF(Table1[[#This Row],[incentive]]=1,0,1)</f>
        <v>0</v>
      </c>
      <c r="V48" s="2">
        <f>IF(Table1[[#This Row],[recruitment]]=1,0,1)*IF(Table1[[#This Row],[incentive]]=1,0,1)</f>
        <v>1</v>
      </c>
      <c r="W48" s="2">
        <f>IF(Table1[[#This Row],[recruitment]]=1,0,1)*IF(Table1[[#This Row],[incentive]]=1,1,0)</f>
        <v>0</v>
      </c>
    </row>
    <row r="49" spans="1:23" x14ac:dyDescent="0.25">
      <c r="A49">
        <v>2014</v>
      </c>
      <c r="B49" t="s">
        <v>62</v>
      </c>
      <c r="C49">
        <v>26</v>
      </c>
      <c r="D49" t="s">
        <v>67</v>
      </c>
      <c r="E49">
        <v>168</v>
      </c>
      <c r="F49">
        <v>0</v>
      </c>
      <c r="G49">
        <v>0</v>
      </c>
      <c r="H49">
        <v>0</v>
      </c>
      <c r="I49">
        <v>0</v>
      </c>
      <c r="J49" s="2">
        <f t="shared" si="0"/>
        <v>18.181818181818183</v>
      </c>
      <c r="K49" s="3"/>
      <c r="L49">
        <v>55</v>
      </c>
      <c r="M49">
        <v>10</v>
      </c>
      <c r="P49" s="4">
        <v>0</v>
      </c>
      <c r="Q49" s="4">
        <v>2</v>
      </c>
      <c r="R49" s="4">
        <v>0</v>
      </c>
      <c r="S49" s="5">
        <v>0</v>
      </c>
      <c r="T49" s="2">
        <f>IF(Table1[[#This Row],[recruitment]]=1,1,0)*IF(Table1[[#This Row],[incentive]]=1,1,0)</f>
        <v>0</v>
      </c>
      <c r="U49" s="2">
        <f>IF(Table1[[#This Row],[recruitment]]=1,1,0)*IF(Table1[[#This Row],[incentive]]=1,0,1)</f>
        <v>0</v>
      </c>
      <c r="V49" s="2">
        <f>IF(Table1[[#This Row],[recruitment]]=1,0,1)*IF(Table1[[#This Row],[incentive]]=1,0,1)</f>
        <v>1</v>
      </c>
      <c r="W49" s="2">
        <f>IF(Table1[[#This Row],[recruitment]]=1,0,1)*IF(Table1[[#This Row],[incentive]]=1,1,0)</f>
        <v>0</v>
      </c>
    </row>
    <row r="50" spans="1:23" x14ac:dyDescent="0.25">
      <c r="A50">
        <v>2014</v>
      </c>
      <c r="B50" t="s">
        <v>68</v>
      </c>
      <c r="C50">
        <v>28</v>
      </c>
      <c r="D50" t="s">
        <v>69</v>
      </c>
      <c r="E50">
        <v>173</v>
      </c>
      <c r="F50">
        <v>0</v>
      </c>
      <c r="G50">
        <v>0</v>
      </c>
      <c r="H50">
        <v>0</v>
      </c>
      <c r="I50">
        <v>0</v>
      </c>
      <c r="J50" s="2">
        <f t="shared" si="0"/>
        <v>25.674460431654676</v>
      </c>
      <c r="K50" s="3"/>
      <c r="L50">
        <v>2224</v>
      </c>
      <c r="M50">
        <v>571</v>
      </c>
      <c r="P50" s="4">
        <v>0</v>
      </c>
      <c r="Q50" s="4">
        <v>414</v>
      </c>
      <c r="R50" s="4">
        <v>1239</v>
      </c>
      <c r="S50" s="5">
        <v>0</v>
      </c>
      <c r="T50" s="2">
        <f>IF(Table1[[#This Row],[recruitment]]=1,1,0)*IF(Table1[[#This Row],[incentive]]=1,1,0)</f>
        <v>0</v>
      </c>
      <c r="U50" s="2">
        <f>IF(Table1[[#This Row],[recruitment]]=1,1,0)*IF(Table1[[#This Row],[incentive]]=1,0,1)</f>
        <v>0</v>
      </c>
      <c r="V50" s="2">
        <f>IF(Table1[[#This Row],[recruitment]]=1,0,1)*IF(Table1[[#This Row],[incentive]]=1,0,1)</f>
        <v>1</v>
      </c>
      <c r="W50" s="2">
        <f>IF(Table1[[#This Row],[recruitment]]=1,0,1)*IF(Table1[[#This Row],[incentive]]=1,1,0)</f>
        <v>0</v>
      </c>
    </row>
    <row r="51" spans="1:23" x14ac:dyDescent="0.25">
      <c r="A51">
        <v>2014</v>
      </c>
      <c r="B51" t="s">
        <v>68</v>
      </c>
      <c r="C51">
        <v>28</v>
      </c>
      <c r="D51" t="s">
        <v>70</v>
      </c>
      <c r="E51">
        <v>178</v>
      </c>
      <c r="F51">
        <v>0</v>
      </c>
      <c r="G51">
        <v>0</v>
      </c>
      <c r="H51">
        <v>0</v>
      </c>
      <c r="I51">
        <v>0</v>
      </c>
      <c r="J51" s="2">
        <f t="shared" si="0"/>
        <v>37.381404174573056</v>
      </c>
      <c r="K51" s="3"/>
      <c r="L51">
        <v>527</v>
      </c>
      <c r="M51">
        <v>197</v>
      </c>
      <c r="P51" s="4">
        <v>0</v>
      </c>
      <c r="Q51" s="4">
        <v>121</v>
      </c>
      <c r="R51" s="4">
        <v>209</v>
      </c>
      <c r="S51" s="5">
        <v>0</v>
      </c>
      <c r="T51" s="2">
        <f>IF(Table1[[#This Row],[recruitment]]=1,1,0)*IF(Table1[[#This Row],[incentive]]=1,1,0)</f>
        <v>0</v>
      </c>
      <c r="U51" s="2">
        <f>IF(Table1[[#This Row],[recruitment]]=1,1,0)*IF(Table1[[#This Row],[incentive]]=1,0,1)</f>
        <v>0</v>
      </c>
      <c r="V51" s="2">
        <f>IF(Table1[[#This Row],[recruitment]]=1,0,1)*IF(Table1[[#This Row],[incentive]]=1,0,1)</f>
        <v>1</v>
      </c>
      <c r="W51" s="2">
        <f>IF(Table1[[#This Row],[recruitment]]=1,0,1)*IF(Table1[[#This Row],[incentive]]=1,1,0)</f>
        <v>0</v>
      </c>
    </row>
    <row r="52" spans="1:23" ht="11.25" customHeight="1" x14ac:dyDescent="0.25">
      <c r="A52">
        <v>2014</v>
      </c>
      <c r="B52" t="s">
        <v>71</v>
      </c>
      <c r="C52">
        <v>29</v>
      </c>
      <c r="D52" t="s">
        <v>72</v>
      </c>
      <c r="E52">
        <v>580</v>
      </c>
      <c r="F52">
        <v>1</v>
      </c>
      <c r="G52">
        <v>0</v>
      </c>
      <c r="H52">
        <v>1</v>
      </c>
      <c r="I52">
        <v>1</v>
      </c>
      <c r="J52" s="2">
        <f t="shared" si="0"/>
        <v>51.442307692307686</v>
      </c>
      <c r="K52" s="3"/>
      <c r="L52">
        <v>208</v>
      </c>
      <c r="M52">
        <v>107</v>
      </c>
      <c r="P52" s="4">
        <v>0</v>
      </c>
      <c r="Q52" s="4">
        <v>101</v>
      </c>
      <c r="R52" s="4">
        <v>0</v>
      </c>
      <c r="S52" s="5">
        <v>0</v>
      </c>
      <c r="T52" s="2">
        <f>IF(Table1[[#This Row],[recruitment]]=1,1,0)*IF(Table1[[#This Row],[incentive]]=1,1,0)</f>
        <v>1</v>
      </c>
      <c r="U52" s="2">
        <f>IF(Table1[[#This Row],[recruitment]]=1,1,0)*IF(Table1[[#This Row],[incentive]]=1,0,1)</f>
        <v>0</v>
      </c>
      <c r="V52" s="2">
        <f>IF(Table1[[#This Row],[recruitment]]=1,0,1)*IF(Table1[[#This Row],[incentive]]=1,0,1)</f>
        <v>0</v>
      </c>
      <c r="W52" s="2">
        <f>IF(Table1[[#This Row],[recruitment]]=1,0,1)*IF(Table1[[#This Row],[incentive]]=1,1,0)</f>
        <v>0</v>
      </c>
    </row>
    <row r="53" spans="1:23" x14ac:dyDescent="0.25">
      <c r="A53">
        <v>2015</v>
      </c>
      <c r="B53" t="s">
        <v>73</v>
      </c>
      <c r="C53">
        <v>30</v>
      </c>
      <c r="D53" t="s">
        <v>74</v>
      </c>
      <c r="E53">
        <v>290</v>
      </c>
      <c r="F53">
        <v>0</v>
      </c>
      <c r="G53">
        <v>0</v>
      </c>
      <c r="H53">
        <v>0</v>
      </c>
      <c r="I53">
        <v>0</v>
      </c>
      <c r="J53" s="2">
        <f t="shared" si="0"/>
        <v>69.433962264150935</v>
      </c>
      <c r="K53" s="3"/>
      <c r="L53">
        <v>265</v>
      </c>
      <c r="M53">
        <v>184</v>
      </c>
      <c r="P53" s="4">
        <v>19</v>
      </c>
      <c r="Q53" s="4">
        <v>62</v>
      </c>
      <c r="R53" s="4">
        <v>0</v>
      </c>
      <c r="S53" s="5">
        <v>0</v>
      </c>
      <c r="T53" s="2">
        <f>IF(Table1[[#This Row],[recruitment]]=1,1,0)*IF(Table1[[#This Row],[incentive]]=1,1,0)</f>
        <v>0</v>
      </c>
      <c r="U53" s="2">
        <f>IF(Table1[[#This Row],[recruitment]]=1,1,0)*IF(Table1[[#This Row],[incentive]]=1,0,1)</f>
        <v>0</v>
      </c>
      <c r="V53" s="2">
        <f>IF(Table1[[#This Row],[recruitment]]=1,0,1)*IF(Table1[[#This Row],[incentive]]=1,0,1)</f>
        <v>1</v>
      </c>
      <c r="W53" s="2">
        <f>IF(Table1[[#This Row],[recruitment]]=1,0,1)*IF(Table1[[#This Row],[incentive]]=1,1,0)</f>
        <v>0</v>
      </c>
    </row>
    <row r="54" spans="1:23" x14ac:dyDescent="0.25">
      <c r="A54">
        <v>2015</v>
      </c>
      <c r="B54" t="s">
        <v>75</v>
      </c>
      <c r="C54">
        <v>30</v>
      </c>
      <c r="D54" t="s">
        <v>76</v>
      </c>
      <c r="E54">
        <v>296</v>
      </c>
      <c r="F54">
        <v>1</v>
      </c>
      <c r="G54">
        <v>0</v>
      </c>
      <c r="H54">
        <v>0</v>
      </c>
      <c r="I54">
        <v>0</v>
      </c>
      <c r="J54" s="2">
        <f t="shared" si="0"/>
        <v>90.909090909090907</v>
      </c>
      <c r="K54" s="3">
        <f t="shared" si="1"/>
        <v>6.666666666666667</v>
      </c>
      <c r="L54">
        <v>11</v>
      </c>
      <c r="M54">
        <v>10</v>
      </c>
      <c r="N54">
        <v>150</v>
      </c>
      <c r="O54">
        <v>0</v>
      </c>
      <c r="P54" s="4">
        <v>0</v>
      </c>
      <c r="Q54" s="4">
        <v>1</v>
      </c>
      <c r="R54" s="4">
        <v>0</v>
      </c>
      <c r="S54" s="5">
        <v>0</v>
      </c>
      <c r="T54" s="2">
        <f>IF(Table1[[#This Row],[recruitment]]=1,1,0)*IF(Table1[[#This Row],[incentive]]=1,1,0)</f>
        <v>0</v>
      </c>
      <c r="U54" s="2">
        <f>IF(Table1[[#This Row],[recruitment]]=1,1,0)*IF(Table1[[#This Row],[incentive]]=1,0,1)</f>
        <v>1</v>
      </c>
      <c r="V54" s="2">
        <f>IF(Table1[[#This Row],[recruitment]]=1,0,1)*IF(Table1[[#This Row],[incentive]]=1,0,1)</f>
        <v>0</v>
      </c>
      <c r="W54" s="2">
        <f>IF(Table1[[#This Row],[recruitment]]=1,0,1)*IF(Table1[[#This Row],[incentive]]=1,1,0)</f>
        <v>0</v>
      </c>
    </row>
    <row r="55" spans="1:23" x14ac:dyDescent="0.25">
      <c r="A55">
        <v>2015</v>
      </c>
      <c r="B55" t="s">
        <v>77</v>
      </c>
      <c r="C55">
        <v>30</v>
      </c>
      <c r="D55" t="s">
        <v>76</v>
      </c>
      <c r="E55">
        <v>296</v>
      </c>
      <c r="F55">
        <v>1</v>
      </c>
      <c r="G55">
        <v>0</v>
      </c>
      <c r="H55">
        <v>0</v>
      </c>
      <c r="I55">
        <v>0</v>
      </c>
      <c r="J55" s="2">
        <f t="shared" si="0"/>
        <v>83.571428571428569</v>
      </c>
      <c r="K55" s="3">
        <f t="shared" si="1"/>
        <v>29.25</v>
      </c>
      <c r="L55">
        <v>140</v>
      </c>
      <c r="M55">
        <v>117</v>
      </c>
      <c r="N55">
        <v>400</v>
      </c>
      <c r="O55">
        <v>0</v>
      </c>
      <c r="P55" s="4">
        <v>0</v>
      </c>
      <c r="Q55" s="4">
        <v>23</v>
      </c>
      <c r="R55" s="4">
        <v>0</v>
      </c>
      <c r="S55" s="5">
        <v>0</v>
      </c>
      <c r="T55" s="2">
        <f>IF(Table1[[#This Row],[recruitment]]=1,1,0)*IF(Table1[[#This Row],[incentive]]=1,1,0)</f>
        <v>0</v>
      </c>
      <c r="U55" s="2">
        <f>IF(Table1[[#This Row],[recruitment]]=1,1,0)*IF(Table1[[#This Row],[incentive]]=1,0,1)</f>
        <v>1</v>
      </c>
      <c r="V55" s="2">
        <f>IF(Table1[[#This Row],[recruitment]]=1,0,1)*IF(Table1[[#This Row],[incentive]]=1,0,1)</f>
        <v>0</v>
      </c>
      <c r="W55" s="2">
        <f>IF(Table1[[#This Row],[recruitment]]=1,0,1)*IF(Table1[[#This Row],[incentive]]=1,1,0)</f>
        <v>0</v>
      </c>
    </row>
    <row r="56" spans="1:23" x14ac:dyDescent="0.25">
      <c r="A56">
        <v>2015</v>
      </c>
      <c r="B56" t="s">
        <v>21</v>
      </c>
      <c r="C56">
        <v>31</v>
      </c>
      <c r="D56" t="s">
        <v>78</v>
      </c>
      <c r="E56">
        <v>296</v>
      </c>
      <c r="F56">
        <v>1</v>
      </c>
      <c r="G56">
        <v>0</v>
      </c>
      <c r="H56">
        <v>0</v>
      </c>
      <c r="I56">
        <v>0</v>
      </c>
      <c r="J56" s="2">
        <f t="shared" si="0"/>
        <v>76.900000000000006</v>
      </c>
      <c r="K56" s="3"/>
      <c r="L56">
        <v>6099</v>
      </c>
      <c r="M56">
        <v>4690.1310000000003</v>
      </c>
      <c r="P56" s="4">
        <v>0</v>
      </c>
      <c r="Q56" s="4">
        <v>0</v>
      </c>
      <c r="R56" s="4">
        <v>0</v>
      </c>
      <c r="S56" s="5">
        <v>0</v>
      </c>
      <c r="T56" s="2">
        <f>IF(Table1[[#This Row],[recruitment]]=1,1,0)*IF(Table1[[#This Row],[incentive]]=1,1,0)</f>
        <v>0</v>
      </c>
      <c r="U56" s="2">
        <f>IF(Table1[[#This Row],[recruitment]]=1,1,0)*IF(Table1[[#This Row],[incentive]]=1,0,1)</f>
        <v>1</v>
      </c>
      <c r="V56" s="2">
        <f>IF(Table1[[#This Row],[recruitment]]=1,0,1)*IF(Table1[[#This Row],[incentive]]=1,0,1)</f>
        <v>0</v>
      </c>
      <c r="W56" s="2">
        <f>IF(Table1[[#This Row],[recruitment]]=1,0,1)*IF(Table1[[#This Row],[incentive]]=1,1,0)</f>
        <v>0</v>
      </c>
    </row>
    <row r="57" spans="1:23" x14ac:dyDescent="0.25">
      <c r="A57">
        <v>2015</v>
      </c>
      <c r="B57" t="s">
        <v>79</v>
      </c>
      <c r="C57">
        <v>32</v>
      </c>
      <c r="D57" t="s">
        <v>80</v>
      </c>
      <c r="E57">
        <v>4250</v>
      </c>
      <c r="F57">
        <v>1</v>
      </c>
      <c r="G57">
        <v>1</v>
      </c>
      <c r="H57">
        <v>1</v>
      </c>
      <c r="I57">
        <v>0</v>
      </c>
      <c r="J57" s="2">
        <f t="shared" si="0"/>
        <v>52.238805970149251</v>
      </c>
      <c r="K57" s="3">
        <f>M57/(N57-O57)*100</f>
        <v>4.9435028248587569</v>
      </c>
      <c r="L57" s="7">
        <v>67</v>
      </c>
      <c r="M57" s="7">
        <v>35</v>
      </c>
      <c r="N57" s="7">
        <v>800</v>
      </c>
      <c r="O57">
        <v>92</v>
      </c>
      <c r="P57" s="4">
        <v>6</v>
      </c>
      <c r="Q57" s="4">
        <v>14</v>
      </c>
      <c r="R57" s="4">
        <v>12</v>
      </c>
      <c r="S57" s="5">
        <v>0</v>
      </c>
      <c r="T57" s="2">
        <f>IF(Table1[[#This Row],[recruitment]]=1,1,0)*IF(Table1[[#This Row],[incentive]]=1,1,0)</f>
        <v>1</v>
      </c>
      <c r="U57" s="2">
        <f>IF(Table1[[#This Row],[recruitment]]=1,1,0)*IF(Table1[[#This Row],[incentive]]=1,0,1)</f>
        <v>0</v>
      </c>
      <c r="V57" s="2">
        <f>IF(Table1[[#This Row],[recruitment]]=1,0,1)*IF(Table1[[#This Row],[incentive]]=1,0,1)</f>
        <v>0</v>
      </c>
      <c r="W57" s="2">
        <f>IF(Table1[[#This Row],[recruitment]]=1,0,1)*IF(Table1[[#This Row],[incentive]]=1,1,0)</f>
        <v>0</v>
      </c>
    </row>
    <row r="58" spans="1:23" x14ac:dyDescent="0.25">
      <c r="A58">
        <v>2015</v>
      </c>
      <c r="B58" t="s">
        <v>79</v>
      </c>
      <c r="C58">
        <v>32</v>
      </c>
      <c r="D58" t="s">
        <v>81</v>
      </c>
      <c r="E58">
        <v>2450</v>
      </c>
      <c r="F58">
        <v>1</v>
      </c>
      <c r="G58">
        <v>1</v>
      </c>
      <c r="H58">
        <v>1</v>
      </c>
      <c r="I58">
        <v>0</v>
      </c>
      <c r="J58" s="2">
        <f t="shared" si="0"/>
        <v>54.014598540145982</v>
      </c>
      <c r="K58" s="3">
        <f t="shared" si="1"/>
        <v>5.2370842179759372</v>
      </c>
      <c r="L58" s="7">
        <v>137</v>
      </c>
      <c r="M58" s="7">
        <v>74</v>
      </c>
      <c r="N58" s="7">
        <v>1600</v>
      </c>
      <c r="O58">
        <v>187</v>
      </c>
      <c r="P58" s="4">
        <v>6</v>
      </c>
      <c r="Q58" s="4">
        <v>15</v>
      </c>
      <c r="R58" s="4">
        <v>0</v>
      </c>
      <c r="S58" s="5">
        <v>0</v>
      </c>
      <c r="T58" s="2">
        <f>IF(Table1[[#This Row],[recruitment]]=1,1,0)*IF(Table1[[#This Row],[incentive]]=1,1,0)</f>
        <v>1</v>
      </c>
      <c r="U58" s="2">
        <f>IF(Table1[[#This Row],[recruitment]]=1,1,0)*IF(Table1[[#This Row],[incentive]]=1,0,1)</f>
        <v>0</v>
      </c>
      <c r="V58" s="2">
        <f>IF(Table1[[#This Row],[recruitment]]=1,0,1)*IF(Table1[[#This Row],[incentive]]=1,0,1)</f>
        <v>0</v>
      </c>
      <c r="W58" s="2">
        <f>IF(Table1[[#This Row],[recruitment]]=1,0,1)*IF(Table1[[#This Row],[incentive]]=1,1,0)</f>
        <v>0</v>
      </c>
    </row>
    <row r="59" spans="1:23" x14ac:dyDescent="0.25">
      <c r="A59">
        <v>2015</v>
      </c>
      <c r="B59" t="s">
        <v>79</v>
      </c>
      <c r="C59">
        <v>32</v>
      </c>
      <c r="D59" t="s">
        <v>82</v>
      </c>
      <c r="E59">
        <v>2451</v>
      </c>
      <c r="F59">
        <v>1</v>
      </c>
      <c r="G59">
        <v>1</v>
      </c>
      <c r="H59">
        <v>1</v>
      </c>
      <c r="I59">
        <v>0</v>
      </c>
      <c r="J59" s="2">
        <f t="shared" si="0"/>
        <v>60.20000000000001</v>
      </c>
      <c r="K59" s="3">
        <f t="shared" si="1"/>
        <v>3.7686660111438877</v>
      </c>
      <c r="L59" s="7">
        <v>191</v>
      </c>
      <c r="M59" s="7">
        <v>114.98200000000001</v>
      </c>
      <c r="N59" s="7">
        <v>3500</v>
      </c>
      <c r="O59">
        <v>449</v>
      </c>
      <c r="P59" s="4">
        <v>0</v>
      </c>
      <c r="Q59" s="4">
        <v>0</v>
      </c>
      <c r="R59" s="4">
        <v>0</v>
      </c>
      <c r="S59" s="5">
        <v>0</v>
      </c>
      <c r="T59" s="2">
        <f>IF(Table1[[#This Row],[recruitment]]=1,1,0)*IF(Table1[[#This Row],[incentive]]=1,1,0)</f>
        <v>1</v>
      </c>
      <c r="U59" s="2">
        <f>IF(Table1[[#This Row],[recruitment]]=1,1,0)*IF(Table1[[#This Row],[incentive]]=1,0,1)</f>
        <v>0</v>
      </c>
      <c r="V59" s="2">
        <f>IF(Table1[[#This Row],[recruitment]]=1,0,1)*IF(Table1[[#This Row],[incentive]]=1,0,1)</f>
        <v>0</v>
      </c>
      <c r="W59" s="2">
        <f>IF(Table1[[#This Row],[recruitment]]=1,0,1)*IF(Table1[[#This Row],[incentive]]=1,1,0)</f>
        <v>0</v>
      </c>
    </row>
    <row r="60" spans="1:23" x14ac:dyDescent="0.25">
      <c r="A60">
        <v>2016</v>
      </c>
      <c r="B60" t="s">
        <v>79</v>
      </c>
      <c r="C60">
        <v>32</v>
      </c>
      <c r="D60" t="s">
        <v>83</v>
      </c>
      <c r="E60">
        <v>2050</v>
      </c>
      <c r="F60">
        <v>1</v>
      </c>
      <c r="G60">
        <v>1</v>
      </c>
      <c r="H60">
        <v>1</v>
      </c>
      <c r="I60">
        <v>0</v>
      </c>
      <c r="J60" s="2">
        <v>63.6</v>
      </c>
      <c r="K60" s="3">
        <f t="shared" si="1"/>
        <v>5.2705551651440619</v>
      </c>
      <c r="L60" s="7">
        <v>118</v>
      </c>
      <c r="M60" s="7">
        <v>75</v>
      </c>
      <c r="N60" s="7">
        <v>1600</v>
      </c>
      <c r="O60">
        <v>177</v>
      </c>
      <c r="P60" s="4">
        <v>0</v>
      </c>
      <c r="Q60" s="4">
        <v>0</v>
      </c>
      <c r="R60" s="4">
        <v>0</v>
      </c>
      <c r="S60" s="5">
        <v>0</v>
      </c>
      <c r="T60" s="2">
        <f>IF(Table1[[#This Row],[recruitment]]=1,1,0)*IF(Table1[[#This Row],[incentive]]=1,1,0)</f>
        <v>1</v>
      </c>
      <c r="U60" s="2">
        <f>IF(Table1[[#This Row],[recruitment]]=1,1,0)*IF(Table1[[#This Row],[incentive]]=1,0,1)</f>
        <v>0</v>
      </c>
      <c r="V60" s="2">
        <f>IF(Table1[[#This Row],[recruitment]]=1,0,1)*IF(Table1[[#This Row],[incentive]]=1,0,1)</f>
        <v>0</v>
      </c>
      <c r="W60" s="2">
        <f>IF(Table1[[#This Row],[recruitment]]=1,0,1)*IF(Table1[[#This Row],[incentive]]=1,1,0)</f>
        <v>0</v>
      </c>
    </row>
    <row r="61" spans="1:23" x14ac:dyDescent="0.25">
      <c r="A61">
        <v>2017</v>
      </c>
      <c r="B61" t="s">
        <v>84</v>
      </c>
      <c r="C61">
        <v>33</v>
      </c>
      <c r="D61" t="s">
        <v>85</v>
      </c>
      <c r="E61">
        <v>740</v>
      </c>
      <c r="F61">
        <v>0</v>
      </c>
      <c r="G61">
        <v>0</v>
      </c>
      <c r="H61">
        <v>0</v>
      </c>
      <c r="I61">
        <v>0</v>
      </c>
      <c r="J61" s="2">
        <f t="shared" si="0"/>
        <v>17</v>
      </c>
      <c r="K61" s="3"/>
      <c r="L61">
        <v>500</v>
      </c>
      <c r="M61">
        <v>85</v>
      </c>
      <c r="P61" s="4">
        <v>7</v>
      </c>
      <c r="Q61" s="4">
        <v>23</v>
      </c>
      <c r="R61" s="4">
        <v>4</v>
      </c>
      <c r="S61" s="5">
        <v>381</v>
      </c>
      <c r="T61" s="2">
        <f>IF(Table1[[#This Row],[recruitment]]=1,1,0)*IF(Table1[[#This Row],[incentive]]=1,1,0)</f>
        <v>0</v>
      </c>
      <c r="U61" s="2">
        <f>IF(Table1[[#This Row],[recruitment]]=1,1,0)*IF(Table1[[#This Row],[incentive]]=1,0,1)</f>
        <v>0</v>
      </c>
      <c r="V61" s="2">
        <f>IF(Table1[[#This Row],[recruitment]]=1,0,1)*IF(Table1[[#This Row],[incentive]]=1,0,1)</f>
        <v>1</v>
      </c>
      <c r="W61" s="2">
        <f>IF(Table1[[#This Row],[recruitment]]=1,0,1)*IF(Table1[[#This Row],[incentive]]=1,1,0)</f>
        <v>0</v>
      </c>
    </row>
    <row r="62" spans="1:23" x14ac:dyDescent="0.25">
      <c r="A62">
        <v>2017</v>
      </c>
      <c r="B62" t="s">
        <v>84</v>
      </c>
      <c r="C62">
        <v>33</v>
      </c>
      <c r="D62" t="s">
        <v>86</v>
      </c>
      <c r="E62">
        <v>470</v>
      </c>
      <c r="F62">
        <v>1</v>
      </c>
      <c r="G62">
        <v>0</v>
      </c>
      <c r="H62">
        <v>1</v>
      </c>
      <c r="I62">
        <v>1</v>
      </c>
      <c r="J62" s="2">
        <f t="shared" si="0"/>
        <v>89.473684210526315</v>
      </c>
      <c r="K62" s="3"/>
      <c r="L62">
        <v>57</v>
      </c>
      <c r="M62">
        <v>51</v>
      </c>
      <c r="P62" s="4">
        <v>4</v>
      </c>
      <c r="Q62" s="4">
        <v>0</v>
      </c>
      <c r="R62" s="4">
        <v>0</v>
      </c>
      <c r="S62" s="5">
        <v>2</v>
      </c>
      <c r="T62" s="2">
        <f>IF(Table1[[#This Row],[recruitment]]=1,1,0)*IF(Table1[[#This Row],[incentive]]=1,1,0)</f>
        <v>1</v>
      </c>
      <c r="U62" s="2">
        <f>IF(Table1[[#This Row],[recruitment]]=1,1,0)*IF(Table1[[#This Row],[incentive]]=1,0,1)</f>
        <v>0</v>
      </c>
      <c r="V62" s="2">
        <f>IF(Table1[[#This Row],[recruitment]]=1,0,1)*IF(Table1[[#This Row],[incentive]]=1,0,1)</f>
        <v>0</v>
      </c>
      <c r="W62" s="2">
        <f>IF(Table1[[#This Row],[recruitment]]=1,0,1)*IF(Table1[[#This Row],[incentive]]=1,1,0)</f>
        <v>0</v>
      </c>
    </row>
    <row r="63" spans="1:23" x14ac:dyDescent="0.25">
      <c r="A63">
        <v>2017</v>
      </c>
      <c r="B63" t="s">
        <v>84</v>
      </c>
      <c r="C63">
        <v>33</v>
      </c>
      <c r="D63" t="s">
        <v>87</v>
      </c>
      <c r="E63">
        <v>553</v>
      </c>
      <c r="F63">
        <v>0</v>
      </c>
      <c r="G63">
        <v>0</v>
      </c>
      <c r="H63">
        <v>0</v>
      </c>
      <c r="I63">
        <v>0</v>
      </c>
      <c r="J63" s="2">
        <f t="shared" si="0"/>
        <v>20.708333333333336</v>
      </c>
      <c r="K63" s="3"/>
      <c r="L63">
        <v>12000</v>
      </c>
      <c r="M63">
        <v>2485</v>
      </c>
      <c r="P63" s="4">
        <v>150</v>
      </c>
      <c r="Q63" s="4">
        <v>339</v>
      </c>
      <c r="R63" s="4">
        <v>220</v>
      </c>
      <c r="S63" s="5">
        <v>8806</v>
      </c>
      <c r="T63" s="2">
        <f>IF(Table1[[#This Row],[recruitment]]=1,1,0)*IF(Table1[[#This Row],[incentive]]=1,1,0)</f>
        <v>0</v>
      </c>
      <c r="U63" s="2">
        <f>IF(Table1[[#This Row],[recruitment]]=1,1,0)*IF(Table1[[#This Row],[incentive]]=1,0,1)</f>
        <v>0</v>
      </c>
      <c r="V63" s="2">
        <f>IF(Table1[[#This Row],[recruitment]]=1,0,1)*IF(Table1[[#This Row],[incentive]]=1,0,1)</f>
        <v>1</v>
      </c>
      <c r="W63" s="2">
        <f>IF(Table1[[#This Row],[recruitment]]=1,0,1)*IF(Table1[[#This Row],[incentive]]=1,1,0)</f>
        <v>0</v>
      </c>
    </row>
    <row r="64" spans="1:23" x14ac:dyDescent="0.25">
      <c r="A64">
        <v>2017</v>
      </c>
      <c r="B64" t="s">
        <v>84</v>
      </c>
      <c r="C64">
        <v>33</v>
      </c>
      <c r="D64" t="s">
        <v>88</v>
      </c>
      <c r="E64">
        <v>1588</v>
      </c>
      <c r="F64">
        <v>1</v>
      </c>
      <c r="G64">
        <v>0</v>
      </c>
      <c r="H64">
        <v>1</v>
      </c>
      <c r="I64">
        <v>1</v>
      </c>
      <c r="J64" s="2">
        <f t="shared" si="0"/>
        <v>81.359906213364596</v>
      </c>
      <c r="K64" s="3">
        <f t="shared" si="1"/>
        <v>55.855130784708251</v>
      </c>
      <c r="L64">
        <v>1706</v>
      </c>
      <c r="M64">
        <v>1388</v>
      </c>
      <c r="N64">
        <v>2485</v>
      </c>
      <c r="O64">
        <v>0</v>
      </c>
      <c r="P64" s="4">
        <v>149</v>
      </c>
      <c r="Q64" s="4">
        <v>5</v>
      </c>
      <c r="R64" s="4">
        <v>0</v>
      </c>
      <c r="S64" s="5">
        <v>164</v>
      </c>
      <c r="T64" s="2">
        <f>IF(Table1[[#This Row],[recruitment]]=1,1,0)*IF(Table1[[#This Row],[incentive]]=1,1,0)</f>
        <v>1</v>
      </c>
      <c r="U64" s="2">
        <f>IF(Table1[[#This Row],[recruitment]]=1,1,0)*IF(Table1[[#This Row],[incentive]]=1,0,1)</f>
        <v>0</v>
      </c>
      <c r="V64" s="2">
        <f>IF(Table1[[#This Row],[recruitment]]=1,0,1)*IF(Table1[[#This Row],[incentive]]=1,0,1)</f>
        <v>0</v>
      </c>
      <c r="W64" s="2">
        <f>IF(Table1[[#This Row],[recruitment]]=1,0,1)*IF(Table1[[#This Row],[incentive]]=1,1,0)</f>
        <v>0</v>
      </c>
    </row>
    <row r="65" spans="1:23" x14ac:dyDescent="0.25">
      <c r="A65">
        <v>2018</v>
      </c>
      <c r="B65" t="s">
        <v>89</v>
      </c>
      <c r="C65">
        <v>34</v>
      </c>
      <c r="D65" t="s">
        <v>90</v>
      </c>
      <c r="E65">
        <v>540</v>
      </c>
      <c r="F65">
        <v>0</v>
      </c>
      <c r="G65">
        <v>1</v>
      </c>
      <c r="H65">
        <v>0</v>
      </c>
      <c r="I65">
        <v>0</v>
      </c>
      <c r="J65" s="2">
        <f>M65/(L65)*100</f>
        <v>10.78838174273859</v>
      </c>
      <c r="K65" s="3"/>
      <c r="L65">
        <v>241</v>
      </c>
      <c r="M65">
        <v>26</v>
      </c>
      <c r="P65" s="4">
        <v>16</v>
      </c>
      <c r="Q65" s="4">
        <v>225</v>
      </c>
      <c r="R65" s="4">
        <v>21</v>
      </c>
      <c r="S65" s="5">
        <v>0</v>
      </c>
      <c r="T65" s="2">
        <f>IF(Table1[[#This Row],[recruitment]]=1,1,0)*IF(Table1[[#This Row],[incentive]]=1,1,0)</f>
        <v>0</v>
      </c>
      <c r="U65" s="2">
        <f>IF(Table1[[#This Row],[recruitment]]=1,1,0)*IF(Table1[[#This Row],[incentive]]=1,0,1)</f>
        <v>0</v>
      </c>
      <c r="V65" s="2">
        <f>IF(Table1[[#This Row],[recruitment]]=1,0,1)*IF(Table1[[#This Row],[incentive]]=1,0,1)</f>
        <v>1</v>
      </c>
      <c r="W65" s="2">
        <f>IF(Table1[[#This Row],[recruitment]]=1,0,1)*IF(Table1[[#This Row],[incentive]]=1,1,0)</f>
        <v>0</v>
      </c>
    </row>
    <row r="66" spans="1:23" x14ac:dyDescent="0.25">
      <c r="A66">
        <v>2018</v>
      </c>
      <c r="B66" t="s">
        <v>89</v>
      </c>
      <c r="C66">
        <v>34</v>
      </c>
      <c r="D66" t="s">
        <v>91</v>
      </c>
      <c r="E66">
        <v>378</v>
      </c>
      <c r="F66">
        <v>0</v>
      </c>
      <c r="G66">
        <v>1</v>
      </c>
      <c r="H66">
        <v>0</v>
      </c>
      <c r="I66">
        <v>0</v>
      </c>
      <c r="J66" s="2">
        <f t="shared" ref="J66:J74" si="2">M66/(L66)*100</f>
        <v>12.698412698412698</v>
      </c>
      <c r="K66" s="3"/>
      <c r="L66">
        <v>252</v>
      </c>
      <c r="M66">
        <v>32</v>
      </c>
      <c r="P66" s="4">
        <v>24</v>
      </c>
      <c r="Q66" s="4">
        <v>228</v>
      </c>
      <c r="R66" s="4">
        <v>14</v>
      </c>
      <c r="S66" s="5">
        <v>0</v>
      </c>
      <c r="T66" s="2">
        <f>IF(Table1[[#This Row],[recruitment]]=1,1,0)*IF(Table1[[#This Row],[incentive]]=1,1,0)</f>
        <v>0</v>
      </c>
      <c r="U66" s="2">
        <f>IF(Table1[[#This Row],[recruitment]]=1,1,0)*IF(Table1[[#This Row],[incentive]]=1,0,1)</f>
        <v>0</v>
      </c>
      <c r="V66" s="2">
        <f>IF(Table1[[#This Row],[recruitment]]=1,0,1)*IF(Table1[[#This Row],[incentive]]=1,0,1)</f>
        <v>1</v>
      </c>
      <c r="W66" s="2">
        <f>IF(Table1[[#This Row],[recruitment]]=1,0,1)*IF(Table1[[#This Row],[incentive]]=1,1,0)</f>
        <v>0</v>
      </c>
    </row>
    <row r="67" spans="1:23" x14ac:dyDescent="0.25">
      <c r="A67">
        <v>2018</v>
      </c>
      <c r="B67" t="s">
        <v>89</v>
      </c>
      <c r="C67">
        <v>34</v>
      </c>
      <c r="D67" t="s">
        <v>92</v>
      </c>
      <c r="E67">
        <v>568</v>
      </c>
      <c r="F67">
        <v>0</v>
      </c>
      <c r="G67">
        <v>1</v>
      </c>
      <c r="H67">
        <v>0</v>
      </c>
      <c r="I67">
        <v>0</v>
      </c>
      <c r="J67" s="2">
        <f>M67/(L67)*100</f>
        <v>5.5129533678756477</v>
      </c>
      <c r="K67" s="3"/>
      <c r="L67">
        <v>4825</v>
      </c>
      <c r="M67">
        <v>266</v>
      </c>
      <c r="P67" s="4">
        <v>0</v>
      </c>
      <c r="Q67" s="4">
        <v>0</v>
      </c>
      <c r="R67" s="4">
        <v>0</v>
      </c>
      <c r="S67" s="5">
        <v>0</v>
      </c>
      <c r="T67" s="2">
        <f>IF(Table1[[#This Row],[recruitment]]=1,1,0)*IF(Table1[[#This Row],[incentive]]=1,1,0)</f>
        <v>0</v>
      </c>
      <c r="U67" s="2">
        <f>IF(Table1[[#This Row],[recruitment]]=1,1,0)*IF(Table1[[#This Row],[incentive]]=1,0,1)</f>
        <v>0</v>
      </c>
      <c r="V67" s="2">
        <f>IF(Table1[[#This Row],[recruitment]]=1,0,1)*IF(Table1[[#This Row],[incentive]]=1,0,1)</f>
        <v>1</v>
      </c>
      <c r="W67" s="2">
        <f>IF(Table1[[#This Row],[recruitment]]=1,0,1)*IF(Table1[[#This Row],[incentive]]=1,1,0)</f>
        <v>0</v>
      </c>
    </row>
    <row r="68" spans="1:23" x14ac:dyDescent="0.25">
      <c r="A68">
        <v>2018</v>
      </c>
      <c r="B68" t="s">
        <v>89</v>
      </c>
      <c r="C68">
        <v>34</v>
      </c>
      <c r="D68" t="s">
        <v>93</v>
      </c>
      <c r="E68">
        <v>396</v>
      </c>
      <c r="F68">
        <v>0</v>
      </c>
      <c r="G68">
        <v>1</v>
      </c>
      <c r="H68">
        <v>0</v>
      </c>
      <c r="I68">
        <v>0</v>
      </c>
      <c r="J68" s="2">
        <f t="shared" si="2"/>
        <v>11.149750054336014</v>
      </c>
      <c r="K68" s="3"/>
      <c r="L68">
        <v>4601</v>
      </c>
      <c r="M68">
        <v>513</v>
      </c>
      <c r="P68" s="4">
        <v>0</v>
      </c>
      <c r="Q68" s="4">
        <v>0</v>
      </c>
      <c r="R68" s="4">
        <v>0</v>
      </c>
      <c r="S68" s="5">
        <v>0</v>
      </c>
      <c r="T68" s="2">
        <f>IF(Table1[[#This Row],[recruitment]]=1,1,0)*IF(Table1[[#This Row],[incentive]]=1,1,0)</f>
        <v>0</v>
      </c>
      <c r="U68" s="2">
        <f>IF(Table1[[#This Row],[recruitment]]=1,1,0)*IF(Table1[[#This Row],[incentive]]=1,0,1)</f>
        <v>0</v>
      </c>
      <c r="V68" s="2">
        <f>IF(Table1[[#This Row],[recruitment]]=1,0,1)*IF(Table1[[#This Row],[incentive]]=1,0,1)</f>
        <v>1</v>
      </c>
      <c r="W68" s="2">
        <f>IF(Table1[[#This Row],[recruitment]]=1,0,1)*IF(Table1[[#This Row],[incentive]]=1,1,0)</f>
        <v>0</v>
      </c>
    </row>
    <row r="69" spans="1:23" x14ac:dyDescent="0.25">
      <c r="A69">
        <v>2017</v>
      </c>
      <c r="B69" t="s">
        <v>94</v>
      </c>
      <c r="C69">
        <v>35</v>
      </c>
      <c r="D69" t="s">
        <v>95</v>
      </c>
      <c r="E69">
        <v>1092</v>
      </c>
      <c r="F69">
        <v>1</v>
      </c>
      <c r="G69">
        <v>0</v>
      </c>
      <c r="H69">
        <v>1</v>
      </c>
      <c r="I69">
        <v>0</v>
      </c>
      <c r="J69" s="2">
        <f t="shared" si="2"/>
        <v>62.240663900414937</v>
      </c>
      <c r="K69" s="3">
        <f>M69/(N69-O69)*100</f>
        <v>7.8657577346617726</v>
      </c>
      <c r="L69">
        <v>482</v>
      </c>
      <c r="M69">
        <v>300</v>
      </c>
      <c r="N69">
        <v>4000</v>
      </c>
      <c r="O69">
        <v>186</v>
      </c>
      <c r="P69" s="4">
        <v>63</v>
      </c>
      <c r="Q69" s="4">
        <v>81</v>
      </c>
      <c r="R69" s="4">
        <v>186</v>
      </c>
      <c r="S69" s="5">
        <v>0</v>
      </c>
      <c r="T69" s="2">
        <f>IF(Table1[[#This Row],[recruitment]]=1,1,0)*IF(Table1[[#This Row],[incentive]]=1,1,0)</f>
        <v>1</v>
      </c>
      <c r="U69" s="2">
        <f>IF(Table1[[#This Row],[recruitment]]=1,1,0)*IF(Table1[[#This Row],[incentive]]=1,0,1)</f>
        <v>0</v>
      </c>
      <c r="V69" s="2">
        <f>IF(Table1[[#This Row],[recruitment]]=1,0,1)*IF(Table1[[#This Row],[incentive]]=1,0,1)</f>
        <v>0</v>
      </c>
      <c r="W69" s="2">
        <f>IF(Table1[[#This Row],[recruitment]]=1,0,1)*IF(Table1[[#This Row],[incentive]]=1,1,0)</f>
        <v>0</v>
      </c>
    </row>
    <row r="70" spans="1:23" x14ac:dyDescent="0.25">
      <c r="A70">
        <v>2021</v>
      </c>
      <c r="B70" t="s">
        <v>96</v>
      </c>
      <c r="C70">
        <v>36</v>
      </c>
      <c r="D70" t="s">
        <v>97</v>
      </c>
      <c r="E70">
        <v>643</v>
      </c>
      <c r="F70">
        <v>0</v>
      </c>
      <c r="G70">
        <v>0</v>
      </c>
      <c r="H70">
        <v>1</v>
      </c>
      <c r="I70">
        <v>0</v>
      </c>
      <c r="J70" s="2">
        <f t="shared" si="2"/>
        <v>12.770000000000001</v>
      </c>
      <c r="K70" s="3"/>
      <c r="L70">
        <v>10000</v>
      </c>
      <c r="M70">
        <v>1277</v>
      </c>
      <c r="P70" s="4">
        <v>0</v>
      </c>
      <c r="Q70" s="4">
        <v>0</v>
      </c>
      <c r="R70" s="4">
        <v>0</v>
      </c>
      <c r="S70" s="5">
        <v>0</v>
      </c>
      <c r="T70" s="2">
        <f>IF(Table1[[#This Row],[recruitment]]=1,1,0)*IF(Table1[[#This Row],[incentive]]=1,1,0)</f>
        <v>0</v>
      </c>
      <c r="U70" s="2">
        <f>IF(Table1[[#This Row],[recruitment]]=1,1,0)*IF(Table1[[#This Row],[incentive]]=1,0,1)</f>
        <v>0</v>
      </c>
      <c r="V70" s="2">
        <f>IF(Table1[[#This Row],[recruitment]]=1,0,1)*IF(Table1[[#This Row],[incentive]]=1,0,1)</f>
        <v>0</v>
      </c>
      <c r="W70" s="2">
        <f>IF(Table1[[#This Row],[recruitment]]=1,0,1)*IF(Table1[[#This Row],[incentive]]=1,1,0)</f>
        <v>1</v>
      </c>
    </row>
    <row r="71" spans="1:23" x14ac:dyDescent="0.25">
      <c r="A71">
        <v>2022</v>
      </c>
      <c r="B71" t="s">
        <v>98</v>
      </c>
      <c r="C71">
        <v>37</v>
      </c>
      <c r="D71" t="s">
        <v>99</v>
      </c>
      <c r="E71">
        <v>520</v>
      </c>
      <c r="F71">
        <v>0</v>
      </c>
      <c r="G71">
        <v>1</v>
      </c>
      <c r="H71">
        <v>1</v>
      </c>
      <c r="I71">
        <v>0</v>
      </c>
      <c r="J71" s="2">
        <f t="shared" si="2"/>
        <v>35.6385068762279</v>
      </c>
      <c r="K71" s="3">
        <f>M71/(N71-O71)*100</f>
        <v>12.828854314002831</v>
      </c>
      <c r="L71">
        <v>2545</v>
      </c>
      <c r="M71">
        <v>907</v>
      </c>
      <c r="N71">
        <v>7143</v>
      </c>
      <c r="O71">
        <v>73</v>
      </c>
      <c r="P71" s="4">
        <v>0</v>
      </c>
      <c r="Q71" s="4">
        <v>0</v>
      </c>
      <c r="R71" s="4">
        <v>0</v>
      </c>
      <c r="S71" s="5">
        <v>0</v>
      </c>
      <c r="T71" s="2">
        <f>IF(Table1[[#This Row],[recruitment]]=1,1,0)*IF(Table1[[#This Row],[incentive]]=1,1,0)</f>
        <v>0</v>
      </c>
      <c r="U71" s="2">
        <f>IF(Table1[[#This Row],[recruitment]]=1,1,0)*IF(Table1[[#This Row],[incentive]]=1,0,1)</f>
        <v>0</v>
      </c>
      <c r="V71" s="2">
        <f>IF(Table1[[#This Row],[recruitment]]=1,0,1)*IF(Table1[[#This Row],[incentive]]=1,0,1)</f>
        <v>0</v>
      </c>
      <c r="W71" s="2">
        <f>IF(Table1[[#This Row],[recruitment]]=1,0,1)*IF(Table1[[#This Row],[incentive]]=1,1,0)</f>
        <v>1</v>
      </c>
    </row>
    <row r="72" spans="1:23" x14ac:dyDescent="0.25">
      <c r="A72">
        <v>2022</v>
      </c>
      <c r="B72" t="s">
        <v>98</v>
      </c>
      <c r="C72">
        <v>37</v>
      </c>
      <c r="D72" t="s">
        <v>100</v>
      </c>
      <c r="E72">
        <v>520</v>
      </c>
      <c r="F72">
        <v>0</v>
      </c>
      <c r="G72">
        <v>1</v>
      </c>
      <c r="H72">
        <v>1</v>
      </c>
      <c r="I72">
        <v>0</v>
      </c>
      <c r="J72" s="2">
        <f t="shared" si="2"/>
        <v>34.929356357927787</v>
      </c>
      <c r="K72" s="3">
        <f>M72/(N72-O72)*100</f>
        <v>12.572397231247351</v>
      </c>
      <c r="L72">
        <v>2548</v>
      </c>
      <c r="M72">
        <v>890</v>
      </c>
      <c r="N72">
        <v>7200</v>
      </c>
      <c r="O72">
        <v>121</v>
      </c>
      <c r="P72" s="4">
        <v>0</v>
      </c>
      <c r="Q72" s="4">
        <v>0</v>
      </c>
      <c r="R72" s="4">
        <v>0</v>
      </c>
      <c r="S72" s="5">
        <v>0</v>
      </c>
      <c r="T72" s="2">
        <f>IF(Table1[[#This Row],[recruitment]]=1,1,0)*IF(Table1[[#This Row],[incentive]]=1,1,0)</f>
        <v>0</v>
      </c>
      <c r="U72" s="2">
        <f>IF(Table1[[#This Row],[recruitment]]=1,1,0)*IF(Table1[[#This Row],[incentive]]=1,0,1)</f>
        <v>0</v>
      </c>
      <c r="V72" s="2">
        <f>IF(Table1[[#This Row],[recruitment]]=1,0,1)*IF(Table1[[#This Row],[incentive]]=1,0,1)</f>
        <v>0</v>
      </c>
      <c r="W72" s="2">
        <f>IF(Table1[[#This Row],[recruitment]]=1,0,1)*IF(Table1[[#This Row],[incentive]]=1,1,0)</f>
        <v>1</v>
      </c>
    </row>
    <row r="73" spans="1:23" x14ac:dyDescent="0.25">
      <c r="A73">
        <v>2020</v>
      </c>
      <c r="B73" t="s">
        <v>101</v>
      </c>
      <c r="C73">
        <v>38</v>
      </c>
      <c r="D73" t="s">
        <v>102</v>
      </c>
      <c r="E73">
        <v>604</v>
      </c>
      <c r="F73">
        <v>1</v>
      </c>
      <c r="G73">
        <v>1</v>
      </c>
      <c r="H73">
        <v>0</v>
      </c>
      <c r="I73">
        <v>0</v>
      </c>
      <c r="J73" s="2">
        <f t="shared" si="2"/>
        <v>34.730276835539989</v>
      </c>
      <c r="K73" s="3"/>
      <c r="L73">
        <v>27417</v>
      </c>
      <c r="M73">
        <v>9522</v>
      </c>
      <c r="P73" s="4">
        <v>0</v>
      </c>
      <c r="Q73" s="4">
        <v>0</v>
      </c>
      <c r="R73" s="4">
        <v>0</v>
      </c>
      <c r="S73" s="5">
        <v>0</v>
      </c>
      <c r="T73" s="2">
        <f>IF(Table1[[#This Row],[recruitment]]=1,1,0)*IF(Table1[[#This Row],[incentive]]=1,1,0)</f>
        <v>0</v>
      </c>
      <c r="U73" s="2">
        <f>IF(Table1[[#This Row],[recruitment]]=1,1,0)*IF(Table1[[#This Row],[incentive]]=1,0,1)</f>
        <v>1</v>
      </c>
      <c r="V73" s="2">
        <f>IF(Table1[[#This Row],[recruitment]]=1,0,1)*IF(Table1[[#This Row],[incentive]]=1,0,1)</f>
        <v>0</v>
      </c>
      <c r="W73" s="2">
        <f>IF(Table1[[#This Row],[recruitment]]=1,0,1)*IF(Table1[[#This Row],[incentive]]=1,1,0)</f>
        <v>0</v>
      </c>
    </row>
    <row r="74" spans="1:23" x14ac:dyDescent="0.25">
      <c r="A74">
        <v>2021</v>
      </c>
      <c r="B74" t="s">
        <v>101</v>
      </c>
      <c r="C74">
        <v>38</v>
      </c>
      <c r="D74" t="s">
        <v>103</v>
      </c>
      <c r="E74">
        <v>398</v>
      </c>
      <c r="F74">
        <v>0</v>
      </c>
      <c r="G74">
        <v>1</v>
      </c>
      <c r="H74">
        <v>0</v>
      </c>
      <c r="I74">
        <v>0</v>
      </c>
      <c r="J74" s="2">
        <f t="shared" si="2"/>
        <v>73.363694132599022</v>
      </c>
      <c r="K74" s="3"/>
      <c r="L74">
        <v>9442</v>
      </c>
      <c r="M74">
        <v>6927</v>
      </c>
      <c r="P74" s="4">
        <v>0</v>
      </c>
      <c r="Q74" s="4">
        <v>0</v>
      </c>
      <c r="R74" s="4">
        <v>0</v>
      </c>
      <c r="S74" s="5">
        <v>0</v>
      </c>
      <c r="T74" s="2">
        <f>IF(Table1[[#This Row],[recruitment]]=1,1,0)*IF(Table1[[#This Row],[incentive]]=1,1,0)</f>
        <v>0</v>
      </c>
      <c r="U74" s="2">
        <f>IF(Table1[[#This Row],[recruitment]]=1,1,0)*IF(Table1[[#This Row],[incentive]]=1,0,1)</f>
        <v>0</v>
      </c>
      <c r="V74" s="2">
        <f>IF(Table1[[#This Row],[recruitment]]=1,0,1)*IF(Table1[[#This Row],[incentive]]=1,0,1)</f>
        <v>1</v>
      </c>
      <c r="W74" s="2">
        <f>IF(Table1[[#This Row],[recruitment]]=1,0,1)*IF(Table1[[#This Row],[incentive]]=1,1,0)</f>
        <v>0</v>
      </c>
    </row>
    <row r="75" spans="1:23" x14ac:dyDescent="0.25">
      <c r="A75">
        <v>2022</v>
      </c>
      <c r="B75" t="s">
        <v>101</v>
      </c>
      <c r="C75">
        <v>38</v>
      </c>
      <c r="D75" t="s">
        <v>104</v>
      </c>
      <c r="E75">
        <v>290</v>
      </c>
      <c r="F75">
        <v>0</v>
      </c>
      <c r="G75">
        <v>1</v>
      </c>
      <c r="H75">
        <v>0</v>
      </c>
      <c r="I75">
        <v>0</v>
      </c>
      <c r="J75" s="2">
        <f>M75/(L75)*100</f>
        <v>65.343158820941483</v>
      </c>
      <c r="K75" s="3"/>
      <c r="L75">
        <v>9092</v>
      </c>
      <c r="M75">
        <v>5941</v>
      </c>
      <c r="P75" s="4">
        <v>0</v>
      </c>
      <c r="Q75" s="4">
        <v>0</v>
      </c>
      <c r="R75" s="4">
        <v>0</v>
      </c>
      <c r="S75" s="5">
        <v>0</v>
      </c>
      <c r="T75" s="2">
        <f>IF(Table1[[#This Row],[recruitment]]=1,1,0)*IF(Table1[[#This Row],[incentive]]=1,1,0)</f>
        <v>0</v>
      </c>
      <c r="U75" s="2">
        <f>IF(Table1[[#This Row],[recruitment]]=1,1,0)*IF(Table1[[#This Row],[incentive]]=1,0,1)</f>
        <v>0</v>
      </c>
      <c r="V75" s="2">
        <f>IF(Table1[[#This Row],[recruitment]]=1,0,1)*IF(Table1[[#This Row],[incentive]]=1,0,1)</f>
        <v>1</v>
      </c>
      <c r="W75" s="2">
        <f>IF(Table1[[#This Row],[recruitment]]=1,0,1)*IF(Table1[[#This Row],[incentive]]=1,1,0)</f>
        <v>0</v>
      </c>
    </row>
    <row r="76" spans="1:23" x14ac:dyDescent="0.25">
      <c r="A76">
        <v>2022</v>
      </c>
      <c r="B76" t="s">
        <v>101</v>
      </c>
      <c r="C76">
        <v>38</v>
      </c>
      <c r="D76" t="s">
        <v>105</v>
      </c>
      <c r="E76">
        <v>869</v>
      </c>
      <c r="F76">
        <v>1</v>
      </c>
      <c r="G76">
        <v>1</v>
      </c>
      <c r="H76">
        <v>0</v>
      </c>
      <c r="I76">
        <v>0</v>
      </c>
      <c r="J76" s="2">
        <f>M76/(L76)*100</f>
        <v>27.400000000000002</v>
      </c>
      <c r="K76" s="3"/>
      <c r="L76">
        <v>11000</v>
      </c>
      <c r="M76">
        <v>3014</v>
      </c>
      <c r="P76" s="4">
        <v>0</v>
      </c>
      <c r="Q76" s="4">
        <v>0</v>
      </c>
      <c r="R76" s="4">
        <v>0</v>
      </c>
      <c r="S76" s="5">
        <v>0</v>
      </c>
      <c r="T76" s="2">
        <f>IF(Table1[[#This Row],[recruitment]]=1,1,0)*IF(Table1[[#This Row],[incentive]]=1,1,0)</f>
        <v>0</v>
      </c>
      <c r="U76" s="2">
        <f>IF(Table1[[#This Row],[recruitment]]=1,1,0)*IF(Table1[[#This Row],[incentive]]=1,0,1)</f>
        <v>1</v>
      </c>
      <c r="V76" s="2">
        <f>IF(Table1[[#This Row],[recruitment]]=1,0,1)*IF(Table1[[#This Row],[incentive]]=1,0,1)</f>
        <v>0</v>
      </c>
      <c r="W76" s="2">
        <f>IF(Table1[[#This Row],[recruitment]]=1,0,1)*IF(Table1[[#This Row],[incentive]]=1,1,0)</f>
        <v>0</v>
      </c>
    </row>
    <row r="77" spans="1:23" x14ac:dyDescent="0.25">
      <c r="A77">
        <v>2022</v>
      </c>
      <c r="B77" t="s">
        <v>106</v>
      </c>
      <c r="C77">
        <v>39</v>
      </c>
      <c r="D77" t="s">
        <v>107</v>
      </c>
      <c r="E77">
        <v>2750</v>
      </c>
      <c r="F77">
        <v>0</v>
      </c>
      <c r="G77">
        <v>1</v>
      </c>
      <c r="H77">
        <v>1</v>
      </c>
      <c r="I77">
        <v>0</v>
      </c>
      <c r="J77" s="2">
        <f>M77/(L77)*100</f>
        <v>2.7333333333333334</v>
      </c>
      <c r="K77" s="3"/>
      <c r="L77">
        <v>7500</v>
      </c>
      <c r="M77">
        <v>205</v>
      </c>
      <c r="N77">
        <v>7500</v>
      </c>
      <c r="O77">
        <v>365</v>
      </c>
      <c r="P77" s="4">
        <v>0</v>
      </c>
      <c r="Q77" s="4">
        <v>0</v>
      </c>
      <c r="R77" s="4">
        <v>0</v>
      </c>
      <c r="S77" s="5">
        <v>0</v>
      </c>
      <c r="T77" s="2">
        <f>IF(Table1[[#This Row],[recruitment]]=1,1,0)*IF(Table1[[#This Row],[incentive]]=1,1,0)</f>
        <v>0</v>
      </c>
      <c r="U77" s="2">
        <f>IF(Table1[[#This Row],[recruitment]]=1,1,0)*IF(Table1[[#This Row],[incentive]]=1,0,1)</f>
        <v>0</v>
      </c>
      <c r="V77" s="2">
        <f>IF(Table1[[#This Row],[recruitment]]=1,0,1)*IF(Table1[[#This Row],[incentive]]=1,0,1)</f>
        <v>0</v>
      </c>
      <c r="W77" s="2">
        <f>IF(Table1[[#This Row],[recruitment]]=1,0,1)*IF(Table1[[#This Row],[incentive]]=1,1,0)</f>
        <v>1</v>
      </c>
    </row>
    <row r="78" spans="1:23" x14ac:dyDescent="0.25">
      <c r="A78">
        <v>2023</v>
      </c>
      <c r="B78" t="s">
        <v>106</v>
      </c>
      <c r="C78">
        <v>39</v>
      </c>
      <c r="D78" t="s">
        <v>108</v>
      </c>
      <c r="E78">
        <v>3150</v>
      </c>
      <c r="F78">
        <v>0</v>
      </c>
      <c r="G78">
        <v>1</v>
      </c>
      <c r="H78">
        <v>1</v>
      </c>
      <c r="I78">
        <v>0</v>
      </c>
      <c r="J78" s="2">
        <f>M78/(L78)*100</f>
        <v>1.9275362318840579</v>
      </c>
      <c r="K78" s="3"/>
      <c r="L78">
        <v>69000</v>
      </c>
      <c r="M78">
        <v>1330</v>
      </c>
      <c r="O78">
        <v>5919</v>
      </c>
      <c r="P78" s="4">
        <v>0</v>
      </c>
      <c r="Q78" s="4">
        <v>0</v>
      </c>
      <c r="R78" s="4">
        <v>0</v>
      </c>
      <c r="S78" s="5">
        <v>0</v>
      </c>
      <c r="T78" s="2">
        <f>IF(Table1[[#This Row],[recruitment]]=1,1,0)*IF(Table1[[#This Row],[incentive]]=1,1,0)</f>
        <v>0</v>
      </c>
      <c r="U78" s="2">
        <f>IF(Table1[[#This Row],[recruitment]]=1,1,0)*IF(Table1[[#This Row],[incentive]]=1,0,1)</f>
        <v>0</v>
      </c>
      <c r="V78" s="2">
        <f>IF(Table1[[#This Row],[recruitment]]=1,0,1)*IF(Table1[[#This Row],[incentive]]=1,0,1)</f>
        <v>0</v>
      </c>
      <c r="W78" s="2">
        <f>IF(Table1[[#This Row],[recruitment]]=1,0,1)*IF(Table1[[#This Row],[incentive]]=1,1,0)</f>
        <v>1</v>
      </c>
    </row>
    <row r="79" spans="1:23" x14ac:dyDescent="0.25">
      <c r="A79">
        <v>2022</v>
      </c>
      <c r="B79" t="s">
        <v>109</v>
      </c>
      <c r="C79">
        <v>40</v>
      </c>
      <c r="D79" t="s">
        <v>138</v>
      </c>
      <c r="E79">
        <v>373</v>
      </c>
      <c r="F79">
        <v>0</v>
      </c>
      <c r="G79">
        <v>1</v>
      </c>
      <c r="H79">
        <v>0</v>
      </c>
      <c r="I79">
        <v>0</v>
      </c>
      <c r="J79" s="2">
        <f t="shared" ref="J79:J81" si="3">M79/(L79)*100</f>
        <v>17.07719654647029</v>
      </c>
      <c r="K79" s="3"/>
      <c r="L79" s="8">
        <f>Table1[[#This Row],[n_invited]]-Table1[[#This Row],[n_invalid]]</f>
        <v>7876</v>
      </c>
      <c r="M79" s="7">
        <v>1345</v>
      </c>
      <c r="N79" s="7">
        <v>7967</v>
      </c>
      <c r="O79" s="7">
        <v>91</v>
      </c>
      <c r="P79" s="4">
        <v>0</v>
      </c>
      <c r="Q79" s="4">
        <v>0</v>
      </c>
      <c r="R79" s="4">
        <v>0</v>
      </c>
      <c r="S79" s="5">
        <v>0</v>
      </c>
      <c r="T79" s="2">
        <f>IF(Table1[[#This Row],[recruitment]]=1,1,0)*IF(Table1[[#This Row],[incentive]]=1,1,0)</f>
        <v>0</v>
      </c>
      <c r="U79" s="2">
        <f>IF(Table1[[#This Row],[recruitment]]=1,1,0)*IF(Table1[[#This Row],[incentive]]=1,0,1)</f>
        <v>0</v>
      </c>
      <c r="V79" s="2">
        <f>IF(Table1[[#This Row],[recruitment]]=1,0,1)*IF(Table1[[#This Row],[incentive]]=1,0,1)</f>
        <v>1</v>
      </c>
      <c r="W79" s="2">
        <f>IF(Table1[[#This Row],[recruitment]]=1,0,1)*IF(Table1[[#This Row],[incentive]]=1,1,0)</f>
        <v>0</v>
      </c>
    </row>
    <row r="80" spans="1:23" x14ac:dyDescent="0.25">
      <c r="A80">
        <v>2023</v>
      </c>
      <c r="B80" t="s">
        <v>109</v>
      </c>
      <c r="C80">
        <v>40</v>
      </c>
      <c r="D80" t="s">
        <v>137</v>
      </c>
      <c r="E80">
        <v>254</v>
      </c>
      <c r="F80">
        <v>0</v>
      </c>
      <c r="G80">
        <v>1</v>
      </c>
      <c r="H80">
        <v>0</v>
      </c>
      <c r="I80">
        <v>0</v>
      </c>
      <c r="J80" s="2">
        <f t="shared" si="3"/>
        <v>31.612903225806448</v>
      </c>
      <c r="K80" s="3"/>
      <c r="L80" s="8">
        <f>Table1[[#This Row],[n_invited]]-Table1[[#This Row],[n_invalid]]</f>
        <v>10230</v>
      </c>
      <c r="M80" s="7">
        <v>3234</v>
      </c>
      <c r="N80" s="7">
        <v>10441</v>
      </c>
      <c r="O80" s="7">
        <v>211</v>
      </c>
      <c r="P80" s="4">
        <v>0</v>
      </c>
      <c r="Q80" s="4">
        <v>0</v>
      </c>
      <c r="R80" s="4">
        <v>0</v>
      </c>
      <c r="S80" s="5">
        <v>0</v>
      </c>
      <c r="T80" s="2">
        <f>IF(Table1[[#This Row],[recruitment]]=1,1,0)*IF(Table1[[#This Row],[incentive]]=1,1,0)</f>
        <v>0</v>
      </c>
      <c r="U80" s="2">
        <f>IF(Table1[[#This Row],[recruitment]]=1,1,0)*IF(Table1[[#This Row],[incentive]]=1,0,1)</f>
        <v>0</v>
      </c>
      <c r="V80" s="2">
        <f>IF(Table1[[#This Row],[recruitment]]=1,0,1)*IF(Table1[[#This Row],[incentive]]=1,0,1)</f>
        <v>1</v>
      </c>
      <c r="W80" s="2">
        <f>IF(Table1[[#This Row],[recruitment]]=1,0,1)*IF(Table1[[#This Row],[incentive]]=1,1,0)</f>
        <v>0</v>
      </c>
    </row>
    <row r="81" spans="1:23" x14ac:dyDescent="0.25">
      <c r="A81">
        <v>2023</v>
      </c>
      <c r="B81" t="s">
        <v>109</v>
      </c>
      <c r="C81">
        <v>40</v>
      </c>
      <c r="D81" t="s">
        <v>143</v>
      </c>
      <c r="E81">
        <v>505</v>
      </c>
      <c r="F81">
        <v>1</v>
      </c>
      <c r="G81">
        <v>1</v>
      </c>
      <c r="H81">
        <v>1</v>
      </c>
      <c r="I81">
        <v>0</v>
      </c>
      <c r="J81" s="2">
        <f t="shared" si="3"/>
        <v>72.03125</v>
      </c>
      <c r="K81" s="3"/>
      <c r="L81" s="8">
        <v>1280</v>
      </c>
      <c r="M81" s="7">
        <v>922</v>
      </c>
      <c r="N81" s="7"/>
      <c r="O81" s="7"/>
      <c r="P81" s="4">
        <v>0</v>
      </c>
      <c r="Q81" s="4">
        <v>0</v>
      </c>
      <c r="R81" s="4">
        <v>0</v>
      </c>
      <c r="S81" s="5">
        <v>0</v>
      </c>
      <c r="T81" s="2">
        <f>IF(Table1[[#This Row],[recruitment]]=1,1,0)*IF(Table1[[#This Row],[incentive]]=1,1,0)</f>
        <v>1</v>
      </c>
      <c r="U81" s="2">
        <f>IF(Table1[[#This Row],[recruitment]]=1,1,0)*IF(Table1[[#This Row],[incentive]]=1,0,1)</f>
        <v>0</v>
      </c>
      <c r="V81" s="2">
        <f>IF(Table1[[#This Row],[recruitment]]=1,0,1)*IF(Table1[[#This Row],[incentive]]=1,0,1)</f>
        <v>0</v>
      </c>
      <c r="W81" s="2">
        <f>IF(Table1[[#This Row],[recruitment]]=1,0,1)*IF(Table1[[#This Row],[incentive]]=1,1,0)</f>
        <v>0</v>
      </c>
    </row>
    <row r="85" spans="1:23" x14ac:dyDescent="0.25">
      <c r="A85">
        <v>2022</v>
      </c>
      <c r="B85" t="s">
        <v>110</v>
      </c>
      <c r="D85" t="s">
        <v>111</v>
      </c>
    </row>
    <row r="86" spans="1:23" x14ac:dyDescent="0.25">
      <c r="B86" t="s">
        <v>112</v>
      </c>
      <c r="D86" t="s">
        <v>113</v>
      </c>
    </row>
    <row r="87" spans="1:23" x14ac:dyDescent="0.25">
      <c r="B87" t="s">
        <v>112</v>
      </c>
      <c r="D87" t="s">
        <v>114</v>
      </c>
    </row>
    <row r="88" spans="1:23" x14ac:dyDescent="0.25">
      <c r="B88" t="s">
        <v>115</v>
      </c>
      <c r="D88" t="s">
        <v>116</v>
      </c>
      <c r="E88">
        <v>1820</v>
      </c>
      <c r="G88">
        <v>1</v>
      </c>
      <c r="H88">
        <v>1</v>
      </c>
      <c r="J88">
        <v>9.9</v>
      </c>
      <c r="L88">
        <v>1909</v>
      </c>
      <c r="M88">
        <v>792</v>
      </c>
      <c r="N88">
        <v>8000</v>
      </c>
      <c r="O88">
        <v>336</v>
      </c>
    </row>
    <row r="89" spans="1:23" x14ac:dyDescent="0.25">
      <c r="B89" t="s">
        <v>117</v>
      </c>
      <c r="D89" t="s">
        <v>118</v>
      </c>
    </row>
    <row r="97" spans="12:12" x14ac:dyDescent="0.25">
      <c r="L97" s="6">
        <v>7876</v>
      </c>
    </row>
    <row r="98" spans="12:12" x14ac:dyDescent="0.25">
      <c r="L98" s="6">
        <v>10230</v>
      </c>
    </row>
    <row r="99" spans="12:12" x14ac:dyDescent="0.25">
      <c r="L99" s="6">
        <v>8276</v>
      </c>
    </row>
    <row r="104" spans="12:12" x14ac:dyDescent="0.25">
      <c r="L104" s="6">
        <v>1878</v>
      </c>
    </row>
    <row r="105" spans="12:12" x14ac:dyDescent="0.25">
      <c r="L105" s="6">
        <v>3410</v>
      </c>
    </row>
    <row r="106" spans="12:12" x14ac:dyDescent="0.25">
      <c r="L106" s="6">
        <v>1456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Heimgartner  Daniel</dc:creator>
  <cp:lastModifiedBy>Heimgartner  Daniel</cp:lastModifiedBy>
  <dcterms:created xsi:type="dcterms:W3CDTF">2024-06-20T15:03:54Z</dcterms:created>
  <dcterms:modified xsi:type="dcterms:W3CDTF">2024-06-27T14:17:37Z</dcterms:modified>
</cp:coreProperties>
</file>